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Contagion" sheetId="1" r:id="rId1"/>
    <sheet name="1980" sheetId="2" r:id="rId2"/>
    <sheet name="1981" sheetId="3" r:id="rId3"/>
    <sheet name="1982" sheetId="4" r:id="rId4"/>
    <sheet name="1983" sheetId="5" r:id="rId5"/>
    <sheet name="1984" sheetId="6" r:id="rId6"/>
  </sheets>
  <definedNames>
    <definedName name="_1980solution" localSheetId="1">'1980'!$A$1:$I$57</definedName>
    <definedName name="_1981solution" localSheetId="2">'1981'!$A$1:$I$57</definedName>
    <definedName name="_1982solution" localSheetId="3">'1982'!$A$1:$I$57</definedName>
    <definedName name="_1983solution" localSheetId="4">'1983'!$A$1:$I$57</definedName>
    <definedName name="_1984solution" localSheetId="5">'1984'!$A$1:$I$55</definedName>
  </definedNames>
  <calcPr calcId="145621"/>
</workbook>
</file>

<file path=xl/calcChain.xml><?xml version="1.0" encoding="utf-8"?>
<calcChain xmlns="http://schemas.openxmlformats.org/spreadsheetml/2006/main">
  <c r="L51" i="6" l="1"/>
  <c r="L49" i="6"/>
  <c r="K49" i="6"/>
  <c r="L48" i="6"/>
  <c r="K48" i="6"/>
  <c r="L47" i="6"/>
  <c r="K47" i="6"/>
  <c r="L46" i="6"/>
  <c r="K46" i="6"/>
  <c r="L45" i="6"/>
  <c r="K45" i="6"/>
  <c r="L44" i="6"/>
  <c r="K44" i="6"/>
  <c r="L43" i="6"/>
  <c r="K43" i="6"/>
  <c r="L42" i="6"/>
  <c r="K42" i="6"/>
  <c r="L41" i="6"/>
  <c r="K41" i="6"/>
  <c r="L37" i="6"/>
  <c r="K37" i="6"/>
  <c r="L36" i="6"/>
  <c r="K36" i="6"/>
  <c r="L35" i="6"/>
  <c r="K35" i="6"/>
  <c r="L34" i="6"/>
  <c r="K34" i="6"/>
  <c r="L33" i="6"/>
  <c r="K33" i="6"/>
  <c r="L32" i="6"/>
  <c r="K32" i="6"/>
  <c r="L31" i="6"/>
  <c r="K31" i="6"/>
  <c r="L30" i="6"/>
  <c r="K30" i="6"/>
  <c r="L25" i="6"/>
  <c r="K25" i="6"/>
  <c r="L24" i="6"/>
  <c r="K24" i="6"/>
  <c r="L23" i="6"/>
  <c r="K23" i="6"/>
  <c r="L22" i="6"/>
  <c r="K22" i="6"/>
  <c r="L21" i="6"/>
  <c r="K21" i="6"/>
  <c r="L20" i="6"/>
  <c r="K20" i="6"/>
  <c r="L19" i="6"/>
  <c r="K19" i="6"/>
  <c r="L18" i="6"/>
  <c r="K18" i="6"/>
  <c r="L7" i="6"/>
  <c r="Q6" i="1" s="1"/>
  <c r="L6" i="6"/>
  <c r="P6" i="1" s="1"/>
  <c r="L5" i="6"/>
  <c r="O6" i="1" s="1"/>
  <c r="L4" i="6"/>
  <c r="L3" i="6"/>
  <c r="L2" i="6"/>
  <c r="L1" i="6"/>
  <c r="L51" i="5"/>
  <c r="L49" i="5"/>
  <c r="K49" i="5"/>
  <c r="L48" i="5"/>
  <c r="K48" i="5"/>
  <c r="L47" i="5"/>
  <c r="K47" i="5"/>
  <c r="L46" i="5"/>
  <c r="K46" i="5"/>
  <c r="L45" i="5"/>
  <c r="K45" i="5"/>
  <c r="L44" i="5"/>
  <c r="K44" i="5"/>
  <c r="L43" i="5"/>
  <c r="K43" i="5"/>
  <c r="L42" i="5"/>
  <c r="K42" i="5"/>
  <c r="L41" i="5"/>
  <c r="K41" i="5"/>
  <c r="L37" i="5"/>
  <c r="K37" i="5"/>
  <c r="L36" i="5"/>
  <c r="K36" i="5"/>
  <c r="L35" i="5"/>
  <c r="K35" i="5"/>
  <c r="L34" i="5"/>
  <c r="K34" i="5"/>
  <c r="L33" i="5"/>
  <c r="K33" i="5"/>
  <c r="L32" i="5"/>
  <c r="K32" i="5"/>
  <c r="L31" i="5"/>
  <c r="K31" i="5"/>
  <c r="L30" i="5"/>
  <c r="K30" i="5"/>
  <c r="L25" i="5"/>
  <c r="K25" i="5"/>
  <c r="L24" i="5"/>
  <c r="K24" i="5"/>
  <c r="L23" i="5"/>
  <c r="K23" i="5"/>
  <c r="L22" i="5"/>
  <c r="K22" i="5"/>
  <c r="L21" i="5"/>
  <c r="K21" i="5"/>
  <c r="L20" i="5"/>
  <c r="K20" i="5"/>
  <c r="L19" i="5"/>
  <c r="K19" i="5"/>
  <c r="L18" i="5"/>
  <c r="K18" i="5"/>
  <c r="L7" i="5"/>
  <c r="Q5" i="1" s="1"/>
  <c r="L6" i="5"/>
  <c r="P5" i="1" s="1"/>
  <c r="L5" i="5"/>
  <c r="O5" i="1" s="1"/>
  <c r="L4" i="5"/>
  <c r="L3" i="5"/>
  <c r="L2" i="5"/>
  <c r="L1" i="5"/>
  <c r="L51" i="4"/>
  <c r="L49" i="4"/>
  <c r="K49" i="4"/>
  <c r="L48" i="4"/>
  <c r="K48" i="4"/>
  <c r="L47" i="4"/>
  <c r="K47" i="4"/>
  <c r="L46" i="4"/>
  <c r="K46" i="4"/>
  <c r="L45" i="4"/>
  <c r="K45" i="4"/>
  <c r="L44" i="4"/>
  <c r="K44" i="4"/>
  <c r="L43" i="4"/>
  <c r="K43" i="4"/>
  <c r="L42" i="4"/>
  <c r="K42" i="4"/>
  <c r="L41" i="4"/>
  <c r="K41" i="4"/>
  <c r="L37" i="4"/>
  <c r="K37" i="4"/>
  <c r="L36" i="4"/>
  <c r="K36" i="4"/>
  <c r="L35" i="4"/>
  <c r="K35" i="4"/>
  <c r="L34" i="4"/>
  <c r="K34" i="4"/>
  <c r="L33" i="4"/>
  <c r="K33" i="4"/>
  <c r="L32" i="4"/>
  <c r="K32" i="4"/>
  <c r="L31" i="4"/>
  <c r="K31" i="4"/>
  <c r="L30" i="4"/>
  <c r="K30" i="4"/>
  <c r="L25" i="4"/>
  <c r="K25" i="4"/>
  <c r="L24" i="4"/>
  <c r="K24" i="4"/>
  <c r="L23" i="4"/>
  <c r="K23" i="4"/>
  <c r="L22" i="4"/>
  <c r="K22" i="4"/>
  <c r="L21" i="4"/>
  <c r="K21" i="4"/>
  <c r="L20" i="4"/>
  <c r="K20" i="4"/>
  <c r="L19" i="4"/>
  <c r="K19" i="4"/>
  <c r="L18" i="4"/>
  <c r="K18" i="4"/>
  <c r="L7" i="4"/>
  <c r="Q4" i="1" s="1"/>
  <c r="L6" i="4"/>
  <c r="P4" i="1" s="1"/>
  <c r="L5" i="4"/>
  <c r="O4" i="1" s="1"/>
  <c r="L4" i="4"/>
  <c r="L3" i="4"/>
  <c r="L2" i="4"/>
  <c r="L1" i="4"/>
  <c r="L51" i="3"/>
  <c r="L49" i="3"/>
  <c r="K49" i="3"/>
  <c r="L48" i="3"/>
  <c r="K48" i="3"/>
  <c r="L47" i="3"/>
  <c r="K47" i="3"/>
  <c r="L46" i="3"/>
  <c r="K46" i="3"/>
  <c r="L45" i="3"/>
  <c r="K45" i="3"/>
  <c r="L44" i="3"/>
  <c r="K44" i="3"/>
  <c r="L43" i="3"/>
  <c r="K43" i="3"/>
  <c r="L42" i="3"/>
  <c r="K42" i="3"/>
  <c r="L41" i="3"/>
  <c r="K41" i="3"/>
  <c r="L37" i="3"/>
  <c r="K37" i="3"/>
  <c r="L36" i="3"/>
  <c r="K36" i="3"/>
  <c r="L35" i="3"/>
  <c r="K35" i="3"/>
  <c r="L34" i="3"/>
  <c r="K34" i="3"/>
  <c r="L33" i="3"/>
  <c r="K33" i="3"/>
  <c r="L32" i="3"/>
  <c r="K32" i="3"/>
  <c r="L31" i="3"/>
  <c r="K31" i="3"/>
  <c r="L30" i="3"/>
  <c r="K30" i="3"/>
  <c r="L25" i="3"/>
  <c r="K25" i="3"/>
  <c r="L24" i="3"/>
  <c r="K24" i="3"/>
  <c r="L23" i="3"/>
  <c r="K23" i="3"/>
  <c r="L22" i="3"/>
  <c r="K22" i="3"/>
  <c r="L21" i="3"/>
  <c r="K21" i="3"/>
  <c r="L20" i="3"/>
  <c r="K20" i="3"/>
  <c r="L19" i="3"/>
  <c r="K19" i="3"/>
  <c r="L18" i="3"/>
  <c r="F3" i="1" s="1"/>
  <c r="K18" i="3"/>
  <c r="L7" i="3"/>
  <c r="Q3" i="1" s="1"/>
  <c r="L6" i="3"/>
  <c r="P3" i="1" s="1"/>
  <c r="L5" i="3"/>
  <c r="O3" i="1" s="1"/>
  <c r="L4" i="3"/>
  <c r="L3" i="3"/>
  <c r="L2" i="3"/>
  <c r="L1" i="3"/>
  <c r="L51" i="2"/>
  <c r="L43" i="2"/>
  <c r="L44" i="2"/>
  <c r="L45" i="2"/>
  <c r="L46" i="2"/>
  <c r="L47" i="2"/>
  <c r="L48" i="2"/>
  <c r="L49" i="2"/>
  <c r="L42" i="2"/>
  <c r="K43" i="2"/>
  <c r="K44" i="2"/>
  <c r="K45" i="2"/>
  <c r="K46" i="2"/>
  <c r="K47" i="2"/>
  <c r="K48" i="2"/>
  <c r="K49" i="2"/>
  <c r="K42" i="2"/>
  <c r="L41" i="2"/>
  <c r="K41" i="2"/>
  <c r="L37" i="2"/>
  <c r="K37" i="2"/>
  <c r="L36" i="2"/>
  <c r="K36" i="2"/>
  <c r="L35" i="2"/>
  <c r="K35" i="2"/>
  <c r="L34" i="2"/>
  <c r="K34" i="2"/>
  <c r="L33" i="2"/>
  <c r="K33" i="2"/>
  <c r="L32" i="2"/>
  <c r="K32" i="2"/>
  <c r="L31" i="2"/>
  <c r="K31" i="2"/>
  <c r="L30" i="2"/>
  <c r="K30" i="2"/>
  <c r="H3" i="1" l="1"/>
  <c r="R3" i="1"/>
  <c r="T3" i="1"/>
  <c r="G4" i="1"/>
  <c r="G6" i="1"/>
  <c r="G3" i="1"/>
  <c r="G5" i="1"/>
  <c r="D3" i="1"/>
  <c r="AP6" i="1"/>
  <c r="AH6" i="1"/>
  <c r="Z6" i="1"/>
  <c r="R6" i="1"/>
  <c r="H6" i="1"/>
  <c r="D6" i="1"/>
  <c r="E6" i="1"/>
  <c r="AF6" i="1"/>
  <c r="F6" i="1"/>
  <c r="AP5" i="1"/>
  <c r="AL5" i="1"/>
  <c r="AD5" i="1"/>
  <c r="V5" i="1"/>
  <c r="R5" i="1"/>
  <c r="H5" i="1"/>
  <c r="D5" i="1"/>
  <c r="E5" i="1"/>
  <c r="C5" i="1"/>
  <c r="AN5" i="1"/>
  <c r="X5" i="1"/>
  <c r="F5" i="1"/>
  <c r="AK5" i="1"/>
  <c r="U5" i="1"/>
  <c r="C4" i="1"/>
  <c r="AP4" i="1"/>
  <c r="AL4" i="1"/>
  <c r="AH4" i="1"/>
  <c r="Z4" i="1"/>
  <c r="V4" i="1"/>
  <c r="R4" i="1"/>
  <c r="H4" i="1"/>
  <c r="D4" i="1"/>
  <c r="E4" i="1"/>
  <c r="AN4" i="1"/>
  <c r="AF4" i="1"/>
  <c r="X4" i="1"/>
  <c r="F4" i="1"/>
  <c r="AC4" i="1"/>
  <c r="E3" i="1"/>
  <c r="C3" i="1"/>
  <c r="AN3" i="1"/>
  <c r="AB3" i="1"/>
  <c r="AO3" i="1"/>
  <c r="Y3" i="1"/>
  <c r="L25" i="2"/>
  <c r="K25" i="2"/>
  <c r="L24" i="2"/>
  <c r="K24" i="2"/>
  <c r="L23" i="2"/>
  <c r="K23" i="2"/>
  <c r="L22" i="2"/>
  <c r="K22" i="2"/>
  <c r="L21" i="2"/>
  <c r="K21" i="2"/>
  <c r="L20" i="2"/>
  <c r="K20" i="2"/>
  <c r="L19" i="2"/>
  <c r="K19" i="2"/>
  <c r="L18" i="2"/>
  <c r="K18" i="2"/>
  <c r="L7" i="2"/>
  <c r="Q2" i="1" s="1"/>
  <c r="L6" i="2"/>
  <c r="P2" i="1" s="1"/>
  <c r="L5" i="2"/>
  <c r="O2" i="1" s="1"/>
  <c r="L4" i="2"/>
  <c r="L3" i="2"/>
  <c r="L2" i="2"/>
  <c r="L1" i="2"/>
  <c r="AP1" i="1"/>
  <c r="AP3" i="1" s="1"/>
  <c r="AO1" i="1"/>
  <c r="AO5" i="1" s="1"/>
  <c r="AN1" i="1"/>
  <c r="AN6" i="1" s="1"/>
  <c r="AM1" i="1"/>
  <c r="AM6" i="1" s="1"/>
  <c r="AL1" i="1"/>
  <c r="AL3" i="1" s="1"/>
  <c r="AK1" i="1"/>
  <c r="AK3" i="1" s="1"/>
  <c r="AJ1" i="1"/>
  <c r="AJ6" i="1" s="1"/>
  <c r="AI1" i="1"/>
  <c r="AI6" i="1" s="1"/>
  <c r="AH1" i="1"/>
  <c r="AH3" i="1" s="1"/>
  <c r="AG1" i="1"/>
  <c r="AG6" i="1" s="1"/>
  <c r="AF1" i="1"/>
  <c r="AF3" i="1" s="1"/>
  <c r="AE1" i="1"/>
  <c r="AE3" i="1" s="1"/>
  <c r="AD1" i="1"/>
  <c r="AD3" i="1" s="1"/>
  <c r="AC1" i="1"/>
  <c r="AC3" i="1" s="1"/>
  <c r="AB1" i="1"/>
  <c r="AB5" i="1" s="1"/>
  <c r="AA1" i="1"/>
  <c r="AA5" i="1" s="1"/>
  <c r="Z1" i="1"/>
  <c r="Z3" i="1" s="1"/>
  <c r="Y1" i="1"/>
  <c r="Y5" i="1" s="1"/>
  <c r="X1" i="1"/>
  <c r="X3" i="1" s="1"/>
  <c r="W1" i="1"/>
  <c r="W6" i="1" s="1"/>
  <c r="V1" i="1"/>
  <c r="V3" i="1" s="1"/>
  <c r="U1" i="1"/>
  <c r="U3" i="1" s="1"/>
  <c r="T1" i="1"/>
  <c r="T6" i="1" s="1"/>
  <c r="S1" i="1"/>
  <c r="S6" i="1" s="1"/>
  <c r="S4" i="1" l="1"/>
  <c r="AI4" i="1"/>
  <c r="W5" i="1"/>
  <c r="AM5" i="1"/>
  <c r="AG3" i="1"/>
  <c r="AI3" i="1"/>
  <c r="U4" i="1"/>
  <c r="AK4" i="1"/>
  <c r="AA4" i="1"/>
  <c r="AC5" i="1"/>
  <c r="AF5" i="1"/>
  <c r="AE5" i="1"/>
  <c r="U6" i="1"/>
  <c r="AK6" i="1"/>
  <c r="X6" i="1"/>
  <c r="AA6" i="1"/>
  <c r="AJ3" i="1"/>
  <c r="S3" i="1"/>
  <c r="Y4" i="1"/>
  <c r="AO4" i="1"/>
  <c r="AB4" i="1"/>
  <c r="AE4" i="1"/>
  <c r="AD4" i="1"/>
  <c r="AG5" i="1"/>
  <c r="T5" i="1"/>
  <c r="AJ5" i="1"/>
  <c r="S5" i="1"/>
  <c r="AI5" i="1"/>
  <c r="AH5" i="1"/>
  <c r="Y6" i="1"/>
  <c r="AO6" i="1"/>
  <c r="AB6" i="1"/>
  <c r="AE6" i="1"/>
  <c r="AD6" i="1"/>
  <c r="W3" i="1"/>
  <c r="AC6" i="1"/>
  <c r="AA3" i="1"/>
  <c r="AM3" i="1"/>
  <c r="AG4" i="1"/>
  <c r="T4" i="1"/>
  <c r="AJ4" i="1"/>
  <c r="W4" i="1"/>
  <c r="AM4" i="1"/>
  <c r="Z5" i="1"/>
  <c r="V6" i="1"/>
  <c r="AL6" i="1"/>
  <c r="U2" i="1"/>
  <c r="AJ2" i="1"/>
  <c r="F2" i="1"/>
  <c r="T2" i="1"/>
  <c r="AB2" i="1"/>
  <c r="AF2" i="1"/>
  <c r="AN2" i="1"/>
  <c r="E2" i="1"/>
  <c r="S2" i="1"/>
  <c r="W2" i="1"/>
  <c r="AA2" i="1"/>
  <c r="AE2" i="1"/>
  <c r="AI2" i="1"/>
  <c r="AM2" i="1"/>
  <c r="D2" i="1"/>
  <c r="H2" i="1"/>
  <c r="R2" i="1"/>
  <c r="V2" i="1"/>
  <c r="Z2" i="1"/>
  <c r="AD2" i="1"/>
  <c r="AH2" i="1"/>
  <c r="AL2" i="1"/>
  <c r="AP2" i="1"/>
  <c r="G2" i="1"/>
  <c r="Y2" i="1"/>
  <c r="AC2" i="1"/>
  <c r="AG2" i="1"/>
  <c r="AK2" i="1"/>
  <c r="AO2" i="1"/>
  <c r="X2" i="1"/>
  <c r="C6" i="1"/>
  <c r="C2" i="1"/>
</calcChain>
</file>

<file path=xl/connections.xml><?xml version="1.0" encoding="utf-8"?>
<connections xmlns="http://schemas.openxmlformats.org/spreadsheetml/2006/main">
  <connection id="1" name="1980solution" type="6" refreshedVersion="4" background="1" saveData="1">
    <textPr prompt="0" codePage="437" sourceFile="C:\Users\inspirion\Documents\GitHub\EMOSA\OriginalContagionGauss\RawOut\1980.solution.txt" space="1" consecutive="1">
      <textFields count="3">
        <textField/>
        <textField/>
        <textField/>
      </textFields>
    </textPr>
  </connection>
  <connection id="2" name="1981solution" type="6" refreshedVersion="4" background="1" saveData="1">
    <textPr prompt="0" codePage="437" sourceFile="C:\Users\inspirion\Documents\GitHub\EMOSA\OriginalContagionGauss\RawOut\1981.solution.txt" space="1" consecutive="1">
      <textFields count="3">
        <textField/>
        <textField/>
        <textField/>
      </textFields>
    </textPr>
  </connection>
  <connection id="3" name="1982solution" type="6" refreshedVersion="4" background="1" saveData="1">
    <textPr prompt="0" codePage="437" sourceFile="C:\Users\inspirion\Documents\GitHub\EMOSA\OriginalContagionGauss\RawOut\1982.solution.txt" space="1" consecutive="1">
      <textFields count="3">
        <textField/>
        <textField/>
        <textField/>
      </textFields>
    </textPr>
  </connection>
  <connection id="4" name="1983solution" type="6" refreshedVersion="4" background="1" saveData="1">
    <textPr prompt="0" codePage="437" sourceFile="C:\Users\inspirion\Documents\GitHub\EMOSA\OriginalContagionGauss\RawOut\1983.solution.txt" space="1" consecutive="1">
      <textFields count="3">
        <textField/>
        <textField/>
        <textField/>
      </textFields>
    </textPr>
  </connection>
  <connection id="5" name="1984solution" type="6" refreshedVersion="4" background="1" saveData="1">
    <textPr prompt="0" codePage="437" sourceFile="C:\Users\inspirion\Documents\GitHub\EMOSA\OriginalContagionGauss\RawOut\1984.solution.txt" space="1" consecutive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<sst xmlns="http://schemas.openxmlformats.org/spreadsheetml/2006/main" count="523" uniqueCount="70">
  <si>
    <t>model</t>
  </si>
  <si>
    <t>cohort</t>
  </si>
  <si>
    <t>Tgi</t>
  </si>
  <si>
    <t>Tga</t>
  </si>
  <si>
    <t>Tig</t>
  </si>
  <si>
    <t>Tag</t>
  </si>
  <si>
    <t>Tia</t>
  </si>
  <si>
    <t>Tai</t>
  </si>
  <si>
    <t>Cgi</t>
  </si>
  <si>
    <t>Cig</t>
  </si>
  <si>
    <t>Cag</t>
  </si>
  <si>
    <t>Cga</t>
  </si>
  <si>
    <t>Cia</t>
  </si>
  <si>
    <t>Cai</t>
  </si>
  <si>
    <t>md</t>
  </si>
  <si>
    <t>p</t>
  </si>
  <si>
    <t>DIC</t>
  </si>
  <si>
    <t>PSRF</t>
  </si>
  <si>
    <t>[1]</t>
  </si>
  <si>
    <t>Gauss</t>
  </si>
  <si>
    <t>Dist</t>
  </si>
  <si>
    <t>iterations</t>
  </si>
  <si>
    <t>Mean</t>
  </si>
  <si>
    <t>deviance:</t>
  </si>
  <si>
    <t>penalty</t>
  </si>
  <si>
    <t>Penalized</t>
  </si>
  <si>
    <t>Iterations</t>
  </si>
  <si>
    <t>=</t>
  </si>
  <si>
    <t>Thinning</t>
  </si>
  <si>
    <t>interval</t>
  </si>
  <si>
    <t>Number</t>
  </si>
  <si>
    <t>of</t>
  </si>
  <si>
    <t>chains</t>
  </si>
  <si>
    <t>Sample</t>
  </si>
  <si>
    <t>size</t>
  </si>
  <si>
    <t>per</t>
  </si>
  <si>
    <t>chain</t>
  </si>
  <si>
    <t>Empirical</t>
  </si>
  <si>
    <t>mean</t>
  </si>
  <si>
    <t>and</t>
  </si>
  <si>
    <t>standard</t>
  </si>
  <si>
    <t>deviation</t>
  </si>
  <si>
    <t>for</t>
  </si>
  <si>
    <t>each</t>
  </si>
  <si>
    <t>variable,</t>
  </si>
  <si>
    <t>plus</t>
  </si>
  <si>
    <t>error</t>
  </si>
  <si>
    <t>the</t>
  </si>
  <si>
    <t>mean:</t>
  </si>
  <si>
    <t>SD</t>
  </si>
  <si>
    <t>Naive</t>
  </si>
  <si>
    <t>SE</t>
  </si>
  <si>
    <t>Time-series</t>
  </si>
  <si>
    <t>sigmaG</t>
  </si>
  <si>
    <t>Quantiles</t>
  </si>
  <si>
    <t>variable:</t>
  </si>
  <si>
    <t>Potential</t>
  </si>
  <si>
    <t>scale</t>
  </si>
  <si>
    <t>reduction</t>
  </si>
  <si>
    <t>factors:</t>
  </si>
  <si>
    <t>Point</t>
  </si>
  <si>
    <t>est.</t>
  </si>
  <si>
    <t>Upper</t>
  </si>
  <si>
    <t>C.I.</t>
  </si>
  <si>
    <t>Multivariate</t>
  </si>
  <si>
    <t>psrf</t>
  </si>
  <si>
    <t>Contagion</t>
  </si>
  <si>
    <t>OriginalContagionGauss</t>
  </si>
  <si>
    <t>sigmaA</t>
  </si>
  <si>
    <t>11001:21000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</si>
</sst>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11" fontId="0" fillId="0" borderId="0" xfId="0" applyNumberFormat="1"/>
    <xf numFmtId="164" fontId="0" fillId="0" borderId="0" xfId="1" applyNumberFormat="1" applyFont="1"/>
    <xf numFmtId="10" fontId="0" fillId="0" borderId="0" xfId="0" applyNumberFormat="1"/>
    <xf numFmtId="9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1980solution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1981solution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1982solution" connectionId="3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1983solution" connectionId="4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1984solution" connectionId="5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6"/>
  <sheetViews>
    <sheetView tabSelected="1" zoomScale="85" zoomScaleNormal="85" workbookViewId="0">
      <selection activeCell="J15" sqref="J14:J15"/>
    </sheetView>
  </sheetViews>
  <sheetFormatPr defaultRowHeight="15" x14ac:dyDescent="0.25"/>
  <cols>
    <col min="2" max="2" width="12.28515625" customWidth="1"/>
  </cols>
  <sheetData>
    <row r="1" spans="1:4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tr">
        <f>CONCATENATE(C1,"_rhat")</f>
        <v>Tgi_rhat</v>
      </c>
      <c r="T1" t="str">
        <f t="shared" ref="T1:AC1" si="0">CONCATENATE(D1,"_rhat")</f>
        <v>Tga_rhat</v>
      </c>
      <c r="U1" t="str">
        <f t="shared" si="0"/>
        <v>Tig_rhat</v>
      </c>
      <c r="V1" t="str">
        <f t="shared" si="0"/>
        <v>Tag_rhat</v>
      </c>
      <c r="W1" t="str">
        <f t="shared" si="0"/>
        <v>Tia_rhat</v>
      </c>
      <c r="X1" t="str">
        <f t="shared" si="0"/>
        <v>Tai_rhat</v>
      </c>
      <c r="Y1" t="str">
        <f t="shared" si="0"/>
        <v>Cgi_rhat</v>
      </c>
      <c r="Z1" t="str">
        <f t="shared" si="0"/>
        <v>Cig_rhat</v>
      </c>
      <c r="AA1" t="str">
        <f t="shared" si="0"/>
        <v>Cag_rhat</v>
      </c>
      <c r="AB1" t="str">
        <f t="shared" si="0"/>
        <v>Cga_rhat</v>
      </c>
      <c r="AC1" t="str">
        <f t="shared" si="0"/>
        <v>Cia_rhat</v>
      </c>
      <c r="AD1" t="str">
        <f>CONCATENATE(N1,"_rhat")</f>
        <v>Cai_rhat</v>
      </c>
      <c r="AE1" t="str">
        <f>CONCATENATE(C1,"_median")</f>
        <v>Tgi_median</v>
      </c>
      <c r="AF1" t="str">
        <f t="shared" ref="AF1:AP1" si="1">CONCATENATE(D1,"_median")</f>
        <v>Tga_median</v>
      </c>
      <c r="AG1" t="str">
        <f t="shared" si="1"/>
        <v>Tig_median</v>
      </c>
      <c r="AH1" t="str">
        <f t="shared" si="1"/>
        <v>Tag_median</v>
      </c>
      <c r="AI1" t="str">
        <f t="shared" si="1"/>
        <v>Tia_median</v>
      </c>
      <c r="AJ1" t="str">
        <f t="shared" si="1"/>
        <v>Tai_median</v>
      </c>
      <c r="AK1" t="str">
        <f t="shared" si="1"/>
        <v>Cgi_median</v>
      </c>
      <c r="AL1" t="str">
        <f t="shared" si="1"/>
        <v>Cig_median</v>
      </c>
      <c r="AM1" t="str">
        <f t="shared" si="1"/>
        <v>Cag_median</v>
      </c>
      <c r="AN1" t="str">
        <f t="shared" si="1"/>
        <v>Cga_median</v>
      </c>
      <c r="AO1" t="str">
        <f t="shared" si="1"/>
        <v>Cia_median</v>
      </c>
      <c r="AP1" t="str">
        <f t="shared" si="1"/>
        <v>Cai_median</v>
      </c>
    </row>
    <row r="2" spans="1:42" x14ac:dyDescent="0.25">
      <c r="A2" t="s">
        <v>66</v>
      </c>
      <c r="B2">
        <v>1980</v>
      </c>
      <c r="C2">
        <f>VLOOKUP(C1,'1980'!$K:$L,2,FALSE)</f>
        <v>0.52925999999999995</v>
      </c>
      <c r="D2">
        <f>VLOOKUP(D1,'1980'!$K:$L,2,FALSE)</f>
        <v>0.50258999999999998</v>
      </c>
      <c r="E2">
        <f>VLOOKUP(E1,'1980'!$K:$L,2,FALSE)</f>
        <v>0.46365000000000001</v>
      </c>
      <c r="F2">
        <f>VLOOKUP(F1,'1980'!$K:$L,2,FALSE)</f>
        <v>0.50643000000000005</v>
      </c>
      <c r="G2">
        <f>VLOOKUP(G1,'1980'!$K:$L,2,FALSE)</f>
        <v>0.53519000000000005</v>
      </c>
      <c r="H2">
        <f>VLOOKUP(H1,'1980'!$K:$L,2,FALSE)</f>
        <v>0.50107000000000002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f>VLOOKUP(O1,'1980'!$K:$L,2,FALSE)</f>
        <v>-84.93</v>
      </c>
      <c r="P2">
        <f>VLOOKUP(P1,'1980'!$K:$L,2,FALSE)</f>
        <v>6.45</v>
      </c>
      <c r="Q2">
        <f>VLOOKUP(Q1,'1980'!$K:$L,2,FALSE)</f>
        <v>-78.48</v>
      </c>
      <c r="R2">
        <f>VLOOKUP(R1,'1980'!$K:$L,2,FALSE)</f>
        <v>1.03</v>
      </c>
      <c r="S2">
        <f>VLOOKUP(S1,'1980'!$K:$L,2,FALSE)</f>
        <v>1</v>
      </c>
      <c r="T2">
        <f>VLOOKUP(T1,'1980'!$K:$L,2,FALSE)</f>
        <v>1.01</v>
      </c>
      <c r="U2">
        <f>VLOOKUP(U1,'1980'!$K:$L,2,FALSE)</f>
        <v>1</v>
      </c>
      <c r="V2">
        <f>VLOOKUP(V1,'1980'!$K:$L,2,FALSE)</f>
        <v>1.01</v>
      </c>
      <c r="W2">
        <f>VLOOKUP(W1,'1980'!$K:$L,2,FALSE)</f>
        <v>1.03</v>
      </c>
      <c r="X2">
        <f>VLOOKUP(X1,'1980'!$K:$L,2,FALSE)</f>
        <v>1.03</v>
      </c>
      <c r="Y2" t="e">
        <f>VLOOKUP(Y1,'1980'!$K:$L,2,FALSE)</f>
        <v>#N/A</v>
      </c>
      <c r="Z2" t="e">
        <f>VLOOKUP(Z1,'1980'!$K:$L,2,FALSE)</f>
        <v>#N/A</v>
      </c>
      <c r="AA2" t="e">
        <f>VLOOKUP(AA1,'1980'!$K:$L,2,FALSE)</f>
        <v>#N/A</v>
      </c>
      <c r="AB2" t="e">
        <f>VLOOKUP(AB1,'1980'!$K:$L,2,FALSE)</f>
        <v>#N/A</v>
      </c>
      <c r="AC2" t="e">
        <f>VLOOKUP(AC1,'1980'!$K:$L,2,FALSE)</f>
        <v>#N/A</v>
      </c>
      <c r="AD2" t="e">
        <f>VLOOKUP(AD1,'1980'!$K:$L,2,FALSE)</f>
        <v>#N/A</v>
      </c>
      <c r="AE2">
        <f>VLOOKUP(AE1,'1980'!$K:$L,2,FALSE)</f>
        <v>0.54066999999999998</v>
      </c>
      <c r="AF2">
        <f>VLOOKUP(AF1,'1980'!$K:$L,2,FALSE)</f>
        <v>0.50673999999999997</v>
      </c>
      <c r="AG2">
        <f>VLOOKUP(AG1,'1980'!$K:$L,2,FALSE)</f>
        <v>0.45033000000000001</v>
      </c>
      <c r="AH2">
        <f>VLOOKUP(AH1,'1980'!$K:$L,2,FALSE)</f>
        <v>0.51498999999999995</v>
      </c>
      <c r="AI2">
        <f>VLOOKUP(AI1,'1980'!$K:$L,2,FALSE)</f>
        <v>0.54352999999999996</v>
      </c>
      <c r="AJ2">
        <f>VLOOKUP(AJ1,'1980'!$K:$L,2,FALSE)</f>
        <v>0.50677000000000005</v>
      </c>
      <c r="AK2" t="e">
        <f>VLOOKUP(AK1,'1980'!$K:$L,2,FALSE)</f>
        <v>#N/A</v>
      </c>
      <c r="AL2" t="e">
        <f>VLOOKUP(AL1,'1980'!$K:$L,2,FALSE)</f>
        <v>#N/A</v>
      </c>
      <c r="AM2" t="e">
        <f>VLOOKUP(AM1,'1980'!$K:$L,2,FALSE)</f>
        <v>#N/A</v>
      </c>
      <c r="AN2" t="e">
        <f>VLOOKUP(AN1,'1980'!$K:$L,2,FALSE)</f>
        <v>#N/A</v>
      </c>
      <c r="AO2" t="e">
        <f>VLOOKUP(AO1,'1980'!$K:$L,2,FALSE)</f>
        <v>#N/A</v>
      </c>
      <c r="AP2" t="e">
        <f>VLOOKUP(AP1,'1980'!$K:$L,2,FALSE)</f>
        <v>#N/A</v>
      </c>
    </row>
    <row r="3" spans="1:42" x14ac:dyDescent="0.25">
      <c r="A3" t="s">
        <v>66</v>
      </c>
      <c r="B3">
        <v>1981</v>
      </c>
      <c r="C3">
        <f>VLOOKUP(C1,'1981'!$K:$L,2,FALSE)</f>
        <v>0.61323000000000005</v>
      </c>
      <c r="D3">
        <f>VLOOKUP(D1,'1981'!$K:$L,2,FALSE)</f>
        <v>0.46950999999999998</v>
      </c>
      <c r="E3">
        <f>VLOOKUP(E1,'1981'!$K:$L,2,FALSE)</f>
        <v>0.37624000000000002</v>
      </c>
      <c r="F3">
        <f>VLOOKUP(F1,'1981'!$K:$L,2,FALSE)</f>
        <v>0.52985000000000004</v>
      </c>
      <c r="G3">
        <f>VLOOKUP(G1,'1981'!$K:$L,2,FALSE)</f>
        <v>0.57850999999999997</v>
      </c>
      <c r="H3">
        <f>VLOOKUP(H1,'1981'!$K:$L,2,FALSE)</f>
        <v>0.43996000000000002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f>VLOOKUP(O1,'1981'!$K:$L,2,FALSE)</f>
        <v>-84.41</v>
      </c>
      <c r="P3">
        <f>VLOOKUP(P1,'1981'!$K:$L,2,FALSE)</f>
        <v>6.944</v>
      </c>
      <c r="Q3">
        <f>VLOOKUP(Q1,'1981'!$K:$L,2,FALSE)</f>
        <v>-77.459999999999994</v>
      </c>
      <c r="R3">
        <f>VLOOKUP(R1,'1981'!$K:$L,2,FALSE)</f>
        <v>1.01</v>
      </c>
      <c r="S3">
        <f>VLOOKUP(S1,'1981'!$K:$L,2,FALSE)</f>
        <v>1</v>
      </c>
      <c r="T3">
        <f>VLOOKUP(T1,'1981'!$K:$L,2,FALSE)</f>
        <v>1.01</v>
      </c>
      <c r="U3">
        <f>VLOOKUP(U1,'1981'!$K:$L,2,FALSE)</f>
        <v>1</v>
      </c>
      <c r="V3">
        <f>VLOOKUP(V1,'1981'!$K:$L,2,FALSE)</f>
        <v>1.01</v>
      </c>
      <c r="W3">
        <f>VLOOKUP(W1,'1981'!$K:$L,2,FALSE)</f>
        <v>1</v>
      </c>
      <c r="X3">
        <f>VLOOKUP(X1,'1981'!$K:$L,2,FALSE)</f>
        <v>1</v>
      </c>
      <c r="Y3" t="e">
        <f>VLOOKUP(Y1,'1981'!$K:$L,2,FALSE)</f>
        <v>#N/A</v>
      </c>
      <c r="Z3" t="e">
        <f>VLOOKUP(Z1,'1981'!$K:$L,2,FALSE)</f>
        <v>#N/A</v>
      </c>
      <c r="AA3" t="e">
        <f>VLOOKUP(AA1,'1981'!$K:$L,2,FALSE)</f>
        <v>#N/A</v>
      </c>
      <c r="AB3" t="e">
        <f>VLOOKUP(AB1,'1981'!$K:$L,2,FALSE)</f>
        <v>#N/A</v>
      </c>
      <c r="AC3" t="e">
        <f>VLOOKUP(AC1,'1981'!$K:$L,2,FALSE)</f>
        <v>#N/A</v>
      </c>
      <c r="AD3" t="e">
        <f>VLOOKUP(AD1,'1981'!$K:$L,2,FALSE)</f>
        <v>#N/A</v>
      </c>
      <c r="AE3">
        <f>VLOOKUP(AE1,'1981'!$K:$L,2,FALSE)</f>
        <v>0.65129999999999999</v>
      </c>
      <c r="AF3">
        <f>VLOOKUP(AF1,'1981'!$K:$L,2,FALSE)</f>
        <v>0.47554000000000002</v>
      </c>
      <c r="AG3">
        <f>VLOOKUP(AG1,'1981'!$K:$L,2,FALSE)</f>
        <v>0.33385999999999999</v>
      </c>
      <c r="AH3">
        <f>VLOOKUP(AH1,'1981'!$K:$L,2,FALSE)</f>
        <v>0.53641000000000005</v>
      </c>
      <c r="AI3">
        <f>VLOOKUP(AI1,'1981'!$K:$L,2,FALSE)</f>
        <v>0.59094000000000002</v>
      </c>
      <c r="AJ3">
        <f>VLOOKUP(AJ1,'1981'!$K:$L,2,FALSE)</f>
        <v>0.43529000000000001</v>
      </c>
      <c r="AK3" t="e">
        <f>VLOOKUP(AK1,'1981'!$K:$L,2,FALSE)</f>
        <v>#N/A</v>
      </c>
      <c r="AL3" t="e">
        <f>VLOOKUP(AL1,'1981'!$K:$L,2,FALSE)</f>
        <v>#N/A</v>
      </c>
      <c r="AM3" t="e">
        <f>VLOOKUP(AM1,'1981'!$K:$L,2,FALSE)</f>
        <v>#N/A</v>
      </c>
      <c r="AN3" t="e">
        <f>VLOOKUP(AN1,'1981'!$K:$L,2,FALSE)</f>
        <v>#N/A</v>
      </c>
      <c r="AO3" t="e">
        <f>VLOOKUP(AO1,'1981'!$K:$L,2,FALSE)</f>
        <v>#N/A</v>
      </c>
      <c r="AP3" t="e">
        <f>VLOOKUP(AP1,'1981'!$K:$L,2,FALSE)</f>
        <v>#N/A</v>
      </c>
    </row>
    <row r="4" spans="1:42" x14ac:dyDescent="0.25">
      <c r="A4" t="s">
        <v>66</v>
      </c>
      <c r="B4">
        <v>1982</v>
      </c>
      <c r="C4">
        <f>VLOOKUP(C1,'1982'!$K:$L,2,FALSE)</f>
        <v>0.53556000000000004</v>
      </c>
      <c r="D4">
        <f>VLOOKUP(D1,'1982'!$K:$L,2,FALSE)</f>
        <v>0.52463000000000004</v>
      </c>
      <c r="E4">
        <f>VLOOKUP(E1,'1982'!$K:$L,2,FALSE)</f>
        <v>0.45848</v>
      </c>
      <c r="F4">
        <f>VLOOKUP(F1,'1982'!$K:$L,2,FALSE)</f>
        <v>0.46947</v>
      </c>
      <c r="G4">
        <f>VLOOKUP(G1,'1982'!$K:$L,2,FALSE)</f>
        <v>0.53393000000000002</v>
      </c>
      <c r="H4">
        <f>VLOOKUP(H1,'1982'!$K:$L,2,FALSE)</f>
        <v>0.47210000000000002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f>VLOOKUP(O1,'1982'!$K:$L,2,FALSE)</f>
        <v>-70.599999999999994</v>
      </c>
      <c r="P4">
        <f>VLOOKUP(P1,'1982'!$K:$L,2,FALSE)</f>
        <v>6.4770000000000003</v>
      </c>
      <c r="Q4">
        <f>VLOOKUP(Q1,'1982'!$K:$L,2,FALSE)</f>
        <v>-64.12</v>
      </c>
      <c r="R4">
        <f>VLOOKUP(R1,'1982'!$K:$L,2,FALSE)</f>
        <v>1</v>
      </c>
      <c r="S4">
        <f>VLOOKUP(S1,'1982'!$K:$L,2,FALSE)</f>
        <v>1</v>
      </c>
      <c r="T4">
        <f>VLOOKUP(T1,'1982'!$K:$L,2,FALSE)</f>
        <v>1</v>
      </c>
      <c r="U4">
        <f>VLOOKUP(U1,'1982'!$K:$L,2,FALSE)</f>
        <v>1</v>
      </c>
      <c r="V4">
        <f>VLOOKUP(V1,'1982'!$K:$L,2,FALSE)</f>
        <v>1</v>
      </c>
      <c r="W4">
        <f>VLOOKUP(W1,'1982'!$K:$L,2,FALSE)</f>
        <v>1</v>
      </c>
      <c r="X4">
        <f>VLOOKUP(X1,'1982'!$K:$L,2,FALSE)</f>
        <v>1</v>
      </c>
      <c r="Y4" t="e">
        <f>VLOOKUP(Y1,'1982'!$K:$L,2,FALSE)</f>
        <v>#N/A</v>
      </c>
      <c r="Z4" t="e">
        <f>VLOOKUP(Z1,'1982'!$K:$L,2,FALSE)</f>
        <v>#N/A</v>
      </c>
      <c r="AA4" t="e">
        <f>VLOOKUP(AA1,'1982'!$K:$L,2,FALSE)</f>
        <v>#N/A</v>
      </c>
      <c r="AB4" t="e">
        <f>VLOOKUP(AB1,'1982'!$K:$L,2,FALSE)</f>
        <v>#N/A</v>
      </c>
      <c r="AC4" t="e">
        <f>VLOOKUP(AC1,'1982'!$K:$L,2,FALSE)</f>
        <v>#N/A</v>
      </c>
      <c r="AD4" t="e">
        <f>VLOOKUP(AD1,'1982'!$K:$L,2,FALSE)</f>
        <v>#N/A</v>
      </c>
      <c r="AE4">
        <f>VLOOKUP(AE1,'1982'!$K:$L,2,FALSE)</f>
        <v>0.54949999999999999</v>
      </c>
      <c r="AF4">
        <f>VLOOKUP(AF1,'1982'!$K:$L,2,FALSE)</f>
        <v>0.53446000000000005</v>
      </c>
      <c r="AG4">
        <f>VLOOKUP(AG1,'1982'!$K:$L,2,FALSE)</f>
        <v>0.44070999999999999</v>
      </c>
      <c r="AH4">
        <f>VLOOKUP(AH1,'1982'!$K:$L,2,FALSE)</f>
        <v>0.45490999999999998</v>
      </c>
      <c r="AI4">
        <f>VLOOKUP(AI1,'1982'!$K:$L,2,FALSE)</f>
        <v>0.53915000000000002</v>
      </c>
      <c r="AJ4">
        <f>VLOOKUP(AJ1,'1982'!$K:$L,2,FALSE)</f>
        <v>0.46711999999999998</v>
      </c>
      <c r="AK4" t="e">
        <f>VLOOKUP(AK1,'1982'!$K:$L,2,FALSE)</f>
        <v>#N/A</v>
      </c>
      <c r="AL4" t="e">
        <f>VLOOKUP(AL1,'1982'!$K:$L,2,FALSE)</f>
        <v>#N/A</v>
      </c>
      <c r="AM4" t="e">
        <f>VLOOKUP(AM1,'1982'!$K:$L,2,FALSE)</f>
        <v>#N/A</v>
      </c>
      <c r="AN4" t="e">
        <f>VLOOKUP(AN1,'1982'!$K:$L,2,FALSE)</f>
        <v>#N/A</v>
      </c>
      <c r="AO4" t="e">
        <f>VLOOKUP(AO1,'1982'!$K:$L,2,FALSE)</f>
        <v>#N/A</v>
      </c>
      <c r="AP4" t="e">
        <f>VLOOKUP(AP1,'1982'!$K:$L,2,FALSE)</f>
        <v>#N/A</v>
      </c>
    </row>
    <row r="5" spans="1:42" x14ac:dyDescent="0.25">
      <c r="A5" t="s">
        <v>66</v>
      </c>
      <c r="B5">
        <v>1983</v>
      </c>
      <c r="C5">
        <f>VLOOKUP(C1,'1983'!$K:$L,2,FALSE)</f>
        <v>0.62261</v>
      </c>
      <c r="D5">
        <f>VLOOKUP(D1,'1983'!$K:$L,2,FALSE)</f>
        <v>0.54037000000000002</v>
      </c>
      <c r="E5">
        <f>VLOOKUP(E1,'1983'!$K:$L,2,FALSE)</f>
        <v>0.37714999999999999</v>
      </c>
      <c r="F5">
        <f>VLOOKUP(F1,'1983'!$K:$L,2,FALSE)</f>
        <v>0.45543</v>
      </c>
      <c r="G5">
        <f>VLOOKUP(G1,'1983'!$K:$L,2,FALSE)</f>
        <v>0.53644000000000003</v>
      </c>
      <c r="H5">
        <f>VLOOKUP(H1,'1983'!$K:$L,2,FALSE)</f>
        <v>0.44990999999999998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f>VLOOKUP(O1,'1983'!$K:$L,2,FALSE)</f>
        <v>-73.91</v>
      </c>
      <c r="P5">
        <f>VLOOKUP(P1,'1983'!$K:$L,2,FALSE)</f>
        <v>6.859</v>
      </c>
      <c r="Q5">
        <f>VLOOKUP(Q1,'1983'!$K:$L,2,FALSE)</f>
        <v>-67.06</v>
      </c>
      <c r="R5">
        <f>VLOOKUP(R1,'1983'!$K:$L,2,FALSE)</f>
        <v>1.01</v>
      </c>
      <c r="S5">
        <f>VLOOKUP(S1,'1983'!$K:$L,2,FALSE)</f>
        <v>1</v>
      </c>
      <c r="T5">
        <f>VLOOKUP(T1,'1983'!$K:$L,2,FALSE)</f>
        <v>1.01</v>
      </c>
      <c r="U5">
        <f>VLOOKUP(U1,'1983'!$K:$L,2,FALSE)</f>
        <v>1</v>
      </c>
      <c r="V5">
        <f>VLOOKUP(V1,'1983'!$K:$L,2,FALSE)</f>
        <v>1.01</v>
      </c>
      <c r="W5">
        <f>VLOOKUP(W1,'1983'!$K:$L,2,FALSE)</f>
        <v>1</v>
      </c>
      <c r="X5">
        <f>VLOOKUP(X1,'1983'!$K:$L,2,FALSE)</f>
        <v>1</v>
      </c>
      <c r="Y5" t="e">
        <f>VLOOKUP(Y1,'1983'!$K:$L,2,FALSE)</f>
        <v>#N/A</v>
      </c>
      <c r="Z5" t="e">
        <f>VLOOKUP(Z1,'1983'!$K:$L,2,FALSE)</f>
        <v>#N/A</v>
      </c>
      <c r="AA5" t="e">
        <f>VLOOKUP(AA1,'1983'!$K:$L,2,FALSE)</f>
        <v>#N/A</v>
      </c>
      <c r="AB5" t="e">
        <f>VLOOKUP(AB1,'1983'!$K:$L,2,FALSE)</f>
        <v>#N/A</v>
      </c>
      <c r="AC5" t="e">
        <f>VLOOKUP(AC1,'1983'!$K:$L,2,FALSE)</f>
        <v>#N/A</v>
      </c>
      <c r="AD5" t="e">
        <f>VLOOKUP(AD1,'1983'!$K:$L,2,FALSE)</f>
        <v>#N/A</v>
      </c>
      <c r="AE5">
        <f>VLOOKUP(AE1,'1983'!$K:$L,2,FALSE)</f>
        <v>0.66308</v>
      </c>
      <c r="AF5">
        <f>VLOOKUP(AF1,'1983'!$K:$L,2,FALSE)</f>
        <v>0.54805999999999999</v>
      </c>
      <c r="AG5">
        <f>VLOOKUP(AG1,'1983'!$K:$L,2,FALSE)</f>
        <v>0.33724999999999999</v>
      </c>
      <c r="AH5">
        <f>VLOOKUP(AH1,'1983'!$K:$L,2,FALSE)</f>
        <v>0.44885000000000003</v>
      </c>
      <c r="AI5">
        <f>VLOOKUP(AI1,'1983'!$K:$L,2,FALSE)</f>
        <v>0.54056000000000004</v>
      </c>
      <c r="AJ5">
        <f>VLOOKUP(AJ1,'1983'!$K:$L,2,FALSE)</f>
        <v>0.43663999999999997</v>
      </c>
      <c r="AK5" t="e">
        <f>VLOOKUP(AK1,'1983'!$K:$L,2,FALSE)</f>
        <v>#N/A</v>
      </c>
      <c r="AL5" t="e">
        <f>VLOOKUP(AL1,'1983'!$K:$L,2,FALSE)</f>
        <v>#N/A</v>
      </c>
      <c r="AM5" t="e">
        <f>VLOOKUP(AM1,'1983'!$K:$L,2,FALSE)</f>
        <v>#N/A</v>
      </c>
      <c r="AN5" t="e">
        <f>VLOOKUP(AN1,'1983'!$K:$L,2,FALSE)</f>
        <v>#N/A</v>
      </c>
      <c r="AO5" t="e">
        <f>VLOOKUP(AO1,'1983'!$K:$L,2,FALSE)</f>
        <v>#N/A</v>
      </c>
      <c r="AP5" t="e">
        <f>VLOOKUP(AP1,'1983'!$K:$L,2,FALSE)</f>
        <v>#N/A</v>
      </c>
    </row>
    <row r="6" spans="1:42" x14ac:dyDescent="0.25">
      <c r="A6" t="s">
        <v>66</v>
      </c>
      <c r="B6">
        <v>1984</v>
      </c>
      <c r="C6">
        <f>VLOOKUP(C1,'1984'!$K:$L,2,FALSE)</f>
        <v>0.63632999999999995</v>
      </c>
      <c r="D6">
        <f>VLOOKUP(D1,'1984'!$K:$L,2,FALSE)</f>
        <v>0.56938999999999995</v>
      </c>
      <c r="E6">
        <f>VLOOKUP(E1,'1984'!$K:$L,2,FALSE)</f>
        <v>0.36409000000000002</v>
      </c>
      <c r="F6">
        <f>VLOOKUP(F1,'1984'!$K:$L,2,FALSE)</f>
        <v>0.40867999999999999</v>
      </c>
      <c r="G6">
        <f>VLOOKUP(G1,'1984'!$K:$L,2,FALSE)</f>
        <v>0.54539000000000004</v>
      </c>
      <c r="H6">
        <f>VLOOKUP(H1,'1984'!$K:$L,2,FALSE)</f>
        <v>0.46922000000000003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f>VLOOKUP(O1,'1984'!$K:$L,2,FALSE)</f>
        <v>-67.099999999999994</v>
      </c>
      <c r="P6">
        <f>VLOOKUP(P1,'1984'!$K:$L,2,FALSE)</f>
        <v>7.0789999999999997</v>
      </c>
      <c r="Q6">
        <f>VLOOKUP(Q1,'1984'!$K:$L,2,FALSE)</f>
        <v>-60.02</v>
      </c>
      <c r="R6">
        <f>VLOOKUP(R1,'1984'!$K:$L,2,FALSE)</f>
        <v>1</v>
      </c>
      <c r="S6">
        <f>VLOOKUP(S1,'1984'!$K:$L,2,FALSE)</f>
        <v>1</v>
      </c>
      <c r="T6">
        <f>VLOOKUP(T1,'1984'!$K:$L,2,FALSE)</f>
        <v>1</v>
      </c>
      <c r="U6">
        <f>VLOOKUP(U1,'1984'!$K:$L,2,FALSE)</f>
        <v>1</v>
      </c>
      <c r="V6">
        <f>VLOOKUP(V1,'1984'!$K:$L,2,FALSE)</f>
        <v>1</v>
      </c>
      <c r="W6">
        <f>VLOOKUP(W1,'1984'!$K:$L,2,FALSE)</f>
        <v>1</v>
      </c>
      <c r="X6">
        <f>VLOOKUP(X1,'1984'!$K:$L,2,FALSE)</f>
        <v>1</v>
      </c>
      <c r="Y6" t="e">
        <f>VLOOKUP(Y1,'1984'!$K:$L,2,FALSE)</f>
        <v>#N/A</v>
      </c>
      <c r="Z6" t="e">
        <f>VLOOKUP(Z1,'1984'!$K:$L,2,FALSE)</f>
        <v>#N/A</v>
      </c>
      <c r="AA6" t="e">
        <f>VLOOKUP(AA1,'1984'!$K:$L,2,FALSE)</f>
        <v>#N/A</v>
      </c>
      <c r="AB6" t="e">
        <f>VLOOKUP(AB1,'1984'!$K:$L,2,FALSE)</f>
        <v>#N/A</v>
      </c>
      <c r="AC6" t="e">
        <f>VLOOKUP(AC1,'1984'!$K:$L,2,FALSE)</f>
        <v>#N/A</v>
      </c>
      <c r="AD6" t="e">
        <f>VLOOKUP(AD1,'1984'!$K:$L,2,FALSE)</f>
        <v>#N/A</v>
      </c>
      <c r="AE6">
        <f>VLOOKUP(AE1,'1984'!$K:$L,2,FALSE)</f>
        <v>0.67908000000000002</v>
      </c>
      <c r="AF6">
        <f>VLOOKUP(AF1,'1984'!$K:$L,2,FALSE)</f>
        <v>0.58076000000000005</v>
      </c>
      <c r="AG6">
        <f>VLOOKUP(AG1,'1984'!$K:$L,2,FALSE)</f>
        <v>0.32173000000000002</v>
      </c>
      <c r="AH6">
        <f>VLOOKUP(AH1,'1984'!$K:$L,2,FALSE)</f>
        <v>0.38828000000000001</v>
      </c>
      <c r="AI6">
        <f>VLOOKUP(AI1,'1984'!$K:$L,2,FALSE)</f>
        <v>0.55327999999999999</v>
      </c>
      <c r="AJ6">
        <f>VLOOKUP(AJ1,'1984'!$K:$L,2,FALSE)</f>
        <v>0.46404000000000001</v>
      </c>
      <c r="AK6" t="e">
        <f>VLOOKUP(AK1,'1984'!$K:$L,2,FALSE)</f>
        <v>#N/A</v>
      </c>
      <c r="AL6" t="e">
        <f>VLOOKUP(AL1,'1984'!$K:$L,2,FALSE)</f>
        <v>#N/A</v>
      </c>
      <c r="AM6" t="e">
        <f>VLOOKUP(AM1,'1984'!$K:$L,2,FALSE)</f>
        <v>#N/A</v>
      </c>
      <c r="AN6" t="e">
        <f>VLOOKUP(AN1,'1984'!$K:$L,2,FALSE)</f>
        <v>#N/A</v>
      </c>
      <c r="AO6" t="e">
        <f>VLOOKUP(AO1,'1984'!$K:$L,2,FALSE)</f>
        <v>#N/A</v>
      </c>
      <c r="AP6" t="e">
        <f>VLOOKUP(AP1,'1984'!$K:$L,2,FALSE)</f>
        <v>#N/A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7"/>
  <sheetViews>
    <sheetView workbookViewId="0">
      <selection activeCell="K1" sqref="K1:L1048576"/>
    </sheetView>
  </sheetViews>
  <sheetFormatPr defaultRowHeight="15" x14ac:dyDescent="0.25"/>
  <cols>
    <col min="1" max="1" width="11.85546875" bestFit="1" customWidth="1"/>
    <col min="2" max="2" width="22.5703125" bestFit="1" customWidth="1"/>
    <col min="3" max="3" width="11.5703125" bestFit="1" customWidth="1"/>
    <col min="4" max="4" width="9" bestFit="1" customWidth="1"/>
    <col min="5" max="5" width="10" customWidth="1"/>
    <col min="6" max="6" width="11.42578125" bestFit="1" customWidth="1"/>
    <col min="7" max="7" width="10" bestFit="1" customWidth="1"/>
    <col min="8" max="8" width="11" bestFit="1" customWidth="1"/>
    <col min="9" max="9" width="8.7109375" bestFit="1" customWidth="1"/>
    <col min="10" max="10" width="9" bestFit="1" customWidth="1"/>
    <col min="12" max="12" width="10.5703125" bestFit="1" customWidth="1"/>
  </cols>
  <sheetData>
    <row r="1" spans="1:12" x14ac:dyDescent="0.25">
      <c r="A1" t="s">
        <v>18</v>
      </c>
      <c r="B1" t="s">
        <v>19</v>
      </c>
      <c r="K1" t="s">
        <v>20</v>
      </c>
      <c r="L1" t="str">
        <f>B1</f>
        <v>Gauss</v>
      </c>
    </row>
    <row r="2" spans="1:12" x14ac:dyDescent="0.25">
      <c r="A2" t="s">
        <v>18</v>
      </c>
      <c r="B2" t="s">
        <v>67</v>
      </c>
      <c r="K2" t="s">
        <v>0</v>
      </c>
      <c r="L2" t="str">
        <f>B2</f>
        <v>OriginalContagionGauss</v>
      </c>
    </row>
    <row r="3" spans="1:12" x14ac:dyDescent="0.25">
      <c r="A3" t="s">
        <v>18</v>
      </c>
      <c r="B3" s="1">
        <v>10000</v>
      </c>
      <c r="K3" t="s">
        <v>21</v>
      </c>
      <c r="L3" s="2">
        <f>B3</f>
        <v>10000</v>
      </c>
    </row>
    <row r="4" spans="1:12" x14ac:dyDescent="0.25">
      <c r="A4" t="s">
        <v>18</v>
      </c>
      <c r="B4">
        <v>1980</v>
      </c>
      <c r="K4" t="s">
        <v>1</v>
      </c>
      <c r="L4">
        <f>B4</f>
        <v>1980</v>
      </c>
    </row>
    <row r="5" spans="1:12" x14ac:dyDescent="0.25">
      <c r="A5" t="s">
        <v>22</v>
      </c>
      <c r="B5" t="s">
        <v>23</v>
      </c>
      <c r="C5">
        <v>-84.93</v>
      </c>
      <c r="K5" t="s">
        <v>14</v>
      </c>
      <c r="L5">
        <f>C5</f>
        <v>-84.93</v>
      </c>
    </row>
    <row r="6" spans="1:12" x14ac:dyDescent="0.25">
      <c r="A6" t="s">
        <v>24</v>
      </c>
      <c r="B6">
        <v>6.45</v>
      </c>
      <c r="K6" t="s">
        <v>15</v>
      </c>
      <c r="L6">
        <f>B6</f>
        <v>6.45</v>
      </c>
    </row>
    <row r="7" spans="1:12" x14ac:dyDescent="0.25">
      <c r="A7" t="s">
        <v>25</v>
      </c>
      <c r="B7" t="s">
        <v>23</v>
      </c>
      <c r="C7">
        <v>-78.48</v>
      </c>
      <c r="K7" t="s">
        <v>16</v>
      </c>
      <c r="L7">
        <f>C7</f>
        <v>-78.48</v>
      </c>
    </row>
    <row r="9" spans="1:12" x14ac:dyDescent="0.25">
      <c r="A9" t="s">
        <v>26</v>
      </c>
      <c r="B9" t="s">
        <v>27</v>
      </c>
      <c r="C9" t="s">
        <v>69</v>
      </c>
    </row>
    <row r="10" spans="1:12" x14ac:dyDescent="0.25">
      <c r="A10" t="s">
        <v>28</v>
      </c>
      <c r="B10" t="s">
        <v>29</v>
      </c>
      <c r="C10" t="s">
        <v>27</v>
      </c>
      <c r="D10">
        <v>1</v>
      </c>
    </row>
    <row r="11" spans="1:12" x14ac:dyDescent="0.25">
      <c r="A11" t="s">
        <v>30</v>
      </c>
      <c r="B11" t="s">
        <v>31</v>
      </c>
      <c r="C11" t="s">
        <v>32</v>
      </c>
      <c r="D11" t="s">
        <v>27</v>
      </c>
      <c r="E11">
        <v>5</v>
      </c>
    </row>
    <row r="12" spans="1:12" x14ac:dyDescent="0.25">
      <c r="A12" t="s">
        <v>33</v>
      </c>
      <c r="B12" t="s">
        <v>34</v>
      </c>
      <c r="C12" t="s">
        <v>35</v>
      </c>
      <c r="D12" t="s">
        <v>36</v>
      </c>
      <c r="E12" t="s">
        <v>27</v>
      </c>
      <c r="F12" s="1">
        <v>10000</v>
      </c>
    </row>
    <row r="14" spans="1:12" x14ac:dyDescent="0.25">
      <c r="A14">
        <v>1</v>
      </c>
      <c r="B14" t="s">
        <v>37</v>
      </c>
      <c r="C14" t="s">
        <v>38</v>
      </c>
      <c r="D14" t="s">
        <v>39</v>
      </c>
      <c r="E14" t="s">
        <v>40</v>
      </c>
      <c r="F14" t="s">
        <v>41</v>
      </c>
      <c r="G14" t="s">
        <v>42</v>
      </c>
      <c r="H14" t="s">
        <v>43</v>
      </c>
      <c r="I14" t="s">
        <v>44</v>
      </c>
    </row>
    <row r="15" spans="1:12" x14ac:dyDescent="0.25">
      <c r="B15" t="s">
        <v>45</v>
      </c>
      <c r="C15" t="s">
        <v>40</v>
      </c>
      <c r="D15" t="s">
        <v>46</v>
      </c>
      <c r="E15" t="s">
        <v>31</v>
      </c>
      <c r="F15" t="s">
        <v>47</v>
      </c>
      <c r="G15" t="s">
        <v>48</v>
      </c>
    </row>
    <row r="17" spans="1:12" x14ac:dyDescent="0.25">
      <c r="B17" t="s">
        <v>22</v>
      </c>
      <c r="C17" t="s">
        <v>49</v>
      </c>
      <c r="D17" t="s">
        <v>50</v>
      </c>
      <c r="E17" t="s">
        <v>51</v>
      </c>
      <c r="F17" t="s">
        <v>52</v>
      </c>
      <c r="G17" t="s">
        <v>51</v>
      </c>
    </row>
    <row r="18" spans="1:12" x14ac:dyDescent="0.25">
      <c r="A18" t="s">
        <v>5</v>
      </c>
      <c r="B18">
        <v>0.50643000000000005</v>
      </c>
      <c r="C18">
        <v>0.26810899999999999</v>
      </c>
      <c r="D18" s="1">
        <v>1.199E-3</v>
      </c>
      <c r="E18" s="1">
        <v>1.1429999999999999E-2</v>
      </c>
      <c r="K18" t="str">
        <f t="shared" ref="K18:L25" si="0">A18</f>
        <v>Tag</v>
      </c>
      <c r="L18">
        <f t="shared" si="0"/>
        <v>0.50643000000000005</v>
      </c>
    </row>
    <row r="19" spans="1:12" x14ac:dyDescent="0.25">
      <c r="A19" t="s">
        <v>7</v>
      </c>
      <c r="B19">
        <v>0.50107000000000002</v>
      </c>
      <c r="C19">
        <v>0.26911000000000002</v>
      </c>
      <c r="D19" s="1">
        <v>1.2030000000000001E-3</v>
      </c>
      <c r="E19" s="1">
        <v>1.2489999999999999E-2</v>
      </c>
      <c r="K19" t="str">
        <f t="shared" si="0"/>
        <v>Tai</v>
      </c>
      <c r="L19">
        <f t="shared" si="0"/>
        <v>0.50107000000000002</v>
      </c>
    </row>
    <row r="20" spans="1:12" x14ac:dyDescent="0.25">
      <c r="A20" t="s">
        <v>3</v>
      </c>
      <c r="B20">
        <v>0.50258999999999998</v>
      </c>
      <c r="C20">
        <v>0.26662200000000003</v>
      </c>
      <c r="D20" s="1">
        <v>1.1919999999999999E-3</v>
      </c>
      <c r="E20" s="1">
        <v>1.176E-2</v>
      </c>
      <c r="K20" t="str">
        <f t="shared" si="0"/>
        <v>Tga</v>
      </c>
      <c r="L20">
        <f t="shared" si="0"/>
        <v>0.50258999999999998</v>
      </c>
    </row>
    <row r="21" spans="1:12" x14ac:dyDescent="0.25">
      <c r="A21" t="s">
        <v>2</v>
      </c>
      <c r="B21">
        <v>0.52925999999999995</v>
      </c>
      <c r="C21">
        <v>0.27661799999999998</v>
      </c>
      <c r="D21" s="1">
        <v>1.237E-3</v>
      </c>
      <c r="E21" s="1">
        <v>4.9069999999999999E-3</v>
      </c>
      <c r="K21" t="str">
        <f t="shared" si="0"/>
        <v>Tgi</v>
      </c>
      <c r="L21">
        <f t="shared" si="0"/>
        <v>0.52925999999999995</v>
      </c>
    </row>
    <row r="22" spans="1:12" x14ac:dyDescent="0.25">
      <c r="A22" t="s">
        <v>6</v>
      </c>
      <c r="B22">
        <v>0.53519000000000005</v>
      </c>
      <c r="C22">
        <v>0.26782499999999998</v>
      </c>
      <c r="D22" s="1">
        <v>1.1980000000000001E-3</v>
      </c>
      <c r="E22" s="1">
        <v>1.247E-2</v>
      </c>
      <c r="K22" t="str">
        <f t="shared" si="0"/>
        <v>Tia</v>
      </c>
      <c r="L22">
        <f t="shared" si="0"/>
        <v>0.53519000000000005</v>
      </c>
    </row>
    <row r="23" spans="1:12" x14ac:dyDescent="0.25">
      <c r="A23" t="s">
        <v>4</v>
      </c>
      <c r="B23">
        <v>0.46365000000000001</v>
      </c>
      <c r="C23">
        <v>0.27593000000000001</v>
      </c>
      <c r="D23" s="1">
        <v>1.2340000000000001E-3</v>
      </c>
      <c r="E23" s="1">
        <v>4.8840000000000003E-3</v>
      </c>
      <c r="K23" t="str">
        <f t="shared" si="0"/>
        <v>Tig</v>
      </c>
      <c r="L23">
        <f t="shared" si="0"/>
        <v>0.46365000000000001</v>
      </c>
    </row>
    <row r="24" spans="1:12" x14ac:dyDescent="0.25">
      <c r="A24" t="s">
        <v>68</v>
      </c>
      <c r="B24">
        <v>1.9650000000000001E-2</v>
      </c>
      <c r="C24">
        <v>6.8960000000000002E-3</v>
      </c>
      <c r="D24" s="1">
        <v>3.0840000000000003E-5</v>
      </c>
      <c r="E24" s="1">
        <v>4.9360000000000002E-5</v>
      </c>
      <c r="K24" t="str">
        <f t="shared" si="0"/>
        <v>sigmaA</v>
      </c>
      <c r="L24">
        <f t="shared" si="0"/>
        <v>1.9650000000000001E-2</v>
      </c>
    </row>
    <row r="25" spans="1:12" x14ac:dyDescent="0.25">
      <c r="A25" t="s">
        <v>53</v>
      </c>
      <c r="B25">
        <v>1.8409999999999999E-2</v>
      </c>
      <c r="C25">
        <v>6.5269999999999998E-3</v>
      </c>
      <c r="D25" s="1">
        <v>2.919E-5</v>
      </c>
      <c r="E25" s="1">
        <v>4.7689999999999999E-5</v>
      </c>
      <c r="K25" t="str">
        <f t="shared" si="0"/>
        <v>sigmaG</v>
      </c>
      <c r="L25">
        <f t="shared" si="0"/>
        <v>1.8409999999999999E-2</v>
      </c>
    </row>
    <row r="26" spans="1:12" x14ac:dyDescent="0.25">
      <c r="D26" s="1"/>
      <c r="E26" s="1"/>
    </row>
    <row r="27" spans="1:12" x14ac:dyDescent="0.25">
      <c r="A27">
        <v>2</v>
      </c>
      <c r="B27" t="s">
        <v>54</v>
      </c>
      <c r="C27" t="s">
        <v>42</v>
      </c>
      <c r="D27" s="1" t="s">
        <v>43</v>
      </c>
      <c r="E27" s="1" t="s">
        <v>55</v>
      </c>
    </row>
    <row r="28" spans="1:12" x14ac:dyDescent="0.25">
      <c r="D28" s="1"/>
      <c r="E28" s="1"/>
    </row>
    <row r="29" spans="1:12" x14ac:dyDescent="0.25">
      <c r="B29" s="3">
        <v>2.5000000000000001E-2</v>
      </c>
      <c r="C29" s="4">
        <v>0.25</v>
      </c>
      <c r="D29" s="4">
        <v>0.5</v>
      </c>
      <c r="E29" s="4">
        <v>0.75</v>
      </c>
      <c r="F29" s="3">
        <v>0.97499999999999998</v>
      </c>
    </row>
    <row r="30" spans="1:12" x14ac:dyDescent="0.25">
      <c r="A30" t="s">
        <v>5</v>
      </c>
      <c r="B30">
        <v>3.619E-2</v>
      </c>
      <c r="C30">
        <v>0.28538999999999998</v>
      </c>
      <c r="D30" s="1">
        <v>0.51498999999999995</v>
      </c>
      <c r="E30" s="1">
        <v>0.72718000000000005</v>
      </c>
      <c r="F30">
        <v>0.96126999999999996</v>
      </c>
      <c r="K30" t="str">
        <f t="shared" ref="K30:K37" si="1">CONCATENATE(A30,"_median")</f>
        <v>Tag_median</v>
      </c>
      <c r="L30">
        <f t="shared" ref="L30:L37" si="2">D30</f>
        <v>0.51498999999999995</v>
      </c>
    </row>
    <row r="31" spans="1:12" x14ac:dyDescent="0.25">
      <c r="A31" t="s">
        <v>7</v>
      </c>
      <c r="B31">
        <v>3.6900000000000002E-2</v>
      </c>
      <c r="C31">
        <v>0.27709</v>
      </c>
      <c r="D31" s="1">
        <v>0.50677000000000005</v>
      </c>
      <c r="E31" s="1">
        <v>0.72502</v>
      </c>
      <c r="F31">
        <v>0.95842000000000005</v>
      </c>
      <c r="K31" t="str">
        <f t="shared" si="1"/>
        <v>Tai_median</v>
      </c>
      <c r="L31">
        <f t="shared" si="2"/>
        <v>0.50677000000000005</v>
      </c>
    </row>
    <row r="32" spans="1:12" x14ac:dyDescent="0.25">
      <c r="A32" t="s">
        <v>3</v>
      </c>
      <c r="B32">
        <v>3.8019999999999998E-2</v>
      </c>
      <c r="C32">
        <v>0.28236</v>
      </c>
      <c r="D32">
        <v>0.50673999999999997</v>
      </c>
      <c r="E32">
        <v>0.72270000000000001</v>
      </c>
      <c r="F32">
        <v>0.95935999999999999</v>
      </c>
      <c r="K32" t="str">
        <f t="shared" si="1"/>
        <v>Tga_median</v>
      </c>
      <c r="L32">
        <f t="shared" si="2"/>
        <v>0.50673999999999997</v>
      </c>
    </row>
    <row r="33" spans="1:12" x14ac:dyDescent="0.25">
      <c r="A33" t="s">
        <v>2</v>
      </c>
      <c r="B33">
        <v>3.7789999999999997E-2</v>
      </c>
      <c r="C33">
        <v>0.30195</v>
      </c>
      <c r="D33">
        <v>0.54066999999999998</v>
      </c>
      <c r="E33">
        <v>0.76539999999999997</v>
      </c>
      <c r="F33">
        <v>0.97465999999999997</v>
      </c>
      <c r="K33" t="str">
        <f t="shared" si="1"/>
        <v>Tgi_median</v>
      </c>
      <c r="L33">
        <f t="shared" si="2"/>
        <v>0.54066999999999998</v>
      </c>
    </row>
    <row r="34" spans="1:12" x14ac:dyDescent="0.25">
      <c r="A34" t="s">
        <v>6</v>
      </c>
      <c r="B34">
        <v>5.5989999999999998E-2</v>
      </c>
      <c r="C34">
        <v>0.31672</v>
      </c>
      <c r="D34">
        <v>0.54352999999999996</v>
      </c>
      <c r="E34">
        <v>0.76524999999999999</v>
      </c>
      <c r="F34">
        <v>0.97106000000000003</v>
      </c>
      <c r="K34" t="str">
        <f t="shared" si="1"/>
        <v>Tia_median</v>
      </c>
      <c r="L34">
        <f t="shared" si="2"/>
        <v>0.54352999999999996</v>
      </c>
    </row>
    <row r="35" spans="1:12" x14ac:dyDescent="0.25">
      <c r="A35" t="s">
        <v>4</v>
      </c>
      <c r="B35" s="3">
        <v>2.3699999999999999E-2</v>
      </c>
      <c r="C35" s="4">
        <v>0.22828000000000001</v>
      </c>
      <c r="D35" s="4">
        <v>0.45033000000000001</v>
      </c>
      <c r="E35" s="4">
        <v>0.68811</v>
      </c>
      <c r="F35" s="3">
        <v>0.96026999999999996</v>
      </c>
      <c r="K35" t="str">
        <f t="shared" si="1"/>
        <v>Tig_median</v>
      </c>
      <c r="L35">
        <f t="shared" si="2"/>
        <v>0.45033000000000001</v>
      </c>
    </row>
    <row r="36" spans="1:12" x14ac:dyDescent="0.25">
      <c r="A36" t="s">
        <v>68</v>
      </c>
      <c r="B36">
        <v>1.1050000000000001E-2</v>
      </c>
      <c r="C36">
        <v>1.499E-2</v>
      </c>
      <c r="D36">
        <v>1.814E-2</v>
      </c>
      <c r="E36">
        <v>2.2540000000000001E-2</v>
      </c>
      <c r="F36">
        <v>3.7170000000000002E-2</v>
      </c>
      <c r="K36" t="str">
        <f t="shared" si="1"/>
        <v>sigmaA_median</v>
      </c>
      <c r="L36">
        <f t="shared" si="2"/>
        <v>1.814E-2</v>
      </c>
    </row>
    <row r="37" spans="1:12" x14ac:dyDescent="0.25">
      <c r="A37" t="s">
        <v>53</v>
      </c>
      <c r="B37">
        <v>1.031E-2</v>
      </c>
      <c r="C37">
        <v>1.401E-2</v>
      </c>
      <c r="D37">
        <v>1.702E-2</v>
      </c>
      <c r="E37">
        <v>2.1090000000000001E-2</v>
      </c>
      <c r="F37">
        <v>3.4819999999999997E-2</v>
      </c>
      <c r="K37" t="str">
        <f t="shared" si="1"/>
        <v>sigmaG_median</v>
      </c>
      <c r="L37">
        <f t="shared" si="2"/>
        <v>1.702E-2</v>
      </c>
    </row>
    <row r="39" spans="1:12" x14ac:dyDescent="0.25">
      <c r="A39" t="s">
        <v>56</v>
      </c>
      <c r="B39" t="s">
        <v>57</v>
      </c>
      <c r="C39" t="s">
        <v>58</v>
      </c>
      <c r="D39" t="s">
        <v>59</v>
      </c>
    </row>
    <row r="41" spans="1:12" x14ac:dyDescent="0.25">
      <c r="B41" t="s">
        <v>60</v>
      </c>
      <c r="C41" t="s">
        <v>61</v>
      </c>
      <c r="D41" t="s">
        <v>62</v>
      </c>
      <c r="E41" t="s">
        <v>63</v>
      </c>
      <c r="K41" t="str">
        <f t="shared" ref="K41" si="3">CONCATENATE(A41,"_rhat")</f>
        <v>_rhat</v>
      </c>
      <c r="L41" t="str">
        <f t="shared" ref="L41" si="4">B41</f>
        <v>Point</v>
      </c>
    </row>
    <row r="42" spans="1:12" x14ac:dyDescent="0.25">
      <c r="A42" t="s">
        <v>5</v>
      </c>
      <c r="B42">
        <v>1.01</v>
      </c>
      <c r="C42">
        <v>1.03</v>
      </c>
      <c r="K42" t="str">
        <f>CONCATENATE(A42,"_rhat")</f>
        <v>Tag_rhat</v>
      </c>
      <c r="L42">
        <f>B42</f>
        <v>1.01</v>
      </c>
    </row>
    <row r="43" spans="1:12" x14ac:dyDescent="0.25">
      <c r="A43" t="s">
        <v>7</v>
      </c>
      <c r="B43">
        <v>1.03</v>
      </c>
      <c r="C43">
        <v>1.08</v>
      </c>
      <c r="K43" t="str">
        <f t="shared" ref="K43:K49" si="5">CONCATENATE(A43,"_rhat")</f>
        <v>Tai_rhat</v>
      </c>
      <c r="L43">
        <f t="shared" ref="L43:L49" si="6">B43</f>
        <v>1.03</v>
      </c>
    </row>
    <row r="44" spans="1:12" x14ac:dyDescent="0.25">
      <c r="A44" t="s">
        <v>3</v>
      </c>
      <c r="B44">
        <v>1.01</v>
      </c>
      <c r="C44">
        <v>1.02</v>
      </c>
      <c r="K44" t="str">
        <f t="shared" si="5"/>
        <v>Tga_rhat</v>
      </c>
      <c r="L44">
        <f t="shared" si="6"/>
        <v>1.01</v>
      </c>
    </row>
    <row r="45" spans="1:12" x14ac:dyDescent="0.25">
      <c r="A45" t="s">
        <v>2</v>
      </c>
      <c r="B45">
        <v>1</v>
      </c>
      <c r="C45">
        <v>1</v>
      </c>
      <c r="K45" t="str">
        <f t="shared" si="5"/>
        <v>Tgi_rhat</v>
      </c>
      <c r="L45">
        <f t="shared" si="6"/>
        <v>1</v>
      </c>
    </row>
    <row r="46" spans="1:12" x14ac:dyDescent="0.25">
      <c r="A46" t="s">
        <v>6</v>
      </c>
      <c r="B46">
        <v>1.03</v>
      </c>
      <c r="C46">
        <v>1.08</v>
      </c>
      <c r="K46" t="str">
        <f t="shared" si="5"/>
        <v>Tia_rhat</v>
      </c>
      <c r="L46">
        <f t="shared" si="6"/>
        <v>1.03</v>
      </c>
    </row>
    <row r="47" spans="1:12" x14ac:dyDescent="0.25">
      <c r="A47" t="s">
        <v>4</v>
      </c>
      <c r="B47">
        <v>1</v>
      </c>
      <c r="C47">
        <v>1.01</v>
      </c>
      <c r="K47" t="str">
        <f t="shared" si="5"/>
        <v>Tig_rhat</v>
      </c>
      <c r="L47">
        <f t="shared" si="6"/>
        <v>1</v>
      </c>
    </row>
    <row r="48" spans="1:12" x14ac:dyDescent="0.25">
      <c r="A48" t="s">
        <v>68</v>
      </c>
      <c r="B48">
        <v>1</v>
      </c>
      <c r="C48">
        <v>1</v>
      </c>
      <c r="K48" t="str">
        <f t="shared" si="5"/>
        <v>sigmaA_rhat</v>
      </c>
      <c r="L48">
        <f t="shared" si="6"/>
        <v>1</v>
      </c>
    </row>
    <row r="49" spans="1:12" x14ac:dyDescent="0.25">
      <c r="A49" t="s">
        <v>53</v>
      </c>
      <c r="B49">
        <v>1</v>
      </c>
      <c r="C49">
        <v>1</v>
      </c>
      <c r="K49" t="str">
        <f t="shared" si="5"/>
        <v>sigmaG_rhat</v>
      </c>
      <c r="L49">
        <f t="shared" si="6"/>
        <v>1</v>
      </c>
    </row>
    <row r="51" spans="1:12" x14ac:dyDescent="0.25">
      <c r="A51" t="s">
        <v>64</v>
      </c>
      <c r="B51" t="s">
        <v>65</v>
      </c>
      <c r="K51" t="s">
        <v>17</v>
      </c>
      <c r="L51">
        <f>A53</f>
        <v>1.03</v>
      </c>
    </row>
    <row r="53" spans="1:12" x14ac:dyDescent="0.25">
      <c r="A53">
        <v>1.03</v>
      </c>
    </row>
    <row r="54" spans="1:12" x14ac:dyDescent="0.25">
      <c r="B54" t="s">
        <v>5</v>
      </c>
      <c r="C54" t="s">
        <v>7</v>
      </c>
      <c r="D54" t="s">
        <v>3</v>
      </c>
      <c r="E54" t="s">
        <v>2</v>
      </c>
      <c r="F54" t="s">
        <v>6</v>
      </c>
      <c r="G54" t="s">
        <v>4</v>
      </c>
      <c r="H54" t="s">
        <v>68</v>
      </c>
    </row>
    <row r="55" spans="1:12" x14ac:dyDescent="0.25">
      <c r="B55">
        <v>550.63289999999995</v>
      </c>
      <c r="C55">
        <v>449.97019999999998</v>
      </c>
      <c r="D55">
        <v>523.49789999999996</v>
      </c>
      <c r="E55">
        <v>3200.9508999999998</v>
      </c>
      <c r="F55">
        <v>448.2627</v>
      </c>
      <c r="G55">
        <v>3197.8382999999999</v>
      </c>
      <c r="H55">
        <v>19663.265800000001</v>
      </c>
    </row>
    <row r="56" spans="1:12" x14ac:dyDescent="0.25">
      <c r="B56" t="s">
        <v>53</v>
      </c>
    </row>
    <row r="57" spans="1:12" x14ac:dyDescent="0.25">
      <c r="A57">
        <v>19240.805100000001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7"/>
  <sheetViews>
    <sheetView topLeftCell="A22" workbookViewId="0">
      <selection activeCell="L25" sqref="L25"/>
    </sheetView>
  </sheetViews>
  <sheetFormatPr defaultRowHeight="15" x14ac:dyDescent="0.25"/>
  <cols>
    <col min="1" max="1" width="11.85546875" bestFit="1" customWidth="1"/>
    <col min="2" max="2" width="22.5703125" bestFit="1" customWidth="1"/>
    <col min="3" max="3" width="11.5703125" bestFit="1" customWidth="1"/>
    <col min="4" max="4" width="9" bestFit="1" customWidth="1"/>
    <col min="5" max="5" width="10" bestFit="1" customWidth="1"/>
    <col min="6" max="6" width="11.42578125" bestFit="1" customWidth="1"/>
    <col min="7" max="7" width="10" bestFit="1" customWidth="1"/>
    <col min="8" max="8" width="11" bestFit="1" customWidth="1"/>
    <col min="9" max="9" width="8.7109375" bestFit="1" customWidth="1"/>
    <col min="10" max="10" width="9" bestFit="1" customWidth="1"/>
    <col min="12" max="12" width="10.5703125" bestFit="1" customWidth="1"/>
    <col min="14" max="14" width="10.5703125" bestFit="1" customWidth="1"/>
  </cols>
  <sheetData>
    <row r="1" spans="1:14" x14ac:dyDescent="0.25">
      <c r="A1" t="s">
        <v>18</v>
      </c>
      <c r="B1" t="s">
        <v>19</v>
      </c>
      <c r="K1" t="s">
        <v>20</v>
      </c>
      <c r="L1" t="str">
        <f>B1</f>
        <v>Gauss</v>
      </c>
    </row>
    <row r="2" spans="1:14" x14ac:dyDescent="0.25">
      <c r="A2" t="s">
        <v>18</v>
      </c>
      <c r="B2" t="s">
        <v>67</v>
      </c>
      <c r="K2" t="s">
        <v>0</v>
      </c>
      <c r="L2" t="str">
        <f>B2</f>
        <v>OriginalContagionGauss</v>
      </c>
    </row>
    <row r="3" spans="1:14" x14ac:dyDescent="0.25">
      <c r="A3" t="s">
        <v>18</v>
      </c>
      <c r="B3" s="1">
        <v>10000</v>
      </c>
      <c r="K3" t="s">
        <v>21</v>
      </c>
      <c r="L3" s="2">
        <f>B3</f>
        <v>10000</v>
      </c>
      <c r="N3" s="2"/>
    </row>
    <row r="4" spans="1:14" x14ac:dyDescent="0.25">
      <c r="A4" t="s">
        <v>18</v>
      </c>
      <c r="B4">
        <v>1981</v>
      </c>
      <c r="K4" t="s">
        <v>1</v>
      </c>
      <c r="L4">
        <f>B4</f>
        <v>1981</v>
      </c>
    </row>
    <row r="5" spans="1:14" x14ac:dyDescent="0.25">
      <c r="A5" t="s">
        <v>22</v>
      </c>
      <c r="B5" t="s">
        <v>23</v>
      </c>
      <c r="C5">
        <v>-84.41</v>
      </c>
      <c r="K5" t="s">
        <v>14</v>
      </c>
      <c r="L5">
        <f>C5</f>
        <v>-84.41</v>
      </c>
    </row>
    <row r="6" spans="1:14" x14ac:dyDescent="0.25">
      <c r="A6" t="s">
        <v>24</v>
      </c>
      <c r="B6">
        <v>6.944</v>
      </c>
      <c r="K6" t="s">
        <v>15</v>
      </c>
      <c r="L6">
        <f>B6</f>
        <v>6.944</v>
      </c>
    </row>
    <row r="7" spans="1:14" x14ac:dyDescent="0.25">
      <c r="A7" t="s">
        <v>25</v>
      </c>
      <c r="B7" t="s">
        <v>23</v>
      </c>
      <c r="C7">
        <v>-77.459999999999994</v>
      </c>
      <c r="K7" t="s">
        <v>16</v>
      </c>
      <c r="L7">
        <f>C7</f>
        <v>-77.459999999999994</v>
      </c>
    </row>
    <row r="9" spans="1:14" x14ac:dyDescent="0.25">
      <c r="A9" t="s">
        <v>26</v>
      </c>
      <c r="B9" t="s">
        <v>27</v>
      </c>
      <c r="C9" t="s">
        <v>69</v>
      </c>
    </row>
    <row r="10" spans="1:14" x14ac:dyDescent="0.25">
      <c r="A10" t="s">
        <v>28</v>
      </c>
      <c r="B10" t="s">
        <v>29</v>
      </c>
      <c r="C10" t="s">
        <v>27</v>
      </c>
      <c r="D10">
        <v>1</v>
      </c>
    </row>
    <row r="11" spans="1:14" x14ac:dyDescent="0.25">
      <c r="A11" t="s">
        <v>30</v>
      </c>
      <c r="B11" t="s">
        <v>31</v>
      </c>
      <c r="C11" t="s">
        <v>32</v>
      </c>
      <c r="D11" t="s">
        <v>27</v>
      </c>
      <c r="E11">
        <v>5</v>
      </c>
    </row>
    <row r="12" spans="1:14" x14ac:dyDescent="0.25">
      <c r="A12" t="s">
        <v>33</v>
      </c>
      <c r="B12" t="s">
        <v>34</v>
      </c>
      <c r="C12" t="s">
        <v>35</v>
      </c>
      <c r="D12" t="s">
        <v>36</v>
      </c>
      <c r="E12" t="s">
        <v>27</v>
      </c>
      <c r="F12" s="1">
        <v>10000</v>
      </c>
    </row>
    <row r="14" spans="1:14" x14ac:dyDescent="0.25">
      <c r="A14">
        <v>1</v>
      </c>
      <c r="B14" t="s">
        <v>37</v>
      </c>
      <c r="C14" t="s">
        <v>38</v>
      </c>
      <c r="D14" t="s">
        <v>39</v>
      </c>
      <c r="E14" t="s">
        <v>40</v>
      </c>
      <c r="F14" t="s">
        <v>41</v>
      </c>
      <c r="G14" t="s">
        <v>42</v>
      </c>
      <c r="H14" t="s">
        <v>43</v>
      </c>
      <c r="I14" t="s">
        <v>44</v>
      </c>
    </row>
    <row r="15" spans="1:14" x14ac:dyDescent="0.25">
      <c r="B15" t="s">
        <v>45</v>
      </c>
      <c r="C15" t="s">
        <v>40</v>
      </c>
      <c r="D15" t="s">
        <v>46</v>
      </c>
      <c r="E15" t="s">
        <v>31</v>
      </c>
      <c r="F15" t="s">
        <v>47</v>
      </c>
      <c r="G15" t="s">
        <v>48</v>
      </c>
    </row>
    <row r="17" spans="1:12" x14ac:dyDescent="0.25">
      <c r="B17" t="s">
        <v>22</v>
      </c>
      <c r="C17" t="s">
        <v>49</v>
      </c>
      <c r="D17" t="s">
        <v>50</v>
      </c>
      <c r="E17" t="s">
        <v>51</v>
      </c>
      <c r="F17" t="s">
        <v>52</v>
      </c>
      <c r="G17" t="s">
        <v>51</v>
      </c>
    </row>
    <row r="18" spans="1:12" x14ac:dyDescent="0.25">
      <c r="A18" t="s">
        <v>5</v>
      </c>
      <c r="B18">
        <v>0.52985000000000004</v>
      </c>
      <c r="C18">
        <v>0.26883000000000001</v>
      </c>
      <c r="D18" s="1">
        <v>1.2019999999999999E-3</v>
      </c>
      <c r="E18" s="1">
        <v>1.316E-2</v>
      </c>
      <c r="K18" t="str">
        <f t="shared" ref="K18:L25" si="0">A18</f>
        <v>Tag</v>
      </c>
      <c r="L18">
        <f t="shared" si="0"/>
        <v>0.52985000000000004</v>
      </c>
    </row>
    <row r="19" spans="1:12" x14ac:dyDescent="0.25">
      <c r="A19" t="s">
        <v>7</v>
      </c>
      <c r="B19">
        <v>0.43996000000000002</v>
      </c>
      <c r="C19">
        <v>0.25528600000000001</v>
      </c>
      <c r="D19" s="1">
        <v>1.142E-3</v>
      </c>
      <c r="E19" s="1">
        <v>9.2910000000000006E-3</v>
      </c>
      <c r="K19" t="str">
        <f t="shared" si="0"/>
        <v>Tai</v>
      </c>
      <c r="L19">
        <f t="shared" si="0"/>
        <v>0.43996000000000002</v>
      </c>
    </row>
    <row r="20" spans="1:12" x14ac:dyDescent="0.25">
      <c r="A20" t="s">
        <v>3</v>
      </c>
      <c r="B20">
        <v>0.46950999999999998</v>
      </c>
      <c r="C20">
        <v>0.26190400000000003</v>
      </c>
      <c r="D20" s="1">
        <v>1.1709999999999999E-3</v>
      </c>
      <c r="E20" s="1">
        <v>1.273E-2</v>
      </c>
      <c r="K20" t="str">
        <f t="shared" si="0"/>
        <v>Tga</v>
      </c>
      <c r="L20">
        <f t="shared" si="0"/>
        <v>0.46950999999999998</v>
      </c>
    </row>
    <row r="21" spans="1:12" x14ac:dyDescent="0.25">
      <c r="A21" t="s">
        <v>2</v>
      </c>
      <c r="B21">
        <v>0.61323000000000005</v>
      </c>
      <c r="C21">
        <v>0.26069100000000001</v>
      </c>
      <c r="D21" s="1">
        <v>1.1659999999999999E-3</v>
      </c>
      <c r="E21" s="1">
        <v>5.9690000000000003E-3</v>
      </c>
      <c r="K21" t="str">
        <f t="shared" si="0"/>
        <v>Tgi</v>
      </c>
      <c r="L21">
        <f t="shared" si="0"/>
        <v>0.61323000000000005</v>
      </c>
    </row>
    <row r="22" spans="1:12" x14ac:dyDescent="0.25">
      <c r="A22" t="s">
        <v>6</v>
      </c>
      <c r="B22">
        <v>0.57850999999999997</v>
      </c>
      <c r="C22">
        <v>0.25647900000000001</v>
      </c>
      <c r="D22" s="1">
        <v>1.147E-3</v>
      </c>
      <c r="E22" s="1">
        <v>9.3849999999999992E-3</v>
      </c>
      <c r="K22" t="str">
        <f t="shared" si="0"/>
        <v>Tia</v>
      </c>
      <c r="L22">
        <f t="shared" si="0"/>
        <v>0.57850999999999997</v>
      </c>
    </row>
    <row r="23" spans="1:12" x14ac:dyDescent="0.25">
      <c r="A23" t="s">
        <v>4</v>
      </c>
      <c r="B23">
        <v>0.37624000000000002</v>
      </c>
      <c r="C23">
        <v>0.25936900000000002</v>
      </c>
      <c r="D23" s="1">
        <v>1.16E-3</v>
      </c>
      <c r="E23" s="1">
        <v>5.731E-3</v>
      </c>
      <c r="K23" t="str">
        <f t="shared" si="0"/>
        <v>Tig</v>
      </c>
      <c r="L23">
        <f t="shared" si="0"/>
        <v>0.37624000000000002</v>
      </c>
    </row>
    <row r="24" spans="1:12" x14ac:dyDescent="0.25">
      <c r="A24" t="s">
        <v>68</v>
      </c>
      <c r="B24">
        <v>2.3230000000000001E-2</v>
      </c>
      <c r="C24">
        <v>8.352E-3</v>
      </c>
      <c r="D24" s="1">
        <v>3.735E-5</v>
      </c>
      <c r="E24" s="1">
        <v>5.982E-5</v>
      </c>
      <c r="K24" t="str">
        <f t="shared" si="0"/>
        <v>sigmaA</v>
      </c>
      <c r="L24">
        <f t="shared" si="0"/>
        <v>2.3230000000000001E-2</v>
      </c>
    </row>
    <row r="25" spans="1:12" x14ac:dyDescent="0.25">
      <c r="A25" t="s">
        <v>53</v>
      </c>
      <c r="B25">
        <v>1.6320000000000001E-2</v>
      </c>
      <c r="C25">
        <v>6.025E-3</v>
      </c>
      <c r="D25" s="1">
        <v>2.694E-5</v>
      </c>
      <c r="E25" s="1">
        <v>5.677E-5</v>
      </c>
      <c r="K25" t="str">
        <f t="shared" si="0"/>
        <v>sigmaG</v>
      </c>
      <c r="L25">
        <f t="shared" si="0"/>
        <v>1.6320000000000001E-2</v>
      </c>
    </row>
    <row r="26" spans="1:12" x14ac:dyDescent="0.25">
      <c r="D26" s="1"/>
      <c r="E26" s="1"/>
    </row>
    <row r="27" spans="1:12" x14ac:dyDescent="0.25">
      <c r="A27">
        <v>2</v>
      </c>
      <c r="B27" t="s">
        <v>54</v>
      </c>
      <c r="C27" t="s">
        <v>42</v>
      </c>
      <c r="D27" s="1" t="s">
        <v>43</v>
      </c>
      <c r="E27" s="1" t="s">
        <v>55</v>
      </c>
    </row>
    <row r="28" spans="1:12" x14ac:dyDescent="0.25">
      <c r="D28" s="1"/>
      <c r="E28" s="1"/>
    </row>
    <row r="29" spans="1:12" x14ac:dyDescent="0.25">
      <c r="B29" s="3">
        <v>2.5000000000000001E-2</v>
      </c>
      <c r="C29" s="4">
        <v>0.25</v>
      </c>
      <c r="D29" s="4">
        <v>0.5</v>
      </c>
      <c r="E29" s="4">
        <v>0.75</v>
      </c>
      <c r="F29" s="3">
        <v>0.97499999999999998</v>
      </c>
    </row>
    <row r="30" spans="1:12" x14ac:dyDescent="0.25">
      <c r="A30" t="s">
        <v>5</v>
      </c>
      <c r="B30">
        <v>4.8862999999999997E-2</v>
      </c>
      <c r="C30">
        <v>0.31280999999999998</v>
      </c>
      <c r="D30" s="1">
        <v>0.53641000000000005</v>
      </c>
      <c r="E30" s="1">
        <v>0.75626000000000004</v>
      </c>
      <c r="F30">
        <v>0.97179000000000004</v>
      </c>
      <c r="K30" t="str">
        <f t="shared" ref="K30:K37" si="1">CONCATENATE(A30,"_median")</f>
        <v>Tag_median</v>
      </c>
      <c r="L30">
        <f t="shared" ref="L30:L37" si="2">D30</f>
        <v>0.53641000000000005</v>
      </c>
    </row>
    <row r="31" spans="1:12" x14ac:dyDescent="0.25">
      <c r="A31" t="s">
        <v>7</v>
      </c>
      <c r="B31">
        <v>2.4427999999999998E-2</v>
      </c>
      <c r="C31">
        <v>0.22533</v>
      </c>
      <c r="D31" s="1">
        <v>0.43529000000000001</v>
      </c>
      <c r="E31" s="1">
        <v>0.64098999999999995</v>
      </c>
      <c r="F31">
        <v>0.91954999999999998</v>
      </c>
      <c r="K31" t="str">
        <f t="shared" si="1"/>
        <v>Tai_median</v>
      </c>
      <c r="L31">
        <f t="shared" si="2"/>
        <v>0.43529000000000001</v>
      </c>
    </row>
    <row r="32" spans="1:12" x14ac:dyDescent="0.25">
      <c r="A32" t="s">
        <v>3</v>
      </c>
      <c r="B32">
        <v>3.0051000000000001E-2</v>
      </c>
      <c r="C32">
        <v>0.24832000000000001</v>
      </c>
      <c r="D32">
        <v>0.47554000000000002</v>
      </c>
      <c r="E32">
        <v>0.67779</v>
      </c>
      <c r="F32">
        <v>0.94140000000000001</v>
      </c>
      <c r="K32" t="str">
        <f t="shared" si="1"/>
        <v>Tga_median</v>
      </c>
      <c r="L32">
        <f t="shared" si="2"/>
        <v>0.47554000000000002</v>
      </c>
    </row>
    <row r="33" spans="1:12" x14ac:dyDescent="0.25">
      <c r="A33" t="s">
        <v>2</v>
      </c>
      <c r="B33">
        <v>7.0852999999999999E-2</v>
      </c>
      <c r="C33">
        <v>0.42277999999999999</v>
      </c>
      <c r="D33">
        <v>0.65129999999999999</v>
      </c>
      <c r="E33">
        <v>0.83345999999999998</v>
      </c>
      <c r="F33">
        <v>0.98324999999999996</v>
      </c>
      <c r="K33" t="str">
        <f t="shared" si="1"/>
        <v>Tgi_median</v>
      </c>
      <c r="L33">
        <f t="shared" si="2"/>
        <v>0.65129999999999999</v>
      </c>
    </row>
    <row r="34" spans="1:12" x14ac:dyDescent="0.25">
      <c r="A34" t="s">
        <v>6</v>
      </c>
      <c r="B34">
        <v>8.7924000000000002E-2</v>
      </c>
      <c r="C34">
        <v>0.37912000000000001</v>
      </c>
      <c r="D34">
        <v>0.59094000000000002</v>
      </c>
      <c r="E34">
        <v>0.79759999999999998</v>
      </c>
      <c r="F34">
        <v>0.97877999999999998</v>
      </c>
      <c r="K34" t="str">
        <f t="shared" si="1"/>
        <v>Tia_median</v>
      </c>
      <c r="L34">
        <f t="shared" si="2"/>
        <v>0.59094000000000002</v>
      </c>
    </row>
    <row r="35" spans="1:12" x14ac:dyDescent="0.25">
      <c r="A35" t="s">
        <v>4</v>
      </c>
      <c r="B35" s="3">
        <v>1.5304999999999999E-2</v>
      </c>
      <c r="C35" s="4">
        <v>0.15762000000000001</v>
      </c>
      <c r="D35" s="4">
        <v>0.33385999999999999</v>
      </c>
      <c r="E35" s="4">
        <v>0.56228</v>
      </c>
      <c r="F35" s="3">
        <v>0.92352000000000001</v>
      </c>
      <c r="K35" t="str">
        <f t="shared" si="1"/>
        <v>Tig_median</v>
      </c>
      <c r="L35">
        <f t="shared" si="2"/>
        <v>0.33385999999999999</v>
      </c>
    </row>
    <row r="36" spans="1:12" x14ac:dyDescent="0.25">
      <c r="A36" t="s">
        <v>68</v>
      </c>
      <c r="B36">
        <v>1.2989000000000001E-2</v>
      </c>
      <c r="C36">
        <v>1.771E-2</v>
      </c>
      <c r="D36">
        <v>2.1409999999999998E-2</v>
      </c>
      <c r="E36">
        <v>2.664E-2</v>
      </c>
      <c r="F36">
        <v>4.4319999999999998E-2</v>
      </c>
      <c r="K36" t="str">
        <f t="shared" si="1"/>
        <v>sigmaA_median</v>
      </c>
      <c r="L36">
        <f t="shared" si="2"/>
        <v>2.1409999999999998E-2</v>
      </c>
    </row>
    <row r="37" spans="1:12" x14ac:dyDescent="0.25">
      <c r="A37" t="s">
        <v>53</v>
      </c>
      <c r="B37">
        <v>8.7539999999999996E-3</v>
      </c>
      <c r="C37">
        <v>1.223E-2</v>
      </c>
      <c r="D37">
        <v>1.502E-2</v>
      </c>
      <c r="E37">
        <v>1.8880000000000001E-2</v>
      </c>
      <c r="F37">
        <v>3.1640000000000001E-2</v>
      </c>
      <c r="K37" t="str">
        <f t="shared" si="1"/>
        <v>sigmaG_median</v>
      </c>
      <c r="L37">
        <f t="shared" si="2"/>
        <v>1.502E-2</v>
      </c>
    </row>
    <row r="39" spans="1:12" x14ac:dyDescent="0.25">
      <c r="A39" t="s">
        <v>56</v>
      </c>
      <c r="B39" t="s">
        <v>57</v>
      </c>
      <c r="C39" t="s">
        <v>58</v>
      </c>
      <c r="D39" t="s">
        <v>59</v>
      </c>
    </row>
    <row r="41" spans="1:12" x14ac:dyDescent="0.25">
      <c r="B41" t="s">
        <v>60</v>
      </c>
      <c r="C41" t="s">
        <v>61</v>
      </c>
      <c r="D41" t="s">
        <v>62</v>
      </c>
      <c r="E41" t="s">
        <v>63</v>
      </c>
      <c r="K41" t="str">
        <f t="shared" ref="K41" si="3">CONCATENATE(A41,"_rhat")</f>
        <v>_rhat</v>
      </c>
      <c r="L41" t="str">
        <f t="shared" ref="L41" si="4">B41</f>
        <v>Point</v>
      </c>
    </row>
    <row r="42" spans="1:12" x14ac:dyDescent="0.25">
      <c r="A42" t="s">
        <v>5</v>
      </c>
      <c r="B42">
        <v>1.01</v>
      </c>
      <c r="C42">
        <v>1.03</v>
      </c>
      <c r="K42" t="str">
        <f>CONCATENATE(A42,"_rhat")</f>
        <v>Tag_rhat</v>
      </c>
      <c r="L42">
        <f>B42</f>
        <v>1.01</v>
      </c>
    </row>
    <row r="43" spans="1:12" x14ac:dyDescent="0.25">
      <c r="A43" t="s">
        <v>7</v>
      </c>
      <c r="B43">
        <v>1</v>
      </c>
      <c r="C43">
        <v>1.01</v>
      </c>
      <c r="K43" t="str">
        <f t="shared" ref="K43:K49" si="5">CONCATENATE(A43,"_rhat")</f>
        <v>Tai_rhat</v>
      </c>
      <c r="L43">
        <f t="shared" ref="L43:L49" si="6">B43</f>
        <v>1</v>
      </c>
    </row>
    <row r="44" spans="1:12" x14ac:dyDescent="0.25">
      <c r="A44" t="s">
        <v>3</v>
      </c>
      <c r="B44">
        <v>1.01</v>
      </c>
      <c r="C44">
        <v>1.03</v>
      </c>
      <c r="K44" t="str">
        <f t="shared" si="5"/>
        <v>Tga_rhat</v>
      </c>
      <c r="L44">
        <f t="shared" si="6"/>
        <v>1.01</v>
      </c>
    </row>
    <row r="45" spans="1:12" x14ac:dyDescent="0.25">
      <c r="A45" t="s">
        <v>2</v>
      </c>
      <c r="B45">
        <v>1</v>
      </c>
      <c r="C45">
        <v>1.01</v>
      </c>
      <c r="K45" t="str">
        <f t="shared" si="5"/>
        <v>Tgi_rhat</v>
      </c>
      <c r="L45">
        <f t="shared" si="6"/>
        <v>1</v>
      </c>
    </row>
    <row r="46" spans="1:12" x14ac:dyDescent="0.25">
      <c r="A46" t="s">
        <v>6</v>
      </c>
      <c r="B46">
        <v>1</v>
      </c>
      <c r="C46">
        <v>1</v>
      </c>
      <c r="K46" t="str">
        <f t="shared" si="5"/>
        <v>Tia_rhat</v>
      </c>
      <c r="L46">
        <f t="shared" si="6"/>
        <v>1</v>
      </c>
    </row>
    <row r="47" spans="1:12" x14ac:dyDescent="0.25">
      <c r="A47" t="s">
        <v>4</v>
      </c>
      <c r="B47">
        <v>1</v>
      </c>
      <c r="C47">
        <v>1</v>
      </c>
      <c r="K47" t="str">
        <f t="shared" si="5"/>
        <v>Tig_rhat</v>
      </c>
      <c r="L47">
        <f t="shared" si="6"/>
        <v>1</v>
      </c>
    </row>
    <row r="48" spans="1:12" x14ac:dyDescent="0.25">
      <c r="A48" t="s">
        <v>68</v>
      </c>
      <c r="B48">
        <v>1</v>
      </c>
      <c r="C48">
        <v>1</v>
      </c>
      <c r="K48" t="str">
        <f t="shared" si="5"/>
        <v>sigmaA_rhat</v>
      </c>
      <c r="L48">
        <f t="shared" si="6"/>
        <v>1</v>
      </c>
    </row>
    <row r="49" spans="1:12" x14ac:dyDescent="0.25">
      <c r="A49" t="s">
        <v>53</v>
      </c>
      <c r="B49">
        <v>1</v>
      </c>
      <c r="C49">
        <v>1</v>
      </c>
      <c r="K49" t="str">
        <f t="shared" si="5"/>
        <v>sigmaG_rhat</v>
      </c>
      <c r="L49">
        <f t="shared" si="6"/>
        <v>1</v>
      </c>
    </row>
    <row r="51" spans="1:12" x14ac:dyDescent="0.25">
      <c r="A51" t="s">
        <v>64</v>
      </c>
      <c r="B51" t="s">
        <v>65</v>
      </c>
      <c r="K51" t="s">
        <v>17</v>
      </c>
      <c r="L51">
        <f>A53</f>
        <v>1.01</v>
      </c>
    </row>
    <row r="53" spans="1:12" x14ac:dyDescent="0.25">
      <c r="A53">
        <v>1.01</v>
      </c>
    </row>
    <row r="54" spans="1:12" x14ac:dyDescent="0.25">
      <c r="B54" t="s">
        <v>5</v>
      </c>
      <c r="C54" t="s">
        <v>7</v>
      </c>
      <c r="D54" t="s">
        <v>3</v>
      </c>
      <c r="E54" t="s">
        <v>2</v>
      </c>
      <c r="F54" t="s">
        <v>6</v>
      </c>
      <c r="G54" t="s">
        <v>4</v>
      </c>
      <c r="H54" t="s">
        <v>68</v>
      </c>
    </row>
    <row r="55" spans="1:12" x14ac:dyDescent="0.25">
      <c r="B55">
        <v>417.64019999999999</v>
      </c>
      <c r="C55">
        <v>764.36300000000006</v>
      </c>
      <c r="D55">
        <v>432.8664</v>
      </c>
      <c r="E55">
        <v>1913.6542999999999</v>
      </c>
      <c r="F55">
        <v>753.40440000000001</v>
      </c>
      <c r="G55">
        <v>2050.5468000000001</v>
      </c>
      <c r="H55">
        <v>19689.777600000001</v>
      </c>
    </row>
    <row r="56" spans="1:12" x14ac:dyDescent="0.25">
      <c r="B56" t="s">
        <v>53</v>
      </c>
    </row>
    <row r="57" spans="1:12" x14ac:dyDescent="0.25">
      <c r="A57">
        <v>11514.350200000001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7"/>
  <sheetViews>
    <sheetView topLeftCell="A52" workbookViewId="0">
      <selection activeCell="K52" sqref="K1:L1048576"/>
    </sheetView>
  </sheetViews>
  <sheetFormatPr defaultRowHeight="15" x14ac:dyDescent="0.25"/>
  <cols>
    <col min="1" max="1" width="11.85546875" bestFit="1" customWidth="1"/>
    <col min="2" max="2" width="22.5703125" bestFit="1" customWidth="1"/>
    <col min="3" max="3" width="11.5703125" bestFit="1" customWidth="1"/>
    <col min="4" max="4" width="9" bestFit="1" customWidth="1"/>
    <col min="5" max="5" width="10" bestFit="1" customWidth="1"/>
    <col min="6" max="6" width="11.42578125" bestFit="1" customWidth="1"/>
    <col min="7" max="7" width="10" bestFit="1" customWidth="1"/>
    <col min="8" max="8" width="11" bestFit="1" customWidth="1"/>
    <col min="9" max="9" width="8.7109375" bestFit="1" customWidth="1"/>
    <col min="10" max="10" width="9" bestFit="1" customWidth="1"/>
    <col min="12" max="12" width="10.5703125" bestFit="1" customWidth="1"/>
    <col min="14" max="14" width="10.5703125" bestFit="1" customWidth="1"/>
  </cols>
  <sheetData>
    <row r="1" spans="1:14" x14ac:dyDescent="0.25">
      <c r="A1" t="s">
        <v>18</v>
      </c>
      <c r="B1" t="s">
        <v>19</v>
      </c>
      <c r="K1" t="s">
        <v>20</v>
      </c>
      <c r="L1" t="str">
        <f>B1</f>
        <v>Gauss</v>
      </c>
    </row>
    <row r="2" spans="1:14" x14ac:dyDescent="0.25">
      <c r="A2" t="s">
        <v>18</v>
      </c>
      <c r="B2" t="s">
        <v>67</v>
      </c>
      <c r="K2" t="s">
        <v>0</v>
      </c>
      <c r="L2" t="str">
        <f>B2</f>
        <v>OriginalContagionGauss</v>
      </c>
    </row>
    <row r="3" spans="1:14" x14ac:dyDescent="0.25">
      <c r="A3" t="s">
        <v>18</v>
      </c>
      <c r="B3" s="1">
        <v>10000</v>
      </c>
      <c r="K3" t="s">
        <v>21</v>
      </c>
      <c r="L3" s="2">
        <f>B3</f>
        <v>10000</v>
      </c>
      <c r="N3" s="2"/>
    </row>
    <row r="4" spans="1:14" x14ac:dyDescent="0.25">
      <c r="A4" t="s">
        <v>18</v>
      </c>
      <c r="B4">
        <v>1982</v>
      </c>
      <c r="K4" t="s">
        <v>1</v>
      </c>
      <c r="L4">
        <f>B4</f>
        <v>1982</v>
      </c>
    </row>
    <row r="5" spans="1:14" x14ac:dyDescent="0.25">
      <c r="A5" t="s">
        <v>22</v>
      </c>
      <c r="B5" t="s">
        <v>23</v>
      </c>
      <c r="C5">
        <v>-70.599999999999994</v>
      </c>
      <c r="K5" t="s">
        <v>14</v>
      </c>
      <c r="L5">
        <f>C5</f>
        <v>-70.599999999999994</v>
      </c>
    </row>
    <row r="6" spans="1:14" x14ac:dyDescent="0.25">
      <c r="A6" t="s">
        <v>24</v>
      </c>
      <c r="B6">
        <v>6.4770000000000003</v>
      </c>
      <c r="K6" t="s">
        <v>15</v>
      </c>
      <c r="L6">
        <f>B6</f>
        <v>6.4770000000000003</v>
      </c>
    </row>
    <row r="7" spans="1:14" x14ac:dyDescent="0.25">
      <c r="A7" t="s">
        <v>25</v>
      </c>
      <c r="B7" t="s">
        <v>23</v>
      </c>
      <c r="C7">
        <v>-64.12</v>
      </c>
      <c r="K7" t="s">
        <v>16</v>
      </c>
      <c r="L7">
        <f>C7</f>
        <v>-64.12</v>
      </c>
    </row>
    <row r="9" spans="1:14" x14ac:dyDescent="0.25">
      <c r="A9" t="s">
        <v>26</v>
      </c>
      <c r="B9" t="s">
        <v>27</v>
      </c>
      <c r="C9" t="s">
        <v>69</v>
      </c>
    </row>
    <row r="10" spans="1:14" x14ac:dyDescent="0.25">
      <c r="A10" t="s">
        <v>28</v>
      </c>
      <c r="B10" t="s">
        <v>29</v>
      </c>
      <c r="C10" t="s">
        <v>27</v>
      </c>
      <c r="D10">
        <v>1</v>
      </c>
    </row>
    <row r="11" spans="1:14" x14ac:dyDescent="0.25">
      <c r="A11" t="s">
        <v>30</v>
      </c>
      <c r="B11" t="s">
        <v>31</v>
      </c>
      <c r="C11" t="s">
        <v>32</v>
      </c>
      <c r="D11" t="s">
        <v>27</v>
      </c>
      <c r="E11">
        <v>5</v>
      </c>
    </row>
    <row r="12" spans="1:14" x14ac:dyDescent="0.25">
      <c r="A12" t="s">
        <v>33</v>
      </c>
      <c r="B12" t="s">
        <v>34</v>
      </c>
      <c r="C12" t="s">
        <v>35</v>
      </c>
      <c r="D12" t="s">
        <v>36</v>
      </c>
      <c r="E12" t="s">
        <v>27</v>
      </c>
      <c r="F12" s="1">
        <v>10000</v>
      </c>
    </row>
    <row r="14" spans="1:14" x14ac:dyDescent="0.25">
      <c r="A14">
        <v>1</v>
      </c>
      <c r="B14" t="s">
        <v>37</v>
      </c>
      <c r="C14" t="s">
        <v>38</v>
      </c>
      <c r="D14" t="s">
        <v>39</v>
      </c>
      <c r="E14" t="s">
        <v>40</v>
      </c>
      <c r="F14" t="s">
        <v>41</v>
      </c>
      <c r="G14" t="s">
        <v>42</v>
      </c>
      <c r="H14" t="s">
        <v>43</v>
      </c>
      <c r="I14" t="s">
        <v>44</v>
      </c>
    </row>
    <row r="15" spans="1:14" x14ac:dyDescent="0.25">
      <c r="B15" t="s">
        <v>45</v>
      </c>
      <c r="C15" t="s">
        <v>40</v>
      </c>
      <c r="D15" t="s">
        <v>46</v>
      </c>
      <c r="E15" t="s">
        <v>31</v>
      </c>
      <c r="F15" t="s">
        <v>47</v>
      </c>
      <c r="G15" t="s">
        <v>48</v>
      </c>
    </row>
    <row r="17" spans="1:12" x14ac:dyDescent="0.25">
      <c r="B17" t="s">
        <v>22</v>
      </c>
      <c r="C17" t="s">
        <v>49</v>
      </c>
      <c r="D17" t="s">
        <v>50</v>
      </c>
      <c r="E17" t="s">
        <v>51</v>
      </c>
      <c r="F17" t="s">
        <v>52</v>
      </c>
      <c r="G17" t="s">
        <v>51</v>
      </c>
    </row>
    <row r="18" spans="1:12" x14ac:dyDescent="0.25">
      <c r="A18" t="s">
        <v>5</v>
      </c>
      <c r="B18">
        <v>0.46947</v>
      </c>
      <c r="C18">
        <v>0.26357900000000001</v>
      </c>
      <c r="D18" s="1">
        <v>1.1789999999999999E-3</v>
      </c>
      <c r="E18" s="1">
        <v>8.6320000000000008E-3</v>
      </c>
      <c r="K18" t="str">
        <f t="shared" ref="K18:L25" si="0">A18</f>
        <v>Tag</v>
      </c>
      <c r="L18">
        <f t="shared" si="0"/>
        <v>0.46947</v>
      </c>
    </row>
    <row r="19" spans="1:12" x14ac:dyDescent="0.25">
      <c r="A19" t="s">
        <v>7</v>
      </c>
      <c r="B19">
        <v>0.47210000000000002</v>
      </c>
      <c r="C19">
        <v>0.26471099999999997</v>
      </c>
      <c r="D19" s="1">
        <v>1.1839999999999999E-3</v>
      </c>
      <c r="E19" s="1">
        <v>8.5070000000000007E-3</v>
      </c>
      <c r="K19" t="str">
        <f t="shared" si="0"/>
        <v>Tai</v>
      </c>
      <c r="L19">
        <f t="shared" si="0"/>
        <v>0.47210000000000002</v>
      </c>
    </row>
    <row r="20" spans="1:12" x14ac:dyDescent="0.25">
      <c r="A20" t="s">
        <v>3</v>
      </c>
      <c r="B20">
        <v>0.52463000000000004</v>
      </c>
      <c r="C20">
        <v>0.26173400000000002</v>
      </c>
      <c r="D20" s="1">
        <v>1.1709999999999999E-3</v>
      </c>
      <c r="E20" s="1">
        <v>8.3260000000000001E-3</v>
      </c>
      <c r="K20" t="str">
        <f t="shared" si="0"/>
        <v>Tga</v>
      </c>
      <c r="L20">
        <f t="shared" si="0"/>
        <v>0.52463000000000004</v>
      </c>
    </row>
    <row r="21" spans="1:12" x14ac:dyDescent="0.25">
      <c r="A21" t="s">
        <v>2</v>
      </c>
      <c r="B21">
        <v>0.53556000000000004</v>
      </c>
      <c r="C21">
        <v>0.27712799999999999</v>
      </c>
      <c r="D21" s="1">
        <v>1.2390000000000001E-3</v>
      </c>
      <c r="E21" s="1">
        <v>3.627E-3</v>
      </c>
      <c r="K21" t="str">
        <f t="shared" si="0"/>
        <v>Tgi</v>
      </c>
      <c r="L21">
        <f t="shared" si="0"/>
        <v>0.53556000000000004</v>
      </c>
    </row>
    <row r="22" spans="1:12" x14ac:dyDescent="0.25">
      <c r="A22" t="s">
        <v>6</v>
      </c>
      <c r="B22">
        <v>0.53393000000000002</v>
      </c>
      <c r="C22">
        <v>0.26097399999999998</v>
      </c>
      <c r="D22" s="1">
        <v>1.1670000000000001E-3</v>
      </c>
      <c r="E22" s="1">
        <v>8.4930000000000005E-3</v>
      </c>
      <c r="K22" t="str">
        <f t="shared" si="0"/>
        <v>Tia</v>
      </c>
      <c r="L22">
        <f t="shared" si="0"/>
        <v>0.53393000000000002</v>
      </c>
    </row>
    <row r="23" spans="1:12" x14ac:dyDescent="0.25">
      <c r="A23" t="s">
        <v>4</v>
      </c>
      <c r="B23">
        <v>0.45848</v>
      </c>
      <c r="C23">
        <v>0.275337</v>
      </c>
      <c r="D23" s="1">
        <v>1.2310000000000001E-3</v>
      </c>
      <c r="E23" s="1">
        <v>3.6840000000000002E-3</v>
      </c>
      <c r="K23" t="str">
        <f t="shared" si="0"/>
        <v>Tig</v>
      </c>
      <c r="L23">
        <f t="shared" si="0"/>
        <v>0.45848</v>
      </c>
    </row>
    <row r="24" spans="1:12" x14ac:dyDescent="0.25">
      <c r="A24" t="s">
        <v>68</v>
      </c>
      <c r="B24">
        <v>2.6329999999999999E-2</v>
      </c>
      <c r="C24">
        <v>9.4020000000000006E-3</v>
      </c>
      <c r="D24" s="1">
        <v>4.2049999999999999E-5</v>
      </c>
      <c r="E24" s="1">
        <v>6.8139999999999995E-5</v>
      </c>
      <c r="K24" t="str">
        <f t="shared" si="0"/>
        <v>sigmaA</v>
      </c>
      <c r="L24">
        <f t="shared" si="0"/>
        <v>2.6329999999999999E-2</v>
      </c>
    </row>
    <row r="25" spans="1:12" x14ac:dyDescent="0.25">
      <c r="A25" t="s">
        <v>53</v>
      </c>
      <c r="B25">
        <v>3.3799999999999997E-2</v>
      </c>
      <c r="C25">
        <v>1.1981E-2</v>
      </c>
      <c r="D25" s="1">
        <v>5.3579999999999999E-5</v>
      </c>
      <c r="E25" s="1">
        <v>9.1940000000000004E-5</v>
      </c>
      <c r="K25" t="str">
        <f t="shared" si="0"/>
        <v>sigmaG</v>
      </c>
      <c r="L25">
        <f t="shared" si="0"/>
        <v>3.3799999999999997E-2</v>
      </c>
    </row>
    <row r="26" spans="1:12" x14ac:dyDescent="0.25">
      <c r="D26" s="1"/>
      <c r="E26" s="1"/>
    </row>
    <row r="27" spans="1:12" x14ac:dyDescent="0.25">
      <c r="A27">
        <v>2</v>
      </c>
      <c r="B27" t="s">
        <v>54</v>
      </c>
      <c r="C27" t="s">
        <v>42</v>
      </c>
      <c r="D27" s="1" t="s">
        <v>43</v>
      </c>
      <c r="E27" s="1" t="s">
        <v>55</v>
      </c>
    </row>
    <row r="28" spans="1:12" x14ac:dyDescent="0.25">
      <c r="D28" s="1"/>
      <c r="E28" s="1"/>
    </row>
    <row r="29" spans="1:12" x14ac:dyDescent="0.25">
      <c r="B29" s="3">
        <v>2.5000000000000001E-2</v>
      </c>
      <c r="C29" s="4">
        <v>0.25</v>
      </c>
      <c r="D29" s="4">
        <v>0.5</v>
      </c>
      <c r="E29" s="4">
        <v>0.75</v>
      </c>
      <c r="F29" s="3">
        <v>0.97499999999999998</v>
      </c>
    </row>
    <row r="30" spans="1:12" x14ac:dyDescent="0.25">
      <c r="A30" t="s">
        <v>5</v>
      </c>
      <c r="B30">
        <v>3.09E-2</v>
      </c>
      <c r="C30">
        <v>0.25324000000000002</v>
      </c>
      <c r="D30" s="1">
        <v>0.45490999999999998</v>
      </c>
      <c r="E30" s="1">
        <v>0.67995000000000005</v>
      </c>
      <c r="F30">
        <v>0.95245999999999997</v>
      </c>
      <c r="K30" t="str">
        <f t="shared" ref="K30:K37" si="1">CONCATENATE(A30,"_median")</f>
        <v>Tag_median</v>
      </c>
      <c r="L30">
        <f t="shared" ref="L30:L37" si="2">D30</f>
        <v>0.45490999999999998</v>
      </c>
    </row>
    <row r="31" spans="1:12" x14ac:dyDescent="0.25">
      <c r="A31" t="s">
        <v>7</v>
      </c>
      <c r="B31">
        <v>3.1820000000000001E-2</v>
      </c>
      <c r="C31">
        <v>0.24918999999999999</v>
      </c>
      <c r="D31" s="1">
        <v>0.46711999999999998</v>
      </c>
      <c r="E31" s="1">
        <v>0.68506999999999996</v>
      </c>
      <c r="F31">
        <v>0.94701999999999997</v>
      </c>
      <c r="K31" t="str">
        <f t="shared" si="1"/>
        <v>Tai_median</v>
      </c>
      <c r="L31">
        <f t="shared" si="2"/>
        <v>0.46711999999999998</v>
      </c>
    </row>
    <row r="32" spans="1:12" x14ac:dyDescent="0.25">
      <c r="A32" t="s">
        <v>3</v>
      </c>
      <c r="B32">
        <v>4.9299999999999997E-2</v>
      </c>
      <c r="C32">
        <v>0.31414999999999998</v>
      </c>
      <c r="D32">
        <v>0.53446000000000005</v>
      </c>
      <c r="E32">
        <v>0.73746</v>
      </c>
      <c r="F32">
        <v>0.96479000000000004</v>
      </c>
      <c r="K32" t="str">
        <f t="shared" si="1"/>
        <v>Tga_median</v>
      </c>
      <c r="L32">
        <f t="shared" si="2"/>
        <v>0.53446000000000005</v>
      </c>
    </row>
    <row r="33" spans="1:12" x14ac:dyDescent="0.25">
      <c r="A33" t="s">
        <v>2</v>
      </c>
      <c r="B33">
        <v>3.5439999999999999E-2</v>
      </c>
      <c r="C33">
        <v>0.31146000000000001</v>
      </c>
      <c r="D33">
        <v>0.54949999999999999</v>
      </c>
      <c r="E33">
        <v>0.76946000000000003</v>
      </c>
      <c r="F33">
        <v>0.97711000000000003</v>
      </c>
      <c r="K33" t="str">
        <f t="shared" si="1"/>
        <v>Tgi_median</v>
      </c>
      <c r="L33">
        <f t="shared" si="2"/>
        <v>0.54949999999999999</v>
      </c>
    </row>
    <row r="34" spans="1:12" x14ac:dyDescent="0.25">
      <c r="A34" t="s">
        <v>6</v>
      </c>
      <c r="B34">
        <v>5.8470000000000001E-2</v>
      </c>
      <c r="C34">
        <v>0.32457999999999998</v>
      </c>
      <c r="D34">
        <v>0.53915000000000002</v>
      </c>
      <c r="E34">
        <v>0.75199000000000005</v>
      </c>
      <c r="F34">
        <v>0.96997999999999995</v>
      </c>
      <c r="K34" t="str">
        <f t="shared" si="1"/>
        <v>Tia_median</v>
      </c>
      <c r="L34">
        <f t="shared" si="2"/>
        <v>0.53915000000000002</v>
      </c>
    </row>
    <row r="35" spans="1:12" x14ac:dyDescent="0.25">
      <c r="A35" t="s">
        <v>4</v>
      </c>
      <c r="B35" s="3">
        <v>2.3300000000000001E-2</v>
      </c>
      <c r="C35" s="4">
        <v>0.224</v>
      </c>
      <c r="D35" s="4">
        <v>0.44070999999999999</v>
      </c>
      <c r="E35" s="4">
        <v>0.68050999999999995</v>
      </c>
      <c r="F35" s="3">
        <v>0.95953999999999995</v>
      </c>
      <c r="K35" t="str">
        <f t="shared" si="1"/>
        <v>Tig_median</v>
      </c>
      <c r="L35">
        <f t="shared" si="2"/>
        <v>0.44070999999999999</v>
      </c>
    </row>
    <row r="36" spans="1:12" x14ac:dyDescent="0.25">
      <c r="A36" t="s">
        <v>68</v>
      </c>
      <c r="B36">
        <v>1.465E-2</v>
      </c>
      <c r="C36">
        <v>2.001E-2</v>
      </c>
      <c r="D36">
        <v>2.4289999999999999E-2</v>
      </c>
      <c r="E36">
        <v>3.0210000000000001E-2</v>
      </c>
      <c r="F36">
        <v>5.0270000000000002E-2</v>
      </c>
      <c r="K36" t="str">
        <f t="shared" si="1"/>
        <v>sigmaA_median</v>
      </c>
      <c r="L36">
        <f t="shared" si="2"/>
        <v>2.4289999999999999E-2</v>
      </c>
    </row>
    <row r="37" spans="1:12" x14ac:dyDescent="0.25">
      <c r="A37" t="s">
        <v>53</v>
      </c>
      <c r="B37">
        <v>1.8800000000000001E-2</v>
      </c>
      <c r="C37">
        <v>2.58E-2</v>
      </c>
      <c r="D37">
        <v>3.1199999999999999E-2</v>
      </c>
      <c r="E37">
        <v>3.8760000000000003E-2</v>
      </c>
      <c r="F37">
        <v>6.3700000000000007E-2</v>
      </c>
      <c r="K37" t="str">
        <f t="shared" si="1"/>
        <v>sigmaG_median</v>
      </c>
      <c r="L37">
        <f t="shared" si="2"/>
        <v>3.1199999999999999E-2</v>
      </c>
    </row>
    <row r="39" spans="1:12" x14ac:dyDescent="0.25">
      <c r="A39" t="s">
        <v>56</v>
      </c>
      <c r="B39" t="s">
        <v>57</v>
      </c>
      <c r="C39" t="s">
        <v>58</v>
      </c>
      <c r="D39" t="s">
        <v>59</v>
      </c>
    </row>
    <row r="41" spans="1:12" x14ac:dyDescent="0.25">
      <c r="B41" t="s">
        <v>60</v>
      </c>
      <c r="C41" t="s">
        <v>61</v>
      </c>
      <c r="D41" t="s">
        <v>62</v>
      </c>
      <c r="E41" t="s">
        <v>63</v>
      </c>
      <c r="K41" t="str">
        <f t="shared" ref="K41" si="3">CONCATENATE(A41,"_rhat")</f>
        <v>_rhat</v>
      </c>
      <c r="L41" t="str">
        <f t="shared" ref="L41" si="4">B41</f>
        <v>Point</v>
      </c>
    </row>
    <row r="42" spans="1:12" x14ac:dyDescent="0.25">
      <c r="A42" t="s">
        <v>5</v>
      </c>
      <c r="B42">
        <v>1</v>
      </c>
      <c r="C42">
        <v>1.01</v>
      </c>
      <c r="K42" t="str">
        <f>CONCATENATE(A42,"_rhat")</f>
        <v>Tag_rhat</v>
      </c>
      <c r="L42">
        <f>B42</f>
        <v>1</v>
      </c>
    </row>
    <row r="43" spans="1:12" x14ac:dyDescent="0.25">
      <c r="A43" t="s">
        <v>7</v>
      </c>
      <c r="B43">
        <v>1</v>
      </c>
      <c r="C43">
        <v>1</v>
      </c>
      <c r="K43" t="str">
        <f t="shared" ref="K43:K49" si="5">CONCATENATE(A43,"_rhat")</f>
        <v>Tai_rhat</v>
      </c>
      <c r="L43">
        <f t="shared" ref="L43:L49" si="6">B43</f>
        <v>1</v>
      </c>
    </row>
    <row r="44" spans="1:12" x14ac:dyDescent="0.25">
      <c r="A44" t="s">
        <v>3</v>
      </c>
      <c r="B44">
        <v>1</v>
      </c>
      <c r="C44">
        <v>1.01</v>
      </c>
      <c r="K44" t="str">
        <f t="shared" si="5"/>
        <v>Tga_rhat</v>
      </c>
      <c r="L44">
        <f t="shared" si="6"/>
        <v>1</v>
      </c>
    </row>
    <row r="45" spans="1:12" x14ac:dyDescent="0.25">
      <c r="A45" t="s">
        <v>2</v>
      </c>
      <c r="B45">
        <v>1</v>
      </c>
      <c r="C45">
        <v>1</v>
      </c>
      <c r="K45" t="str">
        <f t="shared" si="5"/>
        <v>Tgi_rhat</v>
      </c>
      <c r="L45">
        <f t="shared" si="6"/>
        <v>1</v>
      </c>
    </row>
    <row r="46" spans="1:12" x14ac:dyDescent="0.25">
      <c r="A46" t="s">
        <v>6</v>
      </c>
      <c r="B46">
        <v>1</v>
      </c>
      <c r="C46">
        <v>1</v>
      </c>
      <c r="K46" t="str">
        <f t="shared" si="5"/>
        <v>Tia_rhat</v>
      </c>
      <c r="L46">
        <f t="shared" si="6"/>
        <v>1</v>
      </c>
    </row>
    <row r="47" spans="1:12" x14ac:dyDescent="0.25">
      <c r="A47" t="s">
        <v>4</v>
      </c>
      <c r="B47">
        <v>1</v>
      </c>
      <c r="C47">
        <v>1</v>
      </c>
      <c r="K47" t="str">
        <f t="shared" si="5"/>
        <v>Tig_rhat</v>
      </c>
      <c r="L47">
        <f t="shared" si="6"/>
        <v>1</v>
      </c>
    </row>
    <row r="48" spans="1:12" x14ac:dyDescent="0.25">
      <c r="A48" t="s">
        <v>68</v>
      </c>
      <c r="B48">
        <v>1</v>
      </c>
      <c r="C48">
        <v>1</v>
      </c>
      <c r="K48" t="str">
        <f t="shared" si="5"/>
        <v>sigmaA_rhat</v>
      </c>
      <c r="L48">
        <f t="shared" si="6"/>
        <v>1</v>
      </c>
    </row>
    <row r="49" spans="1:12" x14ac:dyDescent="0.25">
      <c r="A49" t="s">
        <v>53</v>
      </c>
      <c r="B49">
        <v>1</v>
      </c>
      <c r="C49">
        <v>1</v>
      </c>
      <c r="K49" t="str">
        <f t="shared" si="5"/>
        <v>sigmaG_rhat</v>
      </c>
      <c r="L49">
        <f t="shared" si="6"/>
        <v>1</v>
      </c>
    </row>
    <row r="51" spans="1:12" x14ac:dyDescent="0.25">
      <c r="A51" t="s">
        <v>64</v>
      </c>
      <c r="B51" t="s">
        <v>65</v>
      </c>
      <c r="K51" t="s">
        <v>17</v>
      </c>
      <c r="L51">
        <f>A53</f>
        <v>1</v>
      </c>
    </row>
    <row r="53" spans="1:12" x14ac:dyDescent="0.25">
      <c r="A53">
        <v>1</v>
      </c>
    </row>
    <row r="54" spans="1:12" x14ac:dyDescent="0.25">
      <c r="B54" t="s">
        <v>5</v>
      </c>
      <c r="C54" t="s">
        <v>7</v>
      </c>
      <c r="D54" t="s">
        <v>3</v>
      </c>
      <c r="E54" t="s">
        <v>2</v>
      </c>
      <c r="F54" t="s">
        <v>6</v>
      </c>
      <c r="G54" t="s">
        <v>4</v>
      </c>
      <c r="H54" t="s">
        <v>68</v>
      </c>
    </row>
    <row r="55" spans="1:12" x14ac:dyDescent="0.25">
      <c r="B55">
        <v>952.90089999999998</v>
      </c>
      <c r="C55">
        <v>974.16330000000005</v>
      </c>
      <c r="D55">
        <v>985.89980000000003</v>
      </c>
      <c r="E55">
        <v>5895.9326000000001</v>
      </c>
      <c r="F55">
        <v>949.42780000000005</v>
      </c>
      <c r="G55">
        <v>5618.2884999999997</v>
      </c>
      <c r="H55">
        <v>19065.4316</v>
      </c>
    </row>
    <row r="56" spans="1:12" x14ac:dyDescent="0.25">
      <c r="B56" t="s">
        <v>53</v>
      </c>
    </row>
    <row r="57" spans="1:12" x14ac:dyDescent="0.25">
      <c r="A57">
        <v>17036.2487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7"/>
  <sheetViews>
    <sheetView topLeftCell="A67" workbookViewId="0">
      <selection activeCell="K67" sqref="K1:L1048576"/>
    </sheetView>
  </sheetViews>
  <sheetFormatPr defaultRowHeight="15" x14ac:dyDescent="0.25"/>
  <cols>
    <col min="1" max="1" width="11.85546875" bestFit="1" customWidth="1"/>
    <col min="2" max="2" width="22.5703125" bestFit="1" customWidth="1"/>
    <col min="3" max="3" width="11.5703125" bestFit="1" customWidth="1"/>
    <col min="4" max="4" width="9" customWidth="1"/>
    <col min="5" max="5" width="10" bestFit="1" customWidth="1"/>
    <col min="6" max="6" width="11.42578125" bestFit="1" customWidth="1"/>
    <col min="7" max="7" width="10" bestFit="1" customWidth="1"/>
    <col min="8" max="8" width="11" bestFit="1" customWidth="1"/>
    <col min="9" max="9" width="8.7109375" bestFit="1" customWidth="1"/>
    <col min="10" max="10" width="9" bestFit="1" customWidth="1"/>
    <col min="12" max="12" width="10.5703125" bestFit="1" customWidth="1"/>
    <col min="14" max="14" width="10.5703125" bestFit="1" customWidth="1"/>
  </cols>
  <sheetData>
    <row r="1" spans="1:14" x14ac:dyDescent="0.25">
      <c r="A1" t="s">
        <v>18</v>
      </c>
      <c r="B1" t="s">
        <v>19</v>
      </c>
      <c r="K1" t="s">
        <v>20</v>
      </c>
      <c r="L1" t="str">
        <f>B1</f>
        <v>Gauss</v>
      </c>
    </row>
    <row r="2" spans="1:14" x14ac:dyDescent="0.25">
      <c r="A2" t="s">
        <v>18</v>
      </c>
      <c r="B2" t="s">
        <v>67</v>
      </c>
      <c r="K2" t="s">
        <v>0</v>
      </c>
      <c r="L2" t="str">
        <f>B2</f>
        <v>OriginalContagionGauss</v>
      </c>
    </row>
    <row r="3" spans="1:14" x14ac:dyDescent="0.25">
      <c r="A3" t="s">
        <v>18</v>
      </c>
      <c r="B3" s="1">
        <v>10000</v>
      </c>
      <c r="K3" t="s">
        <v>21</v>
      </c>
      <c r="L3" s="2">
        <f>B3</f>
        <v>10000</v>
      </c>
      <c r="N3" s="2"/>
    </row>
    <row r="4" spans="1:14" x14ac:dyDescent="0.25">
      <c r="A4" t="s">
        <v>18</v>
      </c>
      <c r="B4">
        <v>1983</v>
      </c>
      <c r="K4" t="s">
        <v>1</v>
      </c>
      <c r="L4">
        <f>B4</f>
        <v>1983</v>
      </c>
    </row>
    <row r="5" spans="1:14" x14ac:dyDescent="0.25">
      <c r="A5" t="s">
        <v>22</v>
      </c>
      <c r="B5" t="s">
        <v>23</v>
      </c>
      <c r="C5">
        <v>-73.91</v>
      </c>
      <c r="K5" t="s">
        <v>14</v>
      </c>
      <c r="L5">
        <f>C5</f>
        <v>-73.91</v>
      </c>
    </row>
    <row r="6" spans="1:14" x14ac:dyDescent="0.25">
      <c r="A6" t="s">
        <v>24</v>
      </c>
      <c r="B6">
        <v>6.859</v>
      </c>
      <c r="K6" t="s">
        <v>15</v>
      </c>
      <c r="L6">
        <f>B6</f>
        <v>6.859</v>
      </c>
    </row>
    <row r="7" spans="1:14" x14ac:dyDescent="0.25">
      <c r="A7" t="s">
        <v>25</v>
      </c>
      <c r="B7" t="s">
        <v>23</v>
      </c>
      <c r="C7">
        <v>-67.06</v>
      </c>
      <c r="K7" t="s">
        <v>16</v>
      </c>
      <c r="L7">
        <f>C7</f>
        <v>-67.06</v>
      </c>
    </row>
    <row r="9" spans="1:14" x14ac:dyDescent="0.25">
      <c r="A9" t="s">
        <v>26</v>
      </c>
      <c r="B9" t="s">
        <v>27</v>
      </c>
      <c r="C9" t="s">
        <v>69</v>
      </c>
    </row>
    <row r="10" spans="1:14" x14ac:dyDescent="0.25">
      <c r="A10" t="s">
        <v>28</v>
      </c>
      <c r="B10" t="s">
        <v>29</v>
      </c>
      <c r="C10" t="s">
        <v>27</v>
      </c>
      <c r="D10">
        <v>1</v>
      </c>
    </row>
    <row r="11" spans="1:14" x14ac:dyDescent="0.25">
      <c r="A11" t="s">
        <v>30</v>
      </c>
      <c r="B11" t="s">
        <v>31</v>
      </c>
      <c r="C11" t="s">
        <v>32</v>
      </c>
      <c r="D11" t="s">
        <v>27</v>
      </c>
      <c r="E11">
        <v>5</v>
      </c>
    </row>
    <row r="12" spans="1:14" x14ac:dyDescent="0.25">
      <c r="A12" t="s">
        <v>33</v>
      </c>
      <c r="B12" t="s">
        <v>34</v>
      </c>
      <c r="C12" t="s">
        <v>35</v>
      </c>
      <c r="D12" t="s">
        <v>36</v>
      </c>
      <c r="E12" t="s">
        <v>27</v>
      </c>
      <c r="F12" s="1">
        <v>10000</v>
      </c>
    </row>
    <row r="14" spans="1:14" x14ac:dyDescent="0.25">
      <c r="A14">
        <v>1</v>
      </c>
      <c r="B14" t="s">
        <v>37</v>
      </c>
      <c r="C14" t="s">
        <v>38</v>
      </c>
      <c r="D14" t="s">
        <v>39</v>
      </c>
      <c r="E14" t="s">
        <v>40</v>
      </c>
      <c r="F14" t="s">
        <v>41</v>
      </c>
      <c r="G14" t="s">
        <v>42</v>
      </c>
      <c r="H14" t="s">
        <v>43</v>
      </c>
      <c r="I14" t="s">
        <v>44</v>
      </c>
    </row>
    <row r="15" spans="1:14" x14ac:dyDescent="0.25">
      <c r="B15" t="s">
        <v>45</v>
      </c>
      <c r="C15" t="s">
        <v>40</v>
      </c>
      <c r="D15" t="s">
        <v>46</v>
      </c>
      <c r="E15" t="s">
        <v>31</v>
      </c>
      <c r="F15" t="s">
        <v>47</v>
      </c>
      <c r="G15" t="s">
        <v>48</v>
      </c>
    </row>
    <row r="17" spans="1:12" x14ac:dyDescent="0.25">
      <c r="B17" t="s">
        <v>22</v>
      </c>
      <c r="C17" t="s">
        <v>49</v>
      </c>
      <c r="D17" t="s">
        <v>50</v>
      </c>
      <c r="E17" t="s">
        <v>51</v>
      </c>
      <c r="F17" t="s">
        <v>52</v>
      </c>
      <c r="G17" t="s">
        <v>51</v>
      </c>
    </row>
    <row r="18" spans="1:12" x14ac:dyDescent="0.25">
      <c r="A18" t="s">
        <v>5</v>
      </c>
      <c r="B18">
        <v>0.45543</v>
      </c>
      <c r="C18">
        <v>0.259681</v>
      </c>
      <c r="D18" s="1">
        <v>1.1609999999999999E-3</v>
      </c>
      <c r="E18" s="1">
        <v>9.2420000000000002E-3</v>
      </c>
      <c r="K18" t="str">
        <f t="shared" ref="K18:L25" si="0">A18</f>
        <v>Tag</v>
      </c>
      <c r="L18">
        <f t="shared" si="0"/>
        <v>0.45543</v>
      </c>
    </row>
    <row r="19" spans="1:12" x14ac:dyDescent="0.25">
      <c r="A19" t="s">
        <v>7</v>
      </c>
      <c r="B19">
        <v>0.44990999999999998</v>
      </c>
      <c r="C19">
        <v>0.26155699999999998</v>
      </c>
      <c r="D19" s="1">
        <v>1.17E-3</v>
      </c>
      <c r="E19" s="1">
        <v>7.7860000000000004E-3</v>
      </c>
      <c r="K19" t="str">
        <f t="shared" si="0"/>
        <v>Tai</v>
      </c>
      <c r="L19">
        <f t="shared" si="0"/>
        <v>0.44990999999999998</v>
      </c>
    </row>
    <row r="20" spans="1:12" x14ac:dyDescent="0.25">
      <c r="A20" t="s">
        <v>3</v>
      </c>
      <c r="B20">
        <v>0.54037000000000002</v>
      </c>
      <c r="C20">
        <v>0.26057999999999998</v>
      </c>
      <c r="D20" s="1">
        <v>1.165E-3</v>
      </c>
      <c r="E20" s="1">
        <v>9.476E-3</v>
      </c>
      <c r="K20" t="str">
        <f t="shared" si="0"/>
        <v>Tga</v>
      </c>
      <c r="L20">
        <f t="shared" si="0"/>
        <v>0.54037000000000002</v>
      </c>
    </row>
    <row r="21" spans="1:12" x14ac:dyDescent="0.25">
      <c r="A21" t="s">
        <v>2</v>
      </c>
      <c r="B21">
        <v>0.62261</v>
      </c>
      <c r="C21">
        <v>0.25830700000000001</v>
      </c>
      <c r="D21" s="1">
        <v>1.155E-3</v>
      </c>
      <c r="E21" s="1">
        <v>4.0330000000000001E-3</v>
      </c>
      <c r="K21" t="str">
        <f t="shared" si="0"/>
        <v>Tgi</v>
      </c>
      <c r="L21">
        <f t="shared" si="0"/>
        <v>0.62261</v>
      </c>
    </row>
    <row r="22" spans="1:12" x14ac:dyDescent="0.25">
      <c r="A22" t="s">
        <v>6</v>
      </c>
      <c r="B22">
        <v>0.53644000000000003</v>
      </c>
      <c r="C22">
        <v>0.261125</v>
      </c>
      <c r="D22" s="1">
        <v>1.168E-3</v>
      </c>
      <c r="E22" s="1">
        <v>7.724E-3</v>
      </c>
      <c r="K22" t="str">
        <f t="shared" si="0"/>
        <v>Tia</v>
      </c>
      <c r="L22">
        <f t="shared" si="0"/>
        <v>0.53644000000000003</v>
      </c>
    </row>
    <row r="23" spans="1:12" x14ac:dyDescent="0.25">
      <c r="A23" t="s">
        <v>4</v>
      </c>
      <c r="B23">
        <v>0.37714999999999999</v>
      </c>
      <c r="C23">
        <v>0.258469</v>
      </c>
      <c r="D23" s="1">
        <v>1.1559999999999999E-3</v>
      </c>
      <c r="E23" s="1">
        <v>3.9820000000000003E-3</v>
      </c>
      <c r="K23" t="str">
        <f t="shared" si="0"/>
        <v>Tig</v>
      </c>
      <c r="L23">
        <f t="shared" si="0"/>
        <v>0.37714999999999999</v>
      </c>
    </row>
    <row r="24" spans="1:12" x14ac:dyDescent="0.25">
      <c r="A24" t="s">
        <v>68</v>
      </c>
      <c r="B24">
        <v>2.836E-2</v>
      </c>
      <c r="C24">
        <v>1.0328E-2</v>
      </c>
      <c r="D24" s="1">
        <v>4.6190000000000003E-5</v>
      </c>
      <c r="E24" s="1">
        <v>7.7540000000000006E-5</v>
      </c>
      <c r="K24" t="str">
        <f t="shared" si="0"/>
        <v>sigmaA</v>
      </c>
      <c r="L24">
        <f t="shared" si="0"/>
        <v>2.836E-2</v>
      </c>
    </row>
    <row r="25" spans="1:12" x14ac:dyDescent="0.25">
      <c r="A25" t="s">
        <v>53</v>
      </c>
      <c r="B25">
        <v>2.5680000000000001E-2</v>
      </c>
      <c r="C25">
        <v>9.3480000000000004E-3</v>
      </c>
      <c r="D25" s="1">
        <v>4.18E-5</v>
      </c>
      <c r="E25" s="1">
        <v>7.6340000000000004E-5</v>
      </c>
      <c r="K25" t="str">
        <f t="shared" si="0"/>
        <v>sigmaG</v>
      </c>
      <c r="L25">
        <f t="shared" si="0"/>
        <v>2.5680000000000001E-2</v>
      </c>
    </row>
    <row r="26" spans="1:12" x14ac:dyDescent="0.25">
      <c r="D26" s="1"/>
      <c r="E26" s="1"/>
    </row>
    <row r="27" spans="1:12" x14ac:dyDescent="0.25">
      <c r="A27">
        <v>2</v>
      </c>
      <c r="B27" t="s">
        <v>54</v>
      </c>
      <c r="C27" t="s">
        <v>42</v>
      </c>
      <c r="D27" s="1" t="s">
        <v>43</v>
      </c>
      <c r="E27" s="1" t="s">
        <v>55</v>
      </c>
    </row>
    <row r="28" spans="1:12" x14ac:dyDescent="0.25">
      <c r="D28" s="1"/>
      <c r="E28" s="1"/>
    </row>
    <row r="29" spans="1:12" x14ac:dyDescent="0.25">
      <c r="B29" s="3">
        <v>2.5000000000000001E-2</v>
      </c>
      <c r="C29" s="4">
        <v>0.25</v>
      </c>
      <c r="D29" s="4">
        <v>0.5</v>
      </c>
      <c r="E29" s="4">
        <v>0.75</v>
      </c>
      <c r="F29" s="3">
        <v>0.97499999999999998</v>
      </c>
    </row>
    <row r="30" spans="1:12" x14ac:dyDescent="0.25">
      <c r="A30" t="s">
        <v>5</v>
      </c>
      <c r="B30">
        <v>2.6370000000000001E-2</v>
      </c>
      <c r="C30">
        <v>0.24068000000000001</v>
      </c>
      <c r="D30" s="1">
        <v>0.44885000000000003</v>
      </c>
      <c r="E30" s="1">
        <v>0.66093999999999997</v>
      </c>
      <c r="F30">
        <v>0.93838999999999995</v>
      </c>
      <c r="K30" t="str">
        <f t="shared" ref="K30:K37" si="1">CONCATENATE(A30,"_median")</f>
        <v>Tag_median</v>
      </c>
      <c r="L30">
        <f t="shared" ref="L30:L37" si="2">D30</f>
        <v>0.44885000000000003</v>
      </c>
    </row>
    <row r="31" spans="1:12" x14ac:dyDescent="0.25">
      <c r="A31" t="s">
        <v>7</v>
      </c>
      <c r="B31">
        <v>2.7859999999999999E-2</v>
      </c>
      <c r="C31">
        <v>0.23033000000000001</v>
      </c>
      <c r="D31" s="1">
        <v>0.43663999999999997</v>
      </c>
      <c r="E31" s="1">
        <v>0.66034000000000004</v>
      </c>
      <c r="F31">
        <v>0.93669999999999998</v>
      </c>
      <c r="K31" t="str">
        <f t="shared" si="1"/>
        <v>Tai_median</v>
      </c>
      <c r="L31">
        <f t="shared" si="2"/>
        <v>0.43663999999999997</v>
      </c>
    </row>
    <row r="32" spans="1:12" x14ac:dyDescent="0.25">
      <c r="A32" t="s">
        <v>3</v>
      </c>
      <c r="B32">
        <v>5.7230000000000003E-2</v>
      </c>
      <c r="C32">
        <v>0.33567000000000002</v>
      </c>
      <c r="D32">
        <v>0.54805999999999999</v>
      </c>
      <c r="E32">
        <v>0.75622999999999996</v>
      </c>
      <c r="F32">
        <v>0.97094000000000003</v>
      </c>
      <c r="K32" t="str">
        <f t="shared" si="1"/>
        <v>Tga_median</v>
      </c>
      <c r="L32">
        <f t="shared" si="2"/>
        <v>0.54805999999999999</v>
      </c>
    </row>
    <row r="33" spans="1:12" x14ac:dyDescent="0.25">
      <c r="A33" t="s">
        <v>2</v>
      </c>
      <c r="B33">
        <v>7.9560000000000006E-2</v>
      </c>
      <c r="C33">
        <v>0.43570999999999999</v>
      </c>
      <c r="D33">
        <v>0.66308</v>
      </c>
      <c r="E33">
        <v>0.84013000000000004</v>
      </c>
      <c r="F33">
        <v>0.98470999999999997</v>
      </c>
      <c r="K33" t="str">
        <f t="shared" si="1"/>
        <v>Tgi_median</v>
      </c>
      <c r="L33">
        <f t="shared" si="2"/>
        <v>0.66308</v>
      </c>
    </row>
    <row r="34" spans="1:12" x14ac:dyDescent="0.25">
      <c r="A34" t="s">
        <v>6</v>
      </c>
      <c r="B34">
        <v>6.0720000000000003E-2</v>
      </c>
      <c r="C34">
        <v>0.32732</v>
      </c>
      <c r="D34">
        <v>0.54056000000000004</v>
      </c>
      <c r="E34">
        <v>0.75448999999999999</v>
      </c>
      <c r="F34">
        <v>0.97121999999999997</v>
      </c>
      <c r="K34" t="str">
        <f t="shared" si="1"/>
        <v>Tia_median</v>
      </c>
      <c r="L34">
        <f t="shared" si="2"/>
        <v>0.54056000000000004</v>
      </c>
    </row>
    <row r="35" spans="1:12" x14ac:dyDescent="0.25">
      <c r="A35" t="s">
        <v>4</v>
      </c>
      <c r="B35" s="3">
        <v>1.46E-2</v>
      </c>
      <c r="C35" s="4">
        <v>0.15856999999999999</v>
      </c>
      <c r="D35" s="4">
        <v>0.33724999999999999</v>
      </c>
      <c r="E35" s="4">
        <v>0.56474999999999997</v>
      </c>
      <c r="F35" s="3">
        <v>0.92456000000000005</v>
      </c>
      <c r="K35" t="str">
        <f t="shared" si="1"/>
        <v>Tig_median</v>
      </c>
      <c r="L35">
        <f t="shared" si="2"/>
        <v>0.33724999999999999</v>
      </c>
    </row>
    <row r="36" spans="1:12" x14ac:dyDescent="0.25">
      <c r="A36" t="s">
        <v>68</v>
      </c>
      <c r="B36">
        <v>1.584E-2</v>
      </c>
      <c r="C36">
        <v>2.1510000000000001E-2</v>
      </c>
      <c r="D36">
        <v>2.6110000000000001E-2</v>
      </c>
      <c r="E36">
        <v>3.2480000000000002E-2</v>
      </c>
      <c r="F36">
        <v>5.4399999999999997E-2</v>
      </c>
      <c r="K36" t="str">
        <f t="shared" si="1"/>
        <v>sigmaA_median</v>
      </c>
      <c r="L36">
        <f t="shared" si="2"/>
        <v>2.6110000000000001E-2</v>
      </c>
    </row>
    <row r="37" spans="1:12" x14ac:dyDescent="0.25">
      <c r="A37" t="s">
        <v>53</v>
      </c>
      <c r="B37">
        <v>1.3860000000000001E-2</v>
      </c>
      <c r="C37">
        <v>1.9359999999999999E-2</v>
      </c>
      <c r="D37">
        <v>2.3709999999999998E-2</v>
      </c>
      <c r="E37">
        <v>2.9649999999999999E-2</v>
      </c>
      <c r="F37">
        <v>4.938E-2</v>
      </c>
      <c r="K37" t="str">
        <f t="shared" si="1"/>
        <v>sigmaG_median</v>
      </c>
      <c r="L37">
        <f t="shared" si="2"/>
        <v>2.3709999999999998E-2</v>
      </c>
    </row>
    <row r="39" spans="1:12" x14ac:dyDescent="0.25">
      <c r="A39" t="s">
        <v>56</v>
      </c>
      <c r="B39" t="s">
        <v>57</v>
      </c>
      <c r="C39" t="s">
        <v>58</v>
      </c>
      <c r="D39" t="s">
        <v>59</v>
      </c>
    </row>
    <row r="41" spans="1:12" x14ac:dyDescent="0.25">
      <c r="B41" t="s">
        <v>60</v>
      </c>
      <c r="C41" t="s">
        <v>61</v>
      </c>
      <c r="D41" t="s">
        <v>62</v>
      </c>
      <c r="E41" t="s">
        <v>63</v>
      </c>
      <c r="K41" t="str">
        <f t="shared" ref="K41" si="3">CONCATENATE(A41,"_rhat")</f>
        <v>_rhat</v>
      </c>
      <c r="L41" t="str">
        <f t="shared" ref="L41" si="4">B41</f>
        <v>Point</v>
      </c>
    </row>
    <row r="42" spans="1:12" x14ac:dyDescent="0.25">
      <c r="A42" t="s">
        <v>5</v>
      </c>
      <c r="B42">
        <v>1.01</v>
      </c>
      <c r="C42">
        <v>1.03</v>
      </c>
      <c r="K42" t="str">
        <f>CONCATENATE(A42,"_rhat")</f>
        <v>Tag_rhat</v>
      </c>
      <c r="L42">
        <f>B42</f>
        <v>1.01</v>
      </c>
    </row>
    <row r="43" spans="1:12" x14ac:dyDescent="0.25">
      <c r="A43" t="s">
        <v>7</v>
      </c>
      <c r="B43">
        <v>1</v>
      </c>
      <c r="C43">
        <v>1</v>
      </c>
      <c r="K43" t="str">
        <f t="shared" ref="K43:K49" si="5">CONCATENATE(A43,"_rhat")</f>
        <v>Tai_rhat</v>
      </c>
      <c r="L43">
        <f t="shared" ref="L43:L49" si="6">B43</f>
        <v>1</v>
      </c>
    </row>
    <row r="44" spans="1:12" x14ac:dyDescent="0.25">
      <c r="A44" t="s">
        <v>3</v>
      </c>
      <c r="B44">
        <v>1.01</v>
      </c>
      <c r="C44">
        <v>1.02</v>
      </c>
      <c r="K44" t="str">
        <f t="shared" si="5"/>
        <v>Tga_rhat</v>
      </c>
      <c r="L44">
        <f t="shared" si="6"/>
        <v>1.01</v>
      </c>
    </row>
    <row r="45" spans="1:12" x14ac:dyDescent="0.25">
      <c r="A45" t="s">
        <v>2</v>
      </c>
      <c r="B45">
        <v>1</v>
      </c>
      <c r="C45">
        <v>1</v>
      </c>
      <c r="K45" t="str">
        <f t="shared" si="5"/>
        <v>Tgi_rhat</v>
      </c>
      <c r="L45">
        <f t="shared" si="6"/>
        <v>1</v>
      </c>
    </row>
    <row r="46" spans="1:12" x14ac:dyDescent="0.25">
      <c r="A46" t="s">
        <v>6</v>
      </c>
      <c r="B46">
        <v>1</v>
      </c>
      <c r="C46">
        <v>1</v>
      </c>
      <c r="K46" t="str">
        <f t="shared" si="5"/>
        <v>Tia_rhat</v>
      </c>
      <c r="L46">
        <f t="shared" si="6"/>
        <v>1</v>
      </c>
    </row>
    <row r="47" spans="1:12" x14ac:dyDescent="0.25">
      <c r="A47" t="s">
        <v>4</v>
      </c>
      <c r="B47">
        <v>1</v>
      </c>
      <c r="C47">
        <v>1</v>
      </c>
      <c r="K47" t="str">
        <f t="shared" si="5"/>
        <v>Tig_rhat</v>
      </c>
      <c r="L47">
        <f t="shared" si="6"/>
        <v>1</v>
      </c>
    </row>
    <row r="48" spans="1:12" x14ac:dyDescent="0.25">
      <c r="A48" t="s">
        <v>68</v>
      </c>
      <c r="B48">
        <v>1</v>
      </c>
      <c r="C48">
        <v>1</v>
      </c>
      <c r="K48" t="str">
        <f t="shared" si="5"/>
        <v>sigmaA_rhat</v>
      </c>
      <c r="L48">
        <f t="shared" si="6"/>
        <v>1</v>
      </c>
    </row>
    <row r="49" spans="1:12" x14ac:dyDescent="0.25">
      <c r="A49" t="s">
        <v>53</v>
      </c>
      <c r="B49">
        <v>1</v>
      </c>
      <c r="C49">
        <v>1</v>
      </c>
      <c r="K49" t="str">
        <f t="shared" si="5"/>
        <v>sigmaG_rhat</v>
      </c>
      <c r="L49">
        <f t="shared" si="6"/>
        <v>1</v>
      </c>
    </row>
    <row r="51" spans="1:12" x14ac:dyDescent="0.25">
      <c r="A51" t="s">
        <v>64</v>
      </c>
      <c r="B51" t="s">
        <v>65</v>
      </c>
      <c r="K51" t="s">
        <v>17</v>
      </c>
      <c r="L51">
        <f>A53</f>
        <v>1.01</v>
      </c>
    </row>
    <row r="53" spans="1:12" x14ac:dyDescent="0.25">
      <c r="A53">
        <v>1.01</v>
      </c>
    </row>
    <row r="54" spans="1:12" x14ac:dyDescent="0.25">
      <c r="B54" t="s">
        <v>5</v>
      </c>
      <c r="C54" t="s">
        <v>7</v>
      </c>
      <c r="D54" t="s">
        <v>3</v>
      </c>
      <c r="E54" t="s">
        <v>2</v>
      </c>
      <c r="F54" t="s">
        <v>6</v>
      </c>
      <c r="G54" t="s">
        <v>4</v>
      </c>
      <c r="H54" t="s">
        <v>68</v>
      </c>
    </row>
    <row r="55" spans="1:12" x14ac:dyDescent="0.25">
      <c r="B55">
        <v>791.33619999999996</v>
      </c>
      <c r="C55">
        <v>1141.3131000000001</v>
      </c>
      <c r="D55">
        <v>754.86469999999997</v>
      </c>
      <c r="E55">
        <v>4147.1907000000001</v>
      </c>
      <c r="F55">
        <v>1144.3956000000001</v>
      </c>
      <c r="G55">
        <v>4230.6728000000003</v>
      </c>
      <c r="H55">
        <v>17988.771400000001</v>
      </c>
    </row>
    <row r="56" spans="1:12" x14ac:dyDescent="0.25">
      <c r="B56" t="s">
        <v>53</v>
      </c>
    </row>
    <row r="57" spans="1:12" x14ac:dyDescent="0.25">
      <c r="A57">
        <v>15054.652899999999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5"/>
  <sheetViews>
    <sheetView workbookViewId="0">
      <selection activeCell="K1" sqref="K1:L1048576"/>
    </sheetView>
  </sheetViews>
  <sheetFormatPr defaultRowHeight="15" x14ac:dyDescent="0.25"/>
  <cols>
    <col min="1" max="1" width="11.85546875" bestFit="1" customWidth="1"/>
    <col min="2" max="2" width="22.5703125" bestFit="1" customWidth="1"/>
    <col min="3" max="3" width="11.5703125" bestFit="1" customWidth="1"/>
    <col min="4" max="5" width="9" customWidth="1"/>
    <col min="6" max="6" width="11.42578125" bestFit="1" customWidth="1"/>
    <col min="7" max="7" width="9" bestFit="1" customWidth="1"/>
    <col min="8" max="9" width="10" bestFit="1" customWidth="1"/>
    <col min="10" max="10" width="9" customWidth="1"/>
    <col min="12" max="12" width="10.5703125" bestFit="1" customWidth="1"/>
  </cols>
  <sheetData>
    <row r="1" spans="1:12" x14ac:dyDescent="0.25">
      <c r="A1" t="s">
        <v>18</v>
      </c>
      <c r="B1" t="s">
        <v>19</v>
      </c>
      <c r="K1" t="s">
        <v>20</v>
      </c>
      <c r="L1" t="str">
        <f>B1</f>
        <v>Gauss</v>
      </c>
    </row>
    <row r="2" spans="1:12" x14ac:dyDescent="0.25">
      <c r="A2" t="s">
        <v>18</v>
      </c>
      <c r="B2" t="s">
        <v>67</v>
      </c>
      <c r="K2" t="s">
        <v>0</v>
      </c>
      <c r="L2" t="str">
        <f>B2</f>
        <v>OriginalContagionGauss</v>
      </c>
    </row>
    <row r="3" spans="1:12" x14ac:dyDescent="0.25">
      <c r="A3" t="s">
        <v>18</v>
      </c>
      <c r="B3" s="1">
        <v>10000</v>
      </c>
      <c r="K3" t="s">
        <v>21</v>
      </c>
      <c r="L3" s="2">
        <f>B3</f>
        <v>10000</v>
      </c>
    </row>
    <row r="4" spans="1:12" x14ac:dyDescent="0.25">
      <c r="A4" t="s">
        <v>18</v>
      </c>
      <c r="B4">
        <v>1984</v>
      </c>
      <c r="K4" t="s">
        <v>1</v>
      </c>
      <c r="L4">
        <f>B4</f>
        <v>1984</v>
      </c>
    </row>
    <row r="5" spans="1:12" x14ac:dyDescent="0.25">
      <c r="A5" t="s">
        <v>22</v>
      </c>
      <c r="B5" t="s">
        <v>23</v>
      </c>
      <c r="C5">
        <v>-67.099999999999994</v>
      </c>
      <c r="K5" t="s">
        <v>14</v>
      </c>
      <c r="L5">
        <f>C5</f>
        <v>-67.099999999999994</v>
      </c>
    </row>
    <row r="6" spans="1:12" x14ac:dyDescent="0.25">
      <c r="A6" t="s">
        <v>24</v>
      </c>
      <c r="B6">
        <v>7.0789999999999997</v>
      </c>
      <c r="K6" t="s">
        <v>15</v>
      </c>
      <c r="L6">
        <f>B6</f>
        <v>7.0789999999999997</v>
      </c>
    </row>
    <row r="7" spans="1:12" x14ac:dyDescent="0.25">
      <c r="A7" t="s">
        <v>25</v>
      </c>
      <c r="B7" t="s">
        <v>23</v>
      </c>
      <c r="C7">
        <v>-60.02</v>
      </c>
      <c r="K7" t="s">
        <v>16</v>
      </c>
      <c r="L7">
        <f>C7</f>
        <v>-60.02</v>
      </c>
    </row>
    <row r="9" spans="1:12" x14ac:dyDescent="0.25">
      <c r="A9" t="s">
        <v>26</v>
      </c>
      <c r="B9" t="s">
        <v>27</v>
      </c>
      <c r="C9" t="s">
        <v>69</v>
      </c>
    </row>
    <row r="10" spans="1:12" x14ac:dyDescent="0.25">
      <c r="A10" t="s">
        <v>28</v>
      </c>
      <c r="B10" t="s">
        <v>29</v>
      </c>
      <c r="C10" t="s">
        <v>27</v>
      </c>
      <c r="D10">
        <v>1</v>
      </c>
    </row>
    <row r="11" spans="1:12" x14ac:dyDescent="0.25">
      <c r="A11" t="s">
        <v>30</v>
      </c>
      <c r="B11" t="s">
        <v>31</v>
      </c>
      <c r="C11" t="s">
        <v>32</v>
      </c>
      <c r="D11" t="s">
        <v>27</v>
      </c>
      <c r="E11">
        <v>5</v>
      </c>
    </row>
    <row r="12" spans="1:12" x14ac:dyDescent="0.25">
      <c r="A12" t="s">
        <v>33</v>
      </c>
      <c r="B12" t="s">
        <v>34</v>
      </c>
      <c r="C12" t="s">
        <v>35</v>
      </c>
      <c r="D12" t="s">
        <v>36</v>
      </c>
      <c r="E12" t="s">
        <v>27</v>
      </c>
      <c r="F12" s="1">
        <v>10000</v>
      </c>
    </row>
    <row r="14" spans="1:12" x14ac:dyDescent="0.25">
      <c r="A14">
        <v>1</v>
      </c>
      <c r="B14" t="s">
        <v>37</v>
      </c>
      <c r="C14" t="s">
        <v>38</v>
      </c>
      <c r="D14" t="s">
        <v>39</v>
      </c>
      <c r="E14" t="s">
        <v>40</v>
      </c>
      <c r="F14" t="s">
        <v>41</v>
      </c>
      <c r="G14" t="s">
        <v>42</v>
      </c>
      <c r="H14" t="s">
        <v>43</v>
      </c>
      <c r="I14" t="s">
        <v>44</v>
      </c>
    </row>
    <row r="15" spans="1:12" x14ac:dyDescent="0.25">
      <c r="B15" t="s">
        <v>45</v>
      </c>
      <c r="C15" t="s">
        <v>40</v>
      </c>
      <c r="D15" t="s">
        <v>46</v>
      </c>
      <c r="E15" t="s">
        <v>31</v>
      </c>
      <c r="F15" t="s">
        <v>47</v>
      </c>
      <c r="G15" t="s">
        <v>48</v>
      </c>
    </row>
    <row r="17" spans="1:12" x14ac:dyDescent="0.25">
      <c r="B17" t="s">
        <v>22</v>
      </c>
      <c r="C17" t="s">
        <v>49</v>
      </c>
      <c r="D17" t="s">
        <v>50</v>
      </c>
      <c r="E17" t="s">
        <v>51</v>
      </c>
      <c r="F17" t="s">
        <v>52</v>
      </c>
      <c r="G17" t="s">
        <v>51</v>
      </c>
    </row>
    <row r="18" spans="1:12" x14ac:dyDescent="0.25">
      <c r="A18" t="s">
        <v>5</v>
      </c>
      <c r="B18">
        <v>0.40867999999999999</v>
      </c>
      <c r="C18">
        <v>0.24923000000000001</v>
      </c>
      <c r="D18" s="1">
        <v>1.1150000000000001E-3</v>
      </c>
      <c r="E18" s="1">
        <v>7.0169999999999998E-3</v>
      </c>
      <c r="K18" t="str">
        <f t="shared" ref="K18:L25" si="0">A18</f>
        <v>Tag</v>
      </c>
      <c r="L18">
        <f t="shared" si="0"/>
        <v>0.40867999999999999</v>
      </c>
    </row>
    <row r="19" spans="1:12" x14ac:dyDescent="0.25">
      <c r="A19" t="s">
        <v>7</v>
      </c>
      <c r="B19">
        <v>0.46922000000000003</v>
      </c>
      <c r="C19">
        <v>0.26472000000000001</v>
      </c>
      <c r="D19" s="1">
        <v>1.1839999999999999E-3</v>
      </c>
      <c r="E19" s="1">
        <v>6.4390000000000003E-3</v>
      </c>
      <c r="K19" t="str">
        <f t="shared" si="0"/>
        <v>Tai</v>
      </c>
      <c r="L19">
        <f t="shared" si="0"/>
        <v>0.46922000000000003</v>
      </c>
    </row>
    <row r="20" spans="1:12" x14ac:dyDescent="0.25">
      <c r="A20" t="s">
        <v>3</v>
      </c>
      <c r="B20">
        <v>0.56938999999999995</v>
      </c>
      <c r="C20">
        <v>0.25141999999999998</v>
      </c>
      <c r="D20" s="1">
        <v>1.124E-3</v>
      </c>
      <c r="E20" s="1">
        <v>7.1980000000000004E-3</v>
      </c>
      <c r="K20" t="str">
        <f t="shared" si="0"/>
        <v>Tga</v>
      </c>
      <c r="L20">
        <f t="shared" si="0"/>
        <v>0.56938999999999995</v>
      </c>
    </row>
    <row r="21" spans="1:12" x14ac:dyDescent="0.25">
      <c r="A21" t="s">
        <v>2</v>
      </c>
      <c r="B21">
        <v>0.63632999999999995</v>
      </c>
      <c r="C21">
        <v>0.25313999999999998</v>
      </c>
      <c r="D21" s="1">
        <v>1.132E-3</v>
      </c>
      <c r="E21" s="1">
        <v>3.5750000000000001E-3</v>
      </c>
      <c r="K21" t="str">
        <f t="shared" si="0"/>
        <v>Tgi</v>
      </c>
      <c r="L21">
        <f t="shared" si="0"/>
        <v>0.63632999999999995</v>
      </c>
    </row>
    <row r="22" spans="1:12" x14ac:dyDescent="0.25">
      <c r="A22" t="s">
        <v>6</v>
      </c>
      <c r="B22">
        <v>0.54539000000000004</v>
      </c>
      <c r="C22">
        <v>0.26161000000000001</v>
      </c>
      <c r="D22" s="1">
        <v>1.17E-3</v>
      </c>
      <c r="E22" s="1">
        <v>6.1570000000000001E-3</v>
      </c>
      <c r="K22" t="str">
        <f t="shared" si="0"/>
        <v>Tia</v>
      </c>
      <c r="L22">
        <f t="shared" si="0"/>
        <v>0.54539000000000004</v>
      </c>
    </row>
    <row r="23" spans="1:12" x14ac:dyDescent="0.25">
      <c r="A23" t="s">
        <v>4</v>
      </c>
      <c r="B23">
        <v>0.36409000000000002</v>
      </c>
      <c r="C23">
        <v>0.25428000000000001</v>
      </c>
      <c r="D23" s="1">
        <v>1.137E-3</v>
      </c>
      <c r="E23" s="1">
        <v>3.5630000000000002E-3</v>
      </c>
      <c r="K23" t="str">
        <f t="shared" si="0"/>
        <v>Tig</v>
      </c>
      <c r="L23">
        <f t="shared" si="0"/>
        <v>0.36409000000000002</v>
      </c>
    </row>
    <row r="24" spans="1:12" x14ac:dyDescent="0.25">
      <c r="A24" t="s">
        <v>68</v>
      </c>
      <c r="B24">
        <v>3.6819999999999999E-2</v>
      </c>
      <c r="C24">
        <v>1.34E-2</v>
      </c>
      <c r="D24" s="1">
        <v>5.995E-5</v>
      </c>
      <c r="E24" s="1">
        <v>1.0230000000000001E-4</v>
      </c>
      <c r="K24" t="str">
        <f t="shared" si="0"/>
        <v>sigmaA</v>
      </c>
      <c r="L24">
        <f t="shared" si="0"/>
        <v>3.6819999999999999E-2</v>
      </c>
    </row>
    <row r="25" spans="1:12" x14ac:dyDescent="0.25">
      <c r="A25" t="s">
        <v>53</v>
      </c>
      <c r="B25">
        <v>3.04E-2</v>
      </c>
      <c r="C25">
        <v>1.141E-2</v>
      </c>
      <c r="D25" s="1">
        <v>5.1029999999999998E-5</v>
      </c>
      <c r="E25" s="1">
        <v>9.8189999999999993E-5</v>
      </c>
      <c r="K25" t="str">
        <f t="shared" si="0"/>
        <v>sigmaG</v>
      </c>
      <c r="L25">
        <f t="shared" si="0"/>
        <v>3.04E-2</v>
      </c>
    </row>
    <row r="26" spans="1:12" x14ac:dyDescent="0.25">
      <c r="D26" s="1"/>
      <c r="E26" s="1"/>
    </row>
    <row r="27" spans="1:12" x14ac:dyDescent="0.25">
      <c r="A27">
        <v>2</v>
      </c>
      <c r="B27" t="s">
        <v>54</v>
      </c>
      <c r="C27" t="s">
        <v>42</v>
      </c>
      <c r="D27" s="1" t="s">
        <v>43</v>
      </c>
      <c r="E27" s="1" t="s">
        <v>55</v>
      </c>
    </row>
    <row r="28" spans="1:12" x14ac:dyDescent="0.25">
      <c r="D28" s="1"/>
      <c r="E28" s="1"/>
    </row>
    <row r="29" spans="1:12" x14ac:dyDescent="0.25">
      <c r="B29" s="3">
        <v>2.5000000000000001E-2</v>
      </c>
      <c r="C29" s="4">
        <v>0.25</v>
      </c>
      <c r="D29" s="4">
        <v>0.5</v>
      </c>
      <c r="E29" s="4">
        <v>0.75</v>
      </c>
      <c r="F29" s="3">
        <v>0.97499999999999998</v>
      </c>
    </row>
    <row r="30" spans="1:12" x14ac:dyDescent="0.25">
      <c r="A30" t="s">
        <v>5</v>
      </c>
      <c r="B30">
        <v>2.3029999999999998E-2</v>
      </c>
      <c r="C30">
        <v>0.20097999999999999</v>
      </c>
      <c r="D30" s="1">
        <v>0.38828000000000001</v>
      </c>
      <c r="E30" s="1">
        <v>0.59636999999999996</v>
      </c>
      <c r="F30">
        <v>0.90717000000000003</v>
      </c>
      <c r="K30" t="str">
        <f t="shared" ref="K30:K37" si="1">CONCATENATE(A30,"_median")</f>
        <v>Tag_median</v>
      </c>
      <c r="L30">
        <f t="shared" ref="L30:L37" si="2">D30</f>
        <v>0.38828000000000001</v>
      </c>
    </row>
    <row r="31" spans="1:12" x14ac:dyDescent="0.25">
      <c r="A31" t="s">
        <v>7</v>
      </c>
      <c r="B31">
        <v>2.9929999999999998E-2</v>
      </c>
      <c r="C31">
        <v>0.24812999999999999</v>
      </c>
      <c r="D31" s="1">
        <v>0.46404000000000001</v>
      </c>
      <c r="E31" s="1">
        <v>0.68320999999999998</v>
      </c>
      <c r="F31">
        <v>0.94610000000000005</v>
      </c>
      <c r="K31" t="str">
        <f t="shared" si="1"/>
        <v>Tai_median</v>
      </c>
      <c r="L31">
        <f t="shared" si="2"/>
        <v>0.46404000000000001</v>
      </c>
    </row>
    <row r="32" spans="1:12" x14ac:dyDescent="0.25">
      <c r="A32" t="s">
        <v>3</v>
      </c>
      <c r="B32">
        <v>8.4180000000000005E-2</v>
      </c>
      <c r="C32">
        <v>0.37434000000000001</v>
      </c>
      <c r="D32">
        <v>0.58076000000000005</v>
      </c>
      <c r="E32">
        <v>0.77754000000000001</v>
      </c>
      <c r="F32">
        <v>0.97735000000000005</v>
      </c>
      <c r="K32" t="str">
        <f t="shared" si="1"/>
        <v>Tga_median</v>
      </c>
      <c r="L32">
        <f t="shared" si="2"/>
        <v>0.58076000000000005</v>
      </c>
    </row>
    <row r="33" spans="1:12" x14ac:dyDescent="0.25">
      <c r="A33" t="s">
        <v>2</v>
      </c>
      <c r="B33" s="1">
        <v>8.1920000000000007E-2</v>
      </c>
      <c r="C33">
        <v>0.46061000000000002</v>
      </c>
      <c r="D33">
        <v>0.67908000000000002</v>
      </c>
      <c r="E33">
        <v>0.84779000000000004</v>
      </c>
      <c r="F33">
        <v>0.98507999999999996</v>
      </c>
      <c r="K33" t="str">
        <f t="shared" si="1"/>
        <v>Tgi_median</v>
      </c>
      <c r="L33">
        <f t="shared" si="2"/>
        <v>0.67908000000000002</v>
      </c>
    </row>
    <row r="34" spans="1:12" x14ac:dyDescent="0.25">
      <c r="A34" t="s">
        <v>6</v>
      </c>
      <c r="B34" s="1">
        <v>6.148E-2</v>
      </c>
      <c r="C34">
        <v>0.33617999999999998</v>
      </c>
      <c r="D34">
        <v>0.55327999999999999</v>
      </c>
      <c r="E34">
        <v>0.76536000000000004</v>
      </c>
      <c r="F34">
        <v>0.97241</v>
      </c>
      <c r="K34" t="str">
        <f t="shared" si="1"/>
        <v>Tia_median</v>
      </c>
      <c r="L34">
        <f t="shared" si="2"/>
        <v>0.55327999999999999</v>
      </c>
    </row>
    <row r="35" spans="1:12" x14ac:dyDescent="0.25">
      <c r="A35" t="s">
        <v>4</v>
      </c>
      <c r="B35" s="3">
        <v>1.44E-2</v>
      </c>
      <c r="C35" s="4">
        <v>0.15079999999999999</v>
      </c>
      <c r="D35" s="4">
        <v>0.32173000000000002</v>
      </c>
      <c r="E35" s="4">
        <v>0.54318999999999995</v>
      </c>
      <c r="F35" s="3">
        <v>0.91222999999999999</v>
      </c>
      <c r="K35" t="str">
        <f t="shared" si="1"/>
        <v>Tig_median</v>
      </c>
      <c r="L35">
        <f t="shared" si="2"/>
        <v>0.32173000000000002</v>
      </c>
    </row>
    <row r="36" spans="1:12" x14ac:dyDescent="0.25">
      <c r="A36" t="s">
        <v>68</v>
      </c>
      <c r="B36" s="1">
        <v>2.0240000000000001E-2</v>
      </c>
      <c r="C36">
        <v>2.7869999999999999E-2</v>
      </c>
      <c r="D36">
        <v>3.3950000000000001E-2</v>
      </c>
      <c r="E36">
        <v>4.24E-2</v>
      </c>
      <c r="F36">
        <v>7.0730000000000001E-2</v>
      </c>
      <c r="K36" t="str">
        <f t="shared" si="1"/>
        <v>sigmaA_median</v>
      </c>
      <c r="L36">
        <f t="shared" si="2"/>
        <v>3.3950000000000001E-2</v>
      </c>
    </row>
    <row r="37" spans="1:12" x14ac:dyDescent="0.25">
      <c r="A37" t="s">
        <v>53</v>
      </c>
      <c r="B37" s="1">
        <v>1.618E-2</v>
      </c>
      <c r="C37">
        <v>2.2780000000000002E-2</v>
      </c>
      <c r="D37">
        <v>2.7949999999999999E-2</v>
      </c>
      <c r="E37">
        <v>3.508E-2</v>
      </c>
      <c r="F37">
        <v>5.951E-2</v>
      </c>
      <c r="K37" t="str">
        <f t="shared" si="1"/>
        <v>sigmaG_median</v>
      </c>
      <c r="L37">
        <f t="shared" si="2"/>
        <v>2.7949999999999999E-2</v>
      </c>
    </row>
    <row r="38" spans="1:12" x14ac:dyDescent="0.25">
      <c r="B38" s="1"/>
    </row>
    <row r="39" spans="1:12" x14ac:dyDescent="0.25">
      <c r="A39" t="s">
        <v>56</v>
      </c>
      <c r="B39" s="1" t="s">
        <v>57</v>
      </c>
      <c r="C39" t="s">
        <v>58</v>
      </c>
      <c r="D39" t="s">
        <v>59</v>
      </c>
    </row>
    <row r="40" spans="1:12" x14ac:dyDescent="0.25">
      <c r="B40" s="1"/>
    </row>
    <row r="41" spans="1:12" x14ac:dyDescent="0.25">
      <c r="B41" s="1" t="s">
        <v>60</v>
      </c>
      <c r="C41" t="s">
        <v>61</v>
      </c>
      <c r="D41" t="s">
        <v>62</v>
      </c>
      <c r="E41" t="s">
        <v>63</v>
      </c>
      <c r="K41" t="str">
        <f t="shared" ref="K41" si="3">CONCATENATE(A41,"_rhat")</f>
        <v>_rhat</v>
      </c>
      <c r="L41" t="str">
        <f t="shared" ref="L41" si="4">B41</f>
        <v>Point</v>
      </c>
    </row>
    <row r="42" spans="1:12" x14ac:dyDescent="0.25">
      <c r="A42" t="s">
        <v>5</v>
      </c>
      <c r="B42" s="1">
        <v>1</v>
      </c>
      <c r="C42">
        <v>1</v>
      </c>
      <c r="K42" t="str">
        <f>CONCATENATE(A42,"_rhat")</f>
        <v>Tag_rhat</v>
      </c>
      <c r="L42">
        <f>B42</f>
        <v>1</v>
      </c>
    </row>
    <row r="43" spans="1:12" x14ac:dyDescent="0.25">
      <c r="A43" t="s">
        <v>7</v>
      </c>
      <c r="B43" s="1">
        <v>1</v>
      </c>
      <c r="C43">
        <v>1</v>
      </c>
      <c r="K43" t="str">
        <f t="shared" ref="K43:K49" si="5">CONCATENATE(A43,"_rhat")</f>
        <v>Tai_rhat</v>
      </c>
      <c r="L43">
        <f t="shared" ref="L43:L49" si="6">B43</f>
        <v>1</v>
      </c>
    </row>
    <row r="44" spans="1:12" x14ac:dyDescent="0.25">
      <c r="A44" t="s">
        <v>3</v>
      </c>
      <c r="B44" s="1">
        <v>1</v>
      </c>
      <c r="C44">
        <v>1</v>
      </c>
      <c r="K44" t="str">
        <f t="shared" si="5"/>
        <v>Tga_rhat</v>
      </c>
      <c r="L44">
        <f t="shared" si="6"/>
        <v>1</v>
      </c>
    </row>
    <row r="45" spans="1:12" x14ac:dyDescent="0.25">
      <c r="A45" t="s">
        <v>2</v>
      </c>
      <c r="B45" s="1">
        <v>1</v>
      </c>
      <c r="C45">
        <v>1</v>
      </c>
      <c r="K45" t="str">
        <f t="shared" si="5"/>
        <v>Tgi_rhat</v>
      </c>
      <c r="L45">
        <f t="shared" si="6"/>
        <v>1</v>
      </c>
    </row>
    <row r="46" spans="1:12" x14ac:dyDescent="0.25">
      <c r="A46" t="s">
        <v>6</v>
      </c>
      <c r="B46" s="1">
        <v>1</v>
      </c>
      <c r="C46">
        <v>1</v>
      </c>
      <c r="K46" t="str">
        <f t="shared" si="5"/>
        <v>Tia_rhat</v>
      </c>
      <c r="L46">
        <f t="shared" si="6"/>
        <v>1</v>
      </c>
    </row>
    <row r="47" spans="1:12" x14ac:dyDescent="0.25">
      <c r="A47" t="s">
        <v>4</v>
      </c>
      <c r="B47">
        <v>1</v>
      </c>
      <c r="C47">
        <v>1</v>
      </c>
      <c r="K47" t="str">
        <f t="shared" si="5"/>
        <v>Tig_rhat</v>
      </c>
      <c r="L47">
        <f t="shared" si="6"/>
        <v>1</v>
      </c>
    </row>
    <row r="48" spans="1:12" x14ac:dyDescent="0.25">
      <c r="A48" t="s">
        <v>68</v>
      </c>
      <c r="B48">
        <v>1</v>
      </c>
      <c r="C48">
        <v>1</v>
      </c>
      <c r="K48" t="str">
        <f t="shared" si="5"/>
        <v>sigmaA_rhat</v>
      </c>
      <c r="L48">
        <f t="shared" si="6"/>
        <v>1</v>
      </c>
    </row>
    <row r="49" spans="1:12" x14ac:dyDescent="0.25">
      <c r="A49" t="s">
        <v>53</v>
      </c>
      <c r="B49">
        <v>1</v>
      </c>
      <c r="C49">
        <v>1</v>
      </c>
      <c r="K49" t="str">
        <f t="shared" si="5"/>
        <v>sigmaG_rhat</v>
      </c>
      <c r="L49">
        <f t="shared" si="6"/>
        <v>1</v>
      </c>
    </row>
    <row r="50" spans="1:12" x14ac:dyDescent="0.25">
      <c r="B50" s="3"/>
      <c r="C50" s="4"/>
      <c r="D50" s="4"/>
      <c r="E50" s="4"/>
    </row>
    <row r="51" spans="1:12" x14ac:dyDescent="0.25">
      <c r="A51" t="s">
        <v>64</v>
      </c>
      <c r="B51" t="s">
        <v>65</v>
      </c>
      <c r="K51" t="s">
        <v>17</v>
      </c>
      <c r="L51">
        <f>A53</f>
        <v>1</v>
      </c>
    </row>
    <row r="53" spans="1:12" x14ac:dyDescent="0.25">
      <c r="A53">
        <v>1</v>
      </c>
    </row>
    <row r="54" spans="1:12" x14ac:dyDescent="0.25">
      <c r="B54" t="s">
        <v>5</v>
      </c>
      <c r="C54" t="s">
        <v>7</v>
      </c>
      <c r="D54" t="s">
        <v>3</v>
      </c>
      <c r="E54" t="s">
        <v>2</v>
      </c>
      <c r="F54" t="s">
        <v>6</v>
      </c>
      <c r="G54" t="s">
        <v>4</v>
      </c>
      <c r="H54" t="s">
        <v>68</v>
      </c>
      <c r="I54" t="s">
        <v>53</v>
      </c>
    </row>
    <row r="55" spans="1:12" x14ac:dyDescent="0.25">
      <c r="B55">
        <v>1271.604</v>
      </c>
      <c r="C55">
        <v>1743.5889999999999</v>
      </c>
      <c r="D55">
        <v>1225.8810000000001</v>
      </c>
      <c r="E55">
        <v>5025.5510000000004</v>
      </c>
      <c r="F55">
        <v>1825.492</v>
      </c>
      <c r="G55">
        <v>5097.7160000000003</v>
      </c>
      <c r="H55">
        <v>17361.075000000001</v>
      </c>
      <c r="I55">
        <v>13570.217000000001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Contagion</vt:lpstr>
      <vt:lpstr>1980</vt:lpstr>
      <vt:lpstr>1981</vt:lpstr>
      <vt:lpstr>1982</vt:lpstr>
      <vt:lpstr>1983</vt:lpstr>
      <vt:lpstr>1984</vt:lpstr>
      <vt:lpstr>'1980'!_1980solution</vt:lpstr>
      <vt:lpstr>'1981'!_1981solution</vt:lpstr>
      <vt:lpstr>'1982'!_1982solution</vt:lpstr>
      <vt:lpstr>'1983'!_1983solution</vt:lpstr>
      <vt:lpstr>'1984'!_1984solution</vt:lpstr>
    </vt:vector>
  </TitlesOfParts>
  <Company>Vanderbilt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Andriy Koval</dc:creator>
  <cp:lastModifiedBy>Andriy Koval</cp:lastModifiedBy>
  <dcterms:created xsi:type="dcterms:W3CDTF">2013-03-03T15:46:17Z</dcterms:created>
  <dcterms:modified xsi:type="dcterms:W3CDTF">2013-04-09T05:56:28Z</dcterms:modified>
</cp:coreProperties>
</file>