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ffusion" sheetId="1" r:id="rId1"/>
    <sheet name="1980" sheetId="2" r:id="rId2"/>
    <sheet name="1981" sheetId="3" r:id="rId3"/>
    <sheet name="1982" sheetId="4" r:id="rId4"/>
    <sheet name="1983" sheetId="5" r:id="rId5"/>
    <sheet name="1984" sheetId="6" r:id="rId6"/>
  </sheets>
  <definedNames>
    <definedName name="_1980solution" localSheetId="1">'1980'!$A$1:$I$55</definedName>
    <definedName name="_1981solution" localSheetId="2">'1981'!$A$1:$I$55</definedName>
    <definedName name="_1982solution" localSheetId="3">'1982'!$A$1:$I$57</definedName>
    <definedName name="_1983solution" localSheetId="4">'1983'!$A$1:$I$55</definedName>
    <definedName name="_1984solution" localSheetId="5">'1984'!$A$1:$I$55</definedName>
  </definedNames>
  <calcPr calcId="145621"/>
</workbook>
</file>

<file path=xl/calcChain.xml><?xml version="1.0" encoding="utf-8"?>
<calcChain xmlns="http://schemas.openxmlformats.org/spreadsheetml/2006/main">
  <c r="L51" i="6" l="1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7" i="6"/>
  <c r="Q6" i="1" s="1"/>
  <c r="L6" i="6"/>
  <c r="P6" i="1" s="1"/>
  <c r="L5" i="6"/>
  <c r="O6" i="1" s="1"/>
  <c r="L4" i="6"/>
  <c r="L3" i="6"/>
  <c r="L2" i="6"/>
  <c r="L1" i="6"/>
  <c r="L51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7" i="5"/>
  <c r="Q5" i="1" s="1"/>
  <c r="L6" i="5"/>
  <c r="P5" i="1" s="1"/>
  <c r="L5" i="5"/>
  <c r="O5" i="1" s="1"/>
  <c r="L4" i="5"/>
  <c r="L3" i="5"/>
  <c r="L2" i="5"/>
  <c r="L1" i="5"/>
  <c r="L51" i="4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7" i="4"/>
  <c r="Q4" i="1" s="1"/>
  <c r="L6" i="4"/>
  <c r="P4" i="1" s="1"/>
  <c r="L5" i="4"/>
  <c r="O4" i="1" s="1"/>
  <c r="L4" i="4"/>
  <c r="L3" i="4"/>
  <c r="L2" i="4"/>
  <c r="L1" i="4"/>
  <c r="L51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7" i="3"/>
  <c r="Q3" i="1" s="1"/>
  <c r="L6" i="3"/>
  <c r="P3" i="1" s="1"/>
  <c r="L5" i="3"/>
  <c r="O3" i="1" s="1"/>
  <c r="L4" i="3"/>
  <c r="L3" i="3"/>
  <c r="L2" i="3"/>
  <c r="L1" i="3"/>
  <c r="L51" i="2"/>
  <c r="L43" i="2"/>
  <c r="L44" i="2"/>
  <c r="L45" i="2"/>
  <c r="L46" i="2"/>
  <c r="L47" i="2"/>
  <c r="L48" i="2"/>
  <c r="L49" i="2"/>
  <c r="L42" i="2"/>
  <c r="K43" i="2"/>
  <c r="K44" i="2"/>
  <c r="K45" i="2"/>
  <c r="K46" i="2"/>
  <c r="K47" i="2"/>
  <c r="K48" i="2"/>
  <c r="K49" i="2"/>
  <c r="K42" i="2"/>
  <c r="L41" i="2"/>
  <c r="K41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F4" i="1" l="1"/>
  <c r="D4" i="1"/>
  <c r="AD3" i="1"/>
  <c r="D6" i="1"/>
  <c r="E5" i="1"/>
  <c r="F3" i="1"/>
  <c r="H4" i="1"/>
  <c r="C4" i="1"/>
  <c r="D3" i="1"/>
  <c r="H3" i="1"/>
  <c r="C3" i="1"/>
  <c r="F5" i="1"/>
  <c r="D5" i="1"/>
  <c r="Z5" i="1"/>
  <c r="AH5" i="1"/>
  <c r="R5" i="1"/>
  <c r="H5" i="1"/>
  <c r="C5" i="1"/>
  <c r="AP5" i="1"/>
  <c r="AD5" i="1"/>
  <c r="E4" i="1"/>
  <c r="R4" i="1"/>
  <c r="AD4" i="1"/>
  <c r="E3" i="1"/>
  <c r="AP3" i="1"/>
  <c r="Z3" i="1"/>
  <c r="R3" i="1"/>
  <c r="AK6" i="1"/>
  <c r="U6" i="1"/>
  <c r="G6" i="1"/>
  <c r="F6" i="1"/>
  <c r="AE6" i="1"/>
  <c r="AA6" i="1"/>
  <c r="E6" i="1"/>
  <c r="AP6" i="1"/>
  <c r="AD6" i="1"/>
  <c r="Z6" i="1"/>
  <c r="R6" i="1"/>
  <c r="H6" i="1"/>
  <c r="AO5" i="1"/>
  <c r="Y5" i="1"/>
  <c r="G5" i="1"/>
  <c r="AM5" i="1"/>
  <c r="AI5" i="1"/>
  <c r="W5" i="1"/>
  <c r="S5" i="1"/>
  <c r="AC4" i="1"/>
  <c r="G4" i="1"/>
  <c r="AM4" i="1"/>
  <c r="AA4" i="1"/>
  <c r="W4" i="1"/>
  <c r="AG3" i="1"/>
  <c r="G3" i="1"/>
  <c r="AE3" i="1"/>
  <c r="AA3" i="1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7" i="2"/>
  <c r="Q2" i="1" s="1"/>
  <c r="L6" i="2"/>
  <c r="P2" i="1" s="1"/>
  <c r="L5" i="2"/>
  <c r="O2" i="1" s="1"/>
  <c r="L4" i="2"/>
  <c r="L3" i="2"/>
  <c r="L2" i="2"/>
  <c r="L1" i="2"/>
  <c r="AP1" i="1"/>
  <c r="AP4" i="1" s="1"/>
  <c r="AO1" i="1"/>
  <c r="AO3" i="1" s="1"/>
  <c r="AN1" i="1"/>
  <c r="AN6" i="1" s="1"/>
  <c r="AM1" i="1"/>
  <c r="AM6" i="1" s="1"/>
  <c r="AL1" i="1"/>
  <c r="AL5" i="1" s="1"/>
  <c r="AK1" i="1"/>
  <c r="AK4" i="1" s="1"/>
  <c r="AJ1" i="1"/>
  <c r="AJ6" i="1" s="1"/>
  <c r="AI1" i="1"/>
  <c r="AI6" i="1" s="1"/>
  <c r="AH1" i="1"/>
  <c r="AH4" i="1" s="1"/>
  <c r="AG1" i="1"/>
  <c r="AG5" i="1" s="1"/>
  <c r="AF1" i="1"/>
  <c r="AF4" i="1" s="1"/>
  <c r="AE1" i="1"/>
  <c r="AE4" i="1" s="1"/>
  <c r="AD1" i="1"/>
  <c r="AC1" i="1"/>
  <c r="AC6" i="1" s="1"/>
  <c r="AB1" i="1"/>
  <c r="AB4" i="1" s="1"/>
  <c r="AA1" i="1"/>
  <c r="AA5" i="1" s="1"/>
  <c r="Z1" i="1"/>
  <c r="Z4" i="1" s="1"/>
  <c r="Y1" i="1"/>
  <c r="Y3" i="1" s="1"/>
  <c r="X1" i="1"/>
  <c r="X3" i="1" s="1"/>
  <c r="W1" i="1"/>
  <c r="W6" i="1" s="1"/>
  <c r="V1" i="1"/>
  <c r="V4" i="1" s="1"/>
  <c r="U1" i="1"/>
  <c r="U4" i="1" s="1"/>
  <c r="T1" i="1"/>
  <c r="T5" i="1" s="1"/>
  <c r="S1" i="1"/>
  <c r="S6" i="1" s="1"/>
  <c r="AF6" i="1" l="1"/>
  <c r="AJ5" i="1"/>
  <c r="AN4" i="1"/>
  <c r="U3" i="1"/>
  <c r="AK3" i="1"/>
  <c r="AC5" i="1"/>
  <c r="W3" i="1"/>
  <c r="AM3" i="1"/>
  <c r="AC3" i="1"/>
  <c r="S4" i="1"/>
  <c r="AI4" i="1"/>
  <c r="Y4" i="1"/>
  <c r="AO4" i="1"/>
  <c r="AE5" i="1"/>
  <c r="U5" i="1"/>
  <c r="AK5" i="1"/>
  <c r="V6" i="1"/>
  <c r="AL6" i="1"/>
  <c r="AB6" i="1"/>
  <c r="AG6" i="1"/>
  <c r="AL3" i="1"/>
  <c r="AB3" i="1"/>
  <c r="V5" i="1"/>
  <c r="X5" i="1"/>
  <c r="AB5" i="1"/>
  <c r="AJ3" i="1"/>
  <c r="AH3" i="1"/>
  <c r="AJ4" i="1"/>
  <c r="X4" i="1"/>
  <c r="AF5" i="1"/>
  <c r="AN5" i="1"/>
  <c r="AG4" i="1"/>
  <c r="T6" i="1"/>
  <c r="Y6" i="1"/>
  <c r="AO6" i="1"/>
  <c r="AN3" i="1"/>
  <c r="T3" i="1"/>
  <c r="T4" i="1"/>
  <c r="S3" i="1"/>
  <c r="AI3" i="1"/>
  <c r="AH6" i="1"/>
  <c r="X6" i="1"/>
  <c r="AL4" i="1"/>
  <c r="V3" i="1"/>
  <c r="AF3" i="1"/>
  <c r="D2" i="1"/>
  <c r="H2" i="1"/>
  <c r="R2" i="1"/>
  <c r="V2" i="1"/>
  <c r="Z2" i="1"/>
  <c r="AD2" i="1"/>
  <c r="AH2" i="1"/>
  <c r="AL2" i="1"/>
  <c r="AP2" i="1"/>
  <c r="E2" i="1"/>
  <c r="S2" i="1"/>
  <c r="AA2" i="1"/>
  <c r="AI2" i="1"/>
  <c r="F2" i="1"/>
  <c r="T2" i="1"/>
  <c r="X2" i="1"/>
  <c r="AF2" i="1"/>
  <c r="AN2" i="1"/>
  <c r="G2" i="1"/>
  <c r="U2" i="1"/>
  <c r="Y2" i="1"/>
  <c r="AC2" i="1"/>
  <c r="AG2" i="1"/>
  <c r="AK2" i="1"/>
  <c r="AO2" i="1"/>
  <c r="W2" i="1"/>
  <c r="AE2" i="1"/>
  <c r="AM2" i="1"/>
  <c r="AB2" i="1"/>
  <c r="AJ2" i="1"/>
  <c r="C6" i="1"/>
  <c r="C2" i="1"/>
</calcChain>
</file>

<file path=xl/connections.xml><?xml version="1.0" encoding="utf-8"?>
<connections xmlns="http://schemas.openxmlformats.org/spreadsheetml/2006/main">
  <connection id="1" name="1980solution" type="6" refreshedVersion="4" background="1" saveData="1">
    <textPr prompt="0" codePage="437" sourceFile="C:\Users\inspirion\Documents\GitHub\EMOSA\OriginalDiffusionGauss\RawOut\1980.solution.txt" space="1" consecutive="1">
      <textFields count="6">
        <textField/>
        <textField/>
        <textField/>
        <textField/>
        <textField/>
        <textField/>
      </textFields>
    </textPr>
  </connection>
  <connection id="2" name="1981solution" type="6" refreshedVersion="4" background="1" saveData="1">
    <textPr prompt="0" codePage="437" sourceFile="C:\Users\inspirion\Documents\GitHub\EMOSA\OriginalDiffusionGauss\RawOut\1981.solution.txt" space="1" consecutive="1">
      <textFields count="3">
        <textField/>
        <textField/>
        <textField/>
      </textFields>
    </textPr>
  </connection>
  <connection id="3" name="1982solution" type="6" refreshedVersion="4" background="1" saveData="1">
    <textPr prompt="0" codePage="437" sourceFile="C:\Users\inspirion\Documents\GitHub\EMOSA\OriginalDiffusionGauss\RawOut\1982.solution.txt" space="1" consecutive="1">
      <textFields count="3">
        <textField/>
        <textField/>
        <textField/>
      </textFields>
    </textPr>
  </connection>
  <connection id="4" name="1983solution" type="6" refreshedVersion="4" background="1" saveData="1">
    <textPr prompt="0" codePage="437" sourceFile="C:\Users\inspirion\Documents\GitHub\EMOSA\OriginalDiffusionGauss\RawOut\1983.solution.txt" space="1" consecutive="1">
      <textFields count="3">
        <textField/>
        <textField/>
        <textField/>
      </textFields>
    </textPr>
  </connection>
  <connection id="5" name="1984solution" type="6" refreshedVersion="4" background="1" saveData="1">
    <textPr prompt="0" codePage="437" sourceFile="C:\Users\inspirion\Documents\GitHub\EMOSA\OriginalDiffusionGauss\RawOut\1984.solu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<sst xmlns="http://schemas.openxmlformats.org/spreadsheetml/2006/main" count="523" uniqueCount="70">
  <si>
    <t>model</t>
  </si>
  <si>
    <t>cohort</t>
  </si>
  <si>
    <t>Tgi</t>
  </si>
  <si>
    <t>Tga</t>
  </si>
  <si>
    <t>Tig</t>
  </si>
  <si>
    <t>Tag</t>
  </si>
  <si>
    <t>Tia</t>
  </si>
  <si>
    <t>Tai</t>
  </si>
  <si>
    <t>Cgi</t>
  </si>
  <si>
    <t>Cig</t>
  </si>
  <si>
    <t>Cag</t>
  </si>
  <si>
    <t>Cga</t>
  </si>
  <si>
    <t>Cia</t>
  </si>
  <si>
    <t>Cai</t>
  </si>
  <si>
    <t>md</t>
  </si>
  <si>
    <t>p</t>
  </si>
  <si>
    <t>DIC</t>
  </si>
  <si>
    <t>PSRF</t>
  </si>
  <si>
    <t>[1]</t>
  </si>
  <si>
    <t>Gauss</t>
  </si>
  <si>
    <t>Dist</t>
  </si>
  <si>
    <t>iterations</t>
  </si>
  <si>
    <t>Mean</t>
  </si>
  <si>
    <t>deviance:</t>
  </si>
  <si>
    <t>penalty</t>
  </si>
  <si>
    <t>Penalized</t>
  </si>
  <si>
    <t>Iterations</t>
  </si>
  <si>
    <t>=</t>
  </si>
  <si>
    <t>Thinning</t>
  </si>
  <si>
    <t>interval</t>
  </si>
  <si>
    <t>Number</t>
  </si>
  <si>
    <t>of</t>
  </si>
  <si>
    <t>chains</t>
  </si>
  <si>
    <t>Sample</t>
  </si>
  <si>
    <t>size</t>
  </si>
  <si>
    <t>per</t>
  </si>
  <si>
    <t>chain</t>
  </si>
  <si>
    <t>Empirical</t>
  </si>
  <si>
    <t>mean</t>
  </si>
  <si>
    <t>and</t>
  </si>
  <si>
    <t>standard</t>
  </si>
  <si>
    <t>deviation</t>
  </si>
  <si>
    <t>for</t>
  </si>
  <si>
    <t>each</t>
  </si>
  <si>
    <t>variable,</t>
  </si>
  <si>
    <t>plus</t>
  </si>
  <si>
    <t>error</t>
  </si>
  <si>
    <t>the</t>
  </si>
  <si>
    <t>mean:</t>
  </si>
  <si>
    <t>SD</t>
  </si>
  <si>
    <t>Naive</t>
  </si>
  <si>
    <t>SE</t>
  </si>
  <si>
    <t>Time-series</t>
  </si>
  <si>
    <t>sigmaG</t>
  </si>
  <si>
    <t>Quantiles</t>
  </si>
  <si>
    <t>variable:</t>
  </si>
  <si>
    <t>Potential</t>
  </si>
  <si>
    <t>scale</t>
  </si>
  <si>
    <t>reduction</t>
  </si>
  <si>
    <t>factors:</t>
  </si>
  <si>
    <t>Point</t>
  </si>
  <si>
    <t>est.</t>
  </si>
  <si>
    <t>Upper</t>
  </si>
  <si>
    <t>C.I.</t>
  </si>
  <si>
    <t>Multivariate</t>
  </si>
  <si>
    <t>psrf</t>
  </si>
  <si>
    <t>Diffusion</t>
  </si>
  <si>
    <t>OriginalDiffusionGauss</t>
  </si>
  <si>
    <t>sigmaA</t>
  </si>
  <si>
    <t>11001:21000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</si>
</sst>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80sol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81soluti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82solu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83solu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84solu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zoomScale="85" zoomScaleNormal="85" workbookViewId="0">
      <selection activeCell="D13" sqref="D13"/>
    </sheetView>
  </sheetViews>
  <sheetFormatPr defaultRowHeight="15" x14ac:dyDescent="0.25"/>
  <cols>
    <col min="2" max="2" width="12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tr">
        <f>CONCATENATE(C1,"_rhat")</f>
        <v>Tgi_rhat</v>
      </c>
      <c r="T1" t="str">
        <f t="shared" ref="T1:AC1" si="0">CONCATENATE(D1,"_rhat")</f>
        <v>Tga_rhat</v>
      </c>
      <c r="U1" t="str">
        <f t="shared" si="0"/>
        <v>Tig_rhat</v>
      </c>
      <c r="V1" t="str">
        <f t="shared" si="0"/>
        <v>Tag_rhat</v>
      </c>
      <c r="W1" t="str">
        <f t="shared" si="0"/>
        <v>Tia_rhat</v>
      </c>
      <c r="X1" t="str">
        <f t="shared" si="0"/>
        <v>Tai_rhat</v>
      </c>
      <c r="Y1" t="str">
        <f t="shared" si="0"/>
        <v>Cgi_rhat</v>
      </c>
      <c r="Z1" t="str">
        <f t="shared" si="0"/>
        <v>Cig_rhat</v>
      </c>
      <c r="AA1" t="str">
        <f t="shared" si="0"/>
        <v>Cag_rhat</v>
      </c>
      <c r="AB1" t="str">
        <f t="shared" si="0"/>
        <v>Cga_rhat</v>
      </c>
      <c r="AC1" t="str">
        <f t="shared" si="0"/>
        <v>Cia_rhat</v>
      </c>
      <c r="AD1" t="str">
        <f>CONCATENATE(N1,"_rhat")</f>
        <v>Cai_rhat</v>
      </c>
      <c r="AE1" t="str">
        <f>CONCATENATE(C1,"_median")</f>
        <v>Tgi_median</v>
      </c>
      <c r="AF1" t="str">
        <f t="shared" ref="AF1:AP1" si="1">CONCATENATE(D1,"_median")</f>
        <v>Tga_median</v>
      </c>
      <c r="AG1" t="str">
        <f t="shared" si="1"/>
        <v>Tig_median</v>
      </c>
      <c r="AH1" t="str">
        <f t="shared" si="1"/>
        <v>Tag_median</v>
      </c>
      <c r="AI1" t="str">
        <f t="shared" si="1"/>
        <v>Tia_median</v>
      </c>
      <c r="AJ1" t="str">
        <f t="shared" si="1"/>
        <v>Tai_median</v>
      </c>
      <c r="AK1" t="str">
        <f t="shared" si="1"/>
        <v>Cgi_median</v>
      </c>
      <c r="AL1" t="str">
        <f t="shared" si="1"/>
        <v>Cig_median</v>
      </c>
      <c r="AM1" t="str">
        <f t="shared" si="1"/>
        <v>Cag_median</v>
      </c>
      <c r="AN1" t="str">
        <f t="shared" si="1"/>
        <v>Cga_median</v>
      </c>
      <c r="AO1" t="str">
        <f t="shared" si="1"/>
        <v>Cia_median</v>
      </c>
      <c r="AP1" t="str">
        <f t="shared" si="1"/>
        <v>Cai_median</v>
      </c>
    </row>
    <row r="2" spans="1:42" x14ac:dyDescent="0.25">
      <c r="A2" t="s">
        <v>66</v>
      </c>
      <c r="B2">
        <v>1980</v>
      </c>
      <c r="C2">
        <f>VLOOKUP(C1,'1980'!$K:$L,2,FALSE)</f>
        <v>0.50785000000000002</v>
      </c>
      <c r="D2">
        <f>VLOOKUP(D1,'1980'!$K:$L,2,FALSE)</f>
        <v>0.41083999999999998</v>
      </c>
      <c r="E2">
        <f>VLOOKUP(E1,'1980'!$K:$L,2,FALSE)</f>
        <v>0.25683</v>
      </c>
      <c r="F2">
        <f>VLOOKUP(F1,'1980'!$K:$L,2,FALSE)</f>
        <v>0.14568</v>
      </c>
      <c r="G2">
        <f>VLOOKUP(G1,'1980'!$K:$L,2,FALSE)</f>
        <v>0.37239</v>
      </c>
      <c r="H2">
        <f>VLOOKUP(H1,'1980'!$K:$L,2,FALSE)</f>
        <v>0.15043999999999999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>VLOOKUP(O1,'1980'!$K:$L,2,FALSE)</f>
        <v>-93.09</v>
      </c>
      <c r="P2">
        <f>VLOOKUP(P1,'1980'!$K:$L,2,FALSE)</f>
        <v>9.4499999999999993</v>
      </c>
      <c r="Q2">
        <f>VLOOKUP(Q1,'1980'!$K:$L,2,FALSE)</f>
        <v>-83.64</v>
      </c>
      <c r="R2">
        <f>VLOOKUP(R1,'1980'!$K:$L,2,FALSE)</f>
        <v>1.06</v>
      </c>
      <c r="S2">
        <f>VLOOKUP(S1,'1980'!$K:$L,2,FALSE)</f>
        <v>1.03</v>
      </c>
      <c r="T2">
        <f>VLOOKUP(T1,'1980'!$K:$L,2,FALSE)</f>
        <v>1.04</v>
      </c>
      <c r="U2">
        <f>VLOOKUP(U1,'1980'!$K:$L,2,FALSE)</f>
        <v>1.05</v>
      </c>
      <c r="V2">
        <f>VLOOKUP(V1,'1980'!$K:$L,2,FALSE)</f>
        <v>1.02</v>
      </c>
      <c r="W2">
        <f>VLOOKUP(W1,'1980'!$K:$L,2,FALSE)</f>
        <v>1.02</v>
      </c>
      <c r="X2">
        <f>VLOOKUP(X1,'1980'!$K:$L,2,FALSE)</f>
        <v>1.05</v>
      </c>
      <c r="Y2" t="e">
        <f>VLOOKUP(Y1,'1980'!$K:$L,2,FALSE)</f>
        <v>#N/A</v>
      </c>
      <c r="Z2" t="e">
        <f>VLOOKUP(Z1,'1980'!$K:$L,2,FALSE)</f>
        <v>#N/A</v>
      </c>
      <c r="AA2" t="e">
        <f>VLOOKUP(AA1,'1980'!$K:$L,2,FALSE)</f>
        <v>#N/A</v>
      </c>
      <c r="AB2" t="e">
        <f>VLOOKUP(AB1,'1980'!$K:$L,2,FALSE)</f>
        <v>#N/A</v>
      </c>
      <c r="AC2" t="e">
        <f>VLOOKUP(AC1,'1980'!$K:$L,2,FALSE)</f>
        <v>#N/A</v>
      </c>
      <c r="AD2" t="e">
        <f>VLOOKUP(AD1,'1980'!$K:$L,2,FALSE)</f>
        <v>#N/A</v>
      </c>
      <c r="AE2">
        <f>VLOOKUP(AE1,'1980'!$K:$L,2,FALSE)</f>
        <v>0.52120999999999995</v>
      </c>
      <c r="AF2">
        <f>VLOOKUP(AF1,'1980'!$K:$L,2,FALSE)</f>
        <v>0.3982</v>
      </c>
      <c r="AG2">
        <f>VLOOKUP(AG1,'1980'!$K:$L,2,FALSE)</f>
        <v>0.23877000000000001</v>
      </c>
      <c r="AH2">
        <f>VLOOKUP(AH1,'1980'!$K:$L,2,FALSE)</f>
        <v>0.14441999999999999</v>
      </c>
      <c r="AI2">
        <f>VLOOKUP(AI1,'1980'!$K:$L,2,FALSE)</f>
        <v>0.35082999999999998</v>
      </c>
      <c r="AJ2">
        <f>VLOOKUP(AJ1,'1980'!$K:$L,2,FALSE)</f>
        <v>0.13028999999999999</v>
      </c>
      <c r="AK2" t="e">
        <f>VLOOKUP(AK1,'1980'!$K:$L,2,FALSE)</f>
        <v>#N/A</v>
      </c>
      <c r="AL2" t="e">
        <f>VLOOKUP(AL1,'1980'!$K:$L,2,FALSE)</f>
        <v>#N/A</v>
      </c>
      <c r="AM2" t="e">
        <f>VLOOKUP(AM1,'1980'!$K:$L,2,FALSE)</f>
        <v>#N/A</v>
      </c>
      <c r="AN2" t="e">
        <f>VLOOKUP(AN1,'1980'!$K:$L,2,FALSE)</f>
        <v>#N/A</v>
      </c>
      <c r="AO2" t="e">
        <f>VLOOKUP(AO1,'1980'!$K:$L,2,FALSE)</f>
        <v>#N/A</v>
      </c>
      <c r="AP2" t="e">
        <f>VLOOKUP(AP1,'1980'!$K:$L,2,FALSE)</f>
        <v>#N/A</v>
      </c>
    </row>
    <row r="3" spans="1:42" x14ac:dyDescent="0.25">
      <c r="A3" t="s">
        <v>66</v>
      </c>
      <c r="B3">
        <v>1981</v>
      </c>
      <c r="C3">
        <f>VLOOKUP(C1,'1981'!$K:$L,2,FALSE)</f>
        <v>0.47006999999999999</v>
      </c>
      <c r="D3">
        <f>VLOOKUP(D1,'1981'!$K:$L,2,FALSE)</f>
        <v>0.2545</v>
      </c>
      <c r="E3">
        <f>VLOOKUP(E1,'1981'!$K:$L,2,FALSE)</f>
        <v>0.31098999999999999</v>
      </c>
      <c r="F3">
        <f>VLOOKUP(F1,'1981'!$K:$L,2,FALSE)</f>
        <v>0.11352</v>
      </c>
      <c r="G3">
        <f>VLOOKUP(G1,'1981'!$K:$L,2,FALSE)</f>
        <v>0.25267000000000001</v>
      </c>
      <c r="H3">
        <f>VLOOKUP(H1,'1981'!$K:$L,2,FALSE)</f>
        <v>9.9229999999999999E-2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VLOOKUP(O1,'1981'!$K:$L,2,FALSE)</f>
        <v>-93.65</v>
      </c>
      <c r="P3">
        <f>VLOOKUP(P1,'1981'!$K:$L,2,FALSE)</f>
        <v>10.55</v>
      </c>
      <c r="Q3">
        <f>VLOOKUP(Q1,'1981'!$K:$L,2,FALSE)</f>
        <v>-83.1</v>
      </c>
      <c r="R3">
        <f>VLOOKUP(R1,'1981'!$K:$L,2,FALSE)</f>
        <v>1.03</v>
      </c>
      <c r="S3">
        <f>VLOOKUP(S1,'1981'!$K:$L,2,FALSE)</f>
        <v>1.01</v>
      </c>
      <c r="T3">
        <f>VLOOKUP(T1,'1981'!$K:$L,2,FALSE)</f>
        <v>1.02</v>
      </c>
      <c r="U3">
        <f>VLOOKUP(U1,'1981'!$K:$L,2,FALSE)</f>
        <v>1.01</v>
      </c>
      <c r="V3">
        <f>VLOOKUP(V1,'1981'!$K:$L,2,FALSE)</f>
        <v>1.02</v>
      </c>
      <c r="W3">
        <f>VLOOKUP(W1,'1981'!$K:$L,2,FALSE)</f>
        <v>1.01</v>
      </c>
      <c r="X3">
        <f>VLOOKUP(X1,'1981'!$K:$L,2,FALSE)</f>
        <v>1.01</v>
      </c>
      <c r="Y3" t="e">
        <f>VLOOKUP(Y1,'1981'!$K:$L,2,FALSE)</f>
        <v>#N/A</v>
      </c>
      <c r="Z3" t="e">
        <f>VLOOKUP(Z1,'1981'!$K:$L,2,FALSE)</f>
        <v>#N/A</v>
      </c>
      <c r="AA3" t="e">
        <f>VLOOKUP(AA1,'1981'!$K:$L,2,FALSE)</f>
        <v>#N/A</v>
      </c>
      <c r="AB3" t="e">
        <f>VLOOKUP(AB1,'1981'!$K:$L,2,FALSE)</f>
        <v>#N/A</v>
      </c>
      <c r="AC3" t="e">
        <f>VLOOKUP(AC1,'1981'!$K:$L,2,FALSE)</f>
        <v>#N/A</v>
      </c>
      <c r="AD3" t="e">
        <f>VLOOKUP(AD1,'1981'!$K:$L,2,FALSE)</f>
        <v>#N/A</v>
      </c>
      <c r="AE3">
        <f>VLOOKUP(AE1,'1981'!$K:$L,2,FALSE)</f>
        <v>0.46224300000000001</v>
      </c>
      <c r="AF3">
        <f>VLOOKUP(AF1,'1981'!$K:$L,2,FALSE)</f>
        <v>0.23744999999999999</v>
      </c>
      <c r="AG3">
        <f>VLOOKUP(AG1,'1981'!$K:$L,2,FALSE)</f>
        <v>0.29097499999999998</v>
      </c>
      <c r="AH3">
        <f>VLOOKUP(AH1,'1981'!$K:$L,2,FALSE)</f>
        <v>0.113374</v>
      </c>
      <c r="AI3">
        <f>VLOOKUP(AI1,'1981'!$K:$L,2,FALSE)</f>
        <v>0.23821999999999999</v>
      </c>
      <c r="AJ3">
        <f>VLOOKUP(AJ1,'1981'!$K:$L,2,FALSE)</f>
        <v>8.4724999999999995E-2</v>
      </c>
      <c r="AK3" t="e">
        <f>VLOOKUP(AK1,'1981'!$K:$L,2,FALSE)</f>
        <v>#N/A</v>
      </c>
      <c r="AL3" t="e">
        <f>VLOOKUP(AL1,'1981'!$K:$L,2,FALSE)</f>
        <v>#N/A</v>
      </c>
      <c r="AM3" t="e">
        <f>VLOOKUP(AM1,'1981'!$K:$L,2,FALSE)</f>
        <v>#N/A</v>
      </c>
      <c r="AN3" t="e">
        <f>VLOOKUP(AN1,'1981'!$K:$L,2,FALSE)</f>
        <v>#N/A</v>
      </c>
      <c r="AO3" t="e">
        <f>VLOOKUP(AO1,'1981'!$K:$L,2,FALSE)</f>
        <v>#N/A</v>
      </c>
      <c r="AP3" t="e">
        <f>VLOOKUP(AP1,'1981'!$K:$L,2,FALSE)</f>
        <v>#N/A</v>
      </c>
    </row>
    <row r="4" spans="1:42" x14ac:dyDescent="0.25">
      <c r="A4" t="s">
        <v>66</v>
      </c>
      <c r="B4">
        <v>1982</v>
      </c>
      <c r="C4">
        <f>VLOOKUP(C1,'1982'!$K:$L,2,FALSE)</f>
        <v>0.53857999999999995</v>
      </c>
      <c r="D4">
        <f>VLOOKUP(D1,'1982'!$K:$L,2,FALSE)</f>
        <v>0.23263</v>
      </c>
      <c r="E4">
        <f>VLOOKUP(E1,'1982'!$K:$L,2,FALSE)</f>
        <v>0.40653</v>
      </c>
      <c r="F4">
        <f>VLOOKUP(F1,'1982'!$K:$L,2,FALSE)</f>
        <v>8.3970000000000003E-2</v>
      </c>
      <c r="G4">
        <f>VLOOKUP(G1,'1982'!$K:$L,2,FALSE)</f>
        <v>0.26125999999999999</v>
      </c>
      <c r="H4">
        <f>VLOOKUP(H1,'1982'!$K:$L,2,FALSE)</f>
        <v>0.10728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VLOOKUP(O1,'1982'!$K:$L,2,FALSE)</f>
        <v>-80.27</v>
      </c>
      <c r="P4">
        <f>VLOOKUP(P1,'1982'!$K:$L,2,FALSE)</f>
        <v>9.4920000000000009</v>
      </c>
      <c r="Q4">
        <f>VLOOKUP(Q1,'1982'!$K:$L,2,FALSE)</f>
        <v>-70.78</v>
      </c>
      <c r="R4">
        <f>VLOOKUP(R1,'1982'!$K:$L,2,FALSE)</f>
        <v>1.02</v>
      </c>
      <c r="S4">
        <f>VLOOKUP(S1,'1982'!$K:$L,2,FALSE)</f>
        <v>1.01</v>
      </c>
      <c r="T4">
        <f>VLOOKUP(T1,'1982'!$K:$L,2,FALSE)</f>
        <v>1.01</v>
      </c>
      <c r="U4">
        <f>VLOOKUP(U1,'1982'!$K:$L,2,FALSE)</f>
        <v>1.01</v>
      </c>
      <c r="V4">
        <f>VLOOKUP(V1,'1982'!$K:$L,2,FALSE)</f>
        <v>1</v>
      </c>
      <c r="W4">
        <f>VLOOKUP(W1,'1982'!$K:$L,2,FALSE)</f>
        <v>1.02</v>
      </c>
      <c r="X4">
        <f>VLOOKUP(X1,'1982'!$K:$L,2,FALSE)</f>
        <v>1.01</v>
      </c>
      <c r="Y4" t="e">
        <f>VLOOKUP(Y1,'1982'!$K:$L,2,FALSE)</f>
        <v>#N/A</v>
      </c>
      <c r="Z4" t="e">
        <f>VLOOKUP(Z1,'1982'!$K:$L,2,FALSE)</f>
        <v>#N/A</v>
      </c>
      <c r="AA4" t="e">
        <f>VLOOKUP(AA1,'1982'!$K:$L,2,FALSE)</f>
        <v>#N/A</v>
      </c>
      <c r="AB4" t="e">
        <f>VLOOKUP(AB1,'1982'!$K:$L,2,FALSE)</f>
        <v>#N/A</v>
      </c>
      <c r="AC4" t="e">
        <f>VLOOKUP(AC1,'1982'!$K:$L,2,FALSE)</f>
        <v>#N/A</v>
      </c>
      <c r="AD4" t="e">
        <f>VLOOKUP(AD1,'1982'!$K:$L,2,FALSE)</f>
        <v>#N/A</v>
      </c>
      <c r="AE4">
        <f>VLOOKUP(AE1,'1982'!$K:$L,2,FALSE)</f>
        <v>0.54434000000000005</v>
      </c>
      <c r="AF4">
        <f>VLOOKUP(AF1,'1982'!$K:$L,2,FALSE)</f>
        <v>0.21060000000000001</v>
      </c>
      <c r="AG4">
        <f>VLOOKUP(AG1,'1982'!$K:$L,2,FALSE)</f>
        <v>0.40761999999999998</v>
      </c>
      <c r="AH4">
        <f>VLOOKUP(AH1,'1982'!$K:$L,2,FALSE)</f>
        <v>7.9189999999999997E-2</v>
      </c>
      <c r="AI4">
        <f>VLOOKUP(AI1,'1982'!$K:$L,2,FALSE)</f>
        <v>0.23333999999999999</v>
      </c>
      <c r="AJ4">
        <f>VLOOKUP(AJ1,'1982'!$K:$L,2,FALSE)</f>
        <v>9.1980000000000006E-2</v>
      </c>
      <c r="AK4" t="e">
        <f>VLOOKUP(AK1,'1982'!$K:$L,2,FALSE)</f>
        <v>#N/A</v>
      </c>
      <c r="AL4" t="e">
        <f>VLOOKUP(AL1,'1982'!$K:$L,2,FALSE)</f>
        <v>#N/A</v>
      </c>
      <c r="AM4" t="e">
        <f>VLOOKUP(AM1,'1982'!$K:$L,2,FALSE)</f>
        <v>#N/A</v>
      </c>
      <c r="AN4" t="e">
        <f>VLOOKUP(AN1,'1982'!$K:$L,2,FALSE)</f>
        <v>#N/A</v>
      </c>
      <c r="AO4" t="e">
        <f>VLOOKUP(AO1,'1982'!$K:$L,2,FALSE)</f>
        <v>#N/A</v>
      </c>
      <c r="AP4" t="e">
        <f>VLOOKUP(AP1,'1982'!$K:$L,2,FALSE)</f>
        <v>#N/A</v>
      </c>
    </row>
    <row r="5" spans="1:42" x14ac:dyDescent="0.25">
      <c r="A5" t="s">
        <v>66</v>
      </c>
      <c r="B5">
        <v>1983</v>
      </c>
      <c r="C5">
        <f>VLOOKUP(C1,'1983'!$K:$L,2,FALSE)</f>
        <v>0.27169199999999999</v>
      </c>
      <c r="D5">
        <f>VLOOKUP(D1,'1983'!$K:$L,2,FALSE)</f>
        <v>9.5644999999999994E-2</v>
      </c>
      <c r="E5">
        <f>VLOOKUP(E1,'1983'!$K:$L,2,FALSE)</f>
        <v>8.6874000000000007E-2</v>
      </c>
      <c r="F5">
        <f>VLOOKUP(F1,'1983'!$K:$L,2,FALSE)</f>
        <v>7.0546999999999999E-2</v>
      </c>
      <c r="G5">
        <f>VLOOKUP(G1,'1983'!$K:$L,2,FALSE)</f>
        <v>0.37971500000000002</v>
      </c>
      <c r="H5">
        <f>VLOOKUP(H1,'1983'!$K:$L,2,FALSE)</f>
        <v>0.11923300000000001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VLOOKUP(O1,'1983'!$K:$L,2,FALSE)</f>
        <v>-100.6</v>
      </c>
      <c r="P5">
        <f>VLOOKUP(P1,'1983'!$K:$L,2,FALSE)</f>
        <v>11.25</v>
      </c>
      <c r="Q5">
        <f>VLOOKUP(Q1,'1983'!$K:$L,2,FALSE)</f>
        <v>-89.36</v>
      </c>
      <c r="R5">
        <f>VLOOKUP(R1,'1983'!$K:$L,2,FALSE)</f>
        <v>1.01</v>
      </c>
      <c r="S5">
        <f>VLOOKUP(S1,'1983'!$K:$L,2,FALSE)</f>
        <v>1.01</v>
      </c>
      <c r="T5">
        <f>VLOOKUP(T1,'1983'!$K:$L,2,FALSE)</f>
        <v>1.02</v>
      </c>
      <c r="U5">
        <f>VLOOKUP(U1,'1983'!$K:$L,2,FALSE)</f>
        <v>1.01</v>
      </c>
      <c r="V5">
        <f>VLOOKUP(V1,'1983'!$K:$L,2,FALSE)</f>
        <v>1</v>
      </c>
      <c r="W5">
        <f>VLOOKUP(W1,'1983'!$K:$L,2,FALSE)</f>
        <v>1</v>
      </c>
      <c r="X5">
        <f>VLOOKUP(X1,'1983'!$K:$L,2,FALSE)</f>
        <v>1.01</v>
      </c>
      <c r="Y5" t="e">
        <f>VLOOKUP(Y1,'1983'!$K:$L,2,FALSE)</f>
        <v>#N/A</v>
      </c>
      <c r="Z5" t="e">
        <f>VLOOKUP(Z1,'1983'!$K:$L,2,FALSE)</f>
        <v>#N/A</v>
      </c>
      <c r="AA5" t="e">
        <f>VLOOKUP(AA1,'1983'!$K:$L,2,FALSE)</f>
        <v>#N/A</v>
      </c>
      <c r="AB5" t="e">
        <f>VLOOKUP(AB1,'1983'!$K:$L,2,FALSE)</f>
        <v>#N/A</v>
      </c>
      <c r="AC5" t="e">
        <f>VLOOKUP(AC1,'1983'!$K:$L,2,FALSE)</f>
        <v>#N/A</v>
      </c>
      <c r="AD5" t="e">
        <f>VLOOKUP(AD1,'1983'!$K:$L,2,FALSE)</f>
        <v>#N/A</v>
      </c>
      <c r="AE5">
        <f>VLOOKUP(AE1,'1983'!$K:$L,2,FALSE)</f>
        <v>0.28386899999999998</v>
      </c>
      <c r="AF5">
        <f>VLOOKUP(AF1,'1983'!$K:$L,2,FALSE)</f>
        <v>7.7202999999999994E-2</v>
      </c>
      <c r="AG5">
        <f>VLOOKUP(AG1,'1983'!$K:$L,2,FALSE)</f>
        <v>7.4402999999999997E-2</v>
      </c>
      <c r="AH5">
        <f>VLOOKUP(AH1,'1983'!$K:$L,2,FALSE)</f>
        <v>7.3565000000000005E-2</v>
      </c>
      <c r="AI5">
        <f>VLOOKUP(AI1,'1983'!$K:$L,2,FALSE)</f>
        <v>0.36334499999999997</v>
      </c>
      <c r="AJ5">
        <f>VLOOKUP(AJ1,'1983'!$K:$L,2,FALSE)</f>
        <v>0.106063</v>
      </c>
      <c r="AK5" t="e">
        <f>VLOOKUP(AK1,'1983'!$K:$L,2,FALSE)</f>
        <v>#N/A</v>
      </c>
      <c r="AL5" t="e">
        <f>VLOOKUP(AL1,'1983'!$K:$L,2,FALSE)</f>
        <v>#N/A</v>
      </c>
      <c r="AM5" t="e">
        <f>VLOOKUP(AM1,'1983'!$K:$L,2,FALSE)</f>
        <v>#N/A</v>
      </c>
      <c r="AN5" t="e">
        <f>VLOOKUP(AN1,'1983'!$K:$L,2,FALSE)</f>
        <v>#N/A</v>
      </c>
      <c r="AO5" t="e">
        <f>VLOOKUP(AO1,'1983'!$K:$L,2,FALSE)</f>
        <v>#N/A</v>
      </c>
      <c r="AP5" t="e">
        <f>VLOOKUP(AP1,'1983'!$K:$L,2,FALSE)</f>
        <v>#N/A</v>
      </c>
    </row>
    <row r="6" spans="1:42" x14ac:dyDescent="0.25">
      <c r="A6" t="s">
        <v>66</v>
      </c>
      <c r="B6">
        <v>1984</v>
      </c>
      <c r="C6">
        <f>VLOOKUP(C1,'1984'!$K:$L,2,FALSE)</f>
        <v>0.22771</v>
      </c>
      <c r="D6">
        <f>VLOOKUP(D1,'1984'!$K:$L,2,FALSE)</f>
        <v>7.9820000000000002E-2</v>
      </c>
      <c r="E6">
        <f>VLOOKUP(E1,'1984'!$K:$L,2,FALSE)</f>
        <v>8.1180000000000002E-2</v>
      </c>
      <c r="F6">
        <f>VLOOKUP(F1,'1984'!$K:$L,2,FALSE)</f>
        <v>4.2430000000000002E-2</v>
      </c>
      <c r="G6">
        <f>VLOOKUP(G1,'1984'!$K:$L,2,FALSE)</f>
        <v>0.39062000000000002</v>
      </c>
      <c r="H6">
        <f>VLOOKUP(H1,'1984'!$K:$L,2,FALSE)</f>
        <v>0.14044999999999999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VLOOKUP(O1,'1984'!$K:$L,2,FALSE)</f>
        <v>-76.69</v>
      </c>
      <c r="P6">
        <f>VLOOKUP(P1,'1984'!$K:$L,2,FALSE)</f>
        <v>10.58</v>
      </c>
      <c r="Q6">
        <f>VLOOKUP(Q1,'1984'!$K:$L,2,FALSE)</f>
        <v>-66.11</v>
      </c>
      <c r="R6">
        <f>VLOOKUP(R1,'1984'!$K:$L,2,FALSE)</f>
        <v>1</v>
      </c>
      <c r="S6">
        <f>VLOOKUP(S1,'1984'!$K:$L,2,FALSE)</f>
        <v>1</v>
      </c>
      <c r="T6">
        <f>VLOOKUP(T1,'1984'!$K:$L,2,FALSE)</f>
        <v>1</v>
      </c>
      <c r="U6">
        <f>VLOOKUP(U1,'1984'!$K:$L,2,FALSE)</f>
        <v>1.01</v>
      </c>
      <c r="V6">
        <f>VLOOKUP(V1,'1984'!$K:$L,2,FALSE)</f>
        <v>1</v>
      </c>
      <c r="W6">
        <f>VLOOKUP(W1,'1984'!$K:$L,2,FALSE)</f>
        <v>1</v>
      </c>
      <c r="X6">
        <f>VLOOKUP(X1,'1984'!$K:$L,2,FALSE)</f>
        <v>1</v>
      </c>
      <c r="Y6" t="e">
        <f>VLOOKUP(Y1,'1984'!$K:$L,2,FALSE)</f>
        <v>#N/A</v>
      </c>
      <c r="Z6" t="e">
        <f>VLOOKUP(Z1,'1984'!$K:$L,2,FALSE)</f>
        <v>#N/A</v>
      </c>
      <c r="AA6" t="e">
        <f>VLOOKUP(AA1,'1984'!$K:$L,2,FALSE)</f>
        <v>#N/A</v>
      </c>
      <c r="AB6" t="e">
        <f>VLOOKUP(AB1,'1984'!$K:$L,2,FALSE)</f>
        <v>#N/A</v>
      </c>
      <c r="AC6" t="e">
        <f>VLOOKUP(AC1,'1984'!$K:$L,2,FALSE)</f>
        <v>#N/A</v>
      </c>
      <c r="AD6" t="e">
        <f>VLOOKUP(AD1,'1984'!$K:$L,2,FALSE)</f>
        <v>#N/A</v>
      </c>
      <c r="AE6">
        <f>VLOOKUP(AE1,'1984'!$K:$L,2,FALSE)</f>
        <v>0.22774</v>
      </c>
      <c r="AF6">
        <f>VLOOKUP(AF1,'1984'!$K:$L,2,FALSE)</f>
        <v>6.4360000000000001E-2</v>
      </c>
      <c r="AG6">
        <f>VLOOKUP(AG1,'1984'!$K:$L,2,FALSE)</f>
        <v>6.5839999999999996E-2</v>
      </c>
      <c r="AH6">
        <f>VLOOKUP(AH1,'1984'!$K:$L,2,FALSE)</f>
        <v>3.9820000000000001E-2</v>
      </c>
      <c r="AI6">
        <f>VLOOKUP(AI1,'1984'!$K:$L,2,FALSE)</f>
        <v>0.37680999999999998</v>
      </c>
      <c r="AJ6">
        <f>VLOOKUP(AJ1,'1984'!$K:$L,2,FALSE)</f>
        <v>0.12984999999999999</v>
      </c>
      <c r="AK6" t="e">
        <f>VLOOKUP(AK1,'1984'!$K:$L,2,FALSE)</f>
        <v>#N/A</v>
      </c>
      <c r="AL6" t="e">
        <f>VLOOKUP(AL1,'1984'!$K:$L,2,FALSE)</f>
        <v>#N/A</v>
      </c>
      <c r="AM6" t="e">
        <f>VLOOKUP(AM1,'1984'!$K:$L,2,FALSE)</f>
        <v>#N/A</v>
      </c>
      <c r="AN6" t="e">
        <f>VLOOKUP(AN1,'1984'!$K:$L,2,FALSE)</f>
        <v>#N/A</v>
      </c>
      <c r="AO6" t="e">
        <f>VLOOKUP(AO1,'1984'!$K:$L,2,FALSE)</f>
        <v>#N/A</v>
      </c>
      <c r="AP6" t="e">
        <f>VLOOKUP(AP1,'1984'!$K:$L,2,FALSE)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21" sqref="D21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5" width="9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67</v>
      </c>
      <c r="K2" t="s">
        <v>0</v>
      </c>
      <c r="L2" t="str">
        <f>B2</f>
        <v>OriginalDiffusionGauss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1980</v>
      </c>
      <c r="K4" t="s">
        <v>1</v>
      </c>
      <c r="L4">
        <f>B4</f>
        <v>1980</v>
      </c>
    </row>
    <row r="5" spans="1:12" x14ac:dyDescent="0.25">
      <c r="A5" t="s">
        <v>22</v>
      </c>
      <c r="B5" t="s">
        <v>23</v>
      </c>
      <c r="C5">
        <v>-93.09</v>
      </c>
      <c r="K5" t="s">
        <v>14</v>
      </c>
      <c r="L5">
        <f>C5</f>
        <v>-93.09</v>
      </c>
    </row>
    <row r="6" spans="1:12" x14ac:dyDescent="0.25">
      <c r="A6" t="s">
        <v>24</v>
      </c>
      <c r="B6">
        <v>9.4499999999999993</v>
      </c>
      <c r="K6" t="s">
        <v>15</v>
      </c>
      <c r="L6">
        <f>B6</f>
        <v>9.4499999999999993</v>
      </c>
    </row>
    <row r="7" spans="1:12" x14ac:dyDescent="0.25">
      <c r="A7" t="s">
        <v>25</v>
      </c>
      <c r="B7" t="s">
        <v>23</v>
      </c>
      <c r="C7">
        <v>-83.64</v>
      </c>
      <c r="K7" t="s">
        <v>16</v>
      </c>
      <c r="L7">
        <f>C7</f>
        <v>-83.64</v>
      </c>
    </row>
    <row r="9" spans="1:12" x14ac:dyDescent="0.25">
      <c r="A9" t="s">
        <v>26</v>
      </c>
      <c r="B9" t="s">
        <v>27</v>
      </c>
      <c r="C9" t="s">
        <v>69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0.14568</v>
      </c>
      <c r="C18">
        <v>7.1649000000000004E-2</v>
      </c>
      <c r="D18" s="1">
        <v>3.2039999999999998E-4</v>
      </c>
      <c r="E18" s="1">
        <v>5.7320000000000001E-3</v>
      </c>
      <c r="K18" t="str">
        <f t="shared" ref="K18:L25" si="0">A18</f>
        <v>Tag</v>
      </c>
      <c r="L18">
        <f t="shared" si="0"/>
        <v>0.14568</v>
      </c>
    </row>
    <row r="19" spans="1:12" x14ac:dyDescent="0.25">
      <c r="A19" t="s">
        <v>7</v>
      </c>
      <c r="B19">
        <v>0.15043999999999999</v>
      </c>
      <c r="C19">
        <v>0.110462</v>
      </c>
      <c r="D19" s="1">
        <v>4.9399999999999997E-4</v>
      </c>
      <c r="E19" s="1">
        <v>7.8370000000000002E-3</v>
      </c>
      <c r="K19" t="str">
        <f t="shared" si="0"/>
        <v>Tai</v>
      </c>
      <c r="L19">
        <f t="shared" si="0"/>
        <v>0.15043999999999999</v>
      </c>
    </row>
    <row r="20" spans="1:12" x14ac:dyDescent="0.25">
      <c r="A20" t="s">
        <v>3</v>
      </c>
      <c r="B20">
        <v>0.41083999999999998</v>
      </c>
      <c r="C20">
        <v>0.234789</v>
      </c>
      <c r="D20" s="1">
        <v>1.0499999999999999E-3</v>
      </c>
      <c r="E20" s="1">
        <v>1.8929999999999999E-2</v>
      </c>
      <c r="K20" t="str">
        <f t="shared" si="0"/>
        <v>Tga</v>
      </c>
      <c r="L20">
        <f t="shared" si="0"/>
        <v>0.41083999999999998</v>
      </c>
    </row>
    <row r="21" spans="1:12" x14ac:dyDescent="0.25">
      <c r="A21" t="s">
        <v>2</v>
      </c>
      <c r="B21">
        <v>0.50785000000000002</v>
      </c>
      <c r="C21">
        <v>0.25048999999999999</v>
      </c>
      <c r="D21" s="1">
        <v>1.1199999999999999E-3</v>
      </c>
      <c r="E21" s="1">
        <v>1.7659999999999999E-2</v>
      </c>
      <c r="K21" t="str">
        <f t="shared" si="0"/>
        <v>Tgi</v>
      </c>
      <c r="L21">
        <f t="shared" si="0"/>
        <v>0.50785000000000002</v>
      </c>
    </row>
    <row r="22" spans="1:12" x14ac:dyDescent="0.25">
      <c r="A22" t="s">
        <v>6</v>
      </c>
      <c r="B22">
        <v>0.37239</v>
      </c>
      <c r="C22">
        <v>0.20206499999999999</v>
      </c>
      <c r="D22" s="1">
        <v>9.0370000000000001E-4</v>
      </c>
      <c r="E22" s="1">
        <v>1.3089999999999999E-2</v>
      </c>
      <c r="K22" t="str">
        <f t="shared" si="0"/>
        <v>Tia</v>
      </c>
      <c r="L22">
        <f t="shared" si="0"/>
        <v>0.37239</v>
      </c>
    </row>
    <row r="23" spans="1:12" x14ac:dyDescent="0.25">
      <c r="A23" t="s">
        <v>4</v>
      </c>
      <c r="B23">
        <v>0.25683</v>
      </c>
      <c r="C23">
        <v>0.14963000000000001</v>
      </c>
      <c r="D23" s="1">
        <v>6.692E-4</v>
      </c>
      <c r="E23" s="1">
        <v>9.7509999999999993E-3</v>
      </c>
      <c r="K23" t="str">
        <f t="shared" si="0"/>
        <v>Tig</v>
      </c>
      <c r="L23">
        <f t="shared" si="0"/>
        <v>0.25683</v>
      </c>
    </row>
    <row r="24" spans="1:12" x14ac:dyDescent="0.25">
      <c r="A24" t="s">
        <v>68</v>
      </c>
      <c r="B24">
        <v>1.83E-2</v>
      </c>
      <c r="C24">
        <v>7.0939999999999996E-3</v>
      </c>
      <c r="D24" s="1">
        <v>3.1730000000000003E-5</v>
      </c>
      <c r="E24" s="1">
        <v>1.281E-4</v>
      </c>
      <c r="K24" t="str">
        <f t="shared" si="0"/>
        <v>sigmaA</v>
      </c>
      <c r="L24">
        <f t="shared" si="0"/>
        <v>1.83E-2</v>
      </c>
    </row>
    <row r="25" spans="1:12" x14ac:dyDescent="0.25">
      <c r="A25" t="s">
        <v>53</v>
      </c>
      <c r="B25">
        <v>1.2120000000000001E-2</v>
      </c>
      <c r="C25">
        <v>4.7060000000000001E-3</v>
      </c>
      <c r="D25" s="1">
        <v>2.1039999999999998E-5</v>
      </c>
      <c r="E25" s="1">
        <v>6.5229999999999997E-5</v>
      </c>
      <c r="K25" t="str">
        <f t="shared" si="0"/>
        <v>sigmaG</v>
      </c>
      <c r="L25">
        <f t="shared" si="0"/>
        <v>1.2120000000000001E-2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1.5868E-2</v>
      </c>
      <c r="C30">
        <v>9.2696000000000001E-2</v>
      </c>
      <c r="D30" s="1">
        <v>0.14441999999999999</v>
      </c>
      <c r="E30" s="1">
        <v>0.19822000000000001</v>
      </c>
      <c r="F30">
        <v>0.28447</v>
      </c>
      <c r="K30" t="str">
        <f t="shared" ref="K30:K37" si="1">CONCATENATE(A30,"_median")</f>
        <v>Tag_median</v>
      </c>
      <c r="L30">
        <f t="shared" ref="L30:L37" si="2">D30</f>
        <v>0.14441999999999999</v>
      </c>
    </row>
    <row r="31" spans="1:12" x14ac:dyDescent="0.25">
      <c r="A31" t="s">
        <v>7</v>
      </c>
      <c r="B31">
        <v>6.2110000000000004E-3</v>
      </c>
      <c r="C31">
        <v>6.3208E-2</v>
      </c>
      <c r="D31" s="1">
        <v>0.13028999999999999</v>
      </c>
      <c r="E31" s="1">
        <v>0.21489</v>
      </c>
      <c r="F31">
        <v>0.42080000000000001</v>
      </c>
      <c r="K31" t="str">
        <f t="shared" si="1"/>
        <v>Tai_median</v>
      </c>
      <c r="L31">
        <f t="shared" si="2"/>
        <v>0.13028999999999999</v>
      </c>
    </row>
    <row r="32" spans="1:12" x14ac:dyDescent="0.25">
      <c r="A32" t="s">
        <v>3</v>
      </c>
      <c r="B32">
        <v>3.0254E-2</v>
      </c>
      <c r="C32">
        <v>0.22129799999999999</v>
      </c>
      <c r="D32">
        <v>0.3982</v>
      </c>
      <c r="E32">
        <v>0.58026999999999995</v>
      </c>
      <c r="F32">
        <v>0.90266000000000002</v>
      </c>
      <c r="K32" t="str">
        <f t="shared" si="1"/>
        <v>Tga_median</v>
      </c>
      <c r="L32">
        <f t="shared" si="2"/>
        <v>0.3982</v>
      </c>
    </row>
    <row r="33" spans="1:12" x14ac:dyDescent="0.25">
      <c r="A33" t="s">
        <v>2</v>
      </c>
      <c r="B33">
        <v>4.5108000000000002E-2</v>
      </c>
      <c r="C33">
        <v>0.310197</v>
      </c>
      <c r="D33">
        <v>0.52120999999999995</v>
      </c>
      <c r="E33">
        <v>0.70130999999999999</v>
      </c>
      <c r="F33">
        <v>0.9476</v>
      </c>
      <c r="K33" t="str">
        <f t="shared" si="1"/>
        <v>Tgi_median</v>
      </c>
      <c r="L33">
        <f t="shared" si="2"/>
        <v>0.52120999999999995</v>
      </c>
    </row>
    <row r="34" spans="1:12" x14ac:dyDescent="0.25">
      <c r="A34" t="s">
        <v>6</v>
      </c>
      <c r="B34">
        <v>4.3691000000000001E-2</v>
      </c>
      <c r="C34">
        <v>0.22484100000000001</v>
      </c>
      <c r="D34">
        <v>0.35082999999999998</v>
      </c>
      <c r="E34">
        <v>0.49547999999999998</v>
      </c>
      <c r="F34">
        <v>0.84874000000000005</v>
      </c>
      <c r="K34" t="str">
        <f t="shared" si="1"/>
        <v>Tia_median</v>
      </c>
      <c r="L34">
        <f t="shared" si="2"/>
        <v>0.35082999999999998</v>
      </c>
    </row>
    <row r="35" spans="1:12" x14ac:dyDescent="0.25">
      <c r="A35" t="s">
        <v>4</v>
      </c>
      <c r="B35" s="3">
        <v>1.9748000000000002E-2</v>
      </c>
      <c r="C35" s="4">
        <v>0.144736</v>
      </c>
      <c r="D35" s="4">
        <v>0.23877000000000001</v>
      </c>
      <c r="E35" s="4">
        <v>0.35549999999999998</v>
      </c>
      <c r="F35" s="3">
        <v>0.58801000000000003</v>
      </c>
      <c r="K35" t="str">
        <f t="shared" si="1"/>
        <v>Tig_median</v>
      </c>
      <c r="L35">
        <f t="shared" si="2"/>
        <v>0.23877000000000001</v>
      </c>
    </row>
    <row r="36" spans="1:12" x14ac:dyDescent="0.25">
      <c r="A36" t="s">
        <v>68</v>
      </c>
      <c r="B36">
        <v>9.7269999999999995E-3</v>
      </c>
      <c r="C36">
        <v>1.3566E-2</v>
      </c>
      <c r="D36">
        <v>1.669E-2</v>
      </c>
      <c r="E36">
        <v>2.1180000000000001E-2</v>
      </c>
      <c r="F36">
        <v>3.5950000000000003E-2</v>
      </c>
      <c r="K36" t="str">
        <f t="shared" si="1"/>
        <v>sigmaA_median</v>
      </c>
      <c r="L36">
        <f t="shared" si="2"/>
        <v>1.669E-2</v>
      </c>
    </row>
    <row r="37" spans="1:12" x14ac:dyDescent="0.25">
      <c r="A37" t="s">
        <v>53</v>
      </c>
      <c r="B37">
        <v>6.4739999999999997E-3</v>
      </c>
      <c r="C37">
        <v>9.0290000000000006E-3</v>
      </c>
      <c r="D37">
        <v>1.11E-2</v>
      </c>
      <c r="E37">
        <v>1.3990000000000001E-2</v>
      </c>
      <c r="F37">
        <v>2.3709999999999998E-2</v>
      </c>
      <c r="K37" t="str">
        <f t="shared" si="1"/>
        <v>sigmaG_median</v>
      </c>
      <c r="L37">
        <f t="shared" si="2"/>
        <v>1.11E-2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1.02</v>
      </c>
      <c r="C42">
        <v>1.06</v>
      </c>
      <c r="K42" t="str">
        <f>CONCATENATE(A42,"_rhat")</f>
        <v>Tag_rhat</v>
      </c>
      <c r="L42">
        <f>B42</f>
        <v>1.02</v>
      </c>
    </row>
    <row r="43" spans="1:12" x14ac:dyDescent="0.25">
      <c r="A43" t="s">
        <v>7</v>
      </c>
      <c r="B43">
        <v>1.05</v>
      </c>
      <c r="C43">
        <v>1.1100000000000001</v>
      </c>
      <c r="K43" t="str">
        <f t="shared" ref="K43:K49" si="5">CONCATENATE(A43,"_rhat")</f>
        <v>Tai_rhat</v>
      </c>
      <c r="L43">
        <f t="shared" ref="L43:L49" si="6">B43</f>
        <v>1.05</v>
      </c>
    </row>
    <row r="44" spans="1:12" x14ac:dyDescent="0.25">
      <c r="A44" t="s">
        <v>3</v>
      </c>
      <c r="B44">
        <v>1.04</v>
      </c>
      <c r="C44">
        <v>1.1000000000000001</v>
      </c>
      <c r="K44" t="str">
        <f t="shared" si="5"/>
        <v>Tga_rhat</v>
      </c>
      <c r="L44">
        <f t="shared" si="6"/>
        <v>1.04</v>
      </c>
    </row>
    <row r="45" spans="1:12" x14ac:dyDescent="0.25">
      <c r="A45" t="s">
        <v>2</v>
      </c>
      <c r="B45">
        <v>1.03</v>
      </c>
      <c r="C45">
        <v>1.07</v>
      </c>
      <c r="K45" t="str">
        <f t="shared" si="5"/>
        <v>Tgi_rhat</v>
      </c>
      <c r="L45">
        <f t="shared" si="6"/>
        <v>1.03</v>
      </c>
    </row>
    <row r="46" spans="1:12" x14ac:dyDescent="0.25">
      <c r="A46" t="s">
        <v>6</v>
      </c>
      <c r="B46">
        <v>1.02</v>
      </c>
      <c r="C46">
        <v>1.04</v>
      </c>
      <c r="K46" t="str">
        <f t="shared" si="5"/>
        <v>Tia_rhat</v>
      </c>
      <c r="L46">
        <f t="shared" si="6"/>
        <v>1.02</v>
      </c>
    </row>
    <row r="47" spans="1:12" x14ac:dyDescent="0.25">
      <c r="A47" t="s">
        <v>4</v>
      </c>
      <c r="B47">
        <v>1.05</v>
      </c>
      <c r="C47">
        <v>1.1299999999999999</v>
      </c>
      <c r="K47" t="str">
        <f t="shared" si="5"/>
        <v>Tig_rhat</v>
      </c>
      <c r="L47">
        <f t="shared" si="6"/>
        <v>1.05</v>
      </c>
    </row>
    <row r="48" spans="1:12" x14ac:dyDescent="0.25">
      <c r="A48" t="s">
        <v>68</v>
      </c>
      <c r="B48">
        <v>1.01</v>
      </c>
      <c r="C48">
        <v>1.02</v>
      </c>
      <c r="K48" t="str">
        <f t="shared" si="5"/>
        <v>sigmaA_rhat</v>
      </c>
      <c r="L48">
        <f t="shared" si="6"/>
        <v>1.01</v>
      </c>
    </row>
    <row r="49" spans="1:12" x14ac:dyDescent="0.25">
      <c r="A49" t="s">
        <v>53</v>
      </c>
      <c r="B49">
        <v>1</v>
      </c>
      <c r="C49">
        <v>1.01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1.06</v>
      </c>
    </row>
    <row r="53" spans="1:12" x14ac:dyDescent="0.25">
      <c r="A53">
        <v>1.06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  <c r="I54" t="s">
        <v>53</v>
      </c>
    </row>
    <row r="55" spans="1:12" x14ac:dyDescent="0.25">
      <c r="B55">
        <v>157.04329999999999</v>
      </c>
      <c r="C55">
        <v>214.46979999999999</v>
      </c>
      <c r="D55">
        <v>149.0284</v>
      </c>
      <c r="E55">
        <v>202.62270000000001</v>
      </c>
      <c r="F55">
        <v>253.41739999999999</v>
      </c>
      <c r="G55">
        <v>239.95580000000001</v>
      </c>
      <c r="H55">
        <v>3714.0949000000001</v>
      </c>
      <c r="I55">
        <v>5586.2363999999998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2" workbookViewId="0">
      <selection activeCell="L25" sqref="L25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4" width="9" customWidth="1"/>
    <col min="5" max="5" width="9" bestFit="1" customWidth="1"/>
    <col min="6" max="6" width="11.42578125" bestFit="1" customWidth="1"/>
    <col min="7" max="7" width="8" bestFit="1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67</v>
      </c>
      <c r="K2" t="s">
        <v>0</v>
      </c>
      <c r="L2" t="str">
        <f>B2</f>
        <v>OriginalDiffusionGauss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1981</v>
      </c>
      <c r="K4" t="s">
        <v>1</v>
      </c>
      <c r="L4">
        <f>B4</f>
        <v>1981</v>
      </c>
    </row>
    <row r="5" spans="1:14" x14ac:dyDescent="0.25">
      <c r="A5" t="s">
        <v>22</v>
      </c>
      <c r="B5" t="s">
        <v>23</v>
      </c>
      <c r="C5">
        <v>-93.65</v>
      </c>
      <c r="K5" t="s">
        <v>14</v>
      </c>
      <c r="L5">
        <f>C5</f>
        <v>-93.65</v>
      </c>
    </row>
    <row r="6" spans="1:14" x14ac:dyDescent="0.25">
      <c r="A6" t="s">
        <v>24</v>
      </c>
      <c r="B6">
        <v>10.55</v>
      </c>
      <c r="K6" t="s">
        <v>15</v>
      </c>
      <c r="L6">
        <f>B6</f>
        <v>10.55</v>
      </c>
    </row>
    <row r="7" spans="1:14" x14ac:dyDescent="0.25">
      <c r="A7" t="s">
        <v>25</v>
      </c>
      <c r="B7" t="s">
        <v>23</v>
      </c>
      <c r="C7">
        <v>-83.1</v>
      </c>
      <c r="K7" t="s">
        <v>16</v>
      </c>
      <c r="L7">
        <f>C7</f>
        <v>-83.1</v>
      </c>
    </row>
    <row r="9" spans="1:14" x14ac:dyDescent="0.25">
      <c r="A9" t="s">
        <v>26</v>
      </c>
      <c r="B9" t="s">
        <v>27</v>
      </c>
      <c r="C9" t="s">
        <v>69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0.11352</v>
      </c>
      <c r="C18">
        <v>4.7900999999999999E-2</v>
      </c>
      <c r="D18" s="1">
        <v>2.142E-4</v>
      </c>
      <c r="E18" s="1">
        <v>2.4520000000000002E-3</v>
      </c>
      <c r="K18" t="str">
        <f t="shared" ref="K18:L25" si="0">A18</f>
        <v>Tag</v>
      </c>
      <c r="L18">
        <f t="shared" si="0"/>
        <v>0.11352</v>
      </c>
    </row>
    <row r="19" spans="1:12" x14ac:dyDescent="0.25">
      <c r="A19" t="s">
        <v>7</v>
      </c>
      <c r="B19">
        <v>9.9229999999999999E-2</v>
      </c>
      <c r="C19">
        <v>7.2940000000000005E-2</v>
      </c>
      <c r="D19" s="1">
        <v>3.2620000000000001E-4</v>
      </c>
      <c r="E19" s="1">
        <v>3.1162E-3</v>
      </c>
      <c r="K19" t="str">
        <f t="shared" si="0"/>
        <v>Tai</v>
      </c>
      <c r="L19">
        <f t="shared" si="0"/>
        <v>9.9229999999999999E-2</v>
      </c>
    </row>
    <row r="20" spans="1:12" x14ac:dyDescent="0.25">
      <c r="A20" t="s">
        <v>3</v>
      </c>
      <c r="B20">
        <v>0.2545</v>
      </c>
      <c r="C20">
        <v>0.16203000000000001</v>
      </c>
      <c r="D20" s="1">
        <v>7.2460000000000005E-4</v>
      </c>
      <c r="E20" s="1">
        <v>1.2412899999999999E-2</v>
      </c>
      <c r="K20" t="str">
        <f t="shared" si="0"/>
        <v>Tga</v>
      </c>
      <c r="L20">
        <f t="shared" si="0"/>
        <v>0.2545</v>
      </c>
    </row>
    <row r="21" spans="1:12" x14ac:dyDescent="0.25">
      <c r="A21" t="s">
        <v>2</v>
      </c>
      <c r="B21">
        <v>0.47006999999999999</v>
      </c>
      <c r="C21">
        <v>0.23827699999999999</v>
      </c>
      <c r="D21" s="1">
        <v>1.0660000000000001E-3</v>
      </c>
      <c r="E21" s="1">
        <v>2.1369099999999999E-2</v>
      </c>
      <c r="K21" t="str">
        <f t="shared" si="0"/>
        <v>Tgi</v>
      </c>
      <c r="L21">
        <f t="shared" si="0"/>
        <v>0.47006999999999999</v>
      </c>
    </row>
    <row r="22" spans="1:12" x14ac:dyDescent="0.25">
      <c r="A22" t="s">
        <v>6</v>
      </c>
      <c r="B22">
        <v>0.25267000000000001</v>
      </c>
      <c r="C22">
        <v>0.15120400000000001</v>
      </c>
      <c r="D22" s="1">
        <v>6.7619999999999996E-4</v>
      </c>
      <c r="E22" s="1">
        <v>7.0174E-3</v>
      </c>
      <c r="K22" t="str">
        <f t="shared" si="0"/>
        <v>Tia</v>
      </c>
      <c r="L22">
        <f t="shared" si="0"/>
        <v>0.25267000000000001</v>
      </c>
    </row>
    <row r="23" spans="1:12" x14ac:dyDescent="0.25">
      <c r="A23" t="s">
        <v>4</v>
      </c>
      <c r="B23">
        <v>0.31098999999999999</v>
      </c>
      <c r="C23">
        <v>0.165654</v>
      </c>
      <c r="D23" s="1">
        <v>7.4080000000000001E-4</v>
      </c>
      <c r="E23" s="1">
        <v>1.39974E-2</v>
      </c>
      <c r="K23" t="str">
        <f t="shared" si="0"/>
        <v>Tig</v>
      </c>
      <c r="L23">
        <f t="shared" si="0"/>
        <v>0.31098999999999999</v>
      </c>
    </row>
    <row r="24" spans="1:12" x14ac:dyDescent="0.25">
      <c r="A24" t="s">
        <v>68</v>
      </c>
      <c r="B24">
        <v>2.0080000000000001E-2</v>
      </c>
      <c r="C24">
        <v>8.1169999999999992E-3</v>
      </c>
      <c r="D24" s="1">
        <v>3.6300000000000001E-5</v>
      </c>
      <c r="E24" s="1">
        <v>1.528E-4</v>
      </c>
      <c r="K24" t="str">
        <f t="shared" si="0"/>
        <v>sigmaA</v>
      </c>
      <c r="L24">
        <f t="shared" si="0"/>
        <v>2.0080000000000001E-2</v>
      </c>
    </row>
    <row r="25" spans="1:12" x14ac:dyDescent="0.25">
      <c r="A25" t="s">
        <v>53</v>
      </c>
      <c r="B25">
        <v>1.095E-2</v>
      </c>
      <c r="C25">
        <v>4.4250000000000001E-3</v>
      </c>
      <c r="D25" s="1">
        <v>1.9789999999999999E-5</v>
      </c>
      <c r="E25" s="1">
        <v>8.3499999999999997E-5</v>
      </c>
      <c r="K25" t="str">
        <f t="shared" si="0"/>
        <v>sigmaG</v>
      </c>
      <c r="L25">
        <f t="shared" si="0"/>
        <v>1.095E-2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1.7808000000000001E-2</v>
      </c>
      <c r="C30">
        <v>8.3590999999999999E-2</v>
      </c>
      <c r="D30" s="1">
        <v>0.113374</v>
      </c>
      <c r="E30" s="1">
        <v>0.14321</v>
      </c>
      <c r="F30">
        <v>0.21027000000000001</v>
      </c>
      <c r="K30" t="str">
        <f t="shared" ref="K30:K37" si="1">CONCATENATE(A30,"_median")</f>
        <v>Tag_median</v>
      </c>
      <c r="L30">
        <f t="shared" ref="L30:L37" si="2">D30</f>
        <v>0.113374</v>
      </c>
    </row>
    <row r="31" spans="1:12" x14ac:dyDescent="0.25">
      <c r="A31" t="s">
        <v>7</v>
      </c>
      <c r="B31">
        <v>4.5779999999999996E-3</v>
      </c>
      <c r="C31">
        <v>4.3424999999999998E-2</v>
      </c>
      <c r="D31" s="1">
        <v>8.4724999999999995E-2</v>
      </c>
      <c r="E31" s="1">
        <v>0.14047000000000001</v>
      </c>
      <c r="F31">
        <v>0.26980999999999999</v>
      </c>
      <c r="K31" t="str">
        <f t="shared" si="1"/>
        <v>Tai_median</v>
      </c>
      <c r="L31">
        <f t="shared" si="2"/>
        <v>8.4724999999999995E-2</v>
      </c>
    </row>
    <row r="32" spans="1:12" x14ac:dyDescent="0.25">
      <c r="A32" t="s">
        <v>3</v>
      </c>
      <c r="B32">
        <v>1.2623000000000001E-2</v>
      </c>
      <c r="C32">
        <v>0.127306</v>
      </c>
      <c r="D32">
        <v>0.23744999999999999</v>
      </c>
      <c r="E32">
        <v>0.35824</v>
      </c>
      <c r="F32">
        <v>0.61343999999999999</v>
      </c>
      <c r="K32" t="str">
        <f t="shared" si="1"/>
        <v>Tga_median</v>
      </c>
      <c r="L32">
        <f t="shared" si="2"/>
        <v>0.23744999999999999</v>
      </c>
    </row>
    <row r="33" spans="1:12" x14ac:dyDescent="0.25">
      <c r="A33" t="s">
        <v>2</v>
      </c>
      <c r="B33">
        <v>5.0847999999999997E-2</v>
      </c>
      <c r="C33">
        <v>0.281393</v>
      </c>
      <c r="D33">
        <v>0.46224300000000001</v>
      </c>
      <c r="E33">
        <v>0.64658000000000004</v>
      </c>
      <c r="F33">
        <v>0.93049000000000004</v>
      </c>
      <c r="K33" t="str">
        <f t="shared" si="1"/>
        <v>Tgi_median</v>
      </c>
      <c r="L33">
        <f t="shared" si="2"/>
        <v>0.46224300000000001</v>
      </c>
    </row>
    <row r="34" spans="1:12" x14ac:dyDescent="0.25">
      <c r="A34" t="s">
        <v>6</v>
      </c>
      <c r="B34">
        <v>1.9068000000000002E-2</v>
      </c>
      <c r="C34">
        <v>0.139732</v>
      </c>
      <c r="D34">
        <v>0.23821999999999999</v>
      </c>
      <c r="E34">
        <v>0.34423999999999999</v>
      </c>
      <c r="F34">
        <v>0.59528999999999999</v>
      </c>
      <c r="K34" t="str">
        <f t="shared" si="1"/>
        <v>Tia_median</v>
      </c>
      <c r="L34">
        <f t="shared" si="2"/>
        <v>0.23821999999999999</v>
      </c>
    </row>
    <row r="35" spans="1:12" x14ac:dyDescent="0.25">
      <c r="A35" t="s">
        <v>4</v>
      </c>
      <c r="B35" s="3">
        <v>4.1033E-2</v>
      </c>
      <c r="C35" s="4">
        <v>0.18887999999999999</v>
      </c>
      <c r="D35" s="4">
        <v>0.29097499999999998</v>
      </c>
      <c r="E35" s="4">
        <v>0.41404000000000002</v>
      </c>
      <c r="F35" s="3">
        <v>0.69045000000000001</v>
      </c>
      <c r="K35" t="str">
        <f t="shared" si="1"/>
        <v>Tig_median</v>
      </c>
      <c r="L35">
        <f t="shared" si="2"/>
        <v>0.29097499999999998</v>
      </c>
    </row>
    <row r="36" spans="1:12" x14ac:dyDescent="0.25">
      <c r="A36" t="s">
        <v>68</v>
      </c>
      <c r="B36">
        <v>1.0596E-2</v>
      </c>
      <c r="C36">
        <v>1.4729000000000001E-2</v>
      </c>
      <c r="D36">
        <v>1.8204000000000001E-2</v>
      </c>
      <c r="E36">
        <v>2.3140000000000001E-2</v>
      </c>
      <c r="F36">
        <v>4.1009999999999998E-2</v>
      </c>
      <c r="K36" t="str">
        <f t="shared" si="1"/>
        <v>sigmaA_median</v>
      </c>
      <c r="L36">
        <f t="shared" si="2"/>
        <v>1.8204000000000001E-2</v>
      </c>
    </row>
    <row r="37" spans="1:12" x14ac:dyDescent="0.25">
      <c r="A37" t="s">
        <v>53</v>
      </c>
      <c r="B37">
        <v>5.6480000000000002E-3</v>
      </c>
      <c r="C37">
        <v>7.9760000000000005E-3</v>
      </c>
      <c r="D37">
        <v>9.9290000000000003E-3</v>
      </c>
      <c r="E37">
        <v>1.2710000000000001E-2</v>
      </c>
      <c r="F37">
        <v>2.231E-2</v>
      </c>
      <c r="K37" t="str">
        <f t="shared" si="1"/>
        <v>sigmaG_median</v>
      </c>
      <c r="L37">
        <f t="shared" si="2"/>
        <v>9.9290000000000003E-3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1.02</v>
      </c>
      <c r="C42">
        <v>1.06</v>
      </c>
      <c r="K42" t="str">
        <f>CONCATENATE(A42,"_rhat")</f>
        <v>Tag_rhat</v>
      </c>
      <c r="L42">
        <f>B42</f>
        <v>1.02</v>
      </c>
    </row>
    <row r="43" spans="1:12" x14ac:dyDescent="0.25">
      <c r="A43" t="s">
        <v>7</v>
      </c>
      <c r="B43">
        <v>1.01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1.02</v>
      </c>
      <c r="C44">
        <v>1.05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1.01</v>
      </c>
      <c r="C45">
        <v>1.03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1.01</v>
      </c>
      <c r="C46">
        <v>1.04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1.01</v>
      </c>
      <c r="C47">
        <v>1.03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68</v>
      </c>
      <c r="B48">
        <v>1</v>
      </c>
      <c r="C48">
        <v>1.01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1.03</v>
      </c>
    </row>
    <row r="53" spans="1:12" x14ac:dyDescent="0.25">
      <c r="A53">
        <v>1.03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  <c r="I54" t="s">
        <v>53</v>
      </c>
    </row>
    <row r="55" spans="1:12" x14ac:dyDescent="0.25">
      <c r="B55">
        <v>380.9006</v>
      </c>
      <c r="C55">
        <v>587.09939999999995</v>
      </c>
      <c r="D55">
        <v>188.09899999999999</v>
      </c>
      <c r="E55">
        <v>123.8108</v>
      </c>
      <c r="F55">
        <v>474.59500000000003</v>
      </c>
      <c r="G55">
        <v>141.018</v>
      </c>
      <c r="H55">
        <v>4953.4049000000005</v>
      </c>
      <c r="I55">
        <v>2869.5196000000001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52" workbookViewId="0">
      <selection activeCell="K52" sqref="K1:L1048576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5" width="9" bestFit="1" customWidth="1"/>
    <col min="6" max="6" width="11.42578125" bestFit="1" customWidth="1"/>
    <col min="7" max="7" width="8" bestFit="1" customWidth="1"/>
    <col min="8" max="8" width="10" bestFit="1" customWidth="1"/>
    <col min="9" max="9" width="8.7109375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67</v>
      </c>
      <c r="K2" t="s">
        <v>0</v>
      </c>
      <c r="L2" t="str">
        <f>B2</f>
        <v>OriginalDiffusionGauss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1982</v>
      </c>
      <c r="K4" t="s">
        <v>1</v>
      </c>
      <c r="L4">
        <f>B4</f>
        <v>1982</v>
      </c>
    </row>
    <row r="5" spans="1:14" x14ac:dyDescent="0.25">
      <c r="A5" t="s">
        <v>22</v>
      </c>
      <c r="B5" t="s">
        <v>23</v>
      </c>
      <c r="C5">
        <v>-80.27</v>
      </c>
      <c r="K5" t="s">
        <v>14</v>
      </c>
      <c r="L5">
        <f>C5</f>
        <v>-80.27</v>
      </c>
    </row>
    <row r="6" spans="1:14" x14ac:dyDescent="0.25">
      <c r="A6" t="s">
        <v>24</v>
      </c>
      <c r="B6">
        <v>9.4920000000000009</v>
      </c>
      <c r="K6" t="s">
        <v>15</v>
      </c>
      <c r="L6">
        <f>B6</f>
        <v>9.4920000000000009</v>
      </c>
    </row>
    <row r="7" spans="1:14" x14ac:dyDescent="0.25">
      <c r="A7" t="s">
        <v>25</v>
      </c>
      <c r="B7" t="s">
        <v>23</v>
      </c>
      <c r="C7">
        <v>-70.78</v>
      </c>
      <c r="K7" t="s">
        <v>16</v>
      </c>
      <c r="L7">
        <f>C7</f>
        <v>-70.78</v>
      </c>
    </row>
    <row r="9" spans="1:14" x14ac:dyDescent="0.25">
      <c r="A9" t="s">
        <v>26</v>
      </c>
      <c r="B9" t="s">
        <v>27</v>
      </c>
      <c r="C9" t="s">
        <v>69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8.3970000000000003E-2</v>
      </c>
      <c r="C18">
        <v>5.1990000000000001E-2</v>
      </c>
      <c r="D18" s="1">
        <v>2.3250000000000001E-4</v>
      </c>
      <c r="E18" s="1">
        <v>1.9780000000000002E-3</v>
      </c>
      <c r="K18" t="str">
        <f t="shared" ref="K18:L25" si="0">A18</f>
        <v>Tag</v>
      </c>
      <c r="L18">
        <f t="shared" si="0"/>
        <v>8.3970000000000003E-2</v>
      </c>
    </row>
    <row r="19" spans="1:12" x14ac:dyDescent="0.25">
      <c r="A19" t="s">
        <v>7</v>
      </c>
      <c r="B19">
        <v>0.10728</v>
      </c>
      <c r="C19">
        <v>8.0268999999999993E-2</v>
      </c>
      <c r="D19" s="1">
        <v>3.59E-4</v>
      </c>
      <c r="E19" s="1">
        <v>3.2669999999999999E-3</v>
      </c>
      <c r="K19" t="str">
        <f t="shared" si="0"/>
        <v>Tai</v>
      </c>
      <c r="L19">
        <f t="shared" si="0"/>
        <v>0.10728</v>
      </c>
    </row>
    <row r="20" spans="1:12" x14ac:dyDescent="0.25">
      <c r="A20" t="s">
        <v>3</v>
      </c>
      <c r="B20">
        <v>0.23263</v>
      </c>
      <c r="C20">
        <v>0.15271399999999999</v>
      </c>
      <c r="D20" s="1">
        <v>6.8300000000000001E-4</v>
      </c>
      <c r="E20" s="1">
        <v>6.9319999999999998E-3</v>
      </c>
      <c r="K20" t="str">
        <f t="shared" si="0"/>
        <v>Tga</v>
      </c>
      <c r="L20">
        <f t="shared" si="0"/>
        <v>0.23263</v>
      </c>
    </row>
    <row r="21" spans="1:12" x14ac:dyDescent="0.25">
      <c r="A21" t="s">
        <v>2</v>
      </c>
      <c r="B21">
        <v>0.53857999999999995</v>
      </c>
      <c r="C21">
        <v>0.239866</v>
      </c>
      <c r="D21" s="1">
        <v>1.073E-3</v>
      </c>
      <c r="E21" s="1">
        <v>1.2149999999999999E-2</v>
      </c>
      <c r="K21" t="str">
        <f t="shared" si="0"/>
        <v>Tgi</v>
      </c>
      <c r="L21">
        <f t="shared" si="0"/>
        <v>0.53857999999999995</v>
      </c>
    </row>
    <row r="22" spans="1:12" x14ac:dyDescent="0.25">
      <c r="A22" t="s">
        <v>6</v>
      </c>
      <c r="B22">
        <v>0.26125999999999999</v>
      </c>
      <c r="C22">
        <v>0.17705399999999999</v>
      </c>
      <c r="D22" s="1">
        <v>7.9179999999999995E-4</v>
      </c>
      <c r="E22" s="1">
        <v>7.659E-3</v>
      </c>
      <c r="K22" t="str">
        <f t="shared" si="0"/>
        <v>Tia</v>
      </c>
      <c r="L22">
        <f t="shared" si="0"/>
        <v>0.26125999999999999</v>
      </c>
    </row>
    <row r="23" spans="1:12" x14ac:dyDescent="0.25">
      <c r="A23" t="s">
        <v>4</v>
      </c>
      <c r="B23">
        <v>0.40653</v>
      </c>
      <c r="C23">
        <v>0.20394499999999999</v>
      </c>
      <c r="D23" s="1">
        <v>9.121E-4</v>
      </c>
      <c r="E23" s="1">
        <v>1.0869999999999999E-2</v>
      </c>
      <c r="K23" t="str">
        <f t="shared" si="0"/>
        <v>Tig</v>
      </c>
      <c r="L23">
        <f t="shared" si="0"/>
        <v>0.40653</v>
      </c>
    </row>
    <row r="24" spans="1:12" x14ac:dyDescent="0.25">
      <c r="A24" t="s">
        <v>68</v>
      </c>
      <c r="B24">
        <v>2.3539999999999998E-2</v>
      </c>
      <c r="C24">
        <v>1.0022E-2</v>
      </c>
      <c r="D24" s="1">
        <v>4.4820000000000001E-5</v>
      </c>
      <c r="E24" s="1">
        <v>2.1579999999999999E-4</v>
      </c>
      <c r="K24" t="str">
        <f t="shared" si="0"/>
        <v>sigmaA</v>
      </c>
      <c r="L24">
        <f t="shared" si="0"/>
        <v>2.3539999999999998E-2</v>
      </c>
    </row>
    <row r="25" spans="1:12" x14ac:dyDescent="0.25">
      <c r="A25" t="s">
        <v>53</v>
      </c>
      <c r="B25">
        <v>2.1329999999999998E-2</v>
      </c>
      <c r="C25">
        <v>8.0409999999999995E-3</v>
      </c>
      <c r="D25" s="1">
        <v>3.5960000000000001E-5</v>
      </c>
      <c r="E25" s="1">
        <v>6.9869999999999993E-5</v>
      </c>
      <c r="K25" t="str">
        <f t="shared" si="0"/>
        <v>sigmaG</v>
      </c>
      <c r="L25">
        <f t="shared" si="0"/>
        <v>2.1329999999999998E-2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5.0889999999999998E-3</v>
      </c>
      <c r="C30">
        <v>4.3200000000000002E-2</v>
      </c>
      <c r="D30" s="1">
        <v>7.9189999999999997E-2</v>
      </c>
      <c r="E30" s="1">
        <v>0.11785</v>
      </c>
      <c r="F30">
        <v>0.19794</v>
      </c>
      <c r="K30" t="str">
        <f t="shared" ref="K30:K37" si="1">CONCATENATE(A30,"_median")</f>
        <v>Tag_median</v>
      </c>
      <c r="L30">
        <f t="shared" ref="L30:L37" si="2">D30</f>
        <v>7.9189999999999997E-2</v>
      </c>
    </row>
    <row r="31" spans="1:12" x14ac:dyDescent="0.25">
      <c r="A31" t="s">
        <v>7</v>
      </c>
      <c r="B31">
        <v>5.0790000000000002E-3</v>
      </c>
      <c r="C31">
        <v>4.6710000000000002E-2</v>
      </c>
      <c r="D31" s="1">
        <v>9.1980000000000006E-2</v>
      </c>
      <c r="E31" s="1">
        <v>0.14749999999999999</v>
      </c>
      <c r="F31">
        <v>0.30856</v>
      </c>
      <c r="K31" t="str">
        <f t="shared" si="1"/>
        <v>Tai_median</v>
      </c>
      <c r="L31">
        <f t="shared" si="2"/>
        <v>9.1980000000000006E-2</v>
      </c>
    </row>
    <row r="32" spans="1:12" x14ac:dyDescent="0.25">
      <c r="A32" t="s">
        <v>3</v>
      </c>
      <c r="B32">
        <v>1.2315E-2</v>
      </c>
      <c r="C32">
        <v>0.11418</v>
      </c>
      <c r="D32">
        <v>0.21060000000000001</v>
      </c>
      <c r="E32">
        <v>0.32723999999999998</v>
      </c>
      <c r="F32">
        <v>0.58408000000000004</v>
      </c>
      <c r="K32" t="str">
        <f t="shared" si="1"/>
        <v>Tga_median</v>
      </c>
      <c r="L32">
        <f t="shared" si="2"/>
        <v>0.21060000000000001</v>
      </c>
    </row>
    <row r="33" spans="1:12" x14ac:dyDescent="0.25">
      <c r="A33" t="s">
        <v>2</v>
      </c>
      <c r="B33">
        <v>6.6515000000000005E-2</v>
      </c>
      <c r="C33">
        <v>0.36448000000000003</v>
      </c>
      <c r="D33">
        <v>0.54434000000000005</v>
      </c>
      <c r="E33">
        <v>0.72455000000000003</v>
      </c>
      <c r="F33">
        <v>0.95706999999999998</v>
      </c>
      <c r="K33" t="str">
        <f t="shared" si="1"/>
        <v>Tgi_median</v>
      </c>
      <c r="L33">
        <f t="shared" si="2"/>
        <v>0.54434000000000005</v>
      </c>
    </row>
    <row r="34" spans="1:12" x14ac:dyDescent="0.25">
      <c r="A34" t="s">
        <v>6</v>
      </c>
      <c r="B34">
        <v>1.4808999999999999E-2</v>
      </c>
      <c r="C34">
        <v>0.1278</v>
      </c>
      <c r="D34">
        <v>0.23333999999999999</v>
      </c>
      <c r="E34">
        <v>0.35882999999999998</v>
      </c>
      <c r="F34">
        <v>0.70233999999999996</v>
      </c>
      <c r="K34" t="str">
        <f t="shared" si="1"/>
        <v>Tia_median</v>
      </c>
      <c r="L34">
        <f t="shared" si="2"/>
        <v>0.23333999999999999</v>
      </c>
    </row>
    <row r="35" spans="1:12" x14ac:dyDescent="0.25">
      <c r="A35" t="s">
        <v>4</v>
      </c>
      <c r="B35" s="3">
        <v>4.1618000000000002E-2</v>
      </c>
      <c r="C35" s="4">
        <v>0.24828</v>
      </c>
      <c r="D35" s="4">
        <v>0.40761999999999998</v>
      </c>
      <c r="E35" s="4">
        <v>0.55771000000000004</v>
      </c>
      <c r="F35" s="3">
        <v>0.79452999999999996</v>
      </c>
      <c r="K35" t="str">
        <f t="shared" si="1"/>
        <v>Tig_median</v>
      </c>
      <c r="L35">
        <f t="shared" si="2"/>
        <v>0.40761999999999998</v>
      </c>
    </row>
    <row r="36" spans="1:12" x14ac:dyDescent="0.25">
      <c r="A36" t="s">
        <v>68</v>
      </c>
      <c r="B36">
        <v>1.2097999999999999E-2</v>
      </c>
      <c r="C36">
        <v>1.695E-2</v>
      </c>
      <c r="D36">
        <v>2.1129999999999999E-2</v>
      </c>
      <c r="E36">
        <v>2.7220000000000001E-2</v>
      </c>
      <c r="F36">
        <v>4.9529999999999998E-2</v>
      </c>
      <c r="K36" t="str">
        <f t="shared" si="1"/>
        <v>sigmaA_median</v>
      </c>
      <c r="L36">
        <f t="shared" si="2"/>
        <v>2.1129999999999999E-2</v>
      </c>
    </row>
    <row r="37" spans="1:12" x14ac:dyDescent="0.25">
      <c r="A37" t="s">
        <v>53</v>
      </c>
      <c r="B37">
        <v>1.1645000000000001E-2</v>
      </c>
      <c r="C37">
        <v>1.5990000000000001E-2</v>
      </c>
      <c r="D37">
        <v>1.9519999999999999E-2</v>
      </c>
      <c r="E37">
        <v>2.4479999999999998E-2</v>
      </c>
      <c r="F37">
        <v>4.19E-2</v>
      </c>
      <c r="K37" t="str">
        <f t="shared" si="1"/>
        <v>sigmaG_median</v>
      </c>
      <c r="L37">
        <f t="shared" si="2"/>
        <v>1.9519999999999999E-2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1.01</v>
      </c>
      <c r="C44">
        <v>1.02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1.01</v>
      </c>
      <c r="C45">
        <v>1.02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1.02</v>
      </c>
      <c r="C46">
        <v>1.04</v>
      </c>
      <c r="K46" t="str">
        <f t="shared" si="5"/>
        <v>Tia_rhat</v>
      </c>
      <c r="L46">
        <f t="shared" si="6"/>
        <v>1.02</v>
      </c>
    </row>
    <row r="47" spans="1:12" x14ac:dyDescent="0.25">
      <c r="A47" t="s">
        <v>4</v>
      </c>
      <c r="B47">
        <v>1.01</v>
      </c>
      <c r="C47">
        <v>1.02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</row>
    <row r="55" spans="1:12" x14ac:dyDescent="0.25">
      <c r="B55">
        <v>690.22519999999997</v>
      </c>
      <c r="C55">
        <v>617.68449999999996</v>
      </c>
      <c r="D55">
        <v>499.6644</v>
      </c>
      <c r="E55">
        <v>388.26229999999998</v>
      </c>
      <c r="F55">
        <v>550.86980000000005</v>
      </c>
      <c r="G55">
        <v>351.71899999999999</v>
      </c>
      <c r="H55">
        <v>2562.3117000000002</v>
      </c>
    </row>
    <row r="56" spans="1:12" x14ac:dyDescent="0.25">
      <c r="B56" t="s">
        <v>53</v>
      </c>
    </row>
    <row r="57" spans="1:12" x14ac:dyDescent="0.25">
      <c r="A57">
        <v>13512.8177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67" workbookViewId="0">
      <selection activeCell="K67" sqref="K1:L1048576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5" width="9" customWidth="1"/>
    <col min="6" max="6" width="11.42578125" bestFit="1" customWidth="1"/>
    <col min="7" max="7" width="9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67</v>
      </c>
      <c r="K2" t="s">
        <v>0</v>
      </c>
      <c r="L2" t="str">
        <f>B2</f>
        <v>OriginalDiffusionGauss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1983</v>
      </c>
      <c r="K4" t="s">
        <v>1</v>
      </c>
      <c r="L4">
        <f>B4</f>
        <v>1983</v>
      </c>
    </row>
    <row r="5" spans="1:14" x14ac:dyDescent="0.25">
      <c r="A5" t="s">
        <v>22</v>
      </c>
      <c r="B5" t="s">
        <v>23</v>
      </c>
      <c r="C5">
        <v>-100.6</v>
      </c>
      <c r="K5" t="s">
        <v>14</v>
      </c>
      <c r="L5">
        <f>C5</f>
        <v>-100.6</v>
      </c>
    </row>
    <row r="6" spans="1:14" x14ac:dyDescent="0.25">
      <c r="A6" t="s">
        <v>24</v>
      </c>
      <c r="B6">
        <v>11.25</v>
      </c>
      <c r="K6" t="s">
        <v>15</v>
      </c>
      <c r="L6">
        <f>B6</f>
        <v>11.25</v>
      </c>
    </row>
    <row r="7" spans="1:14" x14ac:dyDescent="0.25">
      <c r="A7" t="s">
        <v>25</v>
      </c>
      <c r="B7" t="s">
        <v>23</v>
      </c>
      <c r="C7">
        <v>-89.36</v>
      </c>
      <c r="K7" t="s">
        <v>16</v>
      </c>
      <c r="L7">
        <f>C7</f>
        <v>-89.36</v>
      </c>
    </row>
    <row r="9" spans="1:14" x14ac:dyDescent="0.25">
      <c r="A9" t="s">
        <v>26</v>
      </c>
      <c r="B9" t="s">
        <v>27</v>
      </c>
      <c r="C9" t="s">
        <v>69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7.0546999999999999E-2</v>
      </c>
      <c r="C18">
        <v>2.3387000000000002E-2</v>
      </c>
      <c r="D18" s="1">
        <v>1.0459999999999999E-4</v>
      </c>
      <c r="E18" s="1">
        <v>1.013E-3</v>
      </c>
      <c r="K18" t="str">
        <f t="shared" ref="K18:L25" si="0">A18</f>
        <v>Tag</v>
      </c>
      <c r="L18">
        <f t="shared" si="0"/>
        <v>7.0546999999999999E-2</v>
      </c>
    </row>
    <row r="19" spans="1:12" x14ac:dyDescent="0.25">
      <c r="A19" t="s">
        <v>7</v>
      </c>
      <c r="B19">
        <v>0.11923300000000001</v>
      </c>
      <c r="C19">
        <v>8.1628000000000006E-2</v>
      </c>
      <c r="D19" s="1">
        <v>3.6509999999999998E-4</v>
      </c>
      <c r="E19" s="1">
        <v>3.1800000000000001E-3</v>
      </c>
      <c r="K19" t="str">
        <f t="shared" si="0"/>
        <v>Tai</v>
      </c>
      <c r="L19">
        <f t="shared" si="0"/>
        <v>0.11923300000000001</v>
      </c>
    </row>
    <row r="20" spans="1:12" x14ac:dyDescent="0.25">
      <c r="A20" t="s">
        <v>3</v>
      </c>
      <c r="B20">
        <v>9.5644999999999994E-2</v>
      </c>
      <c r="C20">
        <v>7.7841999999999995E-2</v>
      </c>
      <c r="D20" s="1">
        <v>3.481E-4</v>
      </c>
      <c r="E20" s="1">
        <v>5.025E-3</v>
      </c>
      <c r="K20" t="str">
        <f t="shared" si="0"/>
        <v>Tga</v>
      </c>
      <c r="L20">
        <f t="shared" si="0"/>
        <v>9.5644999999999994E-2</v>
      </c>
    </row>
    <row r="21" spans="1:12" x14ac:dyDescent="0.25">
      <c r="A21" t="s">
        <v>2</v>
      </c>
      <c r="B21">
        <v>0.27169199999999999</v>
      </c>
      <c r="C21">
        <v>8.5431999999999994E-2</v>
      </c>
      <c r="D21" s="1">
        <v>3.8210000000000002E-4</v>
      </c>
      <c r="E21" s="1">
        <v>5.28E-3</v>
      </c>
      <c r="K21" t="str">
        <f t="shared" si="0"/>
        <v>Tgi</v>
      </c>
      <c r="L21">
        <f t="shared" si="0"/>
        <v>0.27169199999999999</v>
      </c>
    </row>
    <row r="22" spans="1:12" x14ac:dyDescent="0.25">
      <c r="A22" t="s">
        <v>6</v>
      </c>
      <c r="B22">
        <v>0.37971500000000002</v>
      </c>
      <c r="C22">
        <v>0.17300399999999999</v>
      </c>
      <c r="D22" s="1">
        <v>7.737E-4</v>
      </c>
      <c r="E22" s="1">
        <v>7.2240000000000004E-3</v>
      </c>
      <c r="K22" t="str">
        <f t="shared" si="0"/>
        <v>Tia</v>
      </c>
      <c r="L22">
        <f t="shared" si="0"/>
        <v>0.37971500000000002</v>
      </c>
    </row>
    <row r="23" spans="1:12" x14ac:dyDescent="0.25">
      <c r="A23" t="s">
        <v>4</v>
      </c>
      <c r="B23">
        <v>8.6874000000000007E-2</v>
      </c>
      <c r="C23">
        <v>6.2198999999999997E-2</v>
      </c>
      <c r="D23" s="1">
        <v>2.7819999999999999E-4</v>
      </c>
      <c r="E23" s="1">
        <v>3.215E-3</v>
      </c>
      <c r="K23" t="str">
        <f t="shared" si="0"/>
        <v>Tig</v>
      </c>
      <c r="L23">
        <f t="shared" si="0"/>
        <v>8.6874000000000007E-2</v>
      </c>
    </row>
    <row r="24" spans="1:12" x14ac:dyDescent="0.25">
      <c r="A24" t="s">
        <v>68</v>
      </c>
      <c r="B24">
        <v>2.3961E-2</v>
      </c>
      <c r="C24">
        <v>9.8150000000000008E-3</v>
      </c>
      <c r="D24" s="1">
        <v>4.3890000000000002E-5</v>
      </c>
      <c r="E24" s="1">
        <v>1.995E-4</v>
      </c>
      <c r="K24" t="str">
        <f t="shared" si="0"/>
        <v>sigmaA</v>
      </c>
      <c r="L24">
        <f t="shared" si="0"/>
        <v>2.3961E-2</v>
      </c>
    </row>
    <row r="25" spans="1:12" x14ac:dyDescent="0.25">
      <c r="A25" t="s">
        <v>53</v>
      </c>
      <c r="B25">
        <v>6.0939999999999996E-3</v>
      </c>
      <c r="C25">
        <v>2.6519999999999998E-3</v>
      </c>
      <c r="D25" s="1">
        <v>1.186E-5</v>
      </c>
      <c r="E25" s="1">
        <v>4.8850000000000002E-5</v>
      </c>
      <c r="K25" t="str">
        <f t="shared" si="0"/>
        <v>sigmaG</v>
      </c>
      <c r="L25">
        <f t="shared" si="0"/>
        <v>6.0939999999999996E-3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1.6993000000000001E-2</v>
      </c>
      <c r="C30">
        <v>5.6298000000000001E-2</v>
      </c>
      <c r="D30" s="1">
        <v>7.3565000000000005E-2</v>
      </c>
      <c r="E30" s="1">
        <v>8.6990999999999999E-2</v>
      </c>
      <c r="F30">
        <v>0.10951</v>
      </c>
      <c r="K30" t="str">
        <f t="shared" ref="K30:K37" si="1">CONCATENATE(A30,"_median")</f>
        <v>Tag_median</v>
      </c>
      <c r="L30">
        <f t="shared" ref="L30:L37" si="2">D30</f>
        <v>7.3565000000000005E-2</v>
      </c>
    </row>
    <row r="31" spans="1:12" x14ac:dyDescent="0.25">
      <c r="A31" t="s">
        <v>7</v>
      </c>
      <c r="B31">
        <v>6.9760000000000004E-3</v>
      </c>
      <c r="C31">
        <v>5.7155999999999998E-2</v>
      </c>
      <c r="D31" s="1">
        <v>0.106063</v>
      </c>
      <c r="E31" s="1">
        <v>0.16459699999999999</v>
      </c>
      <c r="F31">
        <v>0.31942999999999999</v>
      </c>
      <c r="K31" t="str">
        <f t="shared" si="1"/>
        <v>Tai_median</v>
      </c>
      <c r="L31">
        <f t="shared" si="2"/>
        <v>0.106063</v>
      </c>
    </row>
    <row r="32" spans="1:12" x14ac:dyDescent="0.25">
      <c r="A32" t="s">
        <v>3</v>
      </c>
      <c r="B32">
        <v>3.258E-3</v>
      </c>
      <c r="C32">
        <v>3.4693000000000002E-2</v>
      </c>
      <c r="D32">
        <v>7.7202999999999994E-2</v>
      </c>
      <c r="E32">
        <v>0.13674600000000001</v>
      </c>
      <c r="F32">
        <v>0.29593000000000003</v>
      </c>
      <c r="K32" t="str">
        <f t="shared" si="1"/>
        <v>Tga_median</v>
      </c>
      <c r="L32">
        <f t="shared" si="2"/>
        <v>7.7202999999999994E-2</v>
      </c>
    </row>
    <row r="33" spans="1:12" x14ac:dyDescent="0.25">
      <c r="A33" t="s">
        <v>2</v>
      </c>
      <c r="B33">
        <v>6.8526000000000004E-2</v>
      </c>
      <c r="C33">
        <v>0.221578</v>
      </c>
      <c r="D33">
        <v>0.28386899999999998</v>
      </c>
      <c r="E33">
        <v>0.33214500000000002</v>
      </c>
      <c r="F33">
        <v>0.41110999999999998</v>
      </c>
      <c r="K33" t="str">
        <f t="shared" si="1"/>
        <v>Tgi_median</v>
      </c>
      <c r="L33">
        <f t="shared" si="2"/>
        <v>0.28386899999999998</v>
      </c>
    </row>
    <row r="34" spans="1:12" x14ac:dyDescent="0.25">
      <c r="A34" t="s">
        <v>6</v>
      </c>
      <c r="B34">
        <v>8.0029000000000003E-2</v>
      </c>
      <c r="C34">
        <v>0.25831399999999999</v>
      </c>
      <c r="D34">
        <v>0.36334499999999997</v>
      </c>
      <c r="E34">
        <v>0.48387799999999997</v>
      </c>
      <c r="F34">
        <v>0.76995999999999998</v>
      </c>
      <c r="K34" t="str">
        <f t="shared" si="1"/>
        <v>Tia_median</v>
      </c>
      <c r="L34">
        <f t="shared" si="2"/>
        <v>0.36334499999999997</v>
      </c>
    </row>
    <row r="35" spans="1:12" x14ac:dyDescent="0.25">
      <c r="A35" t="s">
        <v>4</v>
      </c>
      <c r="B35" s="3">
        <v>4.3319999999999999E-3</v>
      </c>
      <c r="C35" s="4">
        <v>3.9419999999999997E-2</v>
      </c>
      <c r="D35" s="4">
        <v>7.4402999999999997E-2</v>
      </c>
      <c r="E35" s="4">
        <v>0.12206699999999999</v>
      </c>
      <c r="F35" s="3">
        <v>0.23980000000000001</v>
      </c>
      <c r="K35" t="str">
        <f t="shared" si="1"/>
        <v>Tig_median</v>
      </c>
      <c r="L35">
        <f t="shared" si="2"/>
        <v>7.4402999999999997E-2</v>
      </c>
    </row>
    <row r="36" spans="1:12" x14ac:dyDescent="0.25">
      <c r="A36" t="s">
        <v>68</v>
      </c>
      <c r="B36">
        <v>1.2343E-2</v>
      </c>
      <c r="C36">
        <v>1.7420000000000001E-2</v>
      </c>
      <c r="D36">
        <v>2.1609E-2</v>
      </c>
      <c r="E36">
        <v>2.7827000000000001E-2</v>
      </c>
      <c r="F36">
        <v>4.9200000000000001E-2</v>
      </c>
      <c r="K36" t="str">
        <f t="shared" si="1"/>
        <v>sigmaA_median</v>
      </c>
      <c r="L36">
        <f t="shared" si="2"/>
        <v>2.1609E-2</v>
      </c>
    </row>
    <row r="37" spans="1:12" x14ac:dyDescent="0.25">
      <c r="A37" t="s">
        <v>53</v>
      </c>
      <c r="B37">
        <v>3.055E-3</v>
      </c>
      <c r="C37">
        <v>4.346E-3</v>
      </c>
      <c r="D37">
        <v>5.457E-3</v>
      </c>
      <c r="E37">
        <v>7.0819999999999998E-3</v>
      </c>
      <c r="F37">
        <v>1.291E-2</v>
      </c>
      <c r="K37" t="str">
        <f t="shared" si="1"/>
        <v>sigmaG_median</v>
      </c>
      <c r="L37">
        <f t="shared" si="2"/>
        <v>5.457E-3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1.02</v>
      </c>
      <c r="C44">
        <v>1.04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1.01</v>
      </c>
      <c r="C45">
        <v>1.03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</v>
      </c>
      <c r="C46">
        <v>1.01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1.01</v>
      </c>
      <c r="C47">
        <v>1.01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68</v>
      </c>
      <c r="B48">
        <v>1</v>
      </c>
      <c r="C48">
        <v>1.01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  <c r="I54" t="s">
        <v>53</v>
      </c>
    </row>
    <row r="55" spans="1:12" x14ac:dyDescent="0.25">
      <c r="B55">
        <v>534.43820000000005</v>
      </c>
      <c r="C55">
        <v>677.92250000000001</v>
      </c>
      <c r="D55">
        <v>265.3091</v>
      </c>
      <c r="E55">
        <v>264.19720000000001</v>
      </c>
      <c r="F55">
        <v>588.96609999999998</v>
      </c>
      <c r="G55">
        <v>374.04230000000001</v>
      </c>
      <c r="H55">
        <v>2960.1626999999999</v>
      </c>
      <c r="I55">
        <v>3450.9077000000002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K1" sqref="K1:L1048576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4" width="9" bestFit="1" customWidth="1"/>
    <col min="5" max="5" width="9" customWidth="1"/>
    <col min="6" max="6" width="11.42578125" bestFit="1" customWidth="1"/>
    <col min="7" max="8" width="10" bestFit="1" customWidth="1"/>
    <col min="9" max="9" width="8.7109375" bestFit="1" customWidth="1"/>
    <col min="10" max="10" width="9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67</v>
      </c>
      <c r="K2" t="s">
        <v>0</v>
      </c>
      <c r="L2" t="str">
        <f>B2</f>
        <v>OriginalDiffusionGauss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1984</v>
      </c>
      <c r="K4" t="s">
        <v>1</v>
      </c>
      <c r="L4">
        <f>B4</f>
        <v>1984</v>
      </c>
    </row>
    <row r="5" spans="1:12" x14ac:dyDescent="0.25">
      <c r="A5" t="s">
        <v>22</v>
      </c>
      <c r="B5" t="s">
        <v>23</v>
      </c>
      <c r="C5">
        <v>-76.69</v>
      </c>
      <c r="K5" t="s">
        <v>14</v>
      </c>
      <c r="L5">
        <f>C5</f>
        <v>-76.69</v>
      </c>
    </row>
    <row r="6" spans="1:12" x14ac:dyDescent="0.25">
      <c r="A6" t="s">
        <v>24</v>
      </c>
      <c r="B6">
        <v>10.58</v>
      </c>
      <c r="K6" t="s">
        <v>15</v>
      </c>
      <c r="L6">
        <f>B6</f>
        <v>10.58</v>
      </c>
    </row>
    <row r="7" spans="1:12" x14ac:dyDescent="0.25">
      <c r="A7" t="s">
        <v>25</v>
      </c>
      <c r="B7" t="s">
        <v>23</v>
      </c>
      <c r="C7">
        <v>-66.11</v>
      </c>
      <c r="K7" t="s">
        <v>16</v>
      </c>
      <c r="L7">
        <f>C7</f>
        <v>-66.11</v>
      </c>
    </row>
    <row r="9" spans="1:12" x14ac:dyDescent="0.25">
      <c r="A9" t="s">
        <v>26</v>
      </c>
      <c r="B9" t="s">
        <v>27</v>
      </c>
      <c r="C9" t="s">
        <v>69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4.2430000000000002E-2</v>
      </c>
      <c r="C18">
        <v>2.7033000000000001E-2</v>
      </c>
      <c r="D18" s="1">
        <v>1.209E-4</v>
      </c>
      <c r="E18" s="1">
        <v>4.8950000000000003E-4</v>
      </c>
      <c r="K18" t="str">
        <f t="shared" ref="K18:L25" si="0">A18</f>
        <v>Tag</v>
      </c>
      <c r="L18">
        <f t="shared" si="0"/>
        <v>4.2430000000000002E-2</v>
      </c>
    </row>
    <row r="19" spans="1:12" x14ac:dyDescent="0.25">
      <c r="A19" t="s">
        <v>7</v>
      </c>
      <c r="B19">
        <v>0.14044999999999999</v>
      </c>
      <c r="C19">
        <v>8.7922E-2</v>
      </c>
      <c r="D19" s="1">
        <v>3.9320000000000002E-4</v>
      </c>
      <c r="E19" s="1">
        <v>2.9510000000000001E-3</v>
      </c>
      <c r="K19" t="str">
        <f t="shared" si="0"/>
        <v>Tai</v>
      </c>
      <c r="L19">
        <f t="shared" si="0"/>
        <v>0.14044999999999999</v>
      </c>
    </row>
    <row r="20" spans="1:12" x14ac:dyDescent="0.25">
      <c r="A20" t="s">
        <v>3</v>
      </c>
      <c r="B20">
        <v>7.9820000000000002E-2</v>
      </c>
      <c r="C20">
        <v>6.4003000000000004E-2</v>
      </c>
      <c r="D20" s="1">
        <v>2.8620000000000002E-4</v>
      </c>
      <c r="E20" s="1">
        <v>1.539E-3</v>
      </c>
      <c r="K20" t="str">
        <f t="shared" si="0"/>
        <v>Tga</v>
      </c>
      <c r="L20">
        <f t="shared" si="0"/>
        <v>7.9820000000000002E-2</v>
      </c>
    </row>
    <row r="21" spans="1:12" x14ac:dyDescent="0.25">
      <c r="A21" t="s">
        <v>2</v>
      </c>
      <c r="B21">
        <v>0.22771</v>
      </c>
      <c r="C21">
        <v>9.3903E-2</v>
      </c>
      <c r="D21" s="1">
        <v>4.1990000000000001E-4</v>
      </c>
      <c r="E21" s="1">
        <v>2.2352000000000001E-3</v>
      </c>
      <c r="K21" t="str">
        <f t="shared" si="0"/>
        <v>Tgi</v>
      </c>
      <c r="L21">
        <f t="shared" si="0"/>
        <v>0.22771</v>
      </c>
    </row>
    <row r="22" spans="1:12" x14ac:dyDescent="0.25">
      <c r="A22" t="s">
        <v>6</v>
      </c>
      <c r="B22">
        <v>0.39062000000000002</v>
      </c>
      <c r="C22">
        <v>0.18098800000000001</v>
      </c>
      <c r="D22" s="1">
        <v>8.0940000000000005E-4</v>
      </c>
      <c r="E22" s="1">
        <v>6.4581999999999999E-3</v>
      </c>
      <c r="K22" t="str">
        <f t="shared" si="0"/>
        <v>Tia</v>
      </c>
      <c r="L22">
        <f t="shared" si="0"/>
        <v>0.39062000000000002</v>
      </c>
    </row>
    <row r="23" spans="1:12" x14ac:dyDescent="0.25">
      <c r="A23" t="s">
        <v>4</v>
      </c>
      <c r="B23">
        <v>8.1180000000000002E-2</v>
      </c>
      <c r="C23">
        <v>6.8107000000000001E-2</v>
      </c>
      <c r="D23" s="1">
        <v>3.0459999999999998E-4</v>
      </c>
      <c r="E23" s="1">
        <v>1.405E-3</v>
      </c>
      <c r="K23" t="str">
        <f t="shared" si="0"/>
        <v>Tig</v>
      </c>
      <c r="L23">
        <f t="shared" si="0"/>
        <v>8.1180000000000002E-2</v>
      </c>
    </row>
    <row r="24" spans="1:12" x14ac:dyDescent="0.25">
      <c r="A24" t="s">
        <v>68</v>
      </c>
      <c r="B24">
        <v>2.9499999999999998E-2</v>
      </c>
      <c r="C24">
        <v>1.1903E-2</v>
      </c>
      <c r="D24" s="1">
        <v>5.3229999999999997E-5</v>
      </c>
      <c r="E24" s="1">
        <v>1.5090000000000001E-4</v>
      </c>
      <c r="K24" t="str">
        <f t="shared" si="0"/>
        <v>sigmaA</v>
      </c>
      <c r="L24">
        <f t="shared" si="0"/>
        <v>2.9499999999999998E-2</v>
      </c>
    </row>
    <row r="25" spans="1:12" x14ac:dyDescent="0.25">
      <c r="A25" t="s">
        <v>53</v>
      </c>
      <c r="B25">
        <v>2.1299999999999999E-2</v>
      </c>
      <c r="C25">
        <v>9.2879999999999994E-3</v>
      </c>
      <c r="D25" s="1">
        <v>4.1539999999999999E-5</v>
      </c>
      <c r="E25" s="1">
        <v>1.281E-4</v>
      </c>
      <c r="K25" t="str">
        <f t="shared" si="0"/>
        <v>sigmaG</v>
      </c>
      <c r="L25">
        <f t="shared" si="0"/>
        <v>2.1299999999999999E-2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2.4529999999999999E-3</v>
      </c>
      <c r="C30">
        <v>2.1780000000000001E-2</v>
      </c>
      <c r="D30" s="1">
        <v>3.9820000000000001E-2</v>
      </c>
      <c r="E30" s="1">
        <v>5.876E-2</v>
      </c>
      <c r="F30">
        <v>0.1018</v>
      </c>
      <c r="K30" t="str">
        <f t="shared" ref="K30:K37" si="1">CONCATENATE(A30,"_median")</f>
        <v>Tag_median</v>
      </c>
      <c r="L30">
        <f t="shared" ref="L30:L37" si="2">D30</f>
        <v>3.9820000000000001E-2</v>
      </c>
    </row>
    <row r="31" spans="1:12" x14ac:dyDescent="0.25">
      <c r="A31" t="s">
        <v>7</v>
      </c>
      <c r="B31">
        <v>1.0154E-2</v>
      </c>
      <c r="C31">
        <v>7.3580000000000007E-2</v>
      </c>
      <c r="D31" s="1">
        <v>0.12984999999999999</v>
      </c>
      <c r="E31" s="1">
        <v>0.19378999999999999</v>
      </c>
      <c r="F31">
        <v>0.34225</v>
      </c>
      <c r="K31" t="str">
        <f t="shared" si="1"/>
        <v>Tai_median</v>
      </c>
      <c r="L31">
        <f t="shared" si="2"/>
        <v>0.12984999999999999</v>
      </c>
    </row>
    <row r="32" spans="1:12" x14ac:dyDescent="0.25">
      <c r="A32" t="s">
        <v>3</v>
      </c>
      <c r="B32">
        <v>2.8249999999999998E-3</v>
      </c>
      <c r="C32">
        <v>2.9790000000000001E-2</v>
      </c>
      <c r="D32">
        <v>6.4360000000000001E-2</v>
      </c>
      <c r="E32">
        <v>0.11466999999999999</v>
      </c>
      <c r="F32">
        <v>0.23777000000000001</v>
      </c>
      <c r="K32" t="str">
        <f t="shared" si="1"/>
        <v>Tga_median</v>
      </c>
      <c r="L32">
        <f t="shared" si="2"/>
        <v>6.4360000000000001E-2</v>
      </c>
    </row>
    <row r="33" spans="1:12" x14ac:dyDescent="0.25">
      <c r="A33" t="s">
        <v>2</v>
      </c>
      <c r="B33" s="1">
        <v>4.6517000000000003E-2</v>
      </c>
      <c r="C33">
        <v>0.16899</v>
      </c>
      <c r="D33">
        <v>0.22774</v>
      </c>
      <c r="E33">
        <v>0.28315000000000001</v>
      </c>
      <c r="F33">
        <v>0.42091000000000001</v>
      </c>
      <c r="K33" t="str">
        <f t="shared" si="1"/>
        <v>Tgi_median</v>
      </c>
      <c r="L33">
        <f t="shared" si="2"/>
        <v>0.22774</v>
      </c>
    </row>
    <row r="34" spans="1:12" x14ac:dyDescent="0.25">
      <c r="A34" t="s">
        <v>6</v>
      </c>
      <c r="B34" s="1">
        <v>7.6987E-2</v>
      </c>
      <c r="C34">
        <v>0.26044</v>
      </c>
      <c r="D34">
        <v>0.37680999999999998</v>
      </c>
      <c r="E34">
        <v>0.50560000000000005</v>
      </c>
      <c r="F34">
        <v>0.78854999999999997</v>
      </c>
      <c r="K34" t="str">
        <f t="shared" si="1"/>
        <v>Tia_median</v>
      </c>
      <c r="L34">
        <f t="shared" si="2"/>
        <v>0.37680999999999998</v>
      </c>
    </row>
    <row r="35" spans="1:12" x14ac:dyDescent="0.25">
      <c r="A35" t="s">
        <v>4</v>
      </c>
      <c r="B35" s="3">
        <v>2.9650000000000002E-3</v>
      </c>
      <c r="C35" s="4">
        <v>3.006E-2</v>
      </c>
      <c r="D35" s="4">
        <v>6.5839999999999996E-2</v>
      </c>
      <c r="E35" s="4">
        <v>0.11513</v>
      </c>
      <c r="F35" s="3">
        <v>0.24604000000000001</v>
      </c>
      <c r="K35" t="str">
        <f t="shared" si="1"/>
        <v>Tig_median</v>
      </c>
      <c r="L35">
        <f t="shared" si="2"/>
        <v>6.5839999999999996E-2</v>
      </c>
    </row>
    <row r="36" spans="1:12" x14ac:dyDescent="0.25">
      <c r="A36" t="s">
        <v>68</v>
      </c>
      <c r="B36" s="1">
        <v>1.5337E-2</v>
      </c>
      <c r="C36">
        <v>2.163E-2</v>
      </c>
      <c r="D36">
        <v>2.6780000000000002E-2</v>
      </c>
      <c r="E36">
        <v>3.4139999999999997E-2</v>
      </c>
      <c r="F36">
        <v>5.9630000000000002E-2</v>
      </c>
      <c r="K36" t="str">
        <f t="shared" si="1"/>
        <v>sigmaA_median</v>
      </c>
      <c r="L36">
        <f t="shared" si="2"/>
        <v>2.6780000000000002E-2</v>
      </c>
    </row>
    <row r="37" spans="1:12" x14ac:dyDescent="0.25">
      <c r="A37" t="s">
        <v>53</v>
      </c>
      <c r="B37" s="1">
        <v>1.1037E-2</v>
      </c>
      <c r="C37">
        <v>1.5440000000000001E-2</v>
      </c>
      <c r="D37">
        <v>1.9109999999999999E-2</v>
      </c>
      <c r="E37">
        <v>2.4420000000000001E-2</v>
      </c>
      <c r="F37">
        <v>4.4790000000000003E-2</v>
      </c>
      <c r="K37" t="str">
        <f t="shared" si="1"/>
        <v>sigmaG_median</v>
      </c>
      <c r="L37">
        <f t="shared" si="2"/>
        <v>1.9109999999999999E-2</v>
      </c>
    </row>
    <row r="38" spans="1:12" x14ac:dyDescent="0.25">
      <c r="B38" s="1"/>
    </row>
    <row r="39" spans="1:12" x14ac:dyDescent="0.25">
      <c r="A39" t="s">
        <v>56</v>
      </c>
      <c r="B39" s="1" t="s">
        <v>57</v>
      </c>
      <c r="C39" t="s">
        <v>58</v>
      </c>
      <c r="D39" t="s">
        <v>59</v>
      </c>
    </row>
    <row r="40" spans="1:12" x14ac:dyDescent="0.25">
      <c r="B40" s="1"/>
    </row>
    <row r="41" spans="1:12" x14ac:dyDescent="0.25">
      <c r="B41" s="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 s="1">
        <v>1</v>
      </c>
      <c r="C42">
        <v>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 s="1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 s="1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 s="1">
        <v>1</v>
      </c>
      <c r="C45">
        <v>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 s="1">
        <v>1</v>
      </c>
      <c r="C46">
        <v>1.01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1.01</v>
      </c>
      <c r="C47">
        <v>1.01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0" spans="1:12" x14ac:dyDescent="0.25">
      <c r="B50" s="3"/>
      <c r="C50" s="4"/>
      <c r="D50" s="4"/>
      <c r="E50" s="4"/>
    </row>
    <row r="51" spans="1:12" x14ac:dyDescent="0.25">
      <c r="A51" t="s">
        <v>64</v>
      </c>
      <c r="B51" t="s">
        <v>65</v>
      </c>
      <c r="K51" t="s">
        <v>17</v>
      </c>
      <c r="L51">
        <f>A53</f>
        <v>1</v>
      </c>
    </row>
    <row r="53" spans="1:12" x14ac:dyDescent="0.25">
      <c r="A53">
        <v>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  <c r="I54" t="s">
        <v>53</v>
      </c>
    </row>
    <row r="55" spans="1:12" x14ac:dyDescent="0.25">
      <c r="A55">
        <v>3106.5138999999999</v>
      </c>
      <c r="B55">
        <v>898.2604</v>
      </c>
      <c r="C55">
        <v>1732.3644999999999</v>
      </c>
      <c r="D55">
        <v>1791.5170000000001</v>
      </c>
      <c r="E55">
        <v>789.62139999999999</v>
      </c>
      <c r="F55">
        <v>2509.0596999999998</v>
      </c>
      <c r="G55">
        <v>6441.0837000000001</v>
      </c>
      <c r="H55">
        <v>5745.3311999999996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Diffusion</vt:lpstr>
      <vt:lpstr>1980</vt:lpstr>
      <vt:lpstr>1981</vt:lpstr>
      <vt:lpstr>1982</vt:lpstr>
      <vt:lpstr>1983</vt:lpstr>
      <vt:lpstr>1984</vt:lpstr>
      <vt:lpstr>'1980'!_1980solution</vt:lpstr>
      <vt:lpstr>'1981'!_1981solution</vt:lpstr>
      <vt:lpstr>'1982'!_1982solution</vt:lpstr>
      <vt:lpstr>'1983'!_1983solution</vt:lpstr>
      <vt:lpstr>'1984'!_1984solution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2013-03-03T15:46:17Z</dcterms:created>
  <dcterms:modified xsi:type="dcterms:W3CDTF">2013-04-09T05:59:27Z</dcterms:modified>
</cp:coreProperties>
</file>