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g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'1980'!$A$1:$I$57</definedName>
    <definedName name="_1981solution" localSheetId="2">'1981'!$A$1:$I$57</definedName>
    <definedName name="_1982solution" localSheetId="3">'1982'!$A$1:$I$57</definedName>
    <definedName name="_1983solution" localSheetId="4">'1983'!$A$1:$I$55</definedName>
    <definedName name="_1984solution" localSheetId="5">'1984'!$A$1:$I$57</definedName>
  </definedNames>
  <calcPr calcId="145621"/>
</workbook>
</file>

<file path=xl/calcChain.xml><?xml version="1.0" encoding="utf-8"?>
<calcChain xmlns="http://schemas.openxmlformats.org/spreadsheetml/2006/main">
  <c r="L51" i="6" l="1"/>
  <c r="L51" i="5"/>
  <c r="L51" i="4"/>
  <c r="L51" i="3"/>
  <c r="L51" i="2"/>
  <c r="L49" i="6" l="1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7" i="6"/>
  <c r="Q6" i="1" s="1"/>
  <c r="L6" i="6"/>
  <c r="P6" i="1" s="1"/>
  <c r="L5" i="6"/>
  <c r="O6" i="1" s="1"/>
  <c r="L4" i="6"/>
  <c r="L3" i="6"/>
  <c r="L2" i="6"/>
  <c r="L1" i="6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F5" i="1" s="1"/>
  <c r="L7" i="5"/>
  <c r="Q5" i="1" s="1"/>
  <c r="L6" i="5"/>
  <c r="P5" i="1" s="1"/>
  <c r="L5" i="5"/>
  <c r="O5" i="1" s="1"/>
  <c r="L4" i="5"/>
  <c r="L3" i="5"/>
  <c r="L2" i="5"/>
  <c r="L1" i="5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7" i="4"/>
  <c r="Q4" i="1" s="1"/>
  <c r="L6" i="4"/>
  <c r="P4" i="1" s="1"/>
  <c r="L5" i="4"/>
  <c r="O4" i="1" s="1"/>
  <c r="L4" i="4"/>
  <c r="L3" i="4"/>
  <c r="L2" i="4"/>
  <c r="L1" i="4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7" i="3"/>
  <c r="Q3" i="1" s="1"/>
  <c r="L6" i="3"/>
  <c r="P3" i="1" s="1"/>
  <c r="L5" i="3"/>
  <c r="O3" i="1" s="1"/>
  <c r="L4" i="3"/>
  <c r="L3" i="3"/>
  <c r="L2" i="3"/>
  <c r="L1" i="3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E6" i="1" l="1"/>
  <c r="F6" i="1"/>
  <c r="G6" i="1"/>
  <c r="F3" i="1"/>
  <c r="E3" i="1"/>
  <c r="E4" i="1"/>
  <c r="G4" i="1"/>
  <c r="AF3" i="1"/>
  <c r="D3" i="1"/>
  <c r="C3" i="1"/>
  <c r="AB6" i="1"/>
  <c r="AL6" i="1"/>
  <c r="V6" i="1"/>
  <c r="R6" i="1"/>
  <c r="H6" i="1"/>
  <c r="D6" i="1"/>
  <c r="AJ6" i="1"/>
  <c r="AA6" i="1"/>
  <c r="AD5" i="1"/>
  <c r="R5" i="1"/>
  <c r="H5" i="1"/>
  <c r="D5" i="1"/>
  <c r="G5" i="1"/>
  <c r="AE5" i="1"/>
  <c r="E5" i="1"/>
  <c r="C5" i="1"/>
  <c r="AN5" i="1"/>
  <c r="AF5" i="1"/>
  <c r="X5" i="1"/>
  <c r="C4" i="1"/>
  <c r="AD4" i="1"/>
  <c r="H4" i="1"/>
  <c r="AN4" i="1"/>
  <c r="AF4" i="1"/>
  <c r="X4" i="1"/>
  <c r="F4" i="1"/>
  <c r="AH4" i="1"/>
  <c r="V4" i="1"/>
  <c r="R4" i="1"/>
  <c r="D4" i="1"/>
  <c r="G3" i="1"/>
  <c r="AI3" i="1"/>
  <c r="AP3" i="1"/>
  <c r="AH3" i="1"/>
  <c r="Z3" i="1"/>
  <c r="R3" i="1"/>
  <c r="H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P6" i="1" s="1"/>
  <c r="AO1" i="1"/>
  <c r="AO6" i="1" s="1"/>
  <c r="AN1" i="1"/>
  <c r="AN6" i="1" s="1"/>
  <c r="AM1" i="1"/>
  <c r="AM6" i="1" s="1"/>
  <c r="AL1" i="1"/>
  <c r="AL5" i="1" s="1"/>
  <c r="AK1" i="1"/>
  <c r="AK5" i="1" s="1"/>
  <c r="AJ1" i="1"/>
  <c r="AJ3" i="1" s="1"/>
  <c r="AI1" i="1"/>
  <c r="AI4" i="1" s="1"/>
  <c r="AH1" i="1"/>
  <c r="AH5" i="1" s="1"/>
  <c r="AG1" i="1"/>
  <c r="AG6" i="1" s="1"/>
  <c r="AF1" i="1"/>
  <c r="AF6" i="1" s="1"/>
  <c r="AE1" i="1"/>
  <c r="AE6" i="1" s="1"/>
  <c r="AD1" i="1"/>
  <c r="AD6" i="1" s="1"/>
  <c r="AC1" i="1"/>
  <c r="AC4" i="1" s="1"/>
  <c r="AB1" i="1"/>
  <c r="AB4" i="1" s="1"/>
  <c r="AA1" i="1"/>
  <c r="AA4" i="1" s="1"/>
  <c r="Z1" i="1"/>
  <c r="Z6" i="1" s="1"/>
  <c r="Y1" i="1"/>
  <c r="Y6" i="1" s="1"/>
  <c r="X1" i="1"/>
  <c r="X3" i="1" s="1"/>
  <c r="W1" i="1"/>
  <c r="W4" i="1" s="1"/>
  <c r="V1" i="1"/>
  <c r="V5" i="1" s="1"/>
  <c r="U1" i="1"/>
  <c r="U6" i="1" s="1"/>
  <c r="T1" i="1"/>
  <c r="T3" i="1" s="1"/>
  <c r="S1" i="1"/>
  <c r="S5" i="1" s="1"/>
  <c r="AC5" i="1" l="1"/>
  <c r="AG3" i="1"/>
  <c r="U4" i="1"/>
  <c r="AK4" i="1"/>
  <c r="V3" i="1"/>
  <c r="AL3" i="1"/>
  <c r="AA3" i="1"/>
  <c r="U3" i="1"/>
  <c r="AK3" i="1"/>
  <c r="Y4" i="1"/>
  <c r="AO4" i="1"/>
  <c r="Z4" i="1"/>
  <c r="T4" i="1"/>
  <c r="AJ4" i="1"/>
  <c r="AL4" i="1"/>
  <c r="AB5" i="1"/>
  <c r="AP5" i="1"/>
  <c r="AA5" i="1"/>
  <c r="AO5" i="1"/>
  <c r="Z5" i="1"/>
  <c r="S6" i="1"/>
  <c r="X6" i="1"/>
  <c r="AH6" i="1"/>
  <c r="T6" i="1"/>
  <c r="AN3" i="1"/>
  <c r="AB3" i="1"/>
  <c r="AE4" i="1"/>
  <c r="AK6" i="1"/>
  <c r="AO3" i="1"/>
  <c r="U5" i="1"/>
  <c r="S4" i="1"/>
  <c r="AC6" i="1"/>
  <c r="AD3" i="1"/>
  <c r="S3" i="1"/>
  <c r="AM3" i="1"/>
  <c r="AC3" i="1"/>
  <c r="AE3" i="1"/>
  <c r="AG4" i="1"/>
  <c r="AP4" i="1"/>
  <c r="T5" i="1"/>
  <c r="AJ5" i="1"/>
  <c r="AI5" i="1"/>
  <c r="Y5" i="1"/>
  <c r="AM4" i="1"/>
  <c r="W6" i="1"/>
  <c r="Y3" i="1"/>
  <c r="W3" i="1"/>
  <c r="W5" i="1"/>
  <c r="AM5" i="1"/>
  <c r="AG5" i="1"/>
  <c r="AI6" i="1"/>
  <c r="E2" i="1"/>
  <c r="S2" i="1"/>
  <c r="W2" i="1"/>
  <c r="AA2" i="1"/>
  <c r="AE2" i="1"/>
  <c r="AI2" i="1"/>
  <c r="AM2" i="1"/>
  <c r="D2" i="1"/>
  <c r="F2" i="1"/>
  <c r="T2" i="1"/>
  <c r="X2" i="1"/>
  <c r="AB2" i="1"/>
  <c r="AF2" i="1"/>
  <c r="AJ2" i="1"/>
  <c r="AN2" i="1"/>
  <c r="H2" i="1"/>
  <c r="R2" i="1"/>
  <c r="V2" i="1"/>
  <c r="Z2" i="1"/>
  <c r="AD2" i="1"/>
  <c r="AH2" i="1"/>
  <c r="AL2" i="1"/>
  <c r="AP2" i="1"/>
  <c r="G2" i="1"/>
  <c r="U2" i="1"/>
  <c r="Y2" i="1"/>
  <c r="AC2" i="1"/>
  <c r="AG2" i="1"/>
  <c r="AK2" i="1"/>
  <c r="AO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OriginalHybridGauss\RawOut\1980.solution.txt" space="1" consecutive="1">
      <textFields count="3"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OriginalHybrid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OriginalHybrid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OriginalHybrid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OriginalHybrid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<sst xmlns="http://schemas.openxmlformats.org/spreadsheetml/2006/main" count="523" uniqueCount="70">
  <si>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</si>
  <si>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</si>
  <si>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</si>
  <si>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</si>
  <si>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</si>
  <si>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</si>
  <si>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</si>
  <si>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</si>
  <si>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</si>
  <si>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</si>
  <si>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</si>
  <si>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</si>
  <si>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</si>
  <si>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</si>
  <si>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</si>
  <si>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</si>
  <si>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</si>
  <si>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</si>
  <si>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</si>
  <si>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</si>
  <si>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</si>
  <si>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</si>
  <si>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</si>
  <si>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</si>
  <si>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</si>
  <si>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</si>
  <si>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</si>
  <si>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</si>
  <si>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</si>
  <si>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</si>
  <si>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</si>
  <si>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</si>
  <si>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</si>
  <si>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</si>
  <si>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</si>
  <si>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</si>
  <si>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</si>
  <si>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</si>
  <si>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</si>
  <si>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</si>
  <si>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</si>
  <si>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</si>
  <si>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</si>
  <si>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</si>
  <si>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</si>
  <si>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</si>
  <si>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</si>
  <si>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</si>
  <si>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</si>
  <si>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</si>
  <si>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</si>
  <si>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</si>
  <si>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</si>
  <si>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</si>
  <si>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</si>
  <si>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</si>
  <si>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</si>
  <si>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</si>
  <si>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</si>
  <si>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</si>
  <si>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</si>
  <si>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</si>
  <si>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</si>
  <si>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</si>
  <si>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</si>
  <si>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</si>
  <si>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OriginalHybridGauss</t>
  </si>
  <si>
    <t>sigmaA</t>
  </si>
  <si>
    <t>Hybrid</t>
  </si>
  <si>
    <t>11001:21000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</si>
</sst>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G12" sqref="G12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68</v>
      </c>
      <c r="B2">
        <v>1980</v>
      </c>
      <c r="C2">
        <f>VLOOKUP(C1,'1980'!$K:$L,2,FALSE)</f>
        <v>0.25289</v>
      </c>
      <c r="D2">
        <f>VLOOKUP(D1,'1980'!$K:$L,2,FALSE)</f>
        <v>0.29849999999999999</v>
      </c>
      <c r="E2">
        <f>VLOOKUP(E1,'1980'!$K:$L,2,FALSE)</f>
        <v>0.54298999999999997</v>
      </c>
      <c r="F2">
        <f>VLOOKUP(F1,'1980'!$K:$L,2,FALSE)</f>
        <v>0.68672999999999995</v>
      </c>
      <c r="G2">
        <f>VLOOKUP(G1,'1980'!$K:$L,2,FALSE)</f>
        <v>0.39557999999999999</v>
      </c>
      <c r="H2">
        <f>VLOOKUP(H1,'1980'!$K:$L,2,FALSE)</f>
        <v>0.58140000000000003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f>VLOOKUP(O1,'1980'!$K:$L,2,FALSE)</f>
        <v>-88.14</v>
      </c>
      <c r="P2">
        <f>VLOOKUP(P1,'1980'!$K:$L,2,FALSE)</f>
        <v>6.8540000000000001</v>
      </c>
      <c r="Q2">
        <f>VLOOKUP(Q1,'1980'!$K:$L,2,FALSE)</f>
        <v>-81.290000000000006</v>
      </c>
      <c r="R2">
        <f>VLOOKUP(R1,'1980'!$K:$L,2,FALSE)</f>
        <v>1.03</v>
      </c>
      <c r="S2">
        <f>VLOOKUP(S1,'1980'!$K:$L,2,FALSE)</f>
        <v>1.02</v>
      </c>
      <c r="T2">
        <f>VLOOKUP(T1,'1980'!$K:$L,2,FALSE)</f>
        <v>1.02</v>
      </c>
      <c r="U2">
        <f>VLOOKUP(U1,'1980'!$K:$L,2,FALSE)</f>
        <v>1</v>
      </c>
      <c r="V2">
        <f>VLOOKUP(V1,'1980'!$K:$L,2,FALSE)</f>
        <v>1</v>
      </c>
      <c r="W2">
        <f>VLOOKUP(W1,'1980'!$K:$L,2,FALSE)</f>
        <v>1.01</v>
      </c>
      <c r="X2">
        <f>VLOOKUP(X1,'1980'!$K:$L,2,FALSE)</f>
        <v>1.01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0.2248</v>
      </c>
      <c r="AF2">
        <f>VLOOKUP(AF1,'1980'!$K:$L,2,FALSE)</f>
        <v>0.28687000000000001</v>
      </c>
      <c r="AG2">
        <f>VLOOKUP(AG1,'1980'!$K:$L,2,FALSE)</f>
        <v>0.56411999999999995</v>
      </c>
      <c r="AH2">
        <f>VLOOKUP(AH1,'1980'!$K:$L,2,FALSE)</f>
        <v>0.74314000000000002</v>
      </c>
      <c r="AI2">
        <f>VLOOKUP(AI1,'1980'!$K:$L,2,FALSE)</f>
        <v>0.40194999999999997</v>
      </c>
      <c r="AJ2">
        <f>VLOOKUP(AJ1,'1980'!$K:$L,2,FALSE)</f>
        <v>0.61324000000000001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68</v>
      </c>
      <c r="B3">
        <v>1981</v>
      </c>
      <c r="C3">
        <f>VLOOKUP(C1,'1981'!$K:$L,2,FALSE)</f>
        <v>0.24692</v>
      </c>
      <c r="D3">
        <f>VLOOKUP(D1,'1981'!$K:$L,2,FALSE)</f>
        <v>0.27496999999999999</v>
      </c>
      <c r="E3">
        <f>VLOOKUP(E1,'1981'!$K:$L,2,FALSE)</f>
        <v>0.46276</v>
      </c>
      <c r="F3">
        <f>VLOOKUP(F1,'1981'!$K:$L,2,FALSE)</f>
        <v>0.69721999999999995</v>
      </c>
      <c r="G3">
        <f>VLOOKUP(G1,'1981'!$K:$L,2,FALSE)</f>
        <v>0.36486000000000002</v>
      </c>
      <c r="H3">
        <f>VLOOKUP(H1,'1981'!$K:$L,2,FALSE)</f>
        <v>0.49536000000000002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f>VLOOKUP(O1,'1981'!$K:$L,2,FALSE)</f>
        <v>-90.48</v>
      </c>
      <c r="P3">
        <f>VLOOKUP(P1,'1981'!$K:$L,2,FALSE)</f>
        <v>7.3949999999999996</v>
      </c>
      <c r="Q3">
        <f>VLOOKUP(Q1,'1981'!$K:$L,2,FALSE)</f>
        <v>-83.08</v>
      </c>
      <c r="R3">
        <f>VLOOKUP(R1,'1981'!$K:$L,2,FALSE)</f>
        <v>1.02</v>
      </c>
      <c r="S3">
        <f>VLOOKUP(S1,'1981'!$K:$L,2,FALSE)</f>
        <v>1.02</v>
      </c>
      <c r="T3">
        <f>VLOOKUP(T1,'1981'!$K:$L,2,FALSE)</f>
        <v>1.02</v>
      </c>
      <c r="U3">
        <f>VLOOKUP(U1,'1981'!$K:$L,2,FALSE)</f>
        <v>1</v>
      </c>
      <c r="V3">
        <f>VLOOKUP(V1,'1981'!$K:$L,2,FALSE)</f>
        <v>1.01</v>
      </c>
      <c r="W3">
        <f>VLOOKUP(W1,'1981'!$K:$L,2,FALSE)</f>
        <v>1.01</v>
      </c>
      <c r="X3">
        <f>VLOOKUP(X1,'1981'!$K:$L,2,FALSE)</f>
        <v>1.01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0.22087000000000001</v>
      </c>
      <c r="AF3">
        <f>VLOOKUP(AF1,'1981'!$K:$L,2,FALSE)</f>
        <v>0.26145000000000002</v>
      </c>
      <c r="AG3">
        <f>VLOOKUP(AG1,'1981'!$K:$L,2,FALSE)</f>
        <v>0.44266</v>
      </c>
      <c r="AH3">
        <f>VLOOKUP(AH1,'1981'!$K:$L,2,FALSE)</f>
        <v>0.75060000000000004</v>
      </c>
      <c r="AI3">
        <f>VLOOKUP(AI1,'1981'!$K:$L,2,FALSE)</f>
        <v>0.35694999999999999</v>
      </c>
      <c r="AJ3">
        <f>VLOOKUP(AJ1,'1981'!$K:$L,2,FALSE)</f>
        <v>0.48377999999999999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68</v>
      </c>
      <c r="B4">
        <v>1982</v>
      </c>
      <c r="C4">
        <f>VLOOKUP(C1,'1982'!$K:$L,2,FALSE)</f>
        <v>0.26504</v>
      </c>
      <c r="D4">
        <f>VLOOKUP(D1,'1982'!$K:$L,2,FALSE)</f>
        <v>0.26219999999999999</v>
      </c>
      <c r="E4">
        <f>VLOOKUP(E1,'1982'!$K:$L,2,FALSE)</f>
        <v>0.51083000000000001</v>
      </c>
      <c r="F4">
        <f>VLOOKUP(F1,'1982'!$K:$L,2,FALSE)</f>
        <v>0.64932999999999996</v>
      </c>
      <c r="G4">
        <f>VLOOKUP(G1,'1982'!$K:$L,2,FALSE)</f>
        <v>0.38915</v>
      </c>
      <c r="H4">
        <f>VLOOKUP(H1,'1982'!$K:$L,2,FALSE)</f>
        <v>0.51093999999999995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f>VLOOKUP(O1,'1982'!$K:$L,2,FALSE)</f>
        <v>-75.930000000000007</v>
      </c>
      <c r="P4">
        <f>VLOOKUP(P1,'1982'!$K:$L,2,FALSE)</f>
        <v>7.2619999999999996</v>
      </c>
      <c r="Q4">
        <f>VLOOKUP(Q1,'1982'!$K:$L,2,FALSE)</f>
        <v>-68.67</v>
      </c>
      <c r="R4">
        <f>VLOOKUP(R1,'1982'!$K:$L,2,FALSE)</f>
        <v>1.02</v>
      </c>
      <c r="S4">
        <f>VLOOKUP(S1,'1982'!$K:$L,2,FALSE)</f>
        <v>1</v>
      </c>
      <c r="T4">
        <f>VLOOKUP(T1,'1982'!$K:$L,2,FALSE)</f>
        <v>1.01</v>
      </c>
      <c r="U4">
        <f>VLOOKUP(U1,'1982'!$K:$L,2,FALSE)</f>
        <v>1</v>
      </c>
      <c r="V4">
        <f>VLOOKUP(V1,'1982'!$K:$L,2,FALSE)</f>
        <v>1</v>
      </c>
      <c r="W4">
        <f>VLOOKUP(W1,'1982'!$K:$L,2,FALSE)</f>
        <v>1.01</v>
      </c>
      <c r="X4">
        <f>VLOOKUP(X1,'1982'!$K:$L,2,FALSE)</f>
        <v>1.01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0.24598</v>
      </c>
      <c r="AF4">
        <f>VLOOKUP(AF1,'1982'!$K:$L,2,FALSE)</f>
        <v>0.24453</v>
      </c>
      <c r="AG4">
        <f>VLOOKUP(AG1,'1982'!$K:$L,2,FALSE)</f>
        <v>0.51410999999999996</v>
      </c>
      <c r="AH4">
        <f>VLOOKUP(AH1,'1982'!$K:$L,2,FALSE)</f>
        <v>0.69484000000000001</v>
      </c>
      <c r="AI4">
        <f>VLOOKUP(AI1,'1982'!$K:$L,2,FALSE)</f>
        <v>0.38562000000000002</v>
      </c>
      <c r="AJ4">
        <f>VLOOKUP(AJ1,'1982'!$K:$L,2,FALSE)</f>
        <v>0.50600999999999996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68</v>
      </c>
      <c r="B5">
        <v>1983</v>
      </c>
      <c r="C5">
        <f>VLOOKUP(C1,'1983'!$K:$L,2,FALSE)</f>
        <v>0.45539299999999999</v>
      </c>
      <c r="D5">
        <f>VLOOKUP(D1,'1983'!$K:$L,2,FALSE)</f>
        <v>0.22259699999999999</v>
      </c>
      <c r="E5">
        <f>VLOOKUP(E1,'1983'!$K:$L,2,FALSE)</f>
        <v>0.481991</v>
      </c>
      <c r="F5">
        <f>VLOOKUP(F1,'1983'!$K:$L,2,FALSE)</f>
        <v>0.89101600000000003</v>
      </c>
      <c r="G5">
        <f>VLOOKUP(G1,'1983'!$K:$L,2,FALSE)</f>
        <v>0.556751</v>
      </c>
      <c r="H5">
        <f>VLOOKUP(H1,'1983'!$K:$L,2,FALSE)</f>
        <v>0.54775799999999997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f>VLOOKUP(O1,'1983'!$K:$L,2,FALSE)</f>
        <v>-94.7</v>
      </c>
      <c r="P5">
        <f>VLOOKUP(P1,'1983'!$K:$L,2,FALSE)</f>
        <v>9.3670000000000009</v>
      </c>
      <c r="Q5">
        <f>VLOOKUP(Q1,'1983'!$K:$L,2,FALSE)</f>
        <v>-85.33</v>
      </c>
      <c r="R5">
        <f>VLOOKUP(R1,'1983'!$K:$L,2,FALSE)</f>
        <v>1.01</v>
      </c>
      <c r="S5">
        <f>VLOOKUP(S1,'1983'!$K:$L,2,FALSE)</f>
        <v>1.01</v>
      </c>
      <c r="T5">
        <f>VLOOKUP(T1,'1983'!$K:$L,2,FALSE)</f>
        <v>1</v>
      </c>
      <c r="U5">
        <f>VLOOKUP(U1,'1983'!$K:$L,2,FALSE)</f>
        <v>1.01</v>
      </c>
      <c r="V5">
        <f>VLOOKUP(V1,'1983'!$K:$L,2,FALSE)</f>
        <v>1.02</v>
      </c>
      <c r="W5">
        <f>VLOOKUP(W1,'1983'!$K:$L,2,FALSE)</f>
        <v>1.01</v>
      </c>
      <c r="X5">
        <f>VLOOKUP(X1,'1983'!$K:$L,2,FALSE)</f>
        <v>1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0.45863199999999998</v>
      </c>
      <c r="AF5">
        <f>VLOOKUP(AF1,'1983'!$K:$L,2,FALSE)</f>
        <v>0.21212</v>
      </c>
      <c r="AG5">
        <f>VLOOKUP(AG1,'1983'!$K:$L,2,FALSE)</f>
        <v>0.47772999999999999</v>
      </c>
      <c r="AH5">
        <f>VLOOKUP(AH1,'1983'!$K:$L,2,FALSE)</f>
        <v>0.92274599999999996</v>
      </c>
      <c r="AI5">
        <f>VLOOKUP(AI1,'1983'!$K:$L,2,FALSE)</f>
        <v>0.57155400000000001</v>
      </c>
      <c r="AJ5">
        <f>VLOOKUP(AJ1,'1983'!$K:$L,2,FALSE)</f>
        <v>0.56732099999999996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68</v>
      </c>
      <c r="B6">
        <v>1984</v>
      </c>
      <c r="C6">
        <f>VLOOKUP(C1,'1984'!$K:$L,2,FALSE)</f>
        <v>0.36997999999999998</v>
      </c>
      <c r="D6">
        <f>VLOOKUP(D1,'1984'!$K:$L,2,FALSE)</f>
        <v>0.18206</v>
      </c>
      <c r="E6">
        <f>VLOOKUP(E1,'1984'!$K:$L,2,FALSE)</f>
        <v>0.38085999999999998</v>
      </c>
      <c r="F6">
        <f>VLOOKUP(F1,'1984'!$K:$L,2,FALSE)</f>
        <v>0.68296999999999997</v>
      </c>
      <c r="G6">
        <f>VLOOKUP(G1,'1984'!$K:$L,2,FALSE)</f>
        <v>0.51958000000000004</v>
      </c>
      <c r="H6">
        <f>VLOOKUP(H1,'1984'!$K:$L,2,FALSE)</f>
        <v>0.55911999999999995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f>VLOOKUP(O1,'1984'!$K:$L,2,FALSE)</f>
        <v>-77.12</v>
      </c>
      <c r="P6">
        <f>VLOOKUP(P1,'1984'!$K:$L,2,FALSE)</f>
        <v>8.5790000000000006</v>
      </c>
      <c r="Q6">
        <f>VLOOKUP(Q1,'1984'!$K:$L,2,FALSE)</f>
        <v>-68.540000000000006</v>
      </c>
      <c r="R6">
        <f>VLOOKUP(R1,'1984'!$K:$L,2,FALSE)</f>
        <v>1.01</v>
      </c>
      <c r="S6">
        <f>VLOOKUP(S1,'1984'!$K:$L,2,FALSE)</f>
        <v>1.01</v>
      </c>
      <c r="T6">
        <f>VLOOKUP(T1,'1984'!$K:$L,2,FALSE)</f>
        <v>1</v>
      </c>
      <c r="U6">
        <f>VLOOKUP(U1,'1984'!$K:$L,2,FALSE)</f>
        <v>1</v>
      </c>
      <c r="V6">
        <f>VLOOKUP(V1,'1984'!$K:$L,2,FALSE)</f>
        <v>1</v>
      </c>
      <c r="W6">
        <f>VLOOKUP(W1,'1984'!$K:$L,2,FALSE)</f>
        <v>1</v>
      </c>
      <c r="X6">
        <f>VLOOKUP(X1,'1984'!$K:$L,2,FALSE)</f>
        <v>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0.37334000000000001</v>
      </c>
      <c r="AF6">
        <f>VLOOKUP(AF1,'1984'!$K:$L,2,FALSE)</f>
        <v>0.16969000000000001</v>
      </c>
      <c r="AG6">
        <f>VLOOKUP(AG1,'1984'!$K:$L,2,FALSE)</f>
        <v>0.33027000000000001</v>
      </c>
      <c r="AH6">
        <f>VLOOKUP(AH1,'1984'!$K:$L,2,FALSE)</f>
        <v>0.71279999999999999</v>
      </c>
      <c r="AI6">
        <f>VLOOKUP(AI1,'1984'!$K:$L,2,FALSE)</f>
        <v>0.53419000000000005</v>
      </c>
      <c r="AJ6">
        <f>VLOOKUP(AJ1,'1984'!$K:$L,2,FALSE)</f>
        <v>0.58447000000000005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8.7109375" bestFit="1" customWidth="1"/>
    <col min="6" max="6" width="11.42578125" bestFit="1" customWidth="1"/>
    <col min="7" max="7" width="10" customWidth="1"/>
    <col min="8" max="8" width="11" bestFit="1" customWidth="1"/>
    <col min="9" max="9" width="8.7109375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66</v>
      </c>
      <c r="K2" t="s">
        <v>0</v>
      </c>
      <c r="L2" t="str">
        <f>B2</f>
        <v>OriginalHybridGauss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-88.14</v>
      </c>
      <c r="K5" t="s">
        <v>14</v>
      </c>
      <c r="L5">
        <f>C5</f>
        <v>-88.14</v>
      </c>
    </row>
    <row r="6" spans="1:12" x14ac:dyDescent="0.25">
      <c r="A6" t="s">
        <v>24</v>
      </c>
      <c r="B6">
        <v>6.8540000000000001</v>
      </c>
      <c r="K6" t="s">
        <v>15</v>
      </c>
      <c r="L6">
        <f>B6</f>
        <v>6.8540000000000001</v>
      </c>
    </row>
    <row r="7" spans="1:12" x14ac:dyDescent="0.25">
      <c r="A7" t="s">
        <v>25</v>
      </c>
      <c r="B7" t="s">
        <v>23</v>
      </c>
      <c r="C7">
        <v>-81.290000000000006</v>
      </c>
      <c r="K7" t="s">
        <v>16</v>
      </c>
      <c r="L7">
        <f>C7</f>
        <v>-81.290000000000006</v>
      </c>
    </row>
    <row r="9" spans="1:12" x14ac:dyDescent="0.25">
      <c r="A9" t="s">
        <v>26</v>
      </c>
      <c r="B9" t="s">
        <v>27</v>
      </c>
      <c r="C9" t="s">
        <v>69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0.68672999999999995</v>
      </c>
      <c r="C18">
        <v>0.24090400000000001</v>
      </c>
      <c r="D18" s="1">
        <v>1.077E-3</v>
      </c>
      <c r="E18" s="1">
        <v>1.089E-2</v>
      </c>
      <c r="K18" t="str">
        <f t="shared" ref="K18:L25" si="0">A18</f>
        <v>Tag</v>
      </c>
      <c r="L18">
        <f t="shared" si="0"/>
        <v>0.68672999999999995</v>
      </c>
    </row>
    <row r="19" spans="1:12" x14ac:dyDescent="0.25">
      <c r="A19" t="s">
        <v>7</v>
      </c>
      <c r="B19">
        <v>0.58140000000000003</v>
      </c>
      <c r="C19">
        <v>0.27110699999999999</v>
      </c>
      <c r="D19" s="1">
        <v>1.212E-3</v>
      </c>
      <c r="E19" s="1">
        <v>1.499E-2</v>
      </c>
      <c r="K19" t="str">
        <f t="shared" si="0"/>
        <v>Tai</v>
      </c>
      <c r="L19">
        <f t="shared" si="0"/>
        <v>0.58140000000000003</v>
      </c>
    </row>
    <row r="20" spans="1:12" x14ac:dyDescent="0.25">
      <c r="A20" t="s">
        <v>3</v>
      </c>
      <c r="B20">
        <v>0.29849999999999999</v>
      </c>
      <c r="C20">
        <v>0.17701700000000001</v>
      </c>
      <c r="D20" s="1">
        <v>7.9160000000000005E-4</v>
      </c>
      <c r="E20" s="1">
        <v>9.4400000000000005E-3</v>
      </c>
      <c r="K20" t="str">
        <f t="shared" si="0"/>
        <v>Tga</v>
      </c>
      <c r="L20">
        <f t="shared" si="0"/>
        <v>0.29849999999999999</v>
      </c>
    </row>
    <row r="21" spans="1:12" x14ac:dyDescent="0.25">
      <c r="A21" t="s">
        <v>2</v>
      </c>
      <c r="B21">
        <v>0.25289</v>
      </c>
      <c r="C21">
        <v>0.172263</v>
      </c>
      <c r="D21" s="1">
        <v>7.7039999999999997E-4</v>
      </c>
      <c r="E21" s="1">
        <v>7.2700000000000004E-3</v>
      </c>
      <c r="K21" t="str">
        <f t="shared" si="0"/>
        <v>Tgi</v>
      </c>
      <c r="L21">
        <f t="shared" si="0"/>
        <v>0.25289</v>
      </c>
    </row>
    <row r="22" spans="1:12" x14ac:dyDescent="0.25">
      <c r="A22" t="s">
        <v>6</v>
      </c>
      <c r="B22">
        <v>0.39557999999999999</v>
      </c>
      <c r="C22">
        <v>0.17836199999999999</v>
      </c>
      <c r="D22" s="1">
        <v>7.9770000000000004E-4</v>
      </c>
      <c r="E22" s="1">
        <v>1.055E-2</v>
      </c>
      <c r="K22" t="str">
        <f t="shared" si="0"/>
        <v>Tia</v>
      </c>
      <c r="L22">
        <f t="shared" si="0"/>
        <v>0.39557999999999999</v>
      </c>
    </row>
    <row r="23" spans="1:12" x14ac:dyDescent="0.25">
      <c r="A23" t="s">
        <v>4</v>
      </c>
      <c r="B23">
        <v>0.54298999999999997</v>
      </c>
      <c r="C23">
        <v>0.28329700000000002</v>
      </c>
      <c r="D23" s="1">
        <v>1.2669999999999999E-3</v>
      </c>
      <c r="E23" s="1">
        <v>5.5820000000000002E-3</v>
      </c>
      <c r="K23" t="str">
        <f t="shared" si="0"/>
        <v>Tig</v>
      </c>
      <c r="L23">
        <f t="shared" si="0"/>
        <v>0.54298999999999997</v>
      </c>
    </row>
    <row r="24" spans="1:12" x14ac:dyDescent="0.25">
      <c r="A24" t="s">
        <v>67</v>
      </c>
      <c r="B24">
        <v>1.721E-2</v>
      </c>
      <c r="C24">
        <v>6.195E-3</v>
      </c>
      <c r="D24" s="1">
        <v>2.7710000000000001E-5</v>
      </c>
      <c r="E24" s="1">
        <v>4.6239999999999998E-5</v>
      </c>
      <c r="K24" t="str">
        <f t="shared" si="0"/>
        <v>sigmaA</v>
      </c>
      <c r="L24">
        <f t="shared" si="0"/>
        <v>1.721E-2</v>
      </c>
    </row>
    <row r="25" spans="1:12" x14ac:dyDescent="0.25">
      <c r="A25" t="s">
        <v>53</v>
      </c>
      <c r="B25">
        <v>1.7160000000000002E-2</v>
      </c>
      <c r="C25">
        <v>6.2040000000000003E-3</v>
      </c>
      <c r="D25" s="1">
        <v>2.775E-5</v>
      </c>
      <c r="E25" s="1">
        <v>4.5729999999999998E-5</v>
      </c>
      <c r="K25" t="str">
        <f t="shared" si="0"/>
        <v>sigmaG</v>
      </c>
      <c r="L25">
        <f t="shared" si="0"/>
        <v>1.7160000000000002E-2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0.13426299999999999</v>
      </c>
      <c r="C30">
        <v>0.53300000000000003</v>
      </c>
      <c r="D30" s="1">
        <v>0.74314000000000002</v>
      </c>
      <c r="E30" s="1">
        <v>0.88487000000000005</v>
      </c>
      <c r="F30">
        <v>0.98916000000000004</v>
      </c>
      <c r="K30" t="str">
        <f t="shared" ref="K30:K37" si="1">CONCATENATE(A30,"_median")</f>
        <v>Tag_median</v>
      </c>
      <c r="L30">
        <f t="shared" ref="L30:L37" si="2">D30</f>
        <v>0.74314000000000002</v>
      </c>
    </row>
    <row r="31" spans="1:12" x14ac:dyDescent="0.25">
      <c r="A31" t="s">
        <v>7</v>
      </c>
      <c r="B31">
        <v>5.6598999999999997E-2</v>
      </c>
      <c r="C31">
        <v>0.36791000000000001</v>
      </c>
      <c r="D31" s="1">
        <v>0.61324000000000001</v>
      </c>
      <c r="E31" s="1">
        <v>0.81411999999999995</v>
      </c>
      <c r="F31">
        <v>0.98240000000000005</v>
      </c>
      <c r="K31" t="str">
        <f t="shared" si="1"/>
        <v>Tai_median</v>
      </c>
      <c r="L31">
        <f t="shared" si="2"/>
        <v>0.61324000000000001</v>
      </c>
    </row>
    <row r="32" spans="1:12" x14ac:dyDescent="0.25">
      <c r="A32" t="s">
        <v>3</v>
      </c>
      <c r="B32">
        <v>1.6541E-2</v>
      </c>
      <c r="C32">
        <v>0.15309</v>
      </c>
      <c r="D32">
        <v>0.28687000000000001</v>
      </c>
      <c r="E32">
        <v>0.43298999999999999</v>
      </c>
      <c r="F32">
        <v>0.64839000000000002</v>
      </c>
      <c r="K32" t="str">
        <f t="shared" si="1"/>
        <v>Tga_median</v>
      </c>
      <c r="L32">
        <f t="shared" si="2"/>
        <v>0.28687000000000001</v>
      </c>
    </row>
    <row r="33" spans="1:12" x14ac:dyDescent="0.25">
      <c r="A33" t="s">
        <v>2</v>
      </c>
      <c r="B33">
        <v>1.1591000000000001E-2</v>
      </c>
      <c r="C33">
        <v>0.11425</v>
      </c>
      <c r="D33">
        <v>0.2248</v>
      </c>
      <c r="E33">
        <v>0.36737999999999998</v>
      </c>
      <c r="F33">
        <v>0.63436000000000003</v>
      </c>
      <c r="K33" t="str">
        <f t="shared" si="1"/>
        <v>Tgi_median</v>
      </c>
      <c r="L33">
        <f t="shared" si="2"/>
        <v>0.2248</v>
      </c>
    </row>
    <row r="34" spans="1:12" x14ac:dyDescent="0.25">
      <c r="A34" t="s">
        <v>6</v>
      </c>
      <c r="B34">
        <v>5.8400000000000001E-2</v>
      </c>
      <c r="C34">
        <v>0.26094000000000001</v>
      </c>
      <c r="D34">
        <v>0.40194999999999997</v>
      </c>
      <c r="E34">
        <v>0.52715000000000001</v>
      </c>
      <c r="F34">
        <v>0.73041</v>
      </c>
      <c r="K34" t="str">
        <f t="shared" si="1"/>
        <v>Tia_median</v>
      </c>
      <c r="L34">
        <f t="shared" si="2"/>
        <v>0.40194999999999997</v>
      </c>
    </row>
    <row r="35" spans="1:12" x14ac:dyDescent="0.25">
      <c r="A35" t="s">
        <v>4</v>
      </c>
      <c r="B35" s="3">
        <v>3.4113999999999998E-2</v>
      </c>
      <c r="C35" s="4">
        <v>0.30792999999999998</v>
      </c>
      <c r="D35" s="4">
        <v>0.56411999999999995</v>
      </c>
      <c r="E35" s="4">
        <v>0.78815999999999997</v>
      </c>
      <c r="F35" s="3">
        <v>0.97892999999999997</v>
      </c>
      <c r="K35" t="str">
        <f t="shared" si="1"/>
        <v>Tig_median</v>
      </c>
      <c r="L35">
        <f t="shared" si="2"/>
        <v>0.56411999999999995</v>
      </c>
    </row>
    <row r="36" spans="1:12" x14ac:dyDescent="0.25">
      <c r="A36" t="s">
        <v>67</v>
      </c>
      <c r="B36">
        <v>9.6030000000000004E-3</v>
      </c>
      <c r="C36">
        <v>1.3100000000000001E-2</v>
      </c>
      <c r="D36">
        <v>1.5810000000000001E-2</v>
      </c>
      <c r="E36">
        <v>1.9689999999999999E-2</v>
      </c>
      <c r="F36">
        <v>3.2910000000000002E-2</v>
      </c>
      <c r="K36" t="str">
        <f t="shared" si="1"/>
        <v>sigmaA_median</v>
      </c>
      <c r="L36">
        <f t="shared" si="2"/>
        <v>1.5810000000000001E-2</v>
      </c>
    </row>
    <row r="37" spans="1:12" x14ac:dyDescent="0.25">
      <c r="A37" t="s">
        <v>53</v>
      </c>
      <c r="B37">
        <v>9.6319999999999999E-3</v>
      </c>
      <c r="C37">
        <v>1.304E-2</v>
      </c>
      <c r="D37">
        <v>1.5789999999999998E-2</v>
      </c>
      <c r="E37">
        <v>1.967E-2</v>
      </c>
      <c r="F37">
        <v>3.2800000000000003E-2</v>
      </c>
      <c r="K37" t="str">
        <f t="shared" si="1"/>
        <v>sigmaG_median</v>
      </c>
      <c r="L37">
        <f t="shared" si="2"/>
        <v>1.5789999999999998E-2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1.06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1.02</v>
      </c>
      <c r="C45">
        <v>1.06</v>
      </c>
      <c r="K45" t="str">
        <f t="shared" si="5"/>
        <v>Tgi_rhat</v>
      </c>
      <c r="L45">
        <f t="shared" si="6"/>
        <v>1.02</v>
      </c>
    </row>
    <row r="46" spans="1:12" x14ac:dyDescent="0.25">
      <c r="A46" t="s">
        <v>6</v>
      </c>
      <c r="B46">
        <v>1.01</v>
      </c>
      <c r="C46">
        <v>1.04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1.03</v>
      </c>
    </row>
    <row r="53" spans="1:12" x14ac:dyDescent="0.25">
      <c r="A53">
        <v>1.03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490.38990000000001</v>
      </c>
      <c r="C55">
        <v>329.52640000000002</v>
      </c>
      <c r="D55">
        <v>348.33980000000003</v>
      </c>
      <c r="E55">
        <v>568.09</v>
      </c>
      <c r="F55">
        <v>282.09989999999999</v>
      </c>
      <c r="G55">
        <v>2579.2602999999999</v>
      </c>
      <c r="H55">
        <v>18467.9094</v>
      </c>
    </row>
    <row r="56" spans="1:12" x14ac:dyDescent="0.25">
      <c r="B56" t="s">
        <v>53</v>
      </c>
    </row>
    <row r="57" spans="1:12" x14ac:dyDescent="0.25">
      <c r="A57">
        <v>18414.403600000001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bestFit="1" customWidth="1"/>
    <col min="5" max="5" width="8.7109375" bestFit="1" customWidth="1"/>
    <col min="6" max="6" width="11.42578125" bestFit="1" customWidth="1"/>
    <col min="7" max="8" width="10" bestFit="1" customWidth="1"/>
    <col min="9" max="9" width="8.7109375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66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-90.48</v>
      </c>
      <c r="K5" t="s">
        <v>14</v>
      </c>
      <c r="L5">
        <f>C5</f>
        <v>-90.48</v>
      </c>
    </row>
    <row r="6" spans="1:14" x14ac:dyDescent="0.25">
      <c r="A6" t="s">
        <v>24</v>
      </c>
      <c r="B6">
        <v>7.3949999999999996</v>
      </c>
      <c r="K6" t="s">
        <v>15</v>
      </c>
      <c r="L6">
        <f>B6</f>
        <v>7.3949999999999996</v>
      </c>
    </row>
    <row r="7" spans="1:14" x14ac:dyDescent="0.25">
      <c r="A7" t="s">
        <v>25</v>
      </c>
      <c r="B7" t="s">
        <v>23</v>
      </c>
      <c r="C7">
        <v>-83.08</v>
      </c>
      <c r="K7" t="s">
        <v>16</v>
      </c>
      <c r="L7">
        <f>C7</f>
        <v>-83.08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0.69721999999999995</v>
      </c>
      <c r="C18">
        <v>0.233733</v>
      </c>
      <c r="D18" s="1">
        <v>1.0449999999999999E-3</v>
      </c>
      <c r="E18" s="1">
        <v>1.209E-2</v>
      </c>
      <c r="K18" t="str">
        <f t="shared" ref="K18:L25" si="0">A18</f>
        <v>Tag</v>
      </c>
      <c r="L18">
        <f t="shared" si="0"/>
        <v>0.69721999999999995</v>
      </c>
    </row>
    <row r="19" spans="1:12" x14ac:dyDescent="0.25">
      <c r="A19" t="s">
        <v>7</v>
      </c>
      <c r="B19">
        <v>0.49536000000000002</v>
      </c>
      <c r="C19">
        <v>0.26971699999999998</v>
      </c>
      <c r="D19" s="1">
        <v>1.206E-3</v>
      </c>
      <c r="E19" s="1">
        <v>1.2529999999999999E-2</v>
      </c>
      <c r="K19" t="str">
        <f t="shared" si="0"/>
        <v>Tai</v>
      </c>
      <c r="L19">
        <f t="shared" si="0"/>
        <v>0.49536000000000002</v>
      </c>
    </row>
    <row r="20" spans="1:12" x14ac:dyDescent="0.25">
      <c r="A20" t="s">
        <v>3</v>
      </c>
      <c r="B20">
        <v>0.27496999999999999</v>
      </c>
      <c r="C20">
        <v>0.170934</v>
      </c>
      <c r="D20" s="1">
        <v>7.6440000000000004E-4</v>
      </c>
      <c r="E20" s="1">
        <v>1.1769999999999999E-2</v>
      </c>
      <c r="K20" t="str">
        <f t="shared" si="0"/>
        <v>Tga</v>
      </c>
      <c r="L20">
        <f t="shared" si="0"/>
        <v>0.27496999999999999</v>
      </c>
    </row>
    <row r="21" spans="1:12" x14ac:dyDescent="0.25">
      <c r="A21" t="s">
        <v>2</v>
      </c>
      <c r="B21">
        <v>0.24692</v>
      </c>
      <c r="C21">
        <v>0.16677600000000001</v>
      </c>
      <c r="D21" s="1">
        <v>7.4580000000000002E-4</v>
      </c>
      <c r="E21" s="1">
        <v>9.2270000000000008E-3</v>
      </c>
      <c r="K21" t="str">
        <f t="shared" si="0"/>
        <v>Tgi</v>
      </c>
      <c r="L21">
        <f t="shared" si="0"/>
        <v>0.24692</v>
      </c>
    </row>
    <row r="22" spans="1:12" x14ac:dyDescent="0.25">
      <c r="A22" t="s">
        <v>6</v>
      </c>
      <c r="B22">
        <v>0.36486000000000002</v>
      </c>
      <c r="C22">
        <v>0.180449</v>
      </c>
      <c r="D22" s="1">
        <v>8.0699999999999999E-4</v>
      </c>
      <c r="E22" s="1">
        <v>1.044E-2</v>
      </c>
      <c r="K22" t="str">
        <f t="shared" si="0"/>
        <v>Tia</v>
      </c>
      <c r="L22">
        <f t="shared" si="0"/>
        <v>0.36486000000000002</v>
      </c>
    </row>
    <row r="23" spans="1:12" x14ac:dyDescent="0.25">
      <c r="A23" t="s">
        <v>4</v>
      </c>
      <c r="B23">
        <v>0.46276</v>
      </c>
      <c r="C23">
        <v>0.28206500000000001</v>
      </c>
      <c r="D23" s="1">
        <v>1.261E-3</v>
      </c>
      <c r="E23" s="1">
        <v>7.9290000000000003E-3</v>
      </c>
      <c r="K23" t="str">
        <f t="shared" si="0"/>
        <v>Tig</v>
      </c>
      <c r="L23">
        <f t="shared" si="0"/>
        <v>0.46276</v>
      </c>
    </row>
    <row r="24" spans="1:12" x14ac:dyDescent="0.25">
      <c r="A24" t="s">
        <v>67</v>
      </c>
      <c r="B24">
        <v>1.865E-2</v>
      </c>
      <c r="C24">
        <v>6.7850000000000002E-3</v>
      </c>
      <c r="D24" s="1">
        <v>3.0349999999999999E-5</v>
      </c>
      <c r="E24" s="1">
        <v>5.0120000000000001E-5</v>
      </c>
      <c r="K24" t="str">
        <f t="shared" si="0"/>
        <v>sigmaA</v>
      </c>
      <c r="L24">
        <f t="shared" si="0"/>
        <v>1.865E-2</v>
      </c>
    </row>
    <row r="25" spans="1:12" x14ac:dyDescent="0.25">
      <c r="A25" t="s">
        <v>53</v>
      </c>
      <c r="B25">
        <v>1.401E-2</v>
      </c>
      <c r="C25">
        <v>5.2779999999999997E-3</v>
      </c>
      <c r="D25" s="1">
        <v>2.3600000000000001E-5</v>
      </c>
      <c r="E25" s="1">
        <v>6.2509999999999996E-5</v>
      </c>
      <c r="K25" t="str">
        <f t="shared" si="0"/>
        <v>sigmaG</v>
      </c>
      <c r="L25">
        <f t="shared" si="0"/>
        <v>1.401E-2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0.14725099999999999</v>
      </c>
      <c r="C30">
        <v>0.54981999999999998</v>
      </c>
      <c r="D30" s="1">
        <v>0.75060000000000004</v>
      </c>
      <c r="E30" s="1">
        <v>0.88987000000000005</v>
      </c>
      <c r="F30">
        <v>0.98902000000000001</v>
      </c>
      <c r="K30" t="str">
        <f t="shared" ref="K30:K37" si="1">CONCATENATE(A30,"_median")</f>
        <v>Tag_median</v>
      </c>
      <c r="L30">
        <f t="shared" ref="L30:L37" si="2">D30</f>
        <v>0.75060000000000004</v>
      </c>
    </row>
    <row r="31" spans="1:12" x14ac:dyDescent="0.25">
      <c r="A31" t="s">
        <v>7</v>
      </c>
      <c r="B31">
        <v>3.6104999999999998E-2</v>
      </c>
      <c r="C31">
        <v>0.27817999999999998</v>
      </c>
      <c r="D31" s="1">
        <v>0.48377999999999999</v>
      </c>
      <c r="E31" s="1">
        <v>0.71440000000000003</v>
      </c>
      <c r="F31">
        <v>0.97041999999999995</v>
      </c>
      <c r="K31" t="str">
        <f t="shared" si="1"/>
        <v>Tai_median</v>
      </c>
      <c r="L31">
        <f t="shared" si="2"/>
        <v>0.48377999999999999</v>
      </c>
    </row>
    <row r="32" spans="1:12" x14ac:dyDescent="0.25">
      <c r="A32" t="s">
        <v>3</v>
      </c>
      <c r="B32">
        <v>1.3741E-2</v>
      </c>
      <c r="C32">
        <v>0.13295000000000001</v>
      </c>
      <c r="D32">
        <v>0.26145000000000002</v>
      </c>
      <c r="E32">
        <v>0.40284999999999999</v>
      </c>
      <c r="F32">
        <v>0.62180999999999997</v>
      </c>
      <c r="K32" t="str">
        <f t="shared" si="1"/>
        <v>Tga_median</v>
      </c>
      <c r="L32">
        <f t="shared" si="2"/>
        <v>0.26145000000000002</v>
      </c>
    </row>
    <row r="33" spans="1:12" x14ac:dyDescent="0.25">
      <c r="A33" t="s">
        <v>2</v>
      </c>
      <c r="B33">
        <v>1.1063999999999999E-2</v>
      </c>
      <c r="C33">
        <v>0.1099</v>
      </c>
      <c r="D33">
        <v>0.22087000000000001</v>
      </c>
      <c r="E33">
        <v>0.36351</v>
      </c>
      <c r="F33">
        <v>0.60819999999999996</v>
      </c>
      <c r="K33" t="str">
        <f t="shared" si="1"/>
        <v>Tgi_median</v>
      </c>
      <c r="L33">
        <f t="shared" si="2"/>
        <v>0.22087000000000001</v>
      </c>
    </row>
    <row r="34" spans="1:12" x14ac:dyDescent="0.25">
      <c r="A34" t="s">
        <v>6</v>
      </c>
      <c r="B34">
        <v>5.1649E-2</v>
      </c>
      <c r="C34">
        <v>0.22899</v>
      </c>
      <c r="D34">
        <v>0.35694999999999999</v>
      </c>
      <c r="E34">
        <v>0.48575000000000002</v>
      </c>
      <c r="F34">
        <v>0.74502999999999997</v>
      </c>
      <c r="K34" t="str">
        <f t="shared" si="1"/>
        <v>Tia_median</v>
      </c>
      <c r="L34">
        <f t="shared" si="2"/>
        <v>0.35694999999999999</v>
      </c>
    </row>
    <row r="35" spans="1:12" x14ac:dyDescent="0.25">
      <c r="A35" t="s">
        <v>4</v>
      </c>
      <c r="B35" s="3">
        <v>2.2846999999999999E-2</v>
      </c>
      <c r="C35" s="4">
        <v>0.21973999999999999</v>
      </c>
      <c r="D35" s="4">
        <v>0.44266</v>
      </c>
      <c r="E35" s="4">
        <v>0.69898000000000005</v>
      </c>
      <c r="F35" s="3">
        <v>0.96567999999999998</v>
      </c>
      <c r="K35" t="str">
        <f t="shared" si="1"/>
        <v>Tig_median</v>
      </c>
      <c r="L35">
        <f t="shared" si="2"/>
        <v>0.44266</v>
      </c>
    </row>
    <row r="36" spans="1:12" x14ac:dyDescent="0.25">
      <c r="A36" t="s">
        <v>67</v>
      </c>
      <c r="B36">
        <v>1.038E-2</v>
      </c>
      <c r="C36">
        <v>1.414E-2</v>
      </c>
      <c r="D36">
        <v>1.7170000000000001E-2</v>
      </c>
      <c r="E36">
        <v>2.1350000000000001E-2</v>
      </c>
      <c r="F36">
        <v>3.6020000000000003E-2</v>
      </c>
      <c r="K36" t="str">
        <f t="shared" si="1"/>
        <v>sigmaA_median</v>
      </c>
      <c r="L36">
        <f t="shared" si="2"/>
        <v>1.7170000000000001E-2</v>
      </c>
    </row>
    <row r="37" spans="1:12" x14ac:dyDescent="0.25">
      <c r="A37" t="s">
        <v>53</v>
      </c>
      <c r="B37">
        <v>7.5570000000000003E-3</v>
      </c>
      <c r="C37">
        <v>1.048E-2</v>
      </c>
      <c r="D37">
        <v>1.2829999999999999E-2</v>
      </c>
      <c r="E37">
        <v>1.618E-2</v>
      </c>
      <c r="F37">
        <v>2.7289999999999998E-2</v>
      </c>
      <c r="K37" t="str">
        <f t="shared" si="1"/>
        <v>sigmaG_median</v>
      </c>
      <c r="L37">
        <f t="shared" si="2"/>
        <v>1.2829999999999999E-2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1.02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1.06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1.02</v>
      </c>
      <c r="C45">
        <v>1.05</v>
      </c>
      <c r="K45" t="str">
        <f t="shared" si="5"/>
        <v>Tgi_rhat</v>
      </c>
      <c r="L45">
        <f t="shared" si="6"/>
        <v>1.02</v>
      </c>
    </row>
    <row r="46" spans="1:12" x14ac:dyDescent="0.25">
      <c r="A46" t="s">
        <v>6</v>
      </c>
      <c r="B46">
        <v>1.01</v>
      </c>
      <c r="C46">
        <v>1.03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386.19690000000003</v>
      </c>
      <c r="C55">
        <v>465.96559999999999</v>
      </c>
      <c r="D55">
        <v>210.51939999999999</v>
      </c>
      <c r="E55">
        <v>327.15600000000001</v>
      </c>
      <c r="F55">
        <v>298.26150000000001</v>
      </c>
      <c r="G55">
        <v>1269.7746</v>
      </c>
      <c r="H55">
        <v>18450.134999999998</v>
      </c>
    </row>
    <row r="56" spans="1:12" x14ac:dyDescent="0.25">
      <c r="B56" t="s">
        <v>53</v>
      </c>
    </row>
    <row r="57" spans="1:12" x14ac:dyDescent="0.25">
      <c r="B57">
        <v>7260.2843000000003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4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9" bestFit="1" customWidth="1"/>
    <col min="6" max="6" width="11.42578125" bestFit="1" customWidth="1"/>
    <col min="7" max="7" width="10" bestFit="1" customWidth="1"/>
    <col min="8" max="8" width="11" bestFit="1" customWidth="1"/>
    <col min="9" max="9" width="8.7109375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66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-75.930000000000007</v>
      </c>
      <c r="K5" t="s">
        <v>14</v>
      </c>
      <c r="L5">
        <f>C5</f>
        <v>-75.930000000000007</v>
      </c>
    </row>
    <row r="6" spans="1:14" x14ac:dyDescent="0.25">
      <c r="A6" t="s">
        <v>24</v>
      </c>
      <c r="B6">
        <v>7.2619999999999996</v>
      </c>
      <c r="K6" t="s">
        <v>15</v>
      </c>
      <c r="L6">
        <f>B6</f>
        <v>7.2619999999999996</v>
      </c>
    </row>
    <row r="7" spans="1:14" x14ac:dyDescent="0.25">
      <c r="A7" t="s">
        <v>25</v>
      </c>
      <c r="B7" t="s">
        <v>23</v>
      </c>
      <c r="C7">
        <v>-68.67</v>
      </c>
      <c r="K7" t="s">
        <v>16</v>
      </c>
      <c r="L7">
        <f>C7</f>
        <v>-68.67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0.64932999999999996</v>
      </c>
      <c r="C18">
        <v>0.25239600000000001</v>
      </c>
      <c r="D18" s="1">
        <v>1.129E-3</v>
      </c>
      <c r="E18" s="1">
        <v>9.2969999999999997E-3</v>
      </c>
      <c r="K18" t="str">
        <f t="shared" ref="K18:L25" si="0">A18</f>
        <v>Tag</v>
      </c>
      <c r="L18">
        <f t="shared" si="0"/>
        <v>0.64932999999999996</v>
      </c>
    </row>
    <row r="19" spans="1:12" x14ac:dyDescent="0.25">
      <c r="A19" t="s">
        <v>7</v>
      </c>
      <c r="B19">
        <v>0.51093999999999995</v>
      </c>
      <c r="C19">
        <v>0.27091799999999999</v>
      </c>
      <c r="D19" s="1">
        <v>1.212E-3</v>
      </c>
      <c r="E19" s="1">
        <v>1.048E-2</v>
      </c>
      <c r="K19" t="str">
        <f t="shared" si="0"/>
        <v>Tai</v>
      </c>
      <c r="L19">
        <f t="shared" si="0"/>
        <v>0.51093999999999995</v>
      </c>
    </row>
    <row r="20" spans="1:12" x14ac:dyDescent="0.25">
      <c r="A20" t="s">
        <v>3</v>
      </c>
      <c r="B20">
        <v>0.26219999999999999</v>
      </c>
      <c r="C20">
        <v>0.16176699999999999</v>
      </c>
      <c r="D20" s="1">
        <v>7.2340000000000002E-4</v>
      </c>
      <c r="E20" s="1">
        <v>6.7590000000000003E-3</v>
      </c>
      <c r="K20" t="str">
        <f t="shared" si="0"/>
        <v>Tga</v>
      </c>
      <c r="L20">
        <f t="shared" si="0"/>
        <v>0.26219999999999999</v>
      </c>
    </row>
    <row r="21" spans="1:12" x14ac:dyDescent="0.25">
      <c r="A21" t="s">
        <v>2</v>
      </c>
      <c r="B21">
        <v>0.26504</v>
      </c>
      <c r="C21">
        <v>0.16589699999999999</v>
      </c>
      <c r="D21" s="1">
        <v>7.4189999999999998E-4</v>
      </c>
      <c r="E21" s="1">
        <v>5.3270000000000001E-3</v>
      </c>
      <c r="K21" t="str">
        <f t="shared" si="0"/>
        <v>Tgi</v>
      </c>
      <c r="L21">
        <f t="shared" si="0"/>
        <v>0.26504</v>
      </c>
    </row>
    <row r="22" spans="1:12" x14ac:dyDescent="0.25">
      <c r="A22" t="s">
        <v>6</v>
      </c>
      <c r="B22">
        <v>0.38915</v>
      </c>
      <c r="C22">
        <v>0.187615</v>
      </c>
      <c r="D22" s="1">
        <v>8.3900000000000001E-4</v>
      </c>
      <c r="E22" s="1">
        <v>8.9949999999999995E-3</v>
      </c>
      <c r="K22" t="str">
        <f t="shared" si="0"/>
        <v>Tia</v>
      </c>
      <c r="L22">
        <f t="shared" si="0"/>
        <v>0.38915</v>
      </c>
    </row>
    <row r="23" spans="1:12" x14ac:dyDescent="0.25">
      <c r="A23" t="s">
        <v>4</v>
      </c>
      <c r="B23">
        <v>0.51083000000000001</v>
      </c>
      <c r="C23">
        <v>0.284082</v>
      </c>
      <c r="D23" s="1">
        <v>1.2700000000000001E-3</v>
      </c>
      <c r="E23" s="1">
        <v>4.1089999999999998E-3</v>
      </c>
      <c r="K23" t="str">
        <f t="shared" si="0"/>
        <v>Tig</v>
      </c>
      <c r="L23">
        <f t="shared" si="0"/>
        <v>0.51083000000000001</v>
      </c>
    </row>
    <row r="24" spans="1:12" x14ac:dyDescent="0.25">
      <c r="A24" t="s">
        <v>67</v>
      </c>
      <c r="B24">
        <v>2.1749999999999999E-2</v>
      </c>
      <c r="C24">
        <v>7.9989999999999992E-3</v>
      </c>
      <c r="D24" s="1">
        <v>3.5769999999999998E-5</v>
      </c>
      <c r="E24" s="1">
        <v>6.2630000000000002E-5</v>
      </c>
      <c r="K24" t="str">
        <f t="shared" si="0"/>
        <v>sigmaA</v>
      </c>
      <c r="L24">
        <f t="shared" si="0"/>
        <v>2.1749999999999999E-2</v>
      </c>
    </row>
    <row r="25" spans="1:12" x14ac:dyDescent="0.25">
      <c r="A25" t="s">
        <v>53</v>
      </c>
      <c r="B25">
        <v>2.9790000000000001E-2</v>
      </c>
      <c r="C25">
        <v>1.0947999999999999E-2</v>
      </c>
      <c r="D25" s="1">
        <v>4.8959999999999999E-5</v>
      </c>
      <c r="E25" s="1">
        <v>8.5829999999999996E-5</v>
      </c>
      <c r="K25" t="str">
        <f t="shared" si="0"/>
        <v>sigmaG</v>
      </c>
      <c r="L25">
        <f t="shared" si="0"/>
        <v>2.9790000000000001E-2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9.2490000000000003E-2</v>
      </c>
      <c r="C30">
        <v>0.47957</v>
      </c>
      <c r="D30" s="1">
        <v>0.69484000000000001</v>
      </c>
      <c r="E30" s="1">
        <v>0.86263000000000001</v>
      </c>
      <c r="F30">
        <v>0.98667000000000005</v>
      </c>
      <c r="K30" t="str">
        <f t="shared" ref="K30:K37" si="1">CONCATENATE(A30,"_median")</f>
        <v>Tag_median</v>
      </c>
      <c r="L30">
        <f t="shared" ref="L30:L37" si="2">D30</f>
        <v>0.69484000000000001</v>
      </c>
    </row>
    <row r="31" spans="1:12" x14ac:dyDescent="0.25">
      <c r="A31" t="s">
        <v>7</v>
      </c>
      <c r="B31">
        <v>3.8490000000000003E-2</v>
      </c>
      <c r="C31">
        <v>0.29033999999999999</v>
      </c>
      <c r="D31" s="1">
        <v>0.50600999999999996</v>
      </c>
      <c r="E31" s="1">
        <v>0.74102999999999997</v>
      </c>
      <c r="F31">
        <v>0.97023000000000004</v>
      </c>
      <c r="K31" t="str">
        <f t="shared" si="1"/>
        <v>Tai_median</v>
      </c>
      <c r="L31">
        <f t="shared" si="2"/>
        <v>0.50600999999999996</v>
      </c>
    </row>
    <row r="32" spans="1:12" x14ac:dyDescent="0.25">
      <c r="A32" t="s">
        <v>3</v>
      </c>
      <c r="B32">
        <v>1.456E-2</v>
      </c>
      <c r="C32">
        <v>0.13156000000000001</v>
      </c>
      <c r="D32">
        <v>0.24453</v>
      </c>
      <c r="E32">
        <v>0.37676999999999999</v>
      </c>
      <c r="F32">
        <v>0.59784000000000004</v>
      </c>
      <c r="K32" t="str">
        <f t="shared" si="1"/>
        <v>Tga_median</v>
      </c>
      <c r="L32">
        <f t="shared" si="2"/>
        <v>0.24453</v>
      </c>
    </row>
    <row r="33" spans="1:12" x14ac:dyDescent="0.25">
      <c r="A33" t="s">
        <v>2</v>
      </c>
      <c r="B33">
        <v>1.545E-2</v>
      </c>
      <c r="C33">
        <v>0.13064000000000001</v>
      </c>
      <c r="D33">
        <v>0.24598</v>
      </c>
      <c r="E33">
        <v>0.38033</v>
      </c>
      <c r="F33">
        <v>0.61612</v>
      </c>
      <c r="K33" t="str">
        <f t="shared" si="1"/>
        <v>Tgi_median</v>
      </c>
      <c r="L33">
        <f t="shared" si="2"/>
        <v>0.24598</v>
      </c>
    </row>
    <row r="34" spans="1:12" x14ac:dyDescent="0.25">
      <c r="A34" t="s">
        <v>6</v>
      </c>
      <c r="B34">
        <v>5.101E-2</v>
      </c>
      <c r="C34">
        <v>0.24882000000000001</v>
      </c>
      <c r="D34">
        <v>0.38562000000000002</v>
      </c>
      <c r="E34">
        <v>0.52107000000000003</v>
      </c>
      <c r="F34">
        <v>0.76217000000000001</v>
      </c>
      <c r="K34" t="str">
        <f t="shared" si="1"/>
        <v>Tia_median</v>
      </c>
      <c r="L34">
        <f t="shared" si="2"/>
        <v>0.38562000000000002</v>
      </c>
    </row>
    <row r="35" spans="1:12" x14ac:dyDescent="0.25">
      <c r="A35" t="s">
        <v>4</v>
      </c>
      <c r="B35" s="3">
        <v>2.911E-2</v>
      </c>
      <c r="C35" s="4">
        <v>0.26988000000000001</v>
      </c>
      <c r="D35" s="4">
        <v>0.51410999999999996</v>
      </c>
      <c r="E35" s="4">
        <v>0.75502000000000002</v>
      </c>
      <c r="F35" s="3">
        <v>0.97726999999999997</v>
      </c>
      <c r="K35" t="str">
        <f t="shared" si="1"/>
        <v>Tig_median</v>
      </c>
      <c r="L35">
        <f t="shared" si="2"/>
        <v>0.51410999999999996</v>
      </c>
    </row>
    <row r="36" spans="1:12" x14ac:dyDescent="0.25">
      <c r="A36" t="s">
        <v>67</v>
      </c>
      <c r="B36">
        <v>1.2030000000000001E-2</v>
      </c>
      <c r="C36">
        <v>1.6459999999999999E-2</v>
      </c>
      <c r="D36">
        <v>1.9980000000000001E-2</v>
      </c>
      <c r="E36">
        <v>2.495E-2</v>
      </c>
      <c r="F36">
        <v>4.1779999999999998E-2</v>
      </c>
      <c r="K36" t="str">
        <f t="shared" si="1"/>
        <v>sigmaA_median</v>
      </c>
      <c r="L36">
        <f t="shared" si="2"/>
        <v>1.9980000000000001E-2</v>
      </c>
    </row>
    <row r="37" spans="1:12" x14ac:dyDescent="0.25">
      <c r="A37" t="s">
        <v>53</v>
      </c>
      <c r="B37">
        <v>1.6480000000000002E-2</v>
      </c>
      <c r="C37">
        <v>2.2509999999999999E-2</v>
      </c>
      <c r="D37">
        <v>2.741E-2</v>
      </c>
      <c r="E37">
        <v>3.415E-2</v>
      </c>
      <c r="F37">
        <v>5.7680000000000002E-2</v>
      </c>
      <c r="K37" t="str">
        <f t="shared" si="1"/>
        <v>sigmaG_median</v>
      </c>
      <c r="L37">
        <f t="shared" si="2"/>
        <v>2.741E-2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1.03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</v>
      </c>
      <c r="C45">
        <v>1.01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>
        <v>1.01</v>
      </c>
      <c r="C46">
        <v>1.01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740.21190000000001</v>
      </c>
      <c r="C55">
        <v>663.95839999999998</v>
      </c>
      <c r="D55">
        <v>570.46029999999996</v>
      </c>
      <c r="E55">
        <v>986.87450000000001</v>
      </c>
      <c r="F55">
        <v>439.09070000000003</v>
      </c>
      <c r="G55">
        <v>4782.7905000000001</v>
      </c>
      <c r="H55">
        <v>16355.148499999999</v>
      </c>
    </row>
    <row r="56" spans="1:12" x14ac:dyDescent="0.25">
      <c r="B56" t="s">
        <v>53</v>
      </c>
    </row>
    <row r="57" spans="1:12" x14ac:dyDescent="0.25">
      <c r="A57">
        <v>16430.359700000001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5" width="9" customWidth="1"/>
    <col min="6" max="6" width="11.42578125" bestFit="1" customWidth="1"/>
    <col min="7" max="7" width="9" customWidth="1"/>
    <col min="8" max="8" width="10" bestFit="1" customWidth="1"/>
    <col min="9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66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-94.7</v>
      </c>
      <c r="K5" t="s">
        <v>14</v>
      </c>
      <c r="L5">
        <f>C5</f>
        <v>-94.7</v>
      </c>
    </row>
    <row r="6" spans="1:14" x14ac:dyDescent="0.25">
      <c r="A6" t="s">
        <v>24</v>
      </c>
      <c r="B6">
        <v>9.3670000000000009</v>
      </c>
      <c r="K6" t="s">
        <v>15</v>
      </c>
      <c r="L6">
        <f>B6</f>
        <v>9.3670000000000009</v>
      </c>
    </row>
    <row r="7" spans="1:14" x14ac:dyDescent="0.25">
      <c r="A7" t="s">
        <v>25</v>
      </c>
      <c r="B7" t="s">
        <v>23</v>
      </c>
      <c r="C7">
        <v>-85.33</v>
      </c>
      <c r="K7" t="s">
        <v>16</v>
      </c>
      <c r="L7">
        <f>C7</f>
        <v>-85.33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0.89101600000000003</v>
      </c>
      <c r="C18">
        <v>0.108781</v>
      </c>
      <c r="D18" s="1">
        <v>4.8650000000000001E-4</v>
      </c>
      <c r="E18" s="1">
        <v>4.1929999999999997E-3</v>
      </c>
      <c r="K18" t="str">
        <f t="shared" ref="K18:L25" si="0">A18</f>
        <v>Tag</v>
      </c>
      <c r="L18">
        <f t="shared" si="0"/>
        <v>0.89101600000000003</v>
      </c>
    </row>
    <row r="19" spans="1:12" x14ac:dyDescent="0.25">
      <c r="A19" t="s">
        <v>7</v>
      </c>
      <c r="B19">
        <v>0.54775799999999997</v>
      </c>
      <c r="C19">
        <v>0.27240300000000001</v>
      </c>
      <c r="D19" s="1">
        <v>1.2179999999999999E-3</v>
      </c>
      <c r="E19" s="1">
        <v>1.1469999999999999E-2</v>
      </c>
      <c r="K19" t="str">
        <f t="shared" si="0"/>
        <v>Tai</v>
      </c>
      <c r="L19">
        <f t="shared" si="0"/>
        <v>0.54775799999999997</v>
      </c>
    </row>
    <row r="20" spans="1:12" x14ac:dyDescent="0.25">
      <c r="A20" t="s">
        <v>3</v>
      </c>
      <c r="B20">
        <v>0.22259699999999999</v>
      </c>
      <c r="C20">
        <v>0.11694499999999999</v>
      </c>
      <c r="D20" s="1">
        <v>5.2300000000000003E-4</v>
      </c>
      <c r="E20" s="1">
        <v>7.7400000000000004E-3</v>
      </c>
      <c r="K20" t="str">
        <f t="shared" si="0"/>
        <v>Tga</v>
      </c>
      <c r="L20">
        <f t="shared" si="0"/>
        <v>0.22259699999999999</v>
      </c>
    </row>
    <row r="21" spans="1:12" x14ac:dyDescent="0.25">
      <c r="A21" t="s">
        <v>2</v>
      </c>
      <c r="B21">
        <v>0.45539299999999999</v>
      </c>
      <c r="C21">
        <v>0.13699900000000001</v>
      </c>
      <c r="D21" s="1">
        <v>6.1269999999999999E-4</v>
      </c>
      <c r="E21" s="1">
        <v>8.9060000000000007E-3</v>
      </c>
      <c r="K21" t="str">
        <f t="shared" si="0"/>
        <v>Tgi</v>
      </c>
      <c r="L21">
        <f t="shared" si="0"/>
        <v>0.45539299999999999</v>
      </c>
    </row>
    <row r="22" spans="1:12" x14ac:dyDescent="0.25">
      <c r="A22" t="s">
        <v>6</v>
      </c>
      <c r="B22">
        <v>0.556751</v>
      </c>
      <c r="C22">
        <v>0.198186</v>
      </c>
      <c r="D22" s="1">
        <v>8.8630000000000002E-4</v>
      </c>
      <c r="E22" s="1">
        <v>1.1220000000000001E-2</v>
      </c>
      <c r="K22" t="str">
        <f t="shared" si="0"/>
        <v>Tia</v>
      </c>
      <c r="L22">
        <f t="shared" si="0"/>
        <v>0.556751</v>
      </c>
    </row>
    <row r="23" spans="1:12" x14ac:dyDescent="0.25">
      <c r="A23" t="s">
        <v>4</v>
      </c>
      <c r="B23">
        <v>0.481991</v>
      </c>
      <c r="C23">
        <v>0.26899400000000001</v>
      </c>
      <c r="D23" s="1">
        <v>1.2030000000000001E-3</v>
      </c>
      <c r="E23" s="1">
        <v>0.01</v>
      </c>
      <c r="K23" t="str">
        <f t="shared" si="0"/>
        <v>Tig</v>
      </c>
      <c r="L23">
        <f t="shared" si="0"/>
        <v>0.481991</v>
      </c>
    </row>
    <row r="24" spans="1:12" x14ac:dyDescent="0.25">
      <c r="A24" t="s">
        <v>67</v>
      </c>
      <c r="B24">
        <v>2.1115999999999999E-2</v>
      </c>
      <c r="C24">
        <v>7.9970000000000006E-3</v>
      </c>
      <c r="D24" s="1">
        <v>3.5760000000000003E-5</v>
      </c>
      <c r="E24" s="1">
        <v>8.8170000000000005E-5</v>
      </c>
      <c r="K24" t="str">
        <f t="shared" si="0"/>
        <v>sigmaA</v>
      </c>
      <c r="L24">
        <f t="shared" si="0"/>
        <v>2.1115999999999999E-2</v>
      </c>
    </row>
    <row r="25" spans="1:12" x14ac:dyDescent="0.25">
      <c r="A25" t="s">
        <v>53</v>
      </c>
      <c r="B25">
        <v>9.3830000000000007E-3</v>
      </c>
      <c r="C25">
        <v>3.7390000000000001E-3</v>
      </c>
      <c r="D25" s="1">
        <v>1.6719999999999999E-5</v>
      </c>
      <c r="E25" s="1">
        <v>6.4250000000000003E-5</v>
      </c>
      <c r="K25" t="str">
        <f t="shared" si="0"/>
        <v>sigmaG</v>
      </c>
      <c r="L25">
        <f t="shared" si="0"/>
        <v>9.3830000000000007E-3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0.61711199999999999</v>
      </c>
      <c r="C30">
        <v>0.84829299999999996</v>
      </c>
      <c r="D30" s="1">
        <v>0.92274599999999996</v>
      </c>
      <c r="E30" s="1">
        <v>0.96755000000000002</v>
      </c>
      <c r="F30">
        <v>0.99726999999999999</v>
      </c>
      <c r="K30" t="str">
        <f t="shared" ref="K30:K37" si="1">CONCATENATE(A30,"_median")</f>
        <v>Tag_median</v>
      </c>
      <c r="L30">
        <f t="shared" ref="L30:L37" si="2">D30</f>
        <v>0.92274599999999996</v>
      </c>
    </row>
    <row r="31" spans="1:12" x14ac:dyDescent="0.25">
      <c r="A31" t="s">
        <v>7</v>
      </c>
      <c r="B31">
        <v>4.0815999999999998E-2</v>
      </c>
      <c r="C31">
        <v>0.32875700000000002</v>
      </c>
      <c r="D31" s="1">
        <v>0.56732099999999996</v>
      </c>
      <c r="E31" s="1">
        <v>0.77790999999999999</v>
      </c>
      <c r="F31">
        <v>0.97665999999999997</v>
      </c>
      <c r="K31" t="str">
        <f t="shared" si="1"/>
        <v>Tai_median</v>
      </c>
      <c r="L31">
        <f t="shared" si="2"/>
        <v>0.56732099999999996</v>
      </c>
    </row>
    <row r="32" spans="1:12" x14ac:dyDescent="0.25">
      <c r="A32" t="s">
        <v>3</v>
      </c>
      <c r="B32">
        <v>2.1913999999999999E-2</v>
      </c>
      <c r="C32">
        <v>0.137406</v>
      </c>
      <c r="D32">
        <v>0.21212</v>
      </c>
      <c r="E32">
        <v>0.30007</v>
      </c>
      <c r="F32">
        <v>0.47121000000000002</v>
      </c>
      <c r="K32" t="str">
        <f t="shared" si="1"/>
        <v>Tga_median</v>
      </c>
      <c r="L32">
        <f t="shared" si="2"/>
        <v>0.21212</v>
      </c>
    </row>
    <row r="33" spans="1:12" x14ac:dyDescent="0.25">
      <c r="A33" t="s">
        <v>2</v>
      </c>
      <c r="B33">
        <v>0.17421900000000001</v>
      </c>
      <c r="C33">
        <v>0.36464099999999999</v>
      </c>
      <c r="D33">
        <v>0.45863199999999998</v>
      </c>
      <c r="E33">
        <v>0.55415999999999999</v>
      </c>
      <c r="F33">
        <v>0.70369000000000004</v>
      </c>
      <c r="K33" t="str">
        <f t="shared" si="1"/>
        <v>Tgi_median</v>
      </c>
      <c r="L33">
        <f t="shared" si="2"/>
        <v>0.45863199999999998</v>
      </c>
    </row>
    <row r="34" spans="1:12" x14ac:dyDescent="0.25">
      <c r="A34" t="s">
        <v>6</v>
      </c>
      <c r="B34">
        <v>0.15874199999999999</v>
      </c>
      <c r="C34">
        <v>0.413825</v>
      </c>
      <c r="D34">
        <v>0.57155400000000001</v>
      </c>
      <c r="E34">
        <v>0.70831</v>
      </c>
      <c r="F34">
        <v>0.89863999999999999</v>
      </c>
      <c r="K34" t="str">
        <f t="shared" si="1"/>
        <v>Tia_median</v>
      </c>
      <c r="L34">
        <f t="shared" si="2"/>
        <v>0.57155400000000001</v>
      </c>
    </row>
    <row r="35" spans="1:12" x14ac:dyDescent="0.25">
      <c r="A35" t="s">
        <v>4</v>
      </c>
      <c r="B35" s="3">
        <v>3.1064000000000001E-2</v>
      </c>
      <c r="C35" s="4">
        <v>0.259108</v>
      </c>
      <c r="D35" s="4">
        <v>0.47772999999999999</v>
      </c>
      <c r="E35" s="4">
        <v>0.69984999999999997</v>
      </c>
      <c r="F35" s="3">
        <v>0.96174999999999999</v>
      </c>
      <c r="K35" t="str">
        <f t="shared" si="1"/>
        <v>Tig_median</v>
      </c>
      <c r="L35">
        <f t="shared" si="2"/>
        <v>0.47772999999999999</v>
      </c>
    </row>
    <row r="36" spans="1:12" x14ac:dyDescent="0.25">
      <c r="A36" t="s">
        <v>67</v>
      </c>
      <c r="B36">
        <v>1.1310000000000001E-2</v>
      </c>
      <c r="C36">
        <v>1.5765000000000001E-2</v>
      </c>
      <c r="D36">
        <v>1.9344E-2</v>
      </c>
      <c r="E36">
        <v>2.4389999999999998E-2</v>
      </c>
      <c r="F36">
        <v>4.1459999999999997E-2</v>
      </c>
      <c r="K36" t="str">
        <f t="shared" si="1"/>
        <v>sigmaA_median</v>
      </c>
      <c r="L36">
        <f t="shared" si="2"/>
        <v>1.9344E-2</v>
      </c>
    </row>
    <row r="37" spans="1:12" x14ac:dyDescent="0.25">
      <c r="A37" t="s">
        <v>53</v>
      </c>
      <c r="B37">
        <v>4.921E-3</v>
      </c>
      <c r="C37">
        <v>6.9230000000000003E-3</v>
      </c>
      <c r="D37">
        <v>8.5380000000000005E-3</v>
      </c>
      <c r="E37">
        <v>1.086E-2</v>
      </c>
      <c r="F37">
        <v>1.8780000000000002E-2</v>
      </c>
      <c r="K37" t="str">
        <f t="shared" si="1"/>
        <v>sigmaG_median</v>
      </c>
      <c r="L37">
        <f t="shared" si="2"/>
        <v>8.5380000000000005E-3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1.02</v>
      </c>
      <c r="C42">
        <v>1.02</v>
      </c>
      <c r="K42" t="str">
        <f>CONCATENATE(A42,"_rhat")</f>
        <v>Tag_rhat</v>
      </c>
      <c r="L42">
        <f>B42</f>
        <v>1.02</v>
      </c>
    </row>
    <row r="43" spans="1:12" x14ac:dyDescent="0.25">
      <c r="A43" t="s">
        <v>7</v>
      </c>
      <c r="B43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>
        <v>1.01</v>
      </c>
      <c r="C45">
        <v>1.03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1.01</v>
      </c>
      <c r="C46">
        <v>1.02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1.01</v>
      </c>
      <c r="C47">
        <v>1.02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1.01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  <c r="I54" t="s">
        <v>53</v>
      </c>
    </row>
    <row r="55" spans="1:12" x14ac:dyDescent="0.25">
      <c r="B55">
        <v>859.11450000000002</v>
      </c>
      <c r="C55">
        <v>563.97180000000003</v>
      </c>
      <c r="D55">
        <v>231.21619999999999</v>
      </c>
      <c r="E55">
        <v>245.8734</v>
      </c>
      <c r="F55">
        <v>316.0686</v>
      </c>
      <c r="G55">
        <v>718.84209999999996</v>
      </c>
      <c r="H55">
        <v>9347.2819</v>
      </c>
      <c r="I55">
        <v>5273.8490000000002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9" bestFit="1" customWidth="1"/>
    <col min="6" max="6" width="11.42578125" bestFit="1" customWidth="1"/>
    <col min="7" max="8" width="10" bestFit="1" customWidth="1"/>
    <col min="9" max="9" width="8.7109375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66</v>
      </c>
      <c r="K2" t="s">
        <v>0</v>
      </c>
      <c r="L2" t="str">
        <f>B2</f>
        <v>OriginalHybridGauss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-77.12</v>
      </c>
      <c r="K5" t="s">
        <v>14</v>
      </c>
      <c r="L5">
        <f>C5</f>
        <v>-77.12</v>
      </c>
    </row>
    <row r="6" spans="1:12" x14ac:dyDescent="0.25">
      <c r="A6" t="s">
        <v>24</v>
      </c>
      <c r="B6">
        <v>8.5790000000000006</v>
      </c>
      <c r="K6" t="s">
        <v>15</v>
      </c>
      <c r="L6">
        <f>B6</f>
        <v>8.5790000000000006</v>
      </c>
    </row>
    <row r="7" spans="1:12" x14ac:dyDescent="0.25">
      <c r="A7" t="s">
        <v>25</v>
      </c>
      <c r="B7" t="s">
        <v>23</v>
      </c>
      <c r="C7">
        <v>-68.540000000000006</v>
      </c>
      <c r="K7" t="s">
        <v>16</v>
      </c>
      <c r="L7">
        <f>C7</f>
        <v>-68.540000000000006</v>
      </c>
    </row>
    <row r="9" spans="1:12" x14ac:dyDescent="0.25">
      <c r="A9" t="s">
        <v>26</v>
      </c>
      <c r="B9" t="s">
        <v>27</v>
      </c>
      <c r="C9" t="s">
        <v>69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0.68296999999999997</v>
      </c>
      <c r="C18">
        <v>0.21168699999999999</v>
      </c>
      <c r="D18" s="1">
        <v>9.4669999999999997E-4</v>
      </c>
      <c r="E18" s="1">
        <v>6.8209999999999998E-3</v>
      </c>
      <c r="K18" t="str">
        <f t="shared" ref="K18:L25" si="0">A18</f>
        <v>Tag</v>
      </c>
      <c r="L18">
        <f t="shared" si="0"/>
        <v>0.68296999999999997</v>
      </c>
    </row>
    <row r="19" spans="1:12" x14ac:dyDescent="0.25">
      <c r="A19" t="s">
        <v>7</v>
      </c>
      <c r="B19">
        <v>0.55911999999999995</v>
      </c>
      <c r="C19">
        <v>0.27795500000000001</v>
      </c>
      <c r="D19" s="1">
        <v>1.243E-3</v>
      </c>
      <c r="E19" s="1">
        <v>9.6120000000000008E-3</v>
      </c>
      <c r="K19" t="str">
        <f t="shared" si="0"/>
        <v>Tai</v>
      </c>
      <c r="L19">
        <f t="shared" si="0"/>
        <v>0.55911999999999995</v>
      </c>
    </row>
    <row r="20" spans="1:12" x14ac:dyDescent="0.25">
      <c r="A20" t="s">
        <v>3</v>
      </c>
      <c r="B20">
        <v>0.18206</v>
      </c>
      <c r="C20">
        <v>0.110235</v>
      </c>
      <c r="D20" s="1">
        <v>4.9299999999999995E-4</v>
      </c>
      <c r="E20" s="1">
        <v>4.0670000000000003E-3</v>
      </c>
      <c r="K20" t="str">
        <f t="shared" si="0"/>
        <v>Tga</v>
      </c>
      <c r="L20">
        <f t="shared" si="0"/>
        <v>0.18206</v>
      </c>
    </row>
    <row r="21" spans="1:12" x14ac:dyDescent="0.25">
      <c r="A21" t="s">
        <v>2</v>
      </c>
      <c r="B21">
        <v>0.36997999999999998</v>
      </c>
      <c r="C21">
        <v>0.13294500000000001</v>
      </c>
      <c r="D21" s="1">
        <v>5.9449999999999998E-4</v>
      </c>
      <c r="E21" s="1">
        <v>4.4609999999999997E-3</v>
      </c>
      <c r="K21" t="str">
        <f t="shared" si="0"/>
        <v>Tgi</v>
      </c>
      <c r="L21">
        <f t="shared" si="0"/>
        <v>0.36997999999999998</v>
      </c>
    </row>
    <row r="22" spans="1:12" x14ac:dyDescent="0.25">
      <c r="A22" t="s">
        <v>6</v>
      </c>
      <c r="B22">
        <v>0.51958000000000004</v>
      </c>
      <c r="C22">
        <v>0.20563200000000001</v>
      </c>
      <c r="D22" s="1">
        <v>9.1960000000000002E-4</v>
      </c>
      <c r="E22" s="1">
        <v>8.77E-3</v>
      </c>
      <c r="K22" t="str">
        <f t="shared" si="0"/>
        <v>Tia</v>
      </c>
      <c r="L22">
        <f t="shared" si="0"/>
        <v>0.51958000000000004</v>
      </c>
    </row>
    <row r="23" spans="1:12" x14ac:dyDescent="0.25">
      <c r="A23" t="s">
        <v>4</v>
      </c>
      <c r="B23">
        <v>0.38085999999999998</v>
      </c>
      <c r="C23">
        <v>0.27283400000000002</v>
      </c>
      <c r="D23" s="1">
        <v>1.2199999999999999E-3</v>
      </c>
      <c r="E23" s="1">
        <v>5.8380000000000003E-3</v>
      </c>
      <c r="K23" t="str">
        <f t="shared" si="0"/>
        <v>Tig</v>
      </c>
      <c r="L23">
        <f t="shared" si="0"/>
        <v>0.38085999999999998</v>
      </c>
    </row>
    <row r="24" spans="1:12" x14ac:dyDescent="0.25">
      <c r="A24" t="s">
        <v>67</v>
      </c>
      <c r="B24">
        <v>2.8479999999999998E-2</v>
      </c>
      <c r="C24">
        <v>1.0843E-2</v>
      </c>
      <c r="D24" s="1">
        <v>4.8489999999999998E-5</v>
      </c>
      <c r="E24" s="1">
        <v>1.1290000000000001E-4</v>
      </c>
      <c r="K24" t="str">
        <f t="shared" si="0"/>
        <v>sigmaA</v>
      </c>
      <c r="L24">
        <f t="shared" si="0"/>
        <v>2.8479999999999998E-2</v>
      </c>
    </row>
    <row r="25" spans="1:12" x14ac:dyDescent="0.25">
      <c r="A25" t="s">
        <v>53</v>
      </c>
      <c r="B25">
        <v>2.1139999999999999E-2</v>
      </c>
      <c r="C25">
        <v>7.8919999999999997E-3</v>
      </c>
      <c r="D25" s="1">
        <v>3.5299999999999997E-5</v>
      </c>
      <c r="E25" s="1">
        <v>6.5049999999999996E-5</v>
      </c>
      <c r="K25" t="str">
        <f t="shared" si="0"/>
        <v>sigmaG</v>
      </c>
      <c r="L25">
        <f t="shared" si="0"/>
        <v>2.1139999999999999E-2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0.19445000000000001</v>
      </c>
      <c r="C30">
        <v>0.54823999999999995</v>
      </c>
      <c r="D30" s="1">
        <v>0.71279999999999999</v>
      </c>
      <c r="E30" s="1">
        <v>0.85238000000000003</v>
      </c>
      <c r="F30">
        <v>0.98367000000000004</v>
      </c>
      <c r="K30" t="str">
        <f t="shared" ref="K30:K37" si="1">CONCATENATE(A30,"_median")</f>
        <v>Tag_median</v>
      </c>
      <c r="L30">
        <f t="shared" ref="L30:L37" si="2">D30</f>
        <v>0.71279999999999999</v>
      </c>
    </row>
    <row r="31" spans="1:12" x14ac:dyDescent="0.25">
      <c r="A31" t="s">
        <v>7</v>
      </c>
      <c r="B31">
        <v>4.19E-2</v>
      </c>
      <c r="C31">
        <v>0.33542</v>
      </c>
      <c r="D31" s="1">
        <v>0.58447000000000005</v>
      </c>
      <c r="E31" s="1">
        <v>0.79705000000000004</v>
      </c>
      <c r="F31">
        <v>0.97945000000000004</v>
      </c>
      <c r="K31" t="str">
        <f t="shared" si="1"/>
        <v>Tai_median</v>
      </c>
      <c r="L31">
        <f t="shared" si="2"/>
        <v>0.58447000000000005</v>
      </c>
    </row>
    <row r="32" spans="1:12" x14ac:dyDescent="0.25">
      <c r="A32" t="s">
        <v>3</v>
      </c>
      <c r="B32">
        <v>1.306E-2</v>
      </c>
      <c r="C32">
        <v>9.7869999999999999E-2</v>
      </c>
      <c r="D32">
        <v>0.16969000000000001</v>
      </c>
      <c r="E32">
        <v>0.25068000000000001</v>
      </c>
      <c r="F32">
        <v>0.43036999999999997</v>
      </c>
      <c r="K32" t="str">
        <f t="shared" si="1"/>
        <v>Tga_median</v>
      </c>
      <c r="L32">
        <f t="shared" si="2"/>
        <v>0.16969000000000001</v>
      </c>
    </row>
    <row r="33" spans="1:12" x14ac:dyDescent="0.25">
      <c r="A33" t="s">
        <v>2</v>
      </c>
      <c r="B33" s="1">
        <v>0.10049</v>
      </c>
      <c r="C33">
        <v>0.27978999999999998</v>
      </c>
      <c r="D33">
        <v>0.37334000000000001</v>
      </c>
      <c r="E33">
        <v>0.46203</v>
      </c>
      <c r="F33">
        <v>0.62436999999999998</v>
      </c>
      <c r="K33" t="str">
        <f t="shared" si="1"/>
        <v>Tgi_median</v>
      </c>
      <c r="L33">
        <f t="shared" si="2"/>
        <v>0.37334000000000001</v>
      </c>
    </row>
    <row r="34" spans="1:12" x14ac:dyDescent="0.25">
      <c r="A34" t="s">
        <v>6</v>
      </c>
      <c r="B34" s="1">
        <v>0.12094000000000001</v>
      </c>
      <c r="C34">
        <v>0.36284</v>
      </c>
      <c r="D34">
        <v>0.53419000000000005</v>
      </c>
      <c r="E34">
        <v>0.68272999999999995</v>
      </c>
      <c r="F34">
        <v>0.86726000000000003</v>
      </c>
      <c r="K34" t="str">
        <f t="shared" si="1"/>
        <v>Tia_median</v>
      </c>
      <c r="L34">
        <f t="shared" si="2"/>
        <v>0.53419000000000005</v>
      </c>
    </row>
    <row r="35" spans="1:12" x14ac:dyDescent="0.25">
      <c r="A35" t="s">
        <v>4</v>
      </c>
      <c r="B35" s="3">
        <v>1.3299999999999999E-2</v>
      </c>
      <c r="C35" s="4">
        <v>0.14596000000000001</v>
      </c>
      <c r="D35" s="4">
        <v>0.33027000000000001</v>
      </c>
      <c r="E35" s="4">
        <v>0.58360000000000001</v>
      </c>
      <c r="F35" s="3">
        <v>0.94174000000000002</v>
      </c>
      <c r="K35" t="str">
        <f t="shared" si="1"/>
        <v>Tig_median</v>
      </c>
      <c r="L35">
        <f t="shared" si="2"/>
        <v>0.33027000000000001</v>
      </c>
    </row>
    <row r="36" spans="1:12" x14ac:dyDescent="0.25">
      <c r="A36" t="s">
        <v>67</v>
      </c>
      <c r="B36" s="1">
        <v>1.519E-2</v>
      </c>
      <c r="C36">
        <v>2.1160000000000002E-2</v>
      </c>
      <c r="D36">
        <v>2.6020000000000001E-2</v>
      </c>
      <c r="E36">
        <v>3.3000000000000002E-2</v>
      </c>
      <c r="F36">
        <v>5.6370000000000003E-2</v>
      </c>
      <c r="K36" t="str">
        <f t="shared" si="1"/>
        <v>sigmaA_median</v>
      </c>
      <c r="L36">
        <f t="shared" si="2"/>
        <v>2.6020000000000001E-2</v>
      </c>
    </row>
    <row r="37" spans="1:12" x14ac:dyDescent="0.25">
      <c r="A37" t="s">
        <v>53</v>
      </c>
      <c r="B37" s="1">
        <v>1.149E-2</v>
      </c>
      <c r="C37">
        <v>1.592E-2</v>
      </c>
      <c r="D37">
        <v>1.9390000000000001E-2</v>
      </c>
      <c r="E37">
        <v>2.4330000000000001E-2</v>
      </c>
      <c r="F37">
        <v>4.113E-2</v>
      </c>
      <c r="K37" t="str">
        <f t="shared" si="1"/>
        <v>sigmaG_median</v>
      </c>
      <c r="L37">
        <f t="shared" si="2"/>
        <v>1.9390000000000001E-2</v>
      </c>
    </row>
    <row r="38" spans="1:12" x14ac:dyDescent="0.25">
      <c r="B38" s="1"/>
    </row>
    <row r="39" spans="1:12" x14ac:dyDescent="0.25">
      <c r="A39" t="s">
        <v>56</v>
      </c>
      <c r="B39" s="1" t="s">
        <v>57</v>
      </c>
      <c r="C39" t="s">
        <v>58</v>
      </c>
      <c r="D39" t="s">
        <v>59</v>
      </c>
    </row>
    <row r="40" spans="1:12" x14ac:dyDescent="0.25">
      <c r="B40" s="1"/>
    </row>
    <row r="41" spans="1:12" x14ac:dyDescent="0.25">
      <c r="B41" s="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</v>
      </c>
      <c r="C43">
        <v>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 s="1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 s="1">
        <v>1.01</v>
      </c>
      <c r="C45">
        <v>1.02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 s="1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67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67</v>
      </c>
    </row>
    <row r="55" spans="1:12" x14ac:dyDescent="0.25">
      <c r="B55">
        <v>980.34050000000002</v>
      </c>
      <c r="C55">
        <v>845.50369999999998</v>
      </c>
      <c r="D55">
        <v>745.55560000000003</v>
      </c>
      <c r="E55">
        <v>918.40880000000004</v>
      </c>
      <c r="F55">
        <v>557.77970000000005</v>
      </c>
      <c r="G55">
        <v>2187.9733000000001</v>
      </c>
      <c r="H55">
        <v>9506.6371999999992</v>
      </c>
    </row>
    <row r="56" spans="1:12" x14ac:dyDescent="0.25">
      <c r="B56" t="s">
        <v>53</v>
      </c>
    </row>
    <row r="57" spans="1:12" x14ac:dyDescent="0.25">
      <c r="A57">
        <v>14841.919099999999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Contagion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2013-04-09T06:01:03Z</dcterms:modified>
</cp:coreProperties>
</file>