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135" windowWidth="15030" windowHeight="14580" tabRatio="714"/>
  </bookViews>
  <sheets>
    <sheet name="LRTs" sheetId="9" r:id="rId1"/>
    <sheet name="Random Effects CIs" sheetId="1" r:id="rId2"/>
    <sheet name="Pseudo-R2" sheetId="15" r:id="rId3"/>
  </sheets>
  <calcPr calcId="145621"/>
</workbook>
</file>

<file path=xl/calcChain.xml><?xml version="1.0" encoding="utf-8"?>
<calcChain xmlns="http://schemas.openxmlformats.org/spreadsheetml/2006/main">
  <c r="E9" i="1" l="1"/>
  <c r="G9" i="1" s="1"/>
  <c r="E6" i="1"/>
  <c r="F6" i="1"/>
  <c r="G6" i="1"/>
  <c r="E7" i="1"/>
  <c r="F7" i="1"/>
  <c r="G7" i="1"/>
  <c r="F9" i="1" l="1"/>
  <c r="N29" i="15"/>
  <c r="M29" i="15"/>
  <c r="L29" i="15"/>
  <c r="K29" i="15"/>
  <c r="J29" i="15"/>
  <c r="I29" i="15"/>
  <c r="N25" i="15"/>
  <c r="M25" i="15"/>
  <c r="L25" i="15"/>
  <c r="K25" i="15"/>
  <c r="J25" i="15"/>
  <c r="I25" i="15"/>
  <c r="N21" i="15"/>
  <c r="M21" i="15"/>
  <c r="L21" i="15"/>
  <c r="K21" i="15"/>
  <c r="J21" i="15"/>
  <c r="I21" i="15"/>
  <c r="E60" i="9"/>
  <c r="D60" i="9"/>
  <c r="F60" i="9"/>
  <c r="E59" i="9"/>
  <c r="D59" i="9"/>
  <c r="F59" i="9" s="1"/>
  <c r="E36" i="9"/>
  <c r="D36" i="9"/>
  <c r="E32" i="9"/>
  <c r="D32" i="9"/>
  <c r="F32" i="9" s="1"/>
  <c r="E28" i="9"/>
  <c r="D28" i="9"/>
  <c r="N17" i="15"/>
  <c r="L17" i="15"/>
  <c r="K17" i="15"/>
  <c r="J17" i="15"/>
  <c r="I17" i="15"/>
  <c r="E51" i="9"/>
  <c r="D51" i="9"/>
  <c r="E50" i="9"/>
  <c r="D50" i="9"/>
  <c r="F50" i="9" s="1"/>
  <c r="E49" i="9"/>
  <c r="D49" i="9"/>
  <c r="F49" i="9" s="1"/>
  <c r="N13" i="15"/>
  <c r="L13" i="15"/>
  <c r="K13" i="15"/>
  <c r="J13" i="15"/>
  <c r="I13" i="15"/>
  <c r="F36" i="9" l="1"/>
  <c r="F28" i="9"/>
  <c r="F51" i="9"/>
  <c r="E24" i="9"/>
  <c r="D24" i="9"/>
  <c r="E20" i="9"/>
  <c r="D20" i="9"/>
  <c r="N9" i="15"/>
  <c r="L9" i="15"/>
  <c r="K9" i="15"/>
  <c r="J9" i="15"/>
  <c r="I9" i="15"/>
  <c r="J5" i="15"/>
  <c r="K5" i="15"/>
  <c r="L5" i="15"/>
  <c r="I5" i="15"/>
  <c r="N5" i="15"/>
  <c r="F20" i="9" l="1"/>
  <c r="F24" i="9"/>
  <c r="E16" i="9" l="1"/>
  <c r="D16" i="9"/>
  <c r="F16" i="9" s="1"/>
  <c r="D15" i="9"/>
  <c r="F15" i="9" s="1"/>
  <c r="E15" i="9"/>
  <c r="E14" i="9"/>
  <c r="D14" i="9"/>
  <c r="F14" i="9" s="1"/>
  <c r="E42" i="9"/>
  <c r="D42" i="9"/>
  <c r="F42" i="9" l="1"/>
  <c r="E4" i="1"/>
  <c r="F4" i="1" s="1"/>
  <c r="E7" i="9" l="1"/>
  <c r="D7" i="9"/>
  <c r="F7" i="9" l="1"/>
  <c r="E5" i="1"/>
  <c r="G5" i="1" s="1"/>
  <c r="F5" i="1" l="1"/>
  <c r="G4" i="1"/>
</calcChain>
</file>

<file path=xl/comments1.xml><?xml version="1.0" encoding="utf-8"?>
<comments xmlns="http://schemas.openxmlformats.org/spreadsheetml/2006/main">
  <authors>
    <author>Lesa Hoffman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>Lesa Hoffman:</t>
        </r>
        <r>
          <rPr>
            <sz val="9"/>
            <color indexed="81"/>
            <rFont val="Tahoma"/>
            <charset val="1"/>
          </rPr>
          <t xml:space="preserve">
I am including all model parameters in this count, although in REML only the variance model parameters "count". The difference between models should be the same either way, though.</t>
        </r>
      </text>
    </comment>
  </commentList>
</comments>
</file>

<file path=xl/sharedStrings.xml><?xml version="1.0" encoding="utf-8"?>
<sst xmlns="http://schemas.openxmlformats.org/spreadsheetml/2006/main" count="99" uniqueCount="68">
  <si>
    <t>Model</t>
  </si>
  <si>
    <t>Term</t>
  </si>
  <si>
    <t>Random Variance</t>
  </si>
  <si>
    <t>Fixed Effect</t>
  </si>
  <si>
    <t>1.96*SD</t>
  </si>
  <si>
    <t>Lower CI</t>
  </si>
  <si>
    <t>Upper CI</t>
  </si>
  <si>
    <t>Note: It is your job to keep track of whether deviance should go up or down! 
These formulas work with ABSOLUTE VALUES.</t>
  </si>
  <si>
    <t>Model 
DF</t>
  </si>
  <si>
    <t>DF 
Diff</t>
  </si>
  <si>
    <t>Exact p 
Value</t>
  </si>
  <si>
    <t>95% Random Effects Confidence Interval Calculator</t>
  </si>
  <si>
    <t>(-2LL) 
Deviance</t>
  </si>
  <si>
    <t>Abs Value 
-2LL Diff</t>
  </si>
  <si>
    <t>Test of level-3 random intercept variance</t>
  </si>
  <si>
    <t>Empty Means, Two-Level Model</t>
  </si>
  <si>
    <t>Test of level-3 random slope variance and covariance</t>
  </si>
  <si>
    <t>Test of level-2 random slope variance and covariances</t>
  </si>
  <si>
    <t>Test of level-3 random slope variance and covariances</t>
  </si>
  <si>
    <t>Piecewise Means, Random Intercepts at L3 and L2</t>
  </si>
  <si>
    <t>Models for Student Closeness:</t>
  </si>
  <si>
    <t>Eq 11.1: Empty Means, Three-Level Model</t>
  </si>
  <si>
    <t>Empty Means, Two-Level Model of Occasions in Students*Classes</t>
  </si>
  <si>
    <t xml:space="preserve">Eq. 11.3: Saturated Means, Unstructured L3 and L2 </t>
  </si>
  <si>
    <t>Models for Student Victimization:</t>
  </si>
  <si>
    <t>Piecewise Means, Add Random Linear Time at L2</t>
  </si>
  <si>
    <t>Piecewise Means, Add Random Linear Time at L3</t>
  </si>
  <si>
    <t>Test of level-2 slope variance and covariance</t>
  </si>
  <si>
    <t>Test of level-3 slope variance and covariance</t>
  </si>
  <si>
    <t>Test of worse fit for unconditional than saturated model</t>
  </si>
  <si>
    <t>Level-3 Class Random Intercept Variance</t>
  </si>
  <si>
    <t>Level-3 Class Random Time Slope Variance</t>
  </si>
  <si>
    <t>Level-2 Student Random Intercept Variance</t>
  </si>
  <si>
    <t>Level-2 Student Random Time Slope Variance</t>
  </si>
  <si>
    <t>Level-1 Residual Variance</t>
  </si>
  <si>
    <t>100*% Level-3 Random Intercept Reduced</t>
  </si>
  <si>
    <t>100*% Level-3 Random Time Slope Reduced</t>
  </si>
  <si>
    <t>100*% Level-1 Residual Variance Reduced</t>
  </si>
  <si>
    <t>100*% Level-2 Random Intercept Reduced</t>
  </si>
  <si>
    <t>100*% Level-2 Random Time Slope Reduced</t>
  </si>
  <si>
    <t>Eq 11.4: Uconditional Growth Model</t>
  </si>
  <si>
    <t>Add Class Size</t>
  </si>
  <si>
    <t>Add Student and Class Gender</t>
  </si>
  <si>
    <t>R2 change from 4 fixed effects</t>
  </si>
  <si>
    <t>R2 change from 2 fixed effects</t>
  </si>
  <si>
    <t>Eq 11.5: Add Student and Class Gender</t>
  </si>
  <si>
    <t>Remove level-3 slope variance to see if still needed</t>
  </si>
  <si>
    <t>Add Random Gender Slope across Classes</t>
  </si>
  <si>
    <t>Student and Class Gender without Class Size</t>
  </si>
  <si>
    <t>Test of worse fit for random intercept than saturated model</t>
  </si>
  <si>
    <t>Add Level-3 Emotional Support Effects Only</t>
  </si>
  <si>
    <t>R2 change from 3 fixed effects</t>
  </si>
  <si>
    <t>11.7: Add 3 Main Effects of Student Victimization</t>
  </si>
  <si>
    <t>Add Random Within-Class Victim Slope across Classes</t>
  </si>
  <si>
    <t>Add Random Within-Student Victim Slope across Students</t>
  </si>
  <si>
    <t>Add Random Within-Student Victim Slope across Classes</t>
  </si>
  <si>
    <t>Models for Class Emotional Support:</t>
  </si>
  <si>
    <t>Add Random Level-1 Victim across Students</t>
  </si>
  <si>
    <t>Level-2 Student Random Victim Slope Variance</t>
  </si>
  <si>
    <t>Add Level-3 EmoSup by Gender, Victim</t>
  </si>
  <si>
    <t>Add Level-3 Victim by Student and Class Gender</t>
  </si>
  <si>
    <t>Unconditional Growth Model for Student Closeness</t>
  </si>
  <si>
    <t>L3 Class Intercept</t>
  </si>
  <si>
    <t>L2 Student Intercept</t>
  </si>
  <si>
    <t>L3 Class Time Slope</t>
  </si>
  <si>
    <t>L2 Student Time Slope</t>
  </si>
  <si>
    <t>Add L1 Victimization Random Slope across L2 Students</t>
  </si>
  <si>
    <t>L1 Victim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</si>
</sst>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#,##0.000"/>
    <numFmt numFmtId="168" formatCode="0.00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6" fillId="0" borderId="0"/>
    <xf numFmtId="0" fontId="5" fillId="0" borderId="0"/>
    <xf numFmtId="0" fontId="1" fillId="0" borderId="0"/>
    <xf numFmtId="0" fontId="10" fillId="0" borderId="0"/>
  </cellStyleXfs>
  <cellXfs count="42">
    <xf numFmtId="0" fontId="0" fillId="0" borderId="0" xfId="0"/>
    <xf numFmtId="2" fontId="0" fillId="0" borderId="0" xfId="0" applyNumberFormat="1"/>
    <xf numFmtId="0" fontId="6" fillId="0" borderId="0" xfId="2"/>
    <xf numFmtId="0" fontId="7" fillId="0" borderId="0" xfId="2" applyFont="1" applyAlignment="1">
      <alignment horizontal="center"/>
    </xf>
    <xf numFmtId="165" fontId="6" fillId="0" borderId="0" xfId="2" applyNumberFormat="1" applyAlignment="1">
      <alignment horizontal="center"/>
    </xf>
    <xf numFmtId="0" fontId="6" fillId="0" borderId="0" xfId="2" applyAlignment="1">
      <alignment horizontal="center"/>
    </xf>
    <xf numFmtId="0" fontId="7" fillId="0" borderId="1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166" fontId="7" fillId="0" borderId="1" xfId="2" applyNumberFormat="1" applyFont="1" applyBorder="1" applyAlignment="1">
      <alignment horizontal="center" vertical="center" wrapText="1"/>
    </xf>
    <xf numFmtId="166" fontId="7" fillId="0" borderId="0" xfId="2" applyNumberFormat="1" applyFont="1" applyBorder="1" applyAlignment="1">
      <alignment horizontal="center" vertical="center" wrapText="1"/>
    </xf>
    <xf numFmtId="166" fontId="6" fillId="0" borderId="0" xfId="2" applyNumberFormat="1" applyAlignment="1">
      <alignment horizontal="center"/>
    </xf>
    <xf numFmtId="0" fontId="0" fillId="0" borderId="0" xfId="2" applyFont="1"/>
    <xf numFmtId="0" fontId="0" fillId="0" borderId="0" xfId="2" applyFont="1" applyAlignment="1">
      <alignment horizontal="left" indent="2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5" fontId="7" fillId="0" borderId="1" xfId="2" applyNumberFormat="1" applyFont="1" applyBorder="1" applyAlignment="1">
      <alignment horizontal="center" vertical="center" wrapText="1"/>
    </xf>
    <xf numFmtId="165" fontId="7" fillId="0" borderId="0" xfId="2" applyNumberFormat="1" applyFont="1" applyBorder="1" applyAlignment="1">
      <alignment horizontal="center" vertical="center" wrapText="1"/>
    </xf>
    <xf numFmtId="164" fontId="7" fillId="0" borderId="1" xfId="2" applyNumberFormat="1" applyFont="1" applyBorder="1" applyAlignment="1">
      <alignment horizontal="center" vertical="center" wrapText="1"/>
    </xf>
    <xf numFmtId="164" fontId="7" fillId="0" borderId="0" xfId="2" applyNumberFormat="1" applyFont="1" applyBorder="1" applyAlignment="1">
      <alignment horizontal="center" vertical="center" wrapText="1"/>
    </xf>
    <xf numFmtId="164" fontId="6" fillId="0" borderId="0" xfId="2" applyNumberFormat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7" fillId="0" borderId="0" xfId="2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11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11" fillId="0" borderId="0" xfId="0" applyFont="1" applyAlignment="1">
      <alignment horizontal="left" wrapText="1" indent="2"/>
    </xf>
    <xf numFmtId="2" fontId="12" fillId="0" borderId="0" xfId="0" applyNumberFormat="1" applyFont="1" applyAlignment="1">
      <alignment wrapText="1"/>
    </xf>
    <xf numFmtId="2" fontId="11" fillId="0" borderId="0" xfId="0" applyNumberFormat="1" applyFont="1" applyAlignment="1">
      <alignment wrapText="1"/>
    </xf>
    <xf numFmtId="2" fontId="7" fillId="0" borderId="0" xfId="0" applyNumberFormat="1" applyFont="1" applyAlignment="1">
      <alignment wrapText="1"/>
    </xf>
    <xf numFmtId="166" fontId="0" fillId="0" borderId="0" xfId="0" applyNumberFormat="1" applyFont="1" applyAlignment="1">
      <alignment wrapText="1"/>
    </xf>
    <xf numFmtId="167" fontId="12" fillId="0" borderId="1" xfId="0" applyNumberFormat="1" applyFont="1" applyBorder="1" applyAlignment="1">
      <alignment horizontal="center" wrapText="1"/>
    </xf>
    <xf numFmtId="167" fontId="0" fillId="0" borderId="0" xfId="0" applyNumberFormat="1" applyFont="1" applyAlignment="1">
      <alignment wrapText="1"/>
    </xf>
    <xf numFmtId="0" fontId="0" fillId="0" borderId="0" xfId="2" applyFont="1" applyAlignment="1">
      <alignment horizontal="left"/>
    </xf>
    <xf numFmtId="168" fontId="0" fillId="0" borderId="0" xfId="0" applyNumberFormat="1"/>
    <xf numFmtId="0" fontId="7" fillId="0" borderId="1" xfId="2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</cellXfs>
  <cellStyles count="6">
    <cellStyle name="Normal" xfId="0" builtinId="0"/>
    <cellStyle name="Normal 2" xfId="1"/>
    <cellStyle name="Normal 2 2" xfId="2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1"/>
  <sheetViews>
    <sheetView tabSelected="1" zoomScaleNormal="100" workbookViewId="0">
      <pane ySplit="2" topLeftCell="A6" activePane="bottomLeft" state="frozen"/>
      <selection pane="bottomLeft" activeCell="B24" sqref="B24"/>
    </sheetView>
  </sheetViews>
  <sheetFormatPr defaultColWidth="9" defaultRowHeight="15" x14ac:dyDescent="0.25"/>
  <cols>
    <col min="1" max="1" width="59" style="2" customWidth="1"/>
    <col min="2" max="2" width="11.85546875" style="4" customWidth="1"/>
    <col min="3" max="3" width="6.85546875" style="5" bestFit="1" customWidth="1"/>
    <col min="4" max="4" width="9.85546875" style="19" bestFit="1" customWidth="1"/>
    <col min="5" max="5" width="7.42578125" style="5" customWidth="1"/>
    <col min="6" max="6" width="7.140625" style="10" bestFit="1" customWidth="1"/>
    <col min="7" max="16384" width="9" style="2"/>
  </cols>
  <sheetData>
    <row r="1" spans="1:7" ht="30.6" customHeight="1" x14ac:dyDescent="0.25">
      <c r="A1" s="38" t="s">
        <v>7</v>
      </c>
      <c r="B1" s="38"/>
      <c r="C1" s="38"/>
      <c r="D1" s="38"/>
      <c r="E1" s="38"/>
      <c r="F1" s="38"/>
    </row>
    <row r="2" spans="1:7" ht="31.9" customHeight="1" x14ac:dyDescent="0.25">
      <c r="A2" s="6" t="s">
        <v>0</v>
      </c>
      <c r="B2" s="15" t="s">
        <v>12</v>
      </c>
      <c r="C2" s="6" t="s">
        <v>8</v>
      </c>
      <c r="D2" s="17" t="s">
        <v>13</v>
      </c>
      <c r="E2" s="6" t="s">
        <v>9</v>
      </c>
      <c r="F2" s="8" t="s">
        <v>10</v>
      </c>
      <c r="G2" s="3"/>
    </row>
    <row r="3" spans="1:7" x14ac:dyDescent="0.25">
      <c r="A3" s="7"/>
      <c r="B3" s="16"/>
      <c r="C3" s="7"/>
      <c r="D3" s="18"/>
      <c r="E3" s="7"/>
      <c r="F3" s="9"/>
      <c r="G3" s="3"/>
    </row>
    <row r="4" spans="1:7" x14ac:dyDescent="0.25">
      <c r="A4" s="22" t="s">
        <v>20</v>
      </c>
      <c r="B4" s="16"/>
      <c r="C4" s="7"/>
      <c r="D4" s="18"/>
      <c r="E4" s="7"/>
      <c r="F4" s="9"/>
      <c r="G4" s="3"/>
    </row>
    <row r="5" spans="1:7" x14ac:dyDescent="0.25">
      <c r="A5" s="11" t="s">
        <v>22</v>
      </c>
      <c r="B5" s="4">
        <v>4283.5169999999998</v>
      </c>
      <c r="C5" s="5">
        <v>3</v>
      </c>
    </row>
    <row r="6" spans="1:7" x14ac:dyDescent="0.25">
      <c r="A6" s="11" t="s">
        <v>21</v>
      </c>
      <c r="B6" s="4">
        <v>4243.51</v>
      </c>
      <c r="C6" s="5">
        <v>4</v>
      </c>
    </row>
    <row r="7" spans="1:7" x14ac:dyDescent="0.25">
      <c r="A7" s="12" t="s">
        <v>14</v>
      </c>
      <c r="D7" s="19">
        <f>ABS(B5-B6)</f>
        <v>40.006999999999607</v>
      </c>
      <c r="E7" s="5">
        <f>ABS(C5-C6)</f>
        <v>1</v>
      </c>
      <c r="F7" s="10">
        <f>CHIDIST(D7,E7)</f>
        <v>2.5305439082975675E-10</v>
      </c>
    </row>
    <row r="9" spans="1:7" x14ac:dyDescent="0.25">
      <c r="A9" s="11" t="s">
        <v>23</v>
      </c>
      <c r="B9" s="4">
        <v>4131.0510000000004</v>
      </c>
      <c r="C9" s="5">
        <v>15</v>
      </c>
    </row>
    <row r="10" spans="1:7" x14ac:dyDescent="0.25">
      <c r="A10" s="11" t="s">
        <v>19</v>
      </c>
      <c r="B10" s="4">
        <v>4203.2939999999999</v>
      </c>
      <c r="C10" s="5">
        <v>6</v>
      </c>
    </row>
    <row r="11" spans="1:7" x14ac:dyDescent="0.25">
      <c r="A11" s="11" t="s">
        <v>25</v>
      </c>
      <c r="B11" s="4">
        <v>4171.2939999999999</v>
      </c>
      <c r="C11" s="5">
        <v>8</v>
      </c>
    </row>
    <row r="12" spans="1:7" x14ac:dyDescent="0.25">
      <c r="A12" s="11" t="s">
        <v>26</v>
      </c>
      <c r="B12" s="4">
        <v>4133.8440000000001</v>
      </c>
      <c r="C12" s="5">
        <v>10</v>
      </c>
    </row>
    <row r="13" spans="1:7" x14ac:dyDescent="0.25">
      <c r="A13" s="11"/>
    </row>
    <row r="14" spans="1:7" x14ac:dyDescent="0.25">
      <c r="A14" s="12" t="s">
        <v>27</v>
      </c>
      <c r="D14" s="19">
        <f>ABS(B10-B11)</f>
        <v>32</v>
      </c>
      <c r="E14" s="5">
        <f>ABS(C10-C11)</f>
        <v>2</v>
      </c>
      <c r="F14" s="10">
        <f>CHIDIST(D14,E14)</f>
        <v>1.1253517471925912E-7</v>
      </c>
    </row>
    <row r="15" spans="1:7" x14ac:dyDescent="0.25">
      <c r="A15" s="12" t="s">
        <v>28</v>
      </c>
      <c r="D15" s="19">
        <f>ABS(B11-B12)</f>
        <v>37.449999999999818</v>
      </c>
      <c r="E15" s="5">
        <f>ABS(C11-C12)</f>
        <v>2</v>
      </c>
      <c r="F15" s="10">
        <f>CHIDIST(D15,E15)</f>
        <v>7.3762533750575158E-9</v>
      </c>
    </row>
    <row r="16" spans="1:7" x14ac:dyDescent="0.25">
      <c r="A16" s="12" t="s">
        <v>29</v>
      </c>
      <c r="D16" s="19">
        <f>ABS(B9-B12)</f>
        <v>2.7929999999996653</v>
      </c>
      <c r="E16" s="5">
        <f>ABS(C9-C12)</f>
        <v>5</v>
      </c>
      <c r="F16" s="10">
        <f>CHIDIST(D16,E16)</f>
        <v>0.7318618534732455</v>
      </c>
    </row>
    <row r="17" spans="1:6" x14ac:dyDescent="0.25">
      <c r="A17" s="12"/>
    </row>
    <row r="18" spans="1:6" x14ac:dyDescent="0.25">
      <c r="A18" s="36" t="s">
        <v>45</v>
      </c>
      <c r="B18" s="4">
        <v>4114.8860000000004</v>
      </c>
      <c r="C18" s="5">
        <v>15</v>
      </c>
    </row>
    <row r="19" spans="1:6" x14ac:dyDescent="0.25">
      <c r="A19" s="36" t="s">
        <v>46</v>
      </c>
      <c r="B19" s="4">
        <v>4140.1490000000003</v>
      </c>
      <c r="C19" s="5">
        <v>13</v>
      </c>
    </row>
    <row r="20" spans="1:6" x14ac:dyDescent="0.25">
      <c r="A20" s="12" t="s">
        <v>16</v>
      </c>
      <c r="D20" s="19">
        <f>ABS(B18-B19)</f>
        <v>25.26299999999992</v>
      </c>
      <c r="E20" s="5">
        <f>ABS(C18-C19)</f>
        <v>2</v>
      </c>
      <c r="F20" s="10">
        <f>CHIDIST(D20,E20)</f>
        <v>3.2674522669052388E-6</v>
      </c>
    </row>
    <row r="21" spans="1:6" x14ac:dyDescent="0.25">
      <c r="A21" s="12"/>
    </row>
    <row r="22" spans="1:6" x14ac:dyDescent="0.25">
      <c r="A22" s="36" t="s">
        <v>45</v>
      </c>
      <c r="B22" s="4">
        <v>4114.8860000000004</v>
      </c>
      <c r="C22" s="5">
        <v>15</v>
      </c>
    </row>
    <row r="23" spans="1:6" x14ac:dyDescent="0.25">
      <c r="A23" s="36" t="s">
        <v>47</v>
      </c>
      <c r="B23" s="4">
        <v>4107.2179999999998</v>
      </c>
      <c r="C23" s="5">
        <v>18</v>
      </c>
    </row>
    <row r="24" spans="1:6" x14ac:dyDescent="0.25">
      <c r="A24" s="12" t="s">
        <v>18</v>
      </c>
      <c r="D24" s="19">
        <f>ABS(B22-B23)</f>
        <v>7.6680000000005748</v>
      </c>
      <c r="E24" s="5">
        <f>ABS(C22-C23)</f>
        <v>3</v>
      </c>
      <c r="F24" s="10">
        <f>CHIDIST(D24,E24)</f>
        <v>5.3395363700797428E-2</v>
      </c>
    </row>
    <row r="25" spans="1:6" x14ac:dyDescent="0.25">
      <c r="A25" s="12"/>
    </row>
    <row r="26" spans="1:6" x14ac:dyDescent="0.25">
      <c r="A26" s="26" t="s">
        <v>52</v>
      </c>
      <c r="B26" s="4">
        <v>4098.9790000000003</v>
      </c>
      <c r="C26" s="5">
        <v>21</v>
      </c>
    </row>
    <row r="27" spans="1:6" x14ac:dyDescent="0.25">
      <c r="A27" s="11" t="s">
        <v>53</v>
      </c>
      <c r="B27" s="4">
        <v>4094.4029999999998</v>
      </c>
      <c r="C27" s="5">
        <v>24</v>
      </c>
    </row>
    <row r="28" spans="1:6" x14ac:dyDescent="0.25">
      <c r="A28" s="12" t="s">
        <v>18</v>
      </c>
      <c r="D28" s="19">
        <f>ABS(B26-B27)</f>
        <v>4.5760000000004766</v>
      </c>
      <c r="E28" s="5">
        <f>ABS(C26-C27)</f>
        <v>3</v>
      </c>
      <c r="F28" s="10">
        <f>CHIDIST(D28,E28)</f>
        <v>0.20561061640826492</v>
      </c>
    </row>
    <row r="30" spans="1:6" x14ac:dyDescent="0.25">
      <c r="A30" s="26" t="s">
        <v>52</v>
      </c>
      <c r="B30" s="4">
        <v>4098.9790000000003</v>
      </c>
      <c r="C30" s="5">
        <v>21</v>
      </c>
    </row>
    <row r="31" spans="1:6" x14ac:dyDescent="0.25">
      <c r="A31" s="11" t="s">
        <v>54</v>
      </c>
      <c r="B31" s="4">
        <v>4080.1680000000001</v>
      </c>
      <c r="C31" s="5">
        <v>24</v>
      </c>
    </row>
    <row r="32" spans="1:6" x14ac:dyDescent="0.25">
      <c r="A32" s="12" t="s">
        <v>17</v>
      </c>
      <c r="D32" s="19">
        <f>ABS(B30-B31)</f>
        <v>18.811000000000149</v>
      </c>
      <c r="E32" s="5">
        <f>ABS(C30-C31)</f>
        <v>3</v>
      </c>
      <c r="F32" s="10">
        <f>CHIDIST(D32,E32)</f>
        <v>2.9913440055797112E-4</v>
      </c>
    </row>
    <row r="34" spans="1:6" x14ac:dyDescent="0.25">
      <c r="A34" s="11" t="s">
        <v>54</v>
      </c>
      <c r="B34" s="4">
        <v>4080.1680000000001</v>
      </c>
      <c r="C34" s="5">
        <v>24</v>
      </c>
    </row>
    <row r="35" spans="1:6" x14ac:dyDescent="0.25">
      <c r="A35" s="11" t="s">
        <v>55</v>
      </c>
      <c r="B35" s="4">
        <v>4075.4810000000002</v>
      </c>
      <c r="C35" s="5">
        <v>27</v>
      </c>
    </row>
    <row r="36" spans="1:6" x14ac:dyDescent="0.25">
      <c r="A36" s="12" t="s">
        <v>18</v>
      </c>
      <c r="D36" s="19">
        <f>ABS(B34-B35)</f>
        <v>4.6869999999998981</v>
      </c>
      <c r="E36" s="5">
        <f>ABS(C34-C35)</f>
        <v>3</v>
      </c>
      <c r="F36" s="10">
        <f>CHIDIST(D36,E36)</f>
        <v>0.19620460498750611</v>
      </c>
    </row>
    <row r="37" spans="1:6" x14ac:dyDescent="0.25">
      <c r="A37" s="12"/>
    </row>
    <row r="39" spans="1:6" x14ac:dyDescent="0.25">
      <c r="A39" s="22" t="s">
        <v>24</v>
      </c>
    </row>
    <row r="40" spans="1:6" x14ac:dyDescent="0.25">
      <c r="A40" s="11" t="s">
        <v>15</v>
      </c>
      <c r="B40" s="4">
        <v>4174.2830000000004</v>
      </c>
      <c r="C40" s="5">
        <v>3</v>
      </c>
    </row>
    <row r="41" spans="1:6" x14ac:dyDescent="0.25">
      <c r="A41" s="11" t="s">
        <v>21</v>
      </c>
      <c r="B41" s="4">
        <v>4168.3329999999996</v>
      </c>
      <c r="C41" s="5">
        <v>4</v>
      </c>
    </row>
    <row r="42" spans="1:6" x14ac:dyDescent="0.25">
      <c r="A42" s="12" t="s">
        <v>14</v>
      </c>
      <c r="D42" s="19">
        <f>ABS(B40-B41)</f>
        <v>5.9500000000007276</v>
      </c>
      <c r="E42" s="5">
        <f>ABS(C40-C41)</f>
        <v>1</v>
      </c>
      <c r="F42" s="10">
        <f>CHIDIST(D42,E42)</f>
        <v>1.471728611707019E-2</v>
      </c>
    </row>
    <row r="44" spans="1:6" x14ac:dyDescent="0.25">
      <c r="A44" s="11" t="s">
        <v>23</v>
      </c>
      <c r="B44" s="4">
        <v>4154.0429999999997</v>
      </c>
      <c r="C44" s="5">
        <v>15</v>
      </c>
    </row>
    <row r="45" spans="1:6" x14ac:dyDescent="0.25">
      <c r="A45" s="11" t="s">
        <v>19</v>
      </c>
      <c r="B45" s="4">
        <v>4169.5410000000002</v>
      </c>
      <c r="C45" s="5">
        <v>6</v>
      </c>
    </row>
    <row r="46" spans="1:6" x14ac:dyDescent="0.25">
      <c r="A46" s="11" t="s">
        <v>25</v>
      </c>
      <c r="B46" s="4">
        <v>4167.8999999999996</v>
      </c>
      <c r="C46" s="5">
        <v>8</v>
      </c>
    </row>
    <row r="47" spans="1:6" x14ac:dyDescent="0.25">
      <c r="A47" s="11" t="s">
        <v>26</v>
      </c>
      <c r="B47" s="4">
        <v>4166.9399999999996</v>
      </c>
      <c r="C47" s="5">
        <v>10</v>
      </c>
    </row>
    <row r="48" spans="1:6" x14ac:dyDescent="0.25">
      <c r="A48" s="11"/>
    </row>
    <row r="49" spans="1:6" x14ac:dyDescent="0.25">
      <c r="A49" s="12" t="s">
        <v>27</v>
      </c>
      <c r="D49" s="19">
        <f>ABS(B45-B46)</f>
        <v>1.6410000000005311</v>
      </c>
      <c r="E49" s="5">
        <f>ABS(C45-C46)</f>
        <v>2</v>
      </c>
      <c r="F49" s="10">
        <f>CHIDIST(D49,E49)</f>
        <v>0.44021149372341167</v>
      </c>
    </row>
    <row r="50" spans="1:6" x14ac:dyDescent="0.25">
      <c r="A50" s="12" t="s">
        <v>28</v>
      </c>
      <c r="D50" s="19">
        <f>ABS(B46-B47)</f>
        <v>0.96000000000003638</v>
      </c>
      <c r="E50" s="5">
        <f>ABS(C46-C47)</f>
        <v>2</v>
      </c>
      <c r="F50" s="10">
        <f>CHIDIST(D50,E50)</f>
        <v>0.61878339180612962</v>
      </c>
    </row>
    <row r="51" spans="1:6" x14ac:dyDescent="0.25">
      <c r="A51" s="12" t="s">
        <v>49</v>
      </c>
      <c r="D51" s="19">
        <f>ABS(B44-B45)</f>
        <v>15.498000000000502</v>
      </c>
      <c r="E51" s="5">
        <f>ABS(C44-C45)</f>
        <v>9</v>
      </c>
      <c r="F51" s="10">
        <f>CHIDIST(D51,E51)</f>
        <v>7.8133993368184079E-2</v>
      </c>
    </row>
    <row r="54" spans="1:6" x14ac:dyDescent="0.25">
      <c r="A54" s="22" t="s">
        <v>56</v>
      </c>
    </row>
    <row r="55" spans="1:6" x14ac:dyDescent="0.25">
      <c r="A55" s="11" t="s">
        <v>23</v>
      </c>
      <c r="B55" s="4">
        <v>199.19200000000001</v>
      </c>
      <c r="C55" s="5">
        <v>9</v>
      </c>
    </row>
    <row r="56" spans="1:6" x14ac:dyDescent="0.25">
      <c r="A56" s="11" t="s">
        <v>19</v>
      </c>
      <c r="B56" s="4">
        <v>203.01</v>
      </c>
      <c r="C56" s="5">
        <v>5</v>
      </c>
    </row>
    <row r="57" spans="1:6" x14ac:dyDescent="0.25">
      <c r="A57" s="11" t="s">
        <v>25</v>
      </c>
      <c r="B57" s="4">
        <v>201.40899999999999</v>
      </c>
      <c r="C57" s="5">
        <v>7</v>
      </c>
    </row>
    <row r="58" spans="1:6" x14ac:dyDescent="0.25">
      <c r="A58" s="11"/>
    </row>
    <row r="59" spans="1:6" x14ac:dyDescent="0.25">
      <c r="A59" s="12" t="s">
        <v>27</v>
      </c>
      <c r="D59" s="19">
        <f>ABS(B56-B57)</f>
        <v>1.6009999999999991</v>
      </c>
      <c r="E59" s="5">
        <f>ABS(C56-C57)</f>
        <v>2</v>
      </c>
      <c r="F59" s="10">
        <f>CHIDIST(D59,E59)</f>
        <v>0.44910435579192387</v>
      </c>
    </row>
    <row r="60" spans="1:6" x14ac:dyDescent="0.25">
      <c r="A60" s="12" t="s">
        <v>49</v>
      </c>
      <c r="D60" s="19">
        <f>ABS(B55-B56)</f>
        <v>3.8179999999999836</v>
      </c>
      <c r="E60" s="5">
        <f>ABS(C55-C56)</f>
        <v>4</v>
      </c>
      <c r="F60" s="10">
        <f>CHIDIST(D60,E60)</f>
        <v>0.43119682590554309</v>
      </c>
    </row>
    <row r="61" spans="1:6" x14ac:dyDescent="0.25">
      <c r="A61" s="12"/>
    </row>
  </sheetData>
  <mergeCells count="1">
    <mergeCell ref="A1:F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Normal="100" workbookViewId="0">
      <selection activeCell="D4" sqref="D4:D9"/>
    </sheetView>
  </sheetViews>
  <sheetFormatPr defaultRowHeight="15" x14ac:dyDescent="0.25"/>
  <cols>
    <col min="1" max="1" width="28.42578125" customWidth="1"/>
    <col min="2" max="2" width="20.140625" customWidth="1"/>
    <col min="3" max="3" width="11.42578125" bestFit="1" customWidth="1"/>
    <col min="4" max="4" width="16.5703125" bestFit="1" customWidth="1"/>
    <col min="5" max="5" width="10" style="1" customWidth="1"/>
    <col min="6" max="8" width="9.140625" style="1"/>
  </cols>
  <sheetData>
    <row r="1" spans="1:8" ht="26.25" customHeight="1" x14ac:dyDescent="0.25">
      <c r="A1" s="39" t="s">
        <v>11</v>
      </c>
      <c r="B1" s="39"/>
      <c r="C1" s="39"/>
      <c r="D1" s="39"/>
      <c r="E1" s="39"/>
      <c r="F1" s="39"/>
      <c r="G1" s="39"/>
    </row>
    <row r="2" spans="1:8" s="14" customFormat="1" ht="24" customHeight="1" x14ac:dyDescent="0.25">
      <c r="A2" s="13" t="s">
        <v>0</v>
      </c>
      <c r="B2" s="13" t="s">
        <v>1</v>
      </c>
      <c r="C2" s="13" t="s">
        <v>3</v>
      </c>
      <c r="D2" s="13" t="s">
        <v>2</v>
      </c>
      <c r="E2" s="20" t="s">
        <v>4</v>
      </c>
      <c r="F2" s="20" t="s">
        <v>5</v>
      </c>
      <c r="G2" s="20" t="s">
        <v>6</v>
      </c>
      <c r="H2" s="21"/>
    </row>
    <row r="4" spans="1:8" ht="15" customHeight="1" x14ac:dyDescent="0.25">
      <c r="A4" s="40" t="s">
        <v>61</v>
      </c>
      <c r="B4" t="s">
        <v>62</v>
      </c>
      <c r="C4">
        <v>4.3430999999999997</v>
      </c>
      <c r="D4" s="37">
        <v>2.6919999999999999E-2</v>
      </c>
      <c r="E4" s="1">
        <f>1.96*SQRT(D4)</f>
        <v>0.32158338265526093</v>
      </c>
      <c r="F4" s="1">
        <f xml:space="preserve"> C4-E4</f>
        <v>4.021516617344739</v>
      </c>
      <c r="G4" s="1">
        <f>C4+E4</f>
        <v>4.6646833826552605</v>
      </c>
    </row>
    <row r="5" spans="1:8" x14ac:dyDescent="0.25">
      <c r="A5" s="40"/>
      <c r="B5" t="s">
        <v>63</v>
      </c>
      <c r="C5">
        <v>4.3430999999999997</v>
      </c>
      <c r="D5" s="37">
        <v>0.40639999999999998</v>
      </c>
      <c r="E5" s="1">
        <f>1.96*SQRT(D5)</f>
        <v>1.2494903921199234</v>
      </c>
      <c r="F5" s="1">
        <f xml:space="preserve"> C5-E5</f>
        <v>3.0936096078800763</v>
      </c>
      <c r="G5" s="1">
        <f>C5+E5</f>
        <v>5.5925903921199236</v>
      </c>
    </row>
    <row r="6" spans="1:8" x14ac:dyDescent="0.25">
      <c r="A6" s="40"/>
      <c r="B6" t="s">
        <v>64</v>
      </c>
      <c r="C6">
        <v>-0.13020000000000001</v>
      </c>
      <c r="D6" s="37">
        <v>2.2759999999999999E-2</v>
      </c>
      <c r="E6" s="1">
        <f t="shared" ref="E6:E9" si="0">1.96*SQRT(D6)</f>
        <v>0.295693787557331</v>
      </c>
      <c r="F6" s="1">
        <f t="shared" ref="F6:F7" si="1" xml:space="preserve"> C6-E6</f>
        <v>-0.42589378755733098</v>
      </c>
      <c r="G6" s="1">
        <f t="shared" ref="G6:G7" si="2">C6+E6</f>
        <v>0.16549378755733099</v>
      </c>
    </row>
    <row r="7" spans="1:8" x14ac:dyDescent="0.25">
      <c r="A7" s="40"/>
      <c r="B7" t="s">
        <v>65</v>
      </c>
      <c r="C7">
        <v>-0.13020000000000001</v>
      </c>
      <c r="D7" s="37">
        <v>4.929E-2</v>
      </c>
      <c r="E7" s="1">
        <f t="shared" si="0"/>
        <v>0.43514648568039704</v>
      </c>
      <c r="F7" s="1">
        <f t="shared" si="1"/>
        <v>-0.56534648568039703</v>
      </c>
      <c r="G7" s="1">
        <f t="shared" si="2"/>
        <v>0.30494648568039706</v>
      </c>
    </row>
    <row r="8" spans="1:8" x14ac:dyDescent="0.25">
      <c r="D8" s="37"/>
    </row>
    <row r="9" spans="1:8" x14ac:dyDescent="0.25">
      <c r="A9" s="41" t="s">
        <v>66</v>
      </c>
      <c r="B9" t="s">
        <v>67</v>
      </c>
      <c r="C9">
        <v>-1.61E-2</v>
      </c>
      <c r="D9" s="37">
        <v>0.10199999999999999</v>
      </c>
      <c r="E9" s="1">
        <f t="shared" si="0"/>
        <v>0.62597380136871539</v>
      </c>
      <c r="F9" s="1">
        <f t="shared" ref="F9" si="3" xml:space="preserve"> C9-E9</f>
        <v>-0.64207380136871539</v>
      </c>
      <c r="G9" s="1">
        <f t="shared" ref="G9" si="4">C9+E9</f>
        <v>0.60987380136871538</v>
      </c>
    </row>
    <row r="10" spans="1:8" x14ac:dyDescent="0.25">
      <c r="A10" s="41"/>
    </row>
  </sheetData>
  <mergeCells count="3">
    <mergeCell ref="A1:G1"/>
    <mergeCell ref="A4:A7"/>
    <mergeCell ref="A9:A10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A3" sqref="A3:XFD3"/>
    </sheetView>
  </sheetViews>
  <sheetFormatPr defaultRowHeight="15" x14ac:dyDescent="0.25"/>
  <cols>
    <col min="1" max="1" width="45" style="26" customWidth="1"/>
    <col min="2" max="2" width="9.42578125" style="35" customWidth="1"/>
    <col min="3" max="3" width="10.85546875" style="35" customWidth="1"/>
    <col min="4" max="4" width="9.42578125" style="35" customWidth="1"/>
    <col min="5" max="6" width="11.28515625" style="35" customWidth="1"/>
    <col min="7" max="7" width="9.42578125" style="35" customWidth="1"/>
    <col min="8" max="8" width="2.5703125" style="26" customWidth="1"/>
    <col min="9" max="9" width="9.140625" style="33" bestFit="1" customWidth="1"/>
    <col min="10" max="10" width="11" style="33" customWidth="1"/>
    <col min="11" max="11" width="9.140625" style="33" bestFit="1" customWidth="1"/>
    <col min="12" max="13" width="11" style="33" customWidth="1"/>
    <col min="14" max="14" width="9.140625" style="33" bestFit="1" customWidth="1"/>
    <col min="15" max="260" width="9.140625" style="26"/>
    <col min="261" max="261" width="34.85546875" style="26" customWidth="1"/>
    <col min="262" max="265" width="9.42578125" style="26" customWidth="1"/>
    <col min="266" max="266" width="4.140625" style="26" customWidth="1"/>
    <col min="267" max="267" width="11.42578125" style="26" customWidth="1"/>
    <col min="268" max="268" width="11.42578125" style="26" bestFit="1" customWidth="1"/>
    <col min="269" max="269" width="11.42578125" style="26" customWidth="1"/>
    <col min="270" max="270" width="11.42578125" style="26" bestFit="1" customWidth="1"/>
    <col min="271" max="516" width="9.140625" style="26"/>
    <col min="517" max="517" width="34.85546875" style="26" customWidth="1"/>
    <col min="518" max="521" width="9.42578125" style="26" customWidth="1"/>
    <col min="522" max="522" width="4.140625" style="26" customWidth="1"/>
    <col min="523" max="523" width="11.42578125" style="26" customWidth="1"/>
    <col min="524" max="524" width="11.42578125" style="26" bestFit="1" customWidth="1"/>
    <col min="525" max="525" width="11.42578125" style="26" customWidth="1"/>
    <col min="526" max="526" width="11.42578125" style="26" bestFit="1" customWidth="1"/>
    <col min="527" max="772" width="9.140625" style="26"/>
    <col min="773" max="773" width="34.85546875" style="26" customWidth="1"/>
    <col min="774" max="777" width="9.42578125" style="26" customWidth="1"/>
    <col min="778" max="778" width="4.140625" style="26" customWidth="1"/>
    <col min="779" max="779" width="11.42578125" style="26" customWidth="1"/>
    <col min="780" max="780" width="11.42578125" style="26" bestFit="1" customWidth="1"/>
    <col min="781" max="781" width="11.42578125" style="26" customWidth="1"/>
    <col min="782" max="782" width="11.42578125" style="26" bestFit="1" customWidth="1"/>
    <col min="783" max="1028" width="9.140625" style="26"/>
    <col min="1029" max="1029" width="34.85546875" style="26" customWidth="1"/>
    <col min="1030" max="1033" width="9.42578125" style="26" customWidth="1"/>
    <col min="1034" max="1034" width="4.140625" style="26" customWidth="1"/>
    <col min="1035" max="1035" width="11.42578125" style="26" customWidth="1"/>
    <col min="1036" max="1036" width="11.42578125" style="26" bestFit="1" customWidth="1"/>
    <col min="1037" max="1037" width="11.42578125" style="26" customWidth="1"/>
    <col min="1038" max="1038" width="11.42578125" style="26" bestFit="1" customWidth="1"/>
    <col min="1039" max="1284" width="9.140625" style="26"/>
    <col min="1285" max="1285" width="34.85546875" style="26" customWidth="1"/>
    <col min="1286" max="1289" width="9.42578125" style="26" customWidth="1"/>
    <col min="1290" max="1290" width="4.140625" style="26" customWidth="1"/>
    <col min="1291" max="1291" width="11.42578125" style="26" customWidth="1"/>
    <col min="1292" max="1292" width="11.42578125" style="26" bestFit="1" customWidth="1"/>
    <col min="1293" max="1293" width="11.42578125" style="26" customWidth="1"/>
    <col min="1294" max="1294" width="11.42578125" style="26" bestFit="1" customWidth="1"/>
    <col min="1295" max="1540" width="9.140625" style="26"/>
    <col min="1541" max="1541" width="34.85546875" style="26" customWidth="1"/>
    <col min="1542" max="1545" width="9.42578125" style="26" customWidth="1"/>
    <col min="1546" max="1546" width="4.140625" style="26" customWidth="1"/>
    <col min="1547" max="1547" width="11.42578125" style="26" customWidth="1"/>
    <col min="1548" max="1548" width="11.42578125" style="26" bestFit="1" customWidth="1"/>
    <col min="1549" max="1549" width="11.42578125" style="26" customWidth="1"/>
    <col min="1550" max="1550" width="11.42578125" style="26" bestFit="1" customWidth="1"/>
    <col min="1551" max="1796" width="9.140625" style="26"/>
    <col min="1797" max="1797" width="34.85546875" style="26" customWidth="1"/>
    <col min="1798" max="1801" width="9.42578125" style="26" customWidth="1"/>
    <col min="1802" max="1802" width="4.140625" style="26" customWidth="1"/>
    <col min="1803" max="1803" width="11.42578125" style="26" customWidth="1"/>
    <col min="1804" max="1804" width="11.42578125" style="26" bestFit="1" customWidth="1"/>
    <col min="1805" max="1805" width="11.42578125" style="26" customWidth="1"/>
    <col min="1806" max="1806" width="11.42578125" style="26" bestFit="1" customWidth="1"/>
    <col min="1807" max="2052" width="9.140625" style="26"/>
    <col min="2053" max="2053" width="34.85546875" style="26" customWidth="1"/>
    <col min="2054" max="2057" width="9.42578125" style="26" customWidth="1"/>
    <col min="2058" max="2058" width="4.140625" style="26" customWidth="1"/>
    <col min="2059" max="2059" width="11.42578125" style="26" customWidth="1"/>
    <col min="2060" max="2060" width="11.42578125" style="26" bestFit="1" customWidth="1"/>
    <col min="2061" max="2061" width="11.42578125" style="26" customWidth="1"/>
    <col min="2062" max="2062" width="11.42578125" style="26" bestFit="1" customWidth="1"/>
    <col min="2063" max="2308" width="9.140625" style="26"/>
    <col min="2309" max="2309" width="34.85546875" style="26" customWidth="1"/>
    <col min="2310" max="2313" width="9.42578125" style="26" customWidth="1"/>
    <col min="2314" max="2314" width="4.140625" style="26" customWidth="1"/>
    <col min="2315" max="2315" width="11.42578125" style="26" customWidth="1"/>
    <col min="2316" max="2316" width="11.42578125" style="26" bestFit="1" customWidth="1"/>
    <col min="2317" max="2317" width="11.42578125" style="26" customWidth="1"/>
    <col min="2318" max="2318" width="11.42578125" style="26" bestFit="1" customWidth="1"/>
    <col min="2319" max="2564" width="9.140625" style="26"/>
    <col min="2565" max="2565" width="34.85546875" style="26" customWidth="1"/>
    <col min="2566" max="2569" width="9.42578125" style="26" customWidth="1"/>
    <col min="2570" max="2570" width="4.140625" style="26" customWidth="1"/>
    <col min="2571" max="2571" width="11.42578125" style="26" customWidth="1"/>
    <col min="2572" max="2572" width="11.42578125" style="26" bestFit="1" customWidth="1"/>
    <col min="2573" max="2573" width="11.42578125" style="26" customWidth="1"/>
    <col min="2574" max="2574" width="11.42578125" style="26" bestFit="1" customWidth="1"/>
    <col min="2575" max="2820" width="9.140625" style="26"/>
    <col min="2821" max="2821" width="34.85546875" style="26" customWidth="1"/>
    <col min="2822" max="2825" width="9.42578125" style="26" customWidth="1"/>
    <col min="2826" max="2826" width="4.140625" style="26" customWidth="1"/>
    <col min="2827" max="2827" width="11.42578125" style="26" customWidth="1"/>
    <col min="2828" max="2828" width="11.42578125" style="26" bestFit="1" customWidth="1"/>
    <col min="2829" max="2829" width="11.42578125" style="26" customWidth="1"/>
    <col min="2830" max="2830" width="11.42578125" style="26" bestFit="1" customWidth="1"/>
    <col min="2831" max="3076" width="9.140625" style="26"/>
    <col min="3077" max="3077" width="34.85546875" style="26" customWidth="1"/>
    <col min="3078" max="3081" width="9.42578125" style="26" customWidth="1"/>
    <col min="3082" max="3082" width="4.140625" style="26" customWidth="1"/>
    <col min="3083" max="3083" width="11.42578125" style="26" customWidth="1"/>
    <col min="3084" max="3084" width="11.42578125" style="26" bestFit="1" customWidth="1"/>
    <col min="3085" max="3085" width="11.42578125" style="26" customWidth="1"/>
    <col min="3086" max="3086" width="11.42578125" style="26" bestFit="1" customWidth="1"/>
    <col min="3087" max="3332" width="9.140625" style="26"/>
    <col min="3333" max="3333" width="34.85546875" style="26" customWidth="1"/>
    <col min="3334" max="3337" width="9.42578125" style="26" customWidth="1"/>
    <col min="3338" max="3338" width="4.140625" style="26" customWidth="1"/>
    <col min="3339" max="3339" width="11.42578125" style="26" customWidth="1"/>
    <col min="3340" max="3340" width="11.42578125" style="26" bestFit="1" customWidth="1"/>
    <col min="3341" max="3341" width="11.42578125" style="26" customWidth="1"/>
    <col min="3342" max="3342" width="11.42578125" style="26" bestFit="1" customWidth="1"/>
    <col min="3343" max="3588" width="9.140625" style="26"/>
    <col min="3589" max="3589" width="34.85546875" style="26" customWidth="1"/>
    <col min="3590" max="3593" width="9.42578125" style="26" customWidth="1"/>
    <col min="3594" max="3594" width="4.140625" style="26" customWidth="1"/>
    <col min="3595" max="3595" width="11.42578125" style="26" customWidth="1"/>
    <col min="3596" max="3596" width="11.42578125" style="26" bestFit="1" customWidth="1"/>
    <col min="3597" max="3597" width="11.42578125" style="26" customWidth="1"/>
    <col min="3598" max="3598" width="11.42578125" style="26" bestFit="1" customWidth="1"/>
    <col min="3599" max="3844" width="9.140625" style="26"/>
    <col min="3845" max="3845" width="34.85546875" style="26" customWidth="1"/>
    <col min="3846" max="3849" width="9.42578125" style="26" customWidth="1"/>
    <col min="3850" max="3850" width="4.140625" style="26" customWidth="1"/>
    <col min="3851" max="3851" width="11.42578125" style="26" customWidth="1"/>
    <col min="3852" max="3852" width="11.42578125" style="26" bestFit="1" customWidth="1"/>
    <col min="3853" max="3853" width="11.42578125" style="26" customWidth="1"/>
    <col min="3854" max="3854" width="11.42578125" style="26" bestFit="1" customWidth="1"/>
    <col min="3855" max="4100" width="9.140625" style="26"/>
    <col min="4101" max="4101" width="34.85546875" style="26" customWidth="1"/>
    <col min="4102" max="4105" width="9.42578125" style="26" customWidth="1"/>
    <col min="4106" max="4106" width="4.140625" style="26" customWidth="1"/>
    <col min="4107" max="4107" width="11.42578125" style="26" customWidth="1"/>
    <col min="4108" max="4108" width="11.42578125" style="26" bestFit="1" customWidth="1"/>
    <col min="4109" max="4109" width="11.42578125" style="26" customWidth="1"/>
    <col min="4110" max="4110" width="11.42578125" style="26" bestFit="1" customWidth="1"/>
    <col min="4111" max="4356" width="9.140625" style="26"/>
    <col min="4357" max="4357" width="34.85546875" style="26" customWidth="1"/>
    <col min="4358" max="4361" width="9.42578125" style="26" customWidth="1"/>
    <col min="4362" max="4362" width="4.140625" style="26" customWidth="1"/>
    <col min="4363" max="4363" width="11.42578125" style="26" customWidth="1"/>
    <col min="4364" max="4364" width="11.42578125" style="26" bestFit="1" customWidth="1"/>
    <col min="4365" max="4365" width="11.42578125" style="26" customWidth="1"/>
    <col min="4366" max="4366" width="11.42578125" style="26" bestFit="1" customWidth="1"/>
    <col min="4367" max="4612" width="9.140625" style="26"/>
    <col min="4613" max="4613" width="34.85546875" style="26" customWidth="1"/>
    <col min="4614" max="4617" width="9.42578125" style="26" customWidth="1"/>
    <col min="4618" max="4618" width="4.140625" style="26" customWidth="1"/>
    <col min="4619" max="4619" width="11.42578125" style="26" customWidth="1"/>
    <col min="4620" max="4620" width="11.42578125" style="26" bestFit="1" customWidth="1"/>
    <col min="4621" max="4621" width="11.42578125" style="26" customWidth="1"/>
    <col min="4622" max="4622" width="11.42578125" style="26" bestFit="1" customWidth="1"/>
    <col min="4623" max="4868" width="9.140625" style="26"/>
    <col min="4869" max="4869" width="34.85546875" style="26" customWidth="1"/>
    <col min="4870" max="4873" width="9.42578125" style="26" customWidth="1"/>
    <col min="4874" max="4874" width="4.140625" style="26" customWidth="1"/>
    <col min="4875" max="4875" width="11.42578125" style="26" customWidth="1"/>
    <col min="4876" max="4876" width="11.42578125" style="26" bestFit="1" customWidth="1"/>
    <col min="4877" max="4877" width="11.42578125" style="26" customWidth="1"/>
    <col min="4878" max="4878" width="11.42578125" style="26" bestFit="1" customWidth="1"/>
    <col min="4879" max="5124" width="9.140625" style="26"/>
    <col min="5125" max="5125" width="34.85546875" style="26" customWidth="1"/>
    <col min="5126" max="5129" width="9.42578125" style="26" customWidth="1"/>
    <col min="5130" max="5130" width="4.140625" style="26" customWidth="1"/>
    <col min="5131" max="5131" width="11.42578125" style="26" customWidth="1"/>
    <col min="5132" max="5132" width="11.42578125" style="26" bestFit="1" customWidth="1"/>
    <col min="5133" max="5133" width="11.42578125" style="26" customWidth="1"/>
    <col min="5134" max="5134" width="11.42578125" style="26" bestFit="1" customWidth="1"/>
    <col min="5135" max="5380" width="9.140625" style="26"/>
    <col min="5381" max="5381" width="34.85546875" style="26" customWidth="1"/>
    <col min="5382" max="5385" width="9.42578125" style="26" customWidth="1"/>
    <col min="5386" max="5386" width="4.140625" style="26" customWidth="1"/>
    <col min="5387" max="5387" width="11.42578125" style="26" customWidth="1"/>
    <col min="5388" max="5388" width="11.42578125" style="26" bestFit="1" customWidth="1"/>
    <col min="5389" max="5389" width="11.42578125" style="26" customWidth="1"/>
    <col min="5390" max="5390" width="11.42578125" style="26" bestFit="1" customWidth="1"/>
    <col min="5391" max="5636" width="9.140625" style="26"/>
    <col min="5637" max="5637" width="34.85546875" style="26" customWidth="1"/>
    <col min="5638" max="5641" width="9.42578125" style="26" customWidth="1"/>
    <col min="5642" max="5642" width="4.140625" style="26" customWidth="1"/>
    <col min="5643" max="5643" width="11.42578125" style="26" customWidth="1"/>
    <col min="5644" max="5644" width="11.42578125" style="26" bestFit="1" customWidth="1"/>
    <col min="5645" max="5645" width="11.42578125" style="26" customWidth="1"/>
    <col min="5646" max="5646" width="11.42578125" style="26" bestFit="1" customWidth="1"/>
    <col min="5647" max="5892" width="9.140625" style="26"/>
    <col min="5893" max="5893" width="34.85546875" style="26" customWidth="1"/>
    <col min="5894" max="5897" width="9.42578125" style="26" customWidth="1"/>
    <col min="5898" max="5898" width="4.140625" style="26" customWidth="1"/>
    <col min="5899" max="5899" width="11.42578125" style="26" customWidth="1"/>
    <col min="5900" max="5900" width="11.42578125" style="26" bestFit="1" customWidth="1"/>
    <col min="5901" max="5901" width="11.42578125" style="26" customWidth="1"/>
    <col min="5902" max="5902" width="11.42578125" style="26" bestFit="1" customWidth="1"/>
    <col min="5903" max="6148" width="9.140625" style="26"/>
    <col min="6149" max="6149" width="34.85546875" style="26" customWidth="1"/>
    <col min="6150" max="6153" width="9.42578125" style="26" customWidth="1"/>
    <col min="6154" max="6154" width="4.140625" style="26" customWidth="1"/>
    <col min="6155" max="6155" width="11.42578125" style="26" customWidth="1"/>
    <col min="6156" max="6156" width="11.42578125" style="26" bestFit="1" customWidth="1"/>
    <col min="6157" max="6157" width="11.42578125" style="26" customWidth="1"/>
    <col min="6158" max="6158" width="11.42578125" style="26" bestFit="1" customWidth="1"/>
    <col min="6159" max="6404" width="9.140625" style="26"/>
    <col min="6405" max="6405" width="34.85546875" style="26" customWidth="1"/>
    <col min="6406" max="6409" width="9.42578125" style="26" customWidth="1"/>
    <col min="6410" max="6410" width="4.140625" style="26" customWidth="1"/>
    <col min="6411" max="6411" width="11.42578125" style="26" customWidth="1"/>
    <col min="6412" max="6412" width="11.42578125" style="26" bestFit="1" customWidth="1"/>
    <col min="6413" max="6413" width="11.42578125" style="26" customWidth="1"/>
    <col min="6414" max="6414" width="11.42578125" style="26" bestFit="1" customWidth="1"/>
    <col min="6415" max="6660" width="9.140625" style="26"/>
    <col min="6661" max="6661" width="34.85546875" style="26" customWidth="1"/>
    <col min="6662" max="6665" width="9.42578125" style="26" customWidth="1"/>
    <col min="6666" max="6666" width="4.140625" style="26" customWidth="1"/>
    <col min="6667" max="6667" width="11.42578125" style="26" customWidth="1"/>
    <col min="6668" max="6668" width="11.42578125" style="26" bestFit="1" customWidth="1"/>
    <col min="6669" max="6669" width="11.42578125" style="26" customWidth="1"/>
    <col min="6670" max="6670" width="11.42578125" style="26" bestFit="1" customWidth="1"/>
    <col min="6671" max="6916" width="9.140625" style="26"/>
    <col min="6917" max="6917" width="34.85546875" style="26" customWidth="1"/>
    <col min="6918" max="6921" width="9.42578125" style="26" customWidth="1"/>
    <col min="6922" max="6922" width="4.140625" style="26" customWidth="1"/>
    <col min="6923" max="6923" width="11.42578125" style="26" customWidth="1"/>
    <col min="6924" max="6924" width="11.42578125" style="26" bestFit="1" customWidth="1"/>
    <col min="6925" max="6925" width="11.42578125" style="26" customWidth="1"/>
    <col min="6926" max="6926" width="11.42578125" style="26" bestFit="1" customWidth="1"/>
    <col min="6927" max="7172" width="9.140625" style="26"/>
    <col min="7173" max="7173" width="34.85546875" style="26" customWidth="1"/>
    <col min="7174" max="7177" width="9.42578125" style="26" customWidth="1"/>
    <col min="7178" max="7178" width="4.140625" style="26" customWidth="1"/>
    <col min="7179" max="7179" width="11.42578125" style="26" customWidth="1"/>
    <col min="7180" max="7180" width="11.42578125" style="26" bestFit="1" customWidth="1"/>
    <col min="7181" max="7181" width="11.42578125" style="26" customWidth="1"/>
    <col min="7182" max="7182" width="11.42578125" style="26" bestFit="1" customWidth="1"/>
    <col min="7183" max="7428" width="9.140625" style="26"/>
    <col min="7429" max="7429" width="34.85546875" style="26" customWidth="1"/>
    <col min="7430" max="7433" width="9.42578125" style="26" customWidth="1"/>
    <col min="7434" max="7434" width="4.140625" style="26" customWidth="1"/>
    <col min="7435" max="7435" width="11.42578125" style="26" customWidth="1"/>
    <col min="7436" max="7436" width="11.42578125" style="26" bestFit="1" customWidth="1"/>
    <col min="7437" max="7437" width="11.42578125" style="26" customWidth="1"/>
    <col min="7438" max="7438" width="11.42578125" style="26" bestFit="1" customWidth="1"/>
    <col min="7439" max="7684" width="9.140625" style="26"/>
    <col min="7685" max="7685" width="34.85546875" style="26" customWidth="1"/>
    <col min="7686" max="7689" width="9.42578125" style="26" customWidth="1"/>
    <col min="7690" max="7690" width="4.140625" style="26" customWidth="1"/>
    <col min="7691" max="7691" width="11.42578125" style="26" customWidth="1"/>
    <col min="7692" max="7692" width="11.42578125" style="26" bestFit="1" customWidth="1"/>
    <col min="7693" max="7693" width="11.42578125" style="26" customWidth="1"/>
    <col min="7694" max="7694" width="11.42578125" style="26" bestFit="1" customWidth="1"/>
    <col min="7695" max="7940" width="9.140625" style="26"/>
    <col min="7941" max="7941" width="34.85546875" style="26" customWidth="1"/>
    <col min="7942" max="7945" width="9.42578125" style="26" customWidth="1"/>
    <col min="7946" max="7946" width="4.140625" style="26" customWidth="1"/>
    <col min="7947" max="7947" width="11.42578125" style="26" customWidth="1"/>
    <col min="7948" max="7948" width="11.42578125" style="26" bestFit="1" customWidth="1"/>
    <col min="7949" max="7949" width="11.42578125" style="26" customWidth="1"/>
    <col min="7950" max="7950" width="11.42578125" style="26" bestFit="1" customWidth="1"/>
    <col min="7951" max="8196" width="9.140625" style="26"/>
    <col min="8197" max="8197" width="34.85546875" style="26" customWidth="1"/>
    <col min="8198" max="8201" width="9.42578125" style="26" customWidth="1"/>
    <col min="8202" max="8202" width="4.140625" style="26" customWidth="1"/>
    <col min="8203" max="8203" width="11.42578125" style="26" customWidth="1"/>
    <col min="8204" max="8204" width="11.42578125" style="26" bestFit="1" customWidth="1"/>
    <col min="8205" max="8205" width="11.42578125" style="26" customWidth="1"/>
    <col min="8206" max="8206" width="11.42578125" style="26" bestFit="1" customWidth="1"/>
    <col min="8207" max="8452" width="9.140625" style="26"/>
    <col min="8453" max="8453" width="34.85546875" style="26" customWidth="1"/>
    <col min="8454" max="8457" width="9.42578125" style="26" customWidth="1"/>
    <col min="8458" max="8458" width="4.140625" style="26" customWidth="1"/>
    <col min="8459" max="8459" width="11.42578125" style="26" customWidth="1"/>
    <col min="8460" max="8460" width="11.42578125" style="26" bestFit="1" customWidth="1"/>
    <col min="8461" max="8461" width="11.42578125" style="26" customWidth="1"/>
    <col min="8462" max="8462" width="11.42578125" style="26" bestFit="1" customWidth="1"/>
    <col min="8463" max="8708" width="9.140625" style="26"/>
    <col min="8709" max="8709" width="34.85546875" style="26" customWidth="1"/>
    <col min="8710" max="8713" width="9.42578125" style="26" customWidth="1"/>
    <col min="8714" max="8714" width="4.140625" style="26" customWidth="1"/>
    <col min="8715" max="8715" width="11.42578125" style="26" customWidth="1"/>
    <col min="8716" max="8716" width="11.42578125" style="26" bestFit="1" customWidth="1"/>
    <col min="8717" max="8717" width="11.42578125" style="26" customWidth="1"/>
    <col min="8718" max="8718" width="11.42578125" style="26" bestFit="1" customWidth="1"/>
    <col min="8719" max="8964" width="9.140625" style="26"/>
    <col min="8965" max="8965" width="34.85546875" style="26" customWidth="1"/>
    <col min="8966" max="8969" width="9.42578125" style="26" customWidth="1"/>
    <col min="8970" max="8970" width="4.140625" style="26" customWidth="1"/>
    <col min="8971" max="8971" width="11.42578125" style="26" customWidth="1"/>
    <col min="8972" max="8972" width="11.42578125" style="26" bestFit="1" customWidth="1"/>
    <col min="8973" max="8973" width="11.42578125" style="26" customWidth="1"/>
    <col min="8974" max="8974" width="11.42578125" style="26" bestFit="1" customWidth="1"/>
    <col min="8975" max="9220" width="9.140625" style="26"/>
    <col min="9221" max="9221" width="34.85546875" style="26" customWidth="1"/>
    <col min="9222" max="9225" width="9.42578125" style="26" customWidth="1"/>
    <col min="9226" max="9226" width="4.140625" style="26" customWidth="1"/>
    <col min="9227" max="9227" width="11.42578125" style="26" customWidth="1"/>
    <col min="9228" max="9228" width="11.42578125" style="26" bestFit="1" customWidth="1"/>
    <col min="9229" max="9229" width="11.42578125" style="26" customWidth="1"/>
    <col min="9230" max="9230" width="11.42578125" style="26" bestFit="1" customWidth="1"/>
    <col min="9231" max="9476" width="9.140625" style="26"/>
    <col min="9477" max="9477" width="34.85546875" style="26" customWidth="1"/>
    <col min="9478" max="9481" width="9.42578125" style="26" customWidth="1"/>
    <col min="9482" max="9482" width="4.140625" style="26" customWidth="1"/>
    <col min="9483" max="9483" width="11.42578125" style="26" customWidth="1"/>
    <col min="9484" max="9484" width="11.42578125" style="26" bestFit="1" customWidth="1"/>
    <col min="9485" max="9485" width="11.42578125" style="26" customWidth="1"/>
    <col min="9486" max="9486" width="11.42578125" style="26" bestFit="1" customWidth="1"/>
    <col min="9487" max="9732" width="9.140625" style="26"/>
    <col min="9733" max="9733" width="34.85546875" style="26" customWidth="1"/>
    <col min="9734" max="9737" width="9.42578125" style="26" customWidth="1"/>
    <col min="9738" max="9738" width="4.140625" style="26" customWidth="1"/>
    <col min="9739" max="9739" width="11.42578125" style="26" customWidth="1"/>
    <col min="9740" max="9740" width="11.42578125" style="26" bestFit="1" customWidth="1"/>
    <col min="9741" max="9741" width="11.42578125" style="26" customWidth="1"/>
    <col min="9742" max="9742" width="11.42578125" style="26" bestFit="1" customWidth="1"/>
    <col min="9743" max="9988" width="9.140625" style="26"/>
    <col min="9989" max="9989" width="34.85546875" style="26" customWidth="1"/>
    <col min="9990" max="9993" width="9.42578125" style="26" customWidth="1"/>
    <col min="9994" max="9994" width="4.140625" style="26" customWidth="1"/>
    <col min="9995" max="9995" width="11.42578125" style="26" customWidth="1"/>
    <col min="9996" max="9996" width="11.42578125" style="26" bestFit="1" customWidth="1"/>
    <col min="9997" max="9997" width="11.42578125" style="26" customWidth="1"/>
    <col min="9998" max="9998" width="11.42578125" style="26" bestFit="1" customWidth="1"/>
    <col min="9999" max="10244" width="9.140625" style="26"/>
    <col min="10245" max="10245" width="34.85546875" style="26" customWidth="1"/>
    <col min="10246" max="10249" width="9.42578125" style="26" customWidth="1"/>
    <col min="10250" max="10250" width="4.140625" style="26" customWidth="1"/>
    <col min="10251" max="10251" width="11.42578125" style="26" customWidth="1"/>
    <col min="10252" max="10252" width="11.42578125" style="26" bestFit="1" customWidth="1"/>
    <col min="10253" max="10253" width="11.42578125" style="26" customWidth="1"/>
    <col min="10254" max="10254" width="11.42578125" style="26" bestFit="1" customWidth="1"/>
    <col min="10255" max="10500" width="9.140625" style="26"/>
    <col min="10501" max="10501" width="34.85546875" style="26" customWidth="1"/>
    <col min="10502" max="10505" width="9.42578125" style="26" customWidth="1"/>
    <col min="10506" max="10506" width="4.140625" style="26" customWidth="1"/>
    <col min="10507" max="10507" width="11.42578125" style="26" customWidth="1"/>
    <col min="10508" max="10508" width="11.42578125" style="26" bestFit="1" customWidth="1"/>
    <col min="10509" max="10509" width="11.42578125" style="26" customWidth="1"/>
    <col min="10510" max="10510" width="11.42578125" style="26" bestFit="1" customWidth="1"/>
    <col min="10511" max="10756" width="9.140625" style="26"/>
    <col min="10757" max="10757" width="34.85546875" style="26" customWidth="1"/>
    <col min="10758" max="10761" width="9.42578125" style="26" customWidth="1"/>
    <col min="10762" max="10762" width="4.140625" style="26" customWidth="1"/>
    <col min="10763" max="10763" width="11.42578125" style="26" customWidth="1"/>
    <col min="10764" max="10764" width="11.42578125" style="26" bestFit="1" customWidth="1"/>
    <col min="10765" max="10765" width="11.42578125" style="26" customWidth="1"/>
    <col min="10766" max="10766" width="11.42578125" style="26" bestFit="1" customWidth="1"/>
    <col min="10767" max="11012" width="9.140625" style="26"/>
    <col min="11013" max="11013" width="34.85546875" style="26" customWidth="1"/>
    <col min="11014" max="11017" width="9.42578125" style="26" customWidth="1"/>
    <col min="11018" max="11018" width="4.140625" style="26" customWidth="1"/>
    <col min="11019" max="11019" width="11.42578125" style="26" customWidth="1"/>
    <col min="11020" max="11020" width="11.42578125" style="26" bestFit="1" customWidth="1"/>
    <col min="11021" max="11021" width="11.42578125" style="26" customWidth="1"/>
    <col min="11022" max="11022" width="11.42578125" style="26" bestFit="1" customWidth="1"/>
    <col min="11023" max="11268" width="9.140625" style="26"/>
    <col min="11269" max="11269" width="34.85546875" style="26" customWidth="1"/>
    <col min="11270" max="11273" width="9.42578125" style="26" customWidth="1"/>
    <col min="11274" max="11274" width="4.140625" style="26" customWidth="1"/>
    <col min="11275" max="11275" width="11.42578125" style="26" customWidth="1"/>
    <col min="11276" max="11276" width="11.42578125" style="26" bestFit="1" customWidth="1"/>
    <col min="11277" max="11277" width="11.42578125" style="26" customWidth="1"/>
    <col min="11278" max="11278" width="11.42578125" style="26" bestFit="1" customWidth="1"/>
    <col min="11279" max="11524" width="9.140625" style="26"/>
    <col min="11525" max="11525" width="34.85546875" style="26" customWidth="1"/>
    <col min="11526" max="11529" width="9.42578125" style="26" customWidth="1"/>
    <col min="11530" max="11530" width="4.140625" style="26" customWidth="1"/>
    <col min="11531" max="11531" width="11.42578125" style="26" customWidth="1"/>
    <col min="11532" max="11532" width="11.42578125" style="26" bestFit="1" customWidth="1"/>
    <col min="11533" max="11533" width="11.42578125" style="26" customWidth="1"/>
    <col min="11534" max="11534" width="11.42578125" style="26" bestFit="1" customWidth="1"/>
    <col min="11535" max="11780" width="9.140625" style="26"/>
    <col min="11781" max="11781" width="34.85546875" style="26" customWidth="1"/>
    <col min="11782" max="11785" width="9.42578125" style="26" customWidth="1"/>
    <col min="11786" max="11786" width="4.140625" style="26" customWidth="1"/>
    <col min="11787" max="11787" width="11.42578125" style="26" customWidth="1"/>
    <col min="11788" max="11788" width="11.42578125" style="26" bestFit="1" customWidth="1"/>
    <col min="11789" max="11789" width="11.42578125" style="26" customWidth="1"/>
    <col min="11790" max="11790" width="11.42578125" style="26" bestFit="1" customWidth="1"/>
    <col min="11791" max="12036" width="9.140625" style="26"/>
    <col min="12037" max="12037" width="34.85546875" style="26" customWidth="1"/>
    <col min="12038" max="12041" width="9.42578125" style="26" customWidth="1"/>
    <col min="12042" max="12042" width="4.140625" style="26" customWidth="1"/>
    <col min="12043" max="12043" width="11.42578125" style="26" customWidth="1"/>
    <col min="12044" max="12044" width="11.42578125" style="26" bestFit="1" customWidth="1"/>
    <col min="12045" max="12045" width="11.42578125" style="26" customWidth="1"/>
    <col min="12046" max="12046" width="11.42578125" style="26" bestFit="1" customWidth="1"/>
    <col min="12047" max="12292" width="9.140625" style="26"/>
    <col min="12293" max="12293" width="34.85546875" style="26" customWidth="1"/>
    <col min="12294" max="12297" width="9.42578125" style="26" customWidth="1"/>
    <col min="12298" max="12298" width="4.140625" style="26" customWidth="1"/>
    <col min="12299" max="12299" width="11.42578125" style="26" customWidth="1"/>
    <col min="12300" max="12300" width="11.42578125" style="26" bestFit="1" customWidth="1"/>
    <col min="12301" max="12301" width="11.42578125" style="26" customWidth="1"/>
    <col min="12302" max="12302" width="11.42578125" style="26" bestFit="1" customWidth="1"/>
    <col min="12303" max="12548" width="9.140625" style="26"/>
    <col min="12549" max="12549" width="34.85546875" style="26" customWidth="1"/>
    <col min="12550" max="12553" width="9.42578125" style="26" customWidth="1"/>
    <col min="12554" max="12554" width="4.140625" style="26" customWidth="1"/>
    <col min="12555" max="12555" width="11.42578125" style="26" customWidth="1"/>
    <col min="12556" max="12556" width="11.42578125" style="26" bestFit="1" customWidth="1"/>
    <col min="12557" max="12557" width="11.42578125" style="26" customWidth="1"/>
    <col min="12558" max="12558" width="11.42578125" style="26" bestFit="1" customWidth="1"/>
    <col min="12559" max="12804" width="9.140625" style="26"/>
    <col min="12805" max="12805" width="34.85546875" style="26" customWidth="1"/>
    <col min="12806" max="12809" width="9.42578125" style="26" customWidth="1"/>
    <col min="12810" max="12810" width="4.140625" style="26" customWidth="1"/>
    <col min="12811" max="12811" width="11.42578125" style="26" customWidth="1"/>
    <col min="12812" max="12812" width="11.42578125" style="26" bestFit="1" customWidth="1"/>
    <col min="12813" max="12813" width="11.42578125" style="26" customWidth="1"/>
    <col min="12814" max="12814" width="11.42578125" style="26" bestFit="1" customWidth="1"/>
    <col min="12815" max="13060" width="9.140625" style="26"/>
    <col min="13061" max="13061" width="34.85546875" style="26" customWidth="1"/>
    <col min="13062" max="13065" width="9.42578125" style="26" customWidth="1"/>
    <col min="13066" max="13066" width="4.140625" style="26" customWidth="1"/>
    <col min="13067" max="13067" width="11.42578125" style="26" customWidth="1"/>
    <col min="13068" max="13068" width="11.42578125" style="26" bestFit="1" customWidth="1"/>
    <col min="13069" max="13069" width="11.42578125" style="26" customWidth="1"/>
    <col min="13070" max="13070" width="11.42578125" style="26" bestFit="1" customWidth="1"/>
    <col min="13071" max="13316" width="9.140625" style="26"/>
    <col min="13317" max="13317" width="34.85546875" style="26" customWidth="1"/>
    <col min="13318" max="13321" width="9.42578125" style="26" customWidth="1"/>
    <col min="13322" max="13322" width="4.140625" style="26" customWidth="1"/>
    <col min="13323" max="13323" width="11.42578125" style="26" customWidth="1"/>
    <col min="13324" max="13324" width="11.42578125" style="26" bestFit="1" customWidth="1"/>
    <col min="13325" max="13325" width="11.42578125" style="26" customWidth="1"/>
    <col min="13326" max="13326" width="11.42578125" style="26" bestFit="1" customWidth="1"/>
    <col min="13327" max="13572" width="9.140625" style="26"/>
    <col min="13573" max="13573" width="34.85546875" style="26" customWidth="1"/>
    <col min="13574" max="13577" width="9.42578125" style="26" customWidth="1"/>
    <col min="13578" max="13578" width="4.140625" style="26" customWidth="1"/>
    <col min="13579" max="13579" width="11.42578125" style="26" customWidth="1"/>
    <col min="13580" max="13580" width="11.42578125" style="26" bestFit="1" customWidth="1"/>
    <col min="13581" max="13581" width="11.42578125" style="26" customWidth="1"/>
    <col min="13582" max="13582" width="11.42578125" style="26" bestFit="1" customWidth="1"/>
    <col min="13583" max="13828" width="9.140625" style="26"/>
    <col min="13829" max="13829" width="34.85546875" style="26" customWidth="1"/>
    <col min="13830" max="13833" width="9.42578125" style="26" customWidth="1"/>
    <col min="13834" max="13834" width="4.140625" style="26" customWidth="1"/>
    <col min="13835" max="13835" width="11.42578125" style="26" customWidth="1"/>
    <col min="13836" max="13836" width="11.42578125" style="26" bestFit="1" customWidth="1"/>
    <col min="13837" max="13837" width="11.42578125" style="26" customWidth="1"/>
    <col min="13838" max="13838" width="11.42578125" style="26" bestFit="1" customWidth="1"/>
    <col min="13839" max="14084" width="9.140625" style="26"/>
    <col min="14085" max="14085" width="34.85546875" style="26" customWidth="1"/>
    <col min="14086" max="14089" width="9.42578125" style="26" customWidth="1"/>
    <col min="14090" max="14090" width="4.140625" style="26" customWidth="1"/>
    <col min="14091" max="14091" width="11.42578125" style="26" customWidth="1"/>
    <col min="14092" max="14092" width="11.42578125" style="26" bestFit="1" customWidth="1"/>
    <col min="14093" max="14093" width="11.42578125" style="26" customWidth="1"/>
    <col min="14094" max="14094" width="11.42578125" style="26" bestFit="1" customWidth="1"/>
    <col min="14095" max="14340" width="9.140625" style="26"/>
    <col min="14341" max="14341" width="34.85546875" style="26" customWidth="1"/>
    <col min="14342" max="14345" width="9.42578125" style="26" customWidth="1"/>
    <col min="14346" max="14346" width="4.140625" style="26" customWidth="1"/>
    <col min="14347" max="14347" width="11.42578125" style="26" customWidth="1"/>
    <col min="14348" max="14348" width="11.42578125" style="26" bestFit="1" customWidth="1"/>
    <col min="14349" max="14349" width="11.42578125" style="26" customWidth="1"/>
    <col min="14350" max="14350" width="11.42578125" style="26" bestFit="1" customWidth="1"/>
    <col min="14351" max="14596" width="9.140625" style="26"/>
    <col min="14597" max="14597" width="34.85546875" style="26" customWidth="1"/>
    <col min="14598" max="14601" width="9.42578125" style="26" customWidth="1"/>
    <col min="14602" max="14602" width="4.140625" style="26" customWidth="1"/>
    <col min="14603" max="14603" width="11.42578125" style="26" customWidth="1"/>
    <col min="14604" max="14604" width="11.42578125" style="26" bestFit="1" customWidth="1"/>
    <col min="14605" max="14605" width="11.42578125" style="26" customWidth="1"/>
    <col min="14606" max="14606" width="11.42578125" style="26" bestFit="1" customWidth="1"/>
    <col min="14607" max="14852" width="9.140625" style="26"/>
    <col min="14853" max="14853" width="34.85546875" style="26" customWidth="1"/>
    <col min="14854" max="14857" width="9.42578125" style="26" customWidth="1"/>
    <col min="14858" max="14858" width="4.140625" style="26" customWidth="1"/>
    <col min="14859" max="14859" width="11.42578125" style="26" customWidth="1"/>
    <col min="14860" max="14860" width="11.42578125" style="26" bestFit="1" customWidth="1"/>
    <col min="14861" max="14861" width="11.42578125" style="26" customWidth="1"/>
    <col min="14862" max="14862" width="11.42578125" style="26" bestFit="1" customWidth="1"/>
    <col min="14863" max="15108" width="9.140625" style="26"/>
    <col min="15109" max="15109" width="34.85546875" style="26" customWidth="1"/>
    <col min="15110" max="15113" width="9.42578125" style="26" customWidth="1"/>
    <col min="15114" max="15114" width="4.140625" style="26" customWidth="1"/>
    <col min="15115" max="15115" width="11.42578125" style="26" customWidth="1"/>
    <col min="15116" max="15116" width="11.42578125" style="26" bestFit="1" customWidth="1"/>
    <col min="15117" max="15117" width="11.42578125" style="26" customWidth="1"/>
    <col min="15118" max="15118" width="11.42578125" style="26" bestFit="1" customWidth="1"/>
    <col min="15119" max="15364" width="9.140625" style="26"/>
    <col min="15365" max="15365" width="34.85546875" style="26" customWidth="1"/>
    <col min="15366" max="15369" width="9.42578125" style="26" customWidth="1"/>
    <col min="15370" max="15370" width="4.140625" style="26" customWidth="1"/>
    <col min="15371" max="15371" width="11.42578125" style="26" customWidth="1"/>
    <col min="15372" max="15372" width="11.42578125" style="26" bestFit="1" customWidth="1"/>
    <col min="15373" max="15373" width="11.42578125" style="26" customWidth="1"/>
    <col min="15374" max="15374" width="11.42578125" style="26" bestFit="1" customWidth="1"/>
    <col min="15375" max="15620" width="9.140625" style="26"/>
    <col min="15621" max="15621" width="34.85546875" style="26" customWidth="1"/>
    <col min="15622" max="15625" width="9.42578125" style="26" customWidth="1"/>
    <col min="15626" max="15626" width="4.140625" style="26" customWidth="1"/>
    <col min="15627" max="15627" width="11.42578125" style="26" customWidth="1"/>
    <col min="15628" max="15628" width="11.42578125" style="26" bestFit="1" customWidth="1"/>
    <col min="15629" max="15629" width="11.42578125" style="26" customWidth="1"/>
    <col min="15630" max="15630" width="11.42578125" style="26" bestFit="1" customWidth="1"/>
    <col min="15631" max="15876" width="9.140625" style="26"/>
    <col min="15877" max="15877" width="34.85546875" style="26" customWidth="1"/>
    <col min="15878" max="15881" width="9.42578125" style="26" customWidth="1"/>
    <col min="15882" max="15882" width="4.140625" style="26" customWidth="1"/>
    <col min="15883" max="15883" width="11.42578125" style="26" customWidth="1"/>
    <col min="15884" max="15884" width="11.42578125" style="26" bestFit="1" customWidth="1"/>
    <col min="15885" max="15885" width="11.42578125" style="26" customWidth="1"/>
    <col min="15886" max="15886" width="11.42578125" style="26" bestFit="1" customWidth="1"/>
    <col min="15887" max="16132" width="9.140625" style="26"/>
    <col min="16133" max="16133" width="34.85546875" style="26" customWidth="1"/>
    <col min="16134" max="16137" width="9.42578125" style="26" customWidth="1"/>
    <col min="16138" max="16138" width="4.140625" style="26" customWidth="1"/>
    <col min="16139" max="16139" width="11.42578125" style="26" customWidth="1"/>
    <col min="16140" max="16140" width="11.42578125" style="26" bestFit="1" customWidth="1"/>
    <col min="16141" max="16141" width="11.42578125" style="26" customWidth="1"/>
    <col min="16142" max="16142" width="11.42578125" style="26" bestFit="1" customWidth="1"/>
    <col min="16143" max="16384" width="9.140625" style="26"/>
  </cols>
  <sheetData>
    <row r="1" spans="1:14" ht="90" x14ac:dyDescent="0.25">
      <c r="A1" s="23" t="s">
        <v>0</v>
      </c>
      <c r="B1" s="34" t="s">
        <v>30</v>
      </c>
      <c r="C1" s="34" t="s">
        <v>31</v>
      </c>
      <c r="D1" s="34" t="s">
        <v>32</v>
      </c>
      <c r="E1" s="34" t="s">
        <v>33</v>
      </c>
      <c r="F1" s="34" t="s">
        <v>58</v>
      </c>
      <c r="G1" s="34" t="s">
        <v>34</v>
      </c>
      <c r="H1" s="24"/>
      <c r="I1" s="25" t="s">
        <v>35</v>
      </c>
      <c r="J1" s="25" t="s">
        <v>36</v>
      </c>
      <c r="K1" s="25" t="s">
        <v>38</v>
      </c>
      <c r="L1" s="25" t="s">
        <v>39</v>
      </c>
      <c r="M1" s="25" t="s">
        <v>39</v>
      </c>
      <c r="N1" s="25" t="s">
        <v>37</v>
      </c>
    </row>
    <row r="3" spans="1:14" x14ac:dyDescent="0.25">
      <c r="A3" s="27" t="s">
        <v>40</v>
      </c>
      <c r="B3" s="35">
        <v>2.6919999999999999E-2</v>
      </c>
      <c r="C3" s="35">
        <v>2.2759999999999999E-2</v>
      </c>
      <c r="D3" s="35">
        <v>0.40639999999999998</v>
      </c>
      <c r="E3" s="35">
        <v>4.929E-2</v>
      </c>
      <c r="G3" s="35">
        <v>0.3261</v>
      </c>
      <c r="I3" s="28"/>
      <c r="J3" s="28"/>
      <c r="K3" s="28"/>
      <c r="L3" s="28"/>
      <c r="M3" s="28"/>
      <c r="N3" s="28"/>
    </row>
    <row r="4" spans="1:14" x14ac:dyDescent="0.25">
      <c r="A4" s="27" t="s">
        <v>41</v>
      </c>
      <c r="B4" s="35">
        <v>2.1899999999999999E-2</v>
      </c>
      <c r="C4" s="35">
        <v>2.0760000000000001E-2</v>
      </c>
      <c r="D4" s="35">
        <v>0.40649999999999997</v>
      </c>
      <c r="E4" s="35">
        <v>4.9189999999999998E-2</v>
      </c>
      <c r="G4" s="35">
        <v>0.32619999999999999</v>
      </c>
      <c r="I4" s="28"/>
      <c r="J4" s="28"/>
      <c r="K4" s="28"/>
      <c r="L4" s="28"/>
      <c r="M4" s="28"/>
      <c r="N4" s="28"/>
    </row>
    <row r="5" spans="1:14" x14ac:dyDescent="0.25">
      <c r="A5" s="29" t="s">
        <v>44</v>
      </c>
      <c r="I5" s="32">
        <f>100*((B3-B4)/B3)</f>
        <v>18.647845468053493</v>
      </c>
      <c r="J5" s="32">
        <f t="shared" ref="J5:L5" si="0">100*((C3-C4)/C3)</f>
        <v>8.7873462214411191</v>
      </c>
      <c r="K5" s="28">
        <f t="shared" si="0"/>
        <v>-2.4606299212595713E-2</v>
      </c>
      <c r="L5" s="28">
        <f t="shared" si="0"/>
        <v>0.20288090890647772</v>
      </c>
      <c r="M5" s="28"/>
      <c r="N5" s="31">
        <f>100*((G3-G4)/G3)</f>
        <v>-3.0665440049061327E-2</v>
      </c>
    </row>
    <row r="6" spans="1:14" x14ac:dyDescent="0.25">
      <c r="A6" s="29"/>
      <c r="I6" s="28"/>
      <c r="J6" s="28"/>
      <c r="K6" s="28"/>
      <c r="L6" s="28"/>
      <c r="M6" s="28"/>
      <c r="N6" s="31"/>
    </row>
    <row r="7" spans="1:14" x14ac:dyDescent="0.25">
      <c r="A7" s="27" t="s">
        <v>41</v>
      </c>
      <c r="B7" s="35">
        <v>2.1899999999999999E-2</v>
      </c>
      <c r="C7" s="35">
        <v>2.0760000000000001E-2</v>
      </c>
      <c r="D7" s="35">
        <v>0.40649999999999997</v>
      </c>
      <c r="E7" s="35">
        <v>4.9189999999999998E-2</v>
      </c>
      <c r="G7" s="35">
        <v>0.32619999999999999</v>
      </c>
      <c r="I7" s="28"/>
      <c r="J7" s="28"/>
      <c r="K7" s="28"/>
      <c r="L7" s="28"/>
      <c r="M7" s="28"/>
      <c r="N7" s="28"/>
    </row>
    <row r="8" spans="1:14" x14ac:dyDescent="0.25">
      <c r="A8" s="27" t="s">
        <v>42</v>
      </c>
      <c r="B8" s="35">
        <v>2.2599999999999999E-2</v>
      </c>
      <c r="C8" s="35">
        <v>1.259E-2</v>
      </c>
      <c r="D8" s="35">
        <v>0.39069999999999999</v>
      </c>
      <c r="E8" s="35">
        <v>4.8930000000000001E-2</v>
      </c>
      <c r="G8" s="35">
        <v>0.3261</v>
      </c>
      <c r="I8" s="28"/>
      <c r="J8" s="28"/>
      <c r="K8" s="28"/>
      <c r="L8" s="28"/>
      <c r="M8" s="28"/>
      <c r="N8" s="28"/>
    </row>
    <row r="9" spans="1:14" x14ac:dyDescent="0.25">
      <c r="A9" s="29" t="s">
        <v>43</v>
      </c>
      <c r="I9" s="32">
        <f>100*((B7-B8)/B7)</f>
        <v>-3.1963470319634668</v>
      </c>
      <c r="J9" s="32">
        <f t="shared" ref="J9" si="1">100*((C7-C8)/C7)</f>
        <v>39.354527938342962</v>
      </c>
      <c r="K9" s="32">
        <f t="shared" ref="K9" si="2">100*((D7-D8)/D7)</f>
        <v>3.8868388683886792</v>
      </c>
      <c r="L9" s="32">
        <f t="shared" ref="L9" si="3">100*((E7-E8)/E7)</f>
        <v>0.52856271599917948</v>
      </c>
      <c r="M9" s="32"/>
      <c r="N9" s="31">
        <f>100*((G7-G8)/G7)</f>
        <v>3.0656039239726852E-2</v>
      </c>
    </row>
    <row r="11" spans="1:14" x14ac:dyDescent="0.25">
      <c r="A11" s="27" t="s">
        <v>48</v>
      </c>
      <c r="B11" s="35">
        <v>2.6790000000000001E-2</v>
      </c>
      <c r="C11" s="35">
        <v>1.583E-2</v>
      </c>
      <c r="D11" s="35">
        <v>0.3906</v>
      </c>
      <c r="E11" s="35">
        <v>4.9059999999999999E-2</v>
      </c>
      <c r="G11" s="35">
        <v>0.32600000000000001</v>
      </c>
      <c r="I11" s="28"/>
      <c r="J11" s="28"/>
      <c r="K11" s="28"/>
      <c r="L11" s="28"/>
      <c r="M11" s="28"/>
      <c r="N11" s="28"/>
    </row>
    <row r="12" spans="1:14" x14ac:dyDescent="0.25">
      <c r="A12" s="27" t="s">
        <v>50</v>
      </c>
      <c r="B12" s="35">
        <v>2.9049999999999999E-2</v>
      </c>
      <c r="C12" s="35">
        <v>4.6620000000000003E-3</v>
      </c>
      <c r="D12" s="35">
        <v>0.3896</v>
      </c>
      <c r="E12" s="35">
        <v>4.8000000000000001E-2</v>
      </c>
      <c r="G12" s="35">
        <v>0.32669999999999999</v>
      </c>
      <c r="I12" s="28"/>
      <c r="J12" s="28"/>
      <c r="K12" s="28"/>
      <c r="L12" s="28"/>
      <c r="M12" s="28"/>
      <c r="N12" s="28"/>
    </row>
    <row r="13" spans="1:14" x14ac:dyDescent="0.25">
      <c r="A13" s="29" t="s">
        <v>44</v>
      </c>
      <c r="I13" s="32">
        <f>100*((B11-B12)/B11)</f>
        <v>-8.4359835759611723</v>
      </c>
      <c r="J13" s="32">
        <f t="shared" ref="J13" si="4">100*((C11-C12)/C11)</f>
        <v>70.549589387239422</v>
      </c>
      <c r="K13" s="28">
        <f t="shared" ref="K13" si="5">100*((D11-D12)/D11)</f>
        <v>0.25601638504864332</v>
      </c>
      <c r="L13" s="28">
        <f t="shared" ref="L13" si="6">100*((E11-E12)/E11)</f>
        <v>2.1606196494088841</v>
      </c>
      <c r="M13" s="28"/>
      <c r="N13" s="31">
        <f>100*((G11-G12)/G11)</f>
        <v>-0.21472392638036147</v>
      </c>
    </row>
    <row r="15" spans="1:14" x14ac:dyDescent="0.25">
      <c r="A15" s="27" t="s">
        <v>50</v>
      </c>
      <c r="B15" s="35">
        <v>2.9049999999999999E-2</v>
      </c>
      <c r="C15" s="35">
        <v>4.6620000000000003E-3</v>
      </c>
      <c r="D15" s="35">
        <v>0.3896</v>
      </c>
      <c r="E15" s="35">
        <v>4.8000000000000001E-2</v>
      </c>
      <c r="G15" s="35">
        <v>0.32669999999999999</v>
      </c>
    </row>
    <row r="16" spans="1:14" x14ac:dyDescent="0.25">
      <c r="A16" s="26" t="s">
        <v>52</v>
      </c>
      <c r="B16" s="35">
        <v>3.1609999999999999E-2</v>
      </c>
      <c r="C16" s="35">
        <v>4.5139999999999998E-3</v>
      </c>
      <c r="D16" s="35">
        <v>0.38109999999999999</v>
      </c>
      <c r="E16" s="35">
        <v>4.8469999999999999E-2</v>
      </c>
      <c r="G16" s="35">
        <v>0.32679999999999998</v>
      </c>
    </row>
    <row r="17" spans="1:14" x14ac:dyDescent="0.25">
      <c r="A17" s="29" t="s">
        <v>51</v>
      </c>
      <c r="I17" s="32">
        <f>100*((B15-B16)/B15)</f>
        <v>-8.8123924268502574</v>
      </c>
      <c r="J17" s="28">
        <f t="shared" ref="J17" si="7">100*((C15-C16)/C15)</f>
        <v>3.1746031746031864</v>
      </c>
      <c r="K17" s="32">
        <f t="shared" ref="K17" si="8">100*((D15-D16)/D15)</f>
        <v>2.1817248459958951</v>
      </c>
      <c r="L17" s="28">
        <f t="shared" ref="L17" si="9">100*((E15-E16)/E15)</f>
        <v>-0.97916666666666297</v>
      </c>
      <c r="M17" s="28"/>
      <c r="N17" s="30">
        <f>100*((G15-G16)/G15)</f>
        <v>-3.0609121518209055E-2</v>
      </c>
    </row>
    <row r="19" spans="1:14" x14ac:dyDescent="0.25">
      <c r="A19" s="26" t="s">
        <v>57</v>
      </c>
      <c r="B19" s="35">
        <v>3.2280000000000003E-2</v>
      </c>
      <c r="C19" s="35">
        <v>4.9979999999999998E-3</v>
      </c>
      <c r="D19" s="35">
        <v>0.39439999999999997</v>
      </c>
      <c r="E19" s="35">
        <v>4.4560000000000002E-2</v>
      </c>
      <c r="F19" s="35">
        <v>0.10199999999999999</v>
      </c>
      <c r="G19" s="35">
        <v>0.29570000000000002</v>
      </c>
    </row>
    <row r="20" spans="1:14" x14ac:dyDescent="0.25">
      <c r="A20" s="26" t="s">
        <v>59</v>
      </c>
      <c r="B20" s="35">
        <v>2.1350000000000001E-2</v>
      </c>
      <c r="C20" s="35">
        <v>4.6350000000000002E-3</v>
      </c>
      <c r="D20" s="35">
        <v>0.39250000000000002</v>
      </c>
      <c r="E20" s="35">
        <v>4.4409999999999998E-2</v>
      </c>
      <c r="F20" s="35">
        <v>0.1018</v>
      </c>
      <c r="G20" s="35">
        <v>0.29630000000000001</v>
      </c>
    </row>
    <row r="21" spans="1:14" x14ac:dyDescent="0.25">
      <c r="A21" s="29" t="s">
        <v>44</v>
      </c>
      <c r="I21" s="32">
        <f>100*((B19-B20)/B19)</f>
        <v>33.859975216852547</v>
      </c>
      <c r="J21" s="28">
        <f t="shared" ref="J21" si="10">100*((C19-C20)/C19)</f>
        <v>7.2629051620648184</v>
      </c>
      <c r="K21" s="28">
        <f t="shared" ref="K21" si="11">100*((D19-D20)/D19)</f>
        <v>0.48174442190668293</v>
      </c>
      <c r="L21" s="28">
        <f t="shared" ref="L21" si="12">100*((E19-E20)/E19)</f>
        <v>0.33662477558349257</v>
      </c>
      <c r="M21" s="28">
        <f t="shared" ref="M21" si="13">100*((F19-F20)/F19)</f>
        <v>0.19607843137254105</v>
      </c>
      <c r="N21" s="30">
        <f>100*((G19-G20)/G19)</f>
        <v>-0.20290835306053073</v>
      </c>
    </row>
    <row r="23" spans="1:14" x14ac:dyDescent="0.25">
      <c r="A23" s="26" t="s">
        <v>59</v>
      </c>
      <c r="B23" s="35">
        <v>2.1350000000000001E-2</v>
      </c>
      <c r="C23" s="35">
        <v>4.6350000000000002E-3</v>
      </c>
      <c r="D23" s="35">
        <v>0.39250000000000002</v>
      </c>
      <c r="E23" s="35">
        <v>4.4409999999999998E-2</v>
      </c>
      <c r="F23" s="35">
        <v>0.1018</v>
      </c>
      <c r="G23" s="35">
        <v>0.29630000000000001</v>
      </c>
    </row>
    <row r="24" spans="1:14" x14ac:dyDescent="0.25">
      <c r="A24" s="26" t="s">
        <v>60</v>
      </c>
      <c r="B24" s="35">
        <v>1.9970000000000002E-2</v>
      </c>
      <c r="C24" s="35">
        <v>4.5710000000000004E-3</v>
      </c>
      <c r="D24" s="35">
        <v>0.39450000000000002</v>
      </c>
      <c r="E24" s="35">
        <v>4.4249999999999998E-2</v>
      </c>
      <c r="F24" s="35">
        <v>0.1023</v>
      </c>
      <c r="G24" s="35">
        <v>0.29630000000000001</v>
      </c>
    </row>
    <row r="25" spans="1:14" x14ac:dyDescent="0.25">
      <c r="A25" s="29" t="s">
        <v>44</v>
      </c>
      <c r="I25" s="28">
        <f>100*((B23-B24)/B23)</f>
        <v>6.463700234192034</v>
      </c>
      <c r="J25" s="28">
        <f t="shared" ref="J25" si="14">100*((C23-C24)/C23)</f>
        <v>1.3807982740021536</v>
      </c>
      <c r="K25" s="32">
        <f t="shared" ref="K25" si="15">100*((D23-D24)/D23)</f>
        <v>-0.50955414012738898</v>
      </c>
      <c r="L25" s="28">
        <f t="shared" ref="L25" si="16">100*((E23-E24)/E23)</f>
        <v>0.36027921639270533</v>
      </c>
      <c r="M25" s="28">
        <f t="shared" ref="M25" si="17">100*((F23-F24)/F23)</f>
        <v>-0.49115913555992186</v>
      </c>
      <c r="N25" s="31">
        <f>100*((G23-G24)/G23)</f>
        <v>0</v>
      </c>
    </row>
    <row r="27" spans="1:14" x14ac:dyDescent="0.25">
      <c r="A27" s="26" t="s">
        <v>60</v>
      </c>
      <c r="B27" s="35">
        <v>1.9970000000000002E-2</v>
      </c>
      <c r="C27" s="35">
        <v>4.5710000000000004E-3</v>
      </c>
      <c r="D27" s="35">
        <v>0.39450000000000002</v>
      </c>
      <c r="E27" s="35">
        <v>4.4249999999999998E-2</v>
      </c>
      <c r="F27" s="35">
        <v>0.1023</v>
      </c>
      <c r="G27" s="35">
        <v>0.29630000000000001</v>
      </c>
    </row>
    <row r="28" spans="1:14" x14ac:dyDescent="0.25">
      <c r="A28" s="26" t="s">
        <v>60</v>
      </c>
      <c r="B28" s="35">
        <v>1.9189999999999999E-2</v>
      </c>
      <c r="C28" s="35">
        <v>4.7080000000000004E-3</v>
      </c>
      <c r="D28" s="35">
        <v>0.39539999999999997</v>
      </c>
      <c r="E28" s="35">
        <v>4.3659999999999997E-2</v>
      </c>
      <c r="F28" s="35">
        <v>9.4740000000000005E-2</v>
      </c>
      <c r="G28" s="35">
        <v>0.29699999999999999</v>
      </c>
    </row>
    <row r="29" spans="1:14" x14ac:dyDescent="0.25">
      <c r="A29" s="29" t="s">
        <v>44</v>
      </c>
      <c r="I29" s="28">
        <f>100*((B27-B28)/B27)</f>
        <v>3.9058587881822877</v>
      </c>
      <c r="J29" s="28">
        <f t="shared" ref="J29" si="18">100*((C27-C28)/C27)</f>
        <v>-2.9971559833734402</v>
      </c>
      <c r="K29" s="28">
        <f t="shared" ref="K29" si="19">100*((D27-D28)/D27)</f>
        <v>-0.22813688212926653</v>
      </c>
      <c r="L29" s="28">
        <f t="shared" ref="L29" si="20">100*((E27-E28)/E27)</f>
        <v>1.3333333333333339</v>
      </c>
      <c r="M29" s="32">
        <f t="shared" ref="M29" si="21">100*((F27-F28)/F27)</f>
        <v>7.3900293255131935</v>
      </c>
      <c r="N29" s="31">
        <f>100*((G27-G28)/G27)</f>
        <v>-0.23624704691190632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LRTs</vt:lpstr>
      <vt:lpstr>Random Effects CIs</vt:lpstr>
      <vt:lpstr>Pseudo-R2</vt:lpstr>
    </vt:vector>
  </TitlesOfParts>
  <Company>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dcterms:created xsi:type="dcterms:W3CDTF">2008-10-06T13:53:08Z</dcterms:created>
  <dcterms:modified xsi:type="dcterms:W3CDTF">2014-10-19T15:24:54Z</dcterms:modified>
</cp:coreProperties>
</file>