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5" yWindow="255" windowWidth="15030" windowHeight="14460" tabRatio="714"/>
  </bookViews>
  <sheets>
    <sheet name="LRTs" sheetId="9" r:id="rId1"/>
    <sheet name="Random Effects CIs" sheetId="16" r:id="rId2"/>
    <sheet name="Pseudo-R2" sheetId="15" r:id="rId3"/>
    <sheet name="Figure 12.2" sheetId="17" r:id="rId4"/>
  </sheets>
  <externalReferences>
    <externalReference r:id="rId5"/>
  </externalReferences>
  <calcPr calcId="145621"/>
</workbook>
</file>

<file path=xl/calcChain.xml><?xml version="1.0" encoding="utf-8"?>
<calcChain xmlns="http://schemas.openxmlformats.org/spreadsheetml/2006/main">
  <c r="I37" i="17" l="1"/>
  <c r="I36" i="17"/>
  <c r="I35" i="17"/>
  <c r="I34" i="17"/>
  <c r="I33" i="17"/>
  <c r="I31" i="17"/>
  <c r="I30" i="17"/>
  <c r="I29" i="17"/>
  <c r="I28" i="17"/>
  <c r="I27" i="17"/>
  <c r="I25" i="17"/>
  <c r="I24" i="17"/>
  <c r="I23" i="17"/>
  <c r="I22" i="17"/>
  <c r="I21" i="17"/>
  <c r="I19" i="17"/>
  <c r="I18" i="17"/>
  <c r="I17" i="17"/>
  <c r="I16" i="17"/>
  <c r="I15" i="17"/>
  <c r="I13" i="17"/>
  <c r="I12" i="17"/>
  <c r="I11" i="17"/>
  <c r="I10" i="17"/>
  <c r="I9" i="17"/>
  <c r="I7" i="17"/>
  <c r="I6" i="17"/>
  <c r="I5" i="17"/>
  <c r="I4" i="17"/>
  <c r="I3" i="17"/>
  <c r="E27" i="9" l="1"/>
  <c r="D27" i="9"/>
  <c r="E35" i="9"/>
  <c r="D35" i="9"/>
  <c r="F35" i="9" s="1"/>
  <c r="E31" i="9"/>
  <c r="D31" i="9"/>
  <c r="J17" i="15"/>
  <c r="I17" i="15"/>
  <c r="H17" i="15"/>
  <c r="G17" i="15"/>
  <c r="H13" i="15"/>
  <c r="J13" i="15"/>
  <c r="I13" i="15"/>
  <c r="G13" i="15"/>
  <c r="E23" i="9"/>
  <c r="D23" i="9"/>
  <c r="F23" i="9" s="1"/>
  <c r="E19" i="9"/>
  <c r="D19" i="9"/>
  <c r="F19" i="9" s="1"/>
  <c r="J9" i="15"/>
  <c r="I9" i="15"/>
  <c r="G9" i="15"/>
  <c r="E15" i="9"/>
  <c r="D15" i="9"/>
  <c r="E11" i="9"/>
  <c r="D11" i="9"/>
  <c r="F11" i="9" s="1"/>
  <c r="I5" i="15"/>
  <c r="G5" i="15"/>
  <c r="J5" i="15"/>
  <c r="E7" i="16"/>
  <c r="F7" i="16" s="1"/>
  <c r="E5" i="16"/>
  <c r="G5" i="16" s="1"/>
  <c r="E4" i="16"/>
  <c r="G4" i="16" s="1"/>
  <c r="F31" i="9" l="1"/>
  <c r="F27" i="9"/>
  <c r="F15" i="9"/>
  <c r="F4" i="16"/>
  <c r="G7" i="16"/>
  <c r="F5" i="16"/>
  <c r="E7" i="9" l="1"/>
  <c r="D7" i="9"/>
  <c r="F7" i="9" l="1"/>
</calcChain>
</file>

<file path=xl/comments1.xml><?xml version="1.0" encoding="utf-8"?>
<comments xmlns="http://schemas.openxmlformats.org/spreadsheetml/2006/main">
  <authors>
    <author>Lesa Hoffman</author>
  </authors>
  <commentList>
    <comment ref="C2" authorId="0">
      <text>
        <r>
          <rPr>
            <b/>
            <sz val="9"/>
            <color indexed="81"/>
            <rFont val="Tahoma"/>
            <charset val="1"/>
          </rPr>
          <t>Lesa Hoffman:</t>
        </r>
        <r>
          <rPr>
            <sz val="9"/>
            <color indexed="81"/>
            <rFont val="Tahoma"/>
            <charset val="1"/>
          </rPr>
          <t xml:space="preserve">
I am including all model parameters in this count, although in REML only the variance model parameters "count". The difference between models should be the same either way, though.</t>
        </r>
      </text>
    </comment>
  </commentList>
</comments>
</file>

<file path=xl/sharedStrings.xml><?xml version="1.0" encoding="utf-8"?>
<sst xmlns="http://schemas.openxmlformats.org/spreadsheetml/2006/main" count="87" uniqueCount="72">
  <si>
    <t>Model</t>
  </si>
  <si>
    <t>Note: It is your job to keep track of whether deviance should go up or down! 
These formulas work with ABSOLUTE VALUES.</t>
  </si>
  <si>
    <t>Model 
DF</t>
  </si>
  <si>
    <t>DF 
Diff</t>
  </si>
  <si>
    <t>Exact p 
Value</t>
  </si>
  <si>
    <t>(-2LL) 
Deviance</t>
  </si>
  <si>
    <t>Abs Value 
-2LL Diff</t>
  </si>
  <si>
    <t>Level-1 Residual Variance</t>
  </si>
  <si>
    <t>100*% Level-1 Residual Variance Reduced</t>
  </si>
  <si>
    <t>Models for Student Effort:</t>
  </si>
  <si>
    <t>95% Random Effects Confidence Interval Calculator</t>
  </si>
  <si>
    <t>Term</t>
  </si>
  <si>
    <t>Fixed Effect</t>
  </si>
  <si>
    <t>Random Variance</t>
  </si>
  <si>
    <t>1.96*SD</t>
  </si>
  <si>
    <t>Lower CI</t>
  </si>
  <si>
    <t>Upper CI</t>
  </si>
  <si>
    <t>Subject Random Intercept Variance</t>
  </si>
  <si>
    <t>Item Random Intercept Variance</t>
  </si>
  <si>
    <t>Subject Random Salience Slope Variance</t>
  </si>
  <si>
    <t>100*% Subject Random Intercept Reduced</t>
  </si>
  <si>
    <t>100*% Subject Random Salience Reduced</t>
  </si>
  <si>
    <t>100*% Item Random Intercept Reduced</t>
  </si>
  <si>
    <t>Empty Means, Crossed Random Subjects and Items</t>
  </si>
  <si>
    <t>R2 change from 3 item predictor fixed effects</t>
  </si>
  <si>
    <t>Subject Intercept</t>
  </si>
  <si>
    <t>Item Intercept</t>
  </si>
  <si>
    <t>Add Subject Salience Slope</t>
  </si>
  <si>
    <t>Subject Salience Slope</t>
  </si>
  <si>
    <t>Empty Means, Subject Random Intercept</t>
  </si>
  <si>
    <t>Empty Means, Crossed Subjects and Items</t>
  </si>
  <si>
    <t>Test of item random intercept variance</t>
  </si>
  <si>
    <t>Add Fixed Effects of Item Predictors</t>
  </si>
  <si>
    <t>Remove Item Random Intercept Variance</t>
  </si>
  <si>
    <t>Add Fixed Effects of Subject Predictors</t>
  </si>
  <si>
    <t>Remove Subject Random Intercept Variance</t>
  </si>
  <si>
    <t>Test of subject random intercept variance</t>
  </si>
  <si>
    <t>R2 change from 2 subject predictor fixed effects</t>
  </si>
  <si>
    <t>Add Subject Random Salience Slope</t>
  </si>
  <si>
    <t>Test of subject random slope variance and covariance</t>
  </si>
  <si>
    <t>Add Subject Random Relevance Slope</t>
  </si>
  <si>
    <t>Add All Possible Fixed Effect Interactions</t>
  </si>
  <si>
    <t>R2 change from 6 fixed effects</t>
  </si>
  <si>
    <t>Keep Significant Fixed Effect Interactions</t>
  </si>
  <si>
    <t>R2 change from 3 fixed effects</t>
  </si>
  <si>
    <t>Add Separate Random Effects Variances and Covariances by Age Group</t>
  </si>
  <si>
    <t>Test of 3 new elements in G matrix</t>
  </si>
  <si>
    <t>Add Separate Residual Variances by Age Group</t>
  </si>
  <si>
    <t>Test of 1 new element in R matrix</t>
  </si>
  <si>
    <t>Remove Subject Random Salience Slope Variance and Covariance</t>
  </si>
  <si>
    <t>Add Separate Subjects Random Effects Variances and Covariance by Age Group</t>
  </si>
  <si>
    <t>Effects</t>
  </si>
  <si>
    <t>Rel</t>
  </si>
  <si>
    <t>Sal</t>
  </si>
  <si>
    <t>AgeGroup</t>
  </si>
  <si>
    <t>Years&gt;65</t>
  </si>
  <si>
    <t>Pred RT</t>
  </si>
  <si>
    <t>Intercept</t>
  </si>
  <si>
    <t>Age 80, Salience = 1</t>
  </si>
  <si>
    <t>Item Change Relevance</t>
  </si>
  <si>
    <t>Item Change Salience</t>
  </si>
  <si>
    <t>Item Relevance by Salience</t>
  </si>
  <si>
    <t>Subject is Younger vs. Older</t>
  </si>
  <si>
    <t>Older Subject Years Over 65</t>
  </si>
  <si>
    <t>Relevance by Age Group</t>
  </si>
  <si>
    <t>Age 65, Salience = 1</t>
  </si>
  <si>
    <t>Salience by Age Group</t>
  </si>
  <si>
    <t>Relevance by Salience by Age Group</t>
  </si>
  <si>
    <t>Younger, Salience = 1</t>
  </si>
  <si>
    <t>Age 80, Salience = 4</t>
  </si>
  <si>
    <t>Age 65, Salience = 4</t>
  </si>
  <si>
    <t>Younger, Salience =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</si>
</sst>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"/>
    <numFmt numFmtId="165" formatCode="0.000"/>
    <numFmt numFmtId="166" formatCode="0.0000"/>
    <numFmt numFmtId="167" formatCode="#,##0.000"/>
    <numFmt numFmtId="168" formatCode="0.00000"/>
  </numFmts>
  <fonts count="16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0"/>
      <name val="Arial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"/>
      <name val="MS Sans Serif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indexed="8"/>
      <name val="Calibri"/>
      <family val="2"/>
    </font>
    <font>
      <u/>
      <sz val="12"/>
      <name val="Times New Roman"/>
      <family val="1"/>
    </font>
    <font>
      <sz val="12"/>
      <color theme="1"/>
      <name val="Times New Roman"/>
      <family val="1"/>
    </font>
    <font>
      <sz val="12"/>
      <name val="Times New Roman"/>
      <family val="1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2" fillId="0" borderId="0"/>
    <xf numFmtId="0" fontId="4" fillId="0" borderId="0"/>
    <xf numFmtId="0" fontId="3" fillId="0" borderId="0"/>
    <xf numFmtId="0" fontId="1" fillId="0" borderId="0"/>
    <xf numFmtId="0" fontId="8" fillId="0" borderId="0"/>
  </cellStyleXfs>
  <cellXfs count="53">
    <xf numFmtId="0" fontId="0" fillId="0" borderId="0" xfId="0"/>
    <xf numFmtId="0" fontId="4" fillId="0" borderId="0" xfId="2"/>
    <xf numFmtId="0" fontId="5" fillId="0" borderId="0" xfId="2" applyFont="1" applyAlignment="1">
      <alignment horizontal="center"/>
    </xf>
    <xf numFmtId="165" fontId="4" fillId="0" borderId="0" xfId="2" applyNumberFormat="1" applyAlignment="1">
      <alignment horizontal="center"/>
    </xf>
    <xf numFmtId="0" fontId="4" fillId="0" borderId="0" xfId="2" applyAlignment="1">
      <alignment horizontal="center"/>
    </xf>
    <xf numFmtId="0" fontId="5" fillId="0" borderId="1" xfId="2" applyFont="1" applyBorder="1" applyAlignment="1">
      <alignment horizontal="center" vertical="center" wrapText="1"/>
    </xf>
    <xf numFmtId="0" fontId="5" fillId="0" borderId="0" xfId="2" applyFont="1" applyBorder="1" applyAlignment="1">
      <alignment horizontal="center" vertical="center" wrapText="1"/>
    </xf>
    <xf numFmtId="166" fontId="5" fillId="0" borderId="1" xfId="2" applyNumberFormat="1" applyFont="1" applyBorder="1" applyAlignment="1">
      <alignment horizontal="center" vertical="center" wrapText="1"/>
    </xf>
    <xf numFmtId="166" fontId="5" fillId="0" borderId="0" xfId="2" applyNumberFormat="1" applyFont="1" applyBorder="1" applyAlignment="1">
      <alignment horizontal="center" vertical="center" wrapText="1"/>
    </xf>
    <xf numFmtId="166" fontId="4" fillId="0" borderId="0" xfId="2" applyNumberFormat="1" applyAlignment="1">
      <alignment horizontal="center"/>
    </xf>
    <xf numFmtId="0" fontId="0" fillId="0" borderId="0" xfId="2" applyFont="1"/>
    <xf numFmtId="0" fontId="0" fillId="0" borderId="0" xfId="2" applyFont="1" applyAlignment="1">
      <alignment horizontal="left" indent="2"/>
    </xf>
    <xf numFmtId="165" fontId="5" fillId="0" borderId="1" xfId="2" applyNumberFormat="1" applyFont="1" applyBorder="1" applyAlignment="1">
      <alignment horizontal="center" vertical="center" wrapText="1"/>
    </xf>
    <xf numFmtId="165" fontId="5" fillId="0" borderId="0" xfId="2" applyNumberFormat="1" applyFont="1" applyBorder="1" applyAlignment="1">
      <alignment horizontal="center" vertical="center" wrapText="1"/>
    </xf>
    <xf numFmtId="164" fontId="5" fillId="0" borderId="1" xfId="2" applyNumberFormat="1" applyFont="1" applyBorder="1" applyAlignment="1">
      <alignment horizontal="center" vertical="center" wrapText="1"/>
    </xf>
    <xf numFmtId="164" fontId="5" fillId="0" borderId="0" xfId="2" applyNumberFormat="1" applyFont="1" applyBorder="1" applyAlignment="1">
      <alignment horizontal="center" vertical="center" wrapText="1"/>
    </xf>
    <xf numFmtId="164" fontId="4" fillId="0" borderId="0" xfId="2" applyNumberFormat="1" applyAlignment="1">
      <alignment horizontal="center"/>
    </xf>
    <xf numFmtId="0" fontId="5" fillId="0" borderId="0" xfId="2" applyFont="1" applyBorder="1" applyAlignment="1">
      <alignment horizontal="left" vertical="center" wrapText="1"/>
    </xf>
    <xf numFmtId="0" fontId="10" fillId="0" borderId="1" xfId="0" applyFont="1" applyBorder="1" applyAlignment="1">
      <alignment horizontal="center" wrapText="1"/>
    </xf>
    <xf numFmtId="0" fontId="10" fillId="0" borderId="0" xfId="0" applyFont="1" applyAlignment="1">
      <alignment horizontal="center" wrapText="1"/>
    </xf>
    <xf numFmtId="166" fontId="10" fillId="0" borderId="1" xfId="0" applyNumberFormat="1" applyFont="1" applyBorder="1" applyAlignment="1">
      <alignment horizontal="center" wrapText="1"/>
    </xf>
    <xf numFmtId="0" fontId="0" fillId="0" borderId="0" xfId="0" applyFont="1" applyAlignment="1">
      <alignment wrapText="1"/>
    </xf>
    <xf numFmtId="0" fontId="9" fillId="0" borderId="0" xfId="0" applyFont="1" applyAlignment="1">
      <alignment wrapText="1"/>
    </xf>
    <xf numFmtId="2" fontId="0" fillId="0" borderId="0" xfId="0" applyNumberFormat="1" applyFont="1" applyAlignment="1">
      <alignment wrapText="1"/>
    </xf>
    <xf numFmtId="0" fontId="9" fillId="0" borderId="0" xfId="0" applyFont="1" applyAlignment="1">
      <alignment horizontal="left" wrapText="1" indent="2"/>
    </xf>
    <xf numFmtId="2" fontId="10" fillId="0" borderId="0" xfId="0" applyNumberFormat="1" applyFont="1" applyAlignment="1">
      <alignment wrapText="1"/>
    </xf>
    <xf numFmtId="2" fontId="9" fillId="0" borderId="0" xfId="0" applyNumberFormat="1" applyFont="1" applyAlignment="1">
      <alignment wrapText="1"/>
    </xf>
    <xf numFmtId="2" fontId="5" fillId="0" borderId="0" xfId="0" applyNumberFormat="1" applyFont="1" applyAlignment="1">
      <alignment wrapText="1"/>
    </xf>
    <xf numFmtId="166" fontId="0" fillId="0" borderId="0" xfId="0" applyNumberFormat="1" applyFont="1" applyAlignment="1">
      <alignment wrapText="1"/>
    </xf>
    <xf numFmtId="167" fontId="10" fillId="0" borderId="1" xfId="0" applyNumberFormat="1" applyFont="1" applyBorder="1" applyAlignment="1">
      <alignment horizontal="center" wrapText="1"/>
    </xf>
    <xf numFmtId="167" fontId="0" fillId="0" borderId="0" xfId="0" applyNumberFormat="1" applyFont="1" applyAlignment="1">
      <alignment wrapText="1"/>
    </xf>
    <xf numFmtId="0" fontId="5" fillId="0" borderId="1" xfId="2" applyFont="1" applyBorder="1" applyAlignment="1">
      <alignment horizontal="center" wrapText="1"/>
    </xf>
    <xf numFmtId="0" fontId="11" fillId="0" borderId="1" xfId="0" applyFont="1" applyBorder="1" applyAlignment="1">
      <alignment horizontal="center" vertical="center"/>
    </xf>
    <xf numFmtId="2" fontId="0" fillId="0" borderId="0" xfId="0" applyNumberFormat="1"/>
    <xf numFmtId="0" fontId="11" fillId="0" borderId="2" xfId="0" applyFont="1" applyBorder="1" applyAlignment="1">
      <alignment horizontal="center" vertical="center"/>
    </xf>
    <xf numFmtId="2" fontId="11" fillId="0" borderId="2" xfId="0" applyNumberFormat="1" applyFont="1" applyBorder="1" applyAlignment="1">
      <alignment horizontal="center" vertical="center"/>
    </xf>
    <xf numFmtId="2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 wrapText="1"/>
    </xf>
    <xf numFmtId="168" fontId="0" fillId="0" borderId="0" xfId="0" applyNumberFormat="1"/>
    <xf numFmtId="0" fontId="0" fillId="0" borderId="0" xfId="0" applyAlignment="1">
      <alignment wrapText="1"/>
    </xf>
    <xf numFmtId="165" fontId="0" fillId="0" borderId="0" xfId="0" applyNumberFormat="1" applyFont="1" applyAlignment="1">
      <alignment wrapText="1"/>
    </xf>
    <xf numFmtId="0" fontId="12" fillId="0" borderId="0" xfId="1" applyFont="1" applyAlignment="1">
      <alignment horizontal="left"/>
    </xf>
    <xf numFmtId="2" fontId="13" fillId="0" borderId="0" xfId="1" applyNumberFormat="1" applyFont="1" applyAlignment="1">
      <alignment horizontal="center" wrapText="1"/>
    </xf>
    <xf numFmtId="0" fontId="13" fillId="0" borderId="0" xfId="1" applyFont="1" applyAlignment="1">
      <alignment horizontal="center" wrapText="1"/>
    </xf>
    <xf numFmtId="0" fontId="14" fillId="0" borderId="0" xfId="1" applyFont="1"/>
    <xf numFmtId="164" fontId="14" fillId="0" borderId="0" xfId="1" applyNumberFormat="1" applyFont="1"/>
    <xf numFmtId="0" fontId="13" fillId="0" borderId="0" xfId="1" applyFont="1" applyAlignment="1">
      <alignment wrapText="1"/>
    </xf>
    <xf numFmtId="2" fontId="15" fillId="0" borderId="0" xfId="1" applyNumberFormat="1" applyFont="1" applyAlignment="1">
      <alignment horizontal="right" wrapText="1"/>
    </xf>
    <xf numFmtId="0" fontId="13" fillId="0" borderId="0" xfId="1" applyFont="1" applyAlignment="1">
      <alignment horizontal="right" wrapText="1"/>
    </xf>
    <xf numFmtId="2" fontId="13" fillId="0" borderId="0" xfId="1" applyNumberFormat="1" applyFont="1" applyAlignment="1">
      <alignment horizontal="right" wrapText="1"/>
    </xf>
    <xf numFmtId="0" fontId="2" fillId="0" borderId="0" xfId="1"/>
    <xf numFmtId="164" fontId="2" fillId="0" borderId="0" xfId="1" applyNumberFormat="1"/>
  </cellXfs>
  <cellStyles count="6">
    <cellStyle name="Normal" xfId="0" builtinId="0"/>
    <cellStyle name="Normal 2" xfId="1"/>
    <cellStyle name="Normal 2 2" xfId="2"/>
    <cellStyle name="Normal 3" xfId="3"/>
    <cellStyle name="Normal 4" xfId="4"/>
    <cellStyle name="Normal 5" xf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804824561403507"/>
          <c:y val="0.22736733012662022"/>
          <c:w val="0.82782894736842105"/>
          <c:h val="0.60888390253907876"/>
        </c:manualLayout>
      </c:layout>
      <c:lineChart>
        <c:grouping val="standard"/>
        <c:varyColors val="0"/>
        <c:ser>
          <c:idx val="0"/>
          <c:order val="0"/>
          <c:tx>
            <c:strRef>
              <c:f>'Figure 12.2'!$J$3</c:f>
              <c:strCache>
                <c:ptCount val="1"/>
                <c:pt idx="0">
                  <c:v>Age 80, Salience = 1</c:v>
                </c:pt>
              </c:strCache>
            </c:strRef>
          </c:tx>
          <c:spPr>
            <a:ln w="25400">
              <a:solidFill>
                <a:prstClr val="black"/>
              </a:solidFill>
            </a:ln>
          </c:spPr>
          <c:marker>
            <c:symbol val="square"/>
            <c:size val="7"/>
            <c:spPr>
              <a:solidFill>
                <a:sysClr val="windowText" lastClr="000000"/>
              </a:solidFill>
              <a:ln>
                <a:solidFill>
                  <a:prstClr val="black"/>
                </a:solidFill>
              </a:ln>
            </c:spPr>
          </c:marker>
          <c:val>
            <c:numRef>
              <c:f>'Figure 12.2'!$I$3:$I$7</c:f>
              <c:numCache>
                <c:formatCode>0.0</c:formatCode>
                <c:ptCount val="5"/>
                <c:pt idx="0">
                  <c:v>2.4199506084122127</c:v>
                </c:pt>
                <c:pt idx="1">
                  <c:v>2.4490691629854027</c:v>
                </c:pt>
                <c:pt idx="2">
                  <c:v>2.4781877175585918</c:v>
                </c:pt>
                <c:pt idx="3">
                  <c:v>2.5073062721317805</c:v>
                </c:pt>
                <c:pt idx="4">
                  <c:v>2.5364248267049705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'Figure 12.2'!$J$21</c:f>
              <c:strCache>
                <c:ptCount val="1"/>
                <c:pt idx="0">
                  <c:v>Age 80, Salience = 4</c:v>
                </c:pt>
              </c:strCache>
            </c:strRef>
          </c:tx>
          <c:spPr>
            <a:ln w="25400">
              <a:solidFill>
                <a:prstClr val="black"/>
              </a:solidFill>
              <a:prstDash val="dash"/>
            </a:ln>
          </c:spPr>
          <c:marker>
            <c:symbol val="square"/>
            <c:size val="7"/>
            <c:spPr>
              <a:noFill/>
              <a:ln>
                <a:solidFill>
                  <a:prstClr val="black"/>
                </a:solidFill>
              </a:ln>
            </c:spPr>
          </c:marker>
          <c:val>
            <c:numRef>
              <c:f>'Figure 12.2'!$I$21:$I$25</c:f>
              <c:numCache>
                <c:formatCode>0.0</c:formatCode>
                <c:ptCount val="5"/>
                <c:pt idx="0">
                  <c:v>2.1967008846746547</c:v>
                </c:pt>
                <c:pt idx="1">
                  <c:v>2.1429396207904357</c:v>
                </c:pt>
                <c:pt idx="2">
                  <c:v>2.0891783569062148</c:v>
                </c:pt>
                <c:pt idx="3">
                  <c:v>2.0354170930219948</c:v>
                </c:pt>
                <c:pt idx="4">
                  <c:v>1.9816558291377746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'Figure 12.2'!$J$9</c:f>
              <c:strCache>
                <c:ptCount val="1"/>
                <c:pt idx="0">
                  <c:v>Age 65, Salience = 1</c:v>
                </c:pt>
              </c:strCache>
            </c:strRef>
          </c:tx>
          <c:spPr>
            <a:ln w="25400">
              <a:solidFill>
                <a:prstClr val="black"/>
              </a:solidFill>
            </a:ln>
          </c:spPr>
          <c:marker>
            <c:symbol val="triangle"/>
            <c:size val="7"/>
            <c:spPr>
              <a:solidFill>
                <a:sysClr val="windowText" lastClr="000000"/>
              </a:solidFill>
              <a:ln>
                <a:solidFill>
                  <a:prstClr val="black"/>
                </a:solidFill>
              </a:ln>
            </c:spPr>
          </c:marker>
          <c:val>
            <c:numRef>
              <c:f>'Figure 12.2'!$I$9:$I$13</c:f>
              <c:numCache>
                <c:formatCode>0.0</c:formatCode>
                <c:ptCount val="5"/>
                <c:pt idx="0">
                  <c:v>2.1228554616921964</c:v>
                </c:pt>
                <c:pt idx="1">
                  <c:v>2.1519740162653864</c:v>
                </c:pt>
                <c:pt idx="2">
                  <c:v>2.1810925708385756</c:v>
                </c:pt>
                <c:pt idx="3">
                  <c:v>2.2102111254117642</c:v>
                </c:pt>
                <c:pt idx="4">
                  <c:v>2.2393296799849542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'Figure 12.2'!$J$27</c:f>
              <c:strCache>
                <c:ptCount val="1"/>
                <c:pt idx="0">
                  <c:v>Age 65, Salience = 4</c:v>
                </c:pt>
              </c:strCache>
            </c:strRef>
          </c:tx>
          <c:spPr>
            <a:ln w="25400">
              <a:solidFill>
                <a:prstClr val="black"/>
              </a:solidFill>
              <a:prstDash val="dash"/>
            </a:ln>
          </c:spPr>
          <c:marker>
            <c:symbol val="triangle"/>
            <c:size val="7"/>
            <c:spPr>
              <a:noFill/>
              <a:ln>
                <a:solidFill>
                  <a:prstClr val="black"/>
                </a:solidFill>
              </a:ln>
            </c:spPr>
          </c:marker>
          <c:val>
            <c:numRef>
              <c:f>'Figure 12.2'!$I$27:$I$31</c:f>
              <c:numCache>
                <c:formatCode>0.0</c:formatCode>
                <c:ptCount val="5"/>
                <c:pt idx="0">
                  <c:v>1.8996057379546389</c:v>
                </c:pt>
                <c:pt idx="1">
                  <c:v>1.845844474070419</c:v>
                </c:pt>
                <c:pt idx="2">
                  <c:v>1.7920832101861985</c:v>
                </c:pt>
                <c:pt idx="3">
                  <c:v>1.738321946301979</c:v>
                </c:pt>
                <c:pt idx="4">
                  <c:v>1.6845606824177581</c:v>
                </c:pt>
              </c:numCache>
            </c:numRef>
          </c:val>
          <c:smooth val="0"/>
        </c:ser>
        <c:ser>
          <c:idx val="2"/>
          <c:order val="4"/>
          <c:tx>
            <c:strRef>
              <c:f>'Figure 12.2'!$J$15</c:f>
              <c:strCache>
                <c:ptCount val="1"/>
                <c:pt idx="0">
                  <c:v>Younger, Salience = 1</c:v>
                </c:pt>
              </c:strCache>
            </c:strRef>
          </c:tx>
          <c:spPr>
            <a:ln w="25400">
              <a:solidFill>
                <a:prstClr val="black"/>
              </a:solidFill>
            </a:ln>
          </c:spPr>
          <c:marker>
            <c:symbol val="circle"/>
            <c:size val="7"/>
            <c:spPr>
              <a:solidFill>
                <a:sysClr val="windowText" lastClr="000000"/>
              </a:solidFill>
              <a:ln>
                <a:solidFill>
                  <a:prstClr val="black"/>
                </a:solidFill>
              </a:ln>
            </c:spPr>
          </c:marker>
          <c:val>
            <c:numRef>
              <c:f>'Figure 12.2'!$I$15:$I$19</c:f>
              <c:numCache>
                <c:formatCode>0.0</c:formatCode>
                <c:ptCount val="5"/>
                <c:pt idx="0">
                  <c:v>1.706122574751582</c:v>
                </c:pt>
                <c:pt idx="1">
                  <c:v>1.6475167580164656</c:v>
                </c:pt>
                <c:pt idx="2">
                  <c:v>1.5889109412813489</c:v>
                </c:pt>
                <c:pt idx="3">
                  <c:v>1.5303051245462322</c:v>
                </c:pt>
                <c:pt idx="4">
                  <c:v>1.4716993078111158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'Figure 12.2'!$J$33</c:f>
              <c:strCache>
                <c:ptCount val="1"/>
                <c:pt idx="0">
                  <c:v>Younger, Salience = 4</c:v>
                </c:pt>
              </c:strCache>
            </c:strRef>
          </c:tx>
          <c:spPr>
            <a:ln w="25400">
              <a:solidFill>
                <a:prstClr val="black"/>
              </a:solidFill>
              <a:prstDash val="dash"/>
            </a:ln>
          </c:spPr>
          <c:marker>
            <c:symbol val="circle"/>
            <c:size val="7"/>
            <c:spPr>
              <a:noFill/>
              <a:ln>
                <a:solidFill>
                  <a:prstClr val="black"/>
                </a:solidFill>
              </a:ln>
            </c:spPr>
          </c:marker>
          <c:val>
            <c:numRef>
              <c:f>'Figure 12.2'!$I$33:$I$37</c:f>
              <c:numCache>
                <c:formatCode>0.0</c:formatCode>
                <c:ptCount val="5"/>
                <c:pt idx="0">
                  <c:v>1.2947319184717814</c:v>
                </c:pt>
                <c:pt idx="1">
                  <c:v>1.2280316747310731</c:v>
                </c:pt>
                <c:pt idx="2">
                  <c:v>1.1613314309903644</c:v>
                </c:pt>
                <c:pt idx="3">
                  <c:v>1.0946311872496561</c:v>
                </c:pt>
                <c:pt idx="4">
                  <c:v>1.0279309435089474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547456"/>
        <c:axId val="86281024"/>
      </c:lineChart>
      <c:catAx>
        <c:axId val="86547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Change Relevance</a:t>
                </a:r>
              </a:p>
            </c:rich>
          </c:tx>
          <c:layout>
            <c:manualLayout>
              <c:xMode val="edge"/>
              <c:yMode val="edge"/>
              <c:x val="0.45711614173228349"/>
              <c:y val="0.9224123879380603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86281024"/>
        <c:crosses val="autoZero"/>
        <c:auto val="1"/>
        <c:lblAlgn val="ctr"/>
        <c:lblOffset val="100"/>
        <c:noMultiLvlLbl val="0"/>
      </c:catAx>
      <c:valAx>
        <c:axId val="862810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Log-Transformed RT in Seconds</a:t>
                </a:r>
              </a:p>
            </c:rich>
          </c:tx>
          <c:layout>
            <c:manualLayout>
              <c:xMode val="edge"/>
              <c:yMode val="edge"/>
              <c:x val="3.0735522675848566E-2"/>
              <c:y val="0.22452205295946703"/>
            </c:manualLayout>
          </c:layout>
          <c:overlay val="0"/>
        </c:title>
        <c:numFmt formatCode="0.0" sourceLinked="1"/>
        <c:majorTickMark val="out"/>
        <c:minorTickMark val="none"/>
        <c:tickLblPos val="nextTo"/>
        <c:crossAx val="86547456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13874190712722537"/>
          <c:y val="1.6299918500407497E-2"/>
          <c:w val="0.81868151218249319"/>
          <c:h val="0.19187093851629697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200" b="0"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247650</xdr:colOff>
      <xdr:row>11</xdr:row>
      <xdr:rowOff>57149</xdr:rowOff>
    </xdr:from>
    <xdr:to>
      <xdr:col>21</xdr:col>
      <xdr:colOff>552450</xdr:colOff>
      <xdr:row>31</xdr:row>
      <xdr:rowOff>28574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_Hoffman_Longitudinal_Analysis_Manuscript/Chapter%2012/Chapter%2012%20Original%20Table%20and%20Figure%20Files/Chapter%2012%20Combined%20Tables%20and%20Figur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 15.1"/>
      <sheetName val="Table 15.2"/>
      <sheetName val="Table 15.3"/>
      <sheetName val="Table 15.4"/>
      <sheetName val="Table 12.3"/>
      <sheetName val="Figure 15.1"/>
      <sheetName val="Figure 15.2"/>
      <sheetName val="Example Maste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3">
          <cell r="I3">
            <v>2.4199506084122127</v>
          </cell>
          <cell r="J3" t="str">
            <v>Age 80, Salience = 1</v>
          </cell>
        </row>
        <row r="4">
          <cell r="I4">
            <v>2.4490691629854027</v>
          </cell>
        </row>
        <row r="5">
          <cell r="I5">
            <v>2.4781877175585918</v>
          </cell>
        </row>
        <row r="6">
          <cell r="I6">
            <v>2.5073062721317805</v>
          </cell>
        </row>
        <row r="7">
          <cell r="I7">
            <v>2.5364248267049705</v>
          </cell>
        </row>
        <row r="9">
          <cell r="I9">
            <v>2.1228554616921964</v>
          </cell>
          <cell r="J9" t="str">
            <v>Age 65, Salience = 1</v>
          </cell>
        </row>
        <row r="10">
          <cell r="I10">
            <v>2.1519740162653864</v>
          </cell>
        </row>
        <row r="11">
          <cell r="I11">
            <v>2.1810925708385756</v>
          </cell>
        </row>
        <row r="12">
          <cell r="I12">
            <v>2.2102111254117642</v>
          </cell>
        </row>
        <row r="13">
          <cell r="I13">
            <v>2.2393296799849542</v>
          </cell>
        </row>
        <row r="15">
          <cell r="I15">
            <v>1.706122574751582</v>
          </cell>
          <cell r="J15" t="str">
            <v>Younger, Salience = 1</v>
          </cell>
        </row>
        <row r="16">
          <cell r="I16">
            <v>1.6475167580164656</v>
          </cell>
        </row>
        <row r="17">
          <cell r="I17">
            <v>1.5889109412813489</v>
          </cell>
        </row>
        <row r="18">
          <cell r="I18">
            <v>1.5303051245462322</v>
          </cell>
        </row>
        <row r="19">
          <cell r="I19">
            <v>1.4716993078111158</v>
          </cell>
        </row>
        <row r="21">
          <cell r="I21">
            <v>2.1967008846746547</v>
          </cell>
          <cell r="J21" t="str">
            <v>Age 80, Salience = 4</v>
          </cell>
        </row>
        <row r="22">
          <cell r="I22">
            <v>2.1429396207904357</v>
          </cell>
        </row>
        <row r="23">
          <cell r="I23">
            <v>2.0891783569062148</v>
          </cell>
        </row>
        <row r="24">
          <cell r="I24">
            <v>2.0354170930219948</v>
          </cell>
        </row>
        <row r="25">
          <cell r="I25">
            <v>1.9816558291377746</v>
          </cell>
        </row>
        <row r="27">
          <cell r="I27">
            <v>1.8996057379546389</v>
          </cell>
          <cell r="J27" t="str">
            <v>Age 65, Salience = 4</v>
          </cell>
        </row>
        <row r="28">
          <cell r="I28">
            <v>1.845844474070419</v>
          </cell>
        </row>
        <row r="29">
          <cell r="I29">
            <v>1.7920832101861985</v>
          </cell>
        </row>
        <row r="30">
          <cell r="I30">
            <v>1.738321946301979</v>
          </cell>
        </row>
        <row r="31">
          <cell r="I31">
            <v>1.6845606824177581</v>
          </cell>
        </row>
        <row r="33">
          <cell r="I33">
            <v>1.2947319184717814</v>
          </cell>
          <cell r="J33" t="str">
            <v>Younger, Salience = 4</v>
          </cell>
        </row>
        <row r="34">
          <cell r="I34">
            <v>1.2280316747310731</v>
          </cell>
        </row>
        <row r="35">
          <cell r="I35">
            <v>1.1613314309903644</v>
          </cell>
        </row>
        <row r="36">
          <cell r="I36">
            <v>1.0946311872496561</v>
          </cell>
        </row>
        <row r="37">
          <cell r="I37">
            <v>1.0279309435089474</v>
          </cell>
        </row>
      </sheetData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35"/>
  <sheetViews>
    <sheetView tabSelected="1" zoomScaleNormal="100" workbookViewId="0">
      <pane ySplit="2" topLeftCell="A3" activePane="bottomLeft" state="frozen"/>
      <selection pane="bottomLeft" activeCell="B34" sqref="B34"/>
    </sheetView>
  </sheetViews>
  <sheetFormatPr defaultColWidth="9" defaultRowHeight="15" x14ac:dyDescent="0.25"/>
  <cols>
    <col min="1" max="1" width="72.140625" style="1" bestFit="1" customWidth="1"/>
    <col min="2" max="2" width="11.85546875" style="3" customWidth="1"/>
    <col min="3" max="3" width="6.85546875" style="4" bestFit="1" customWidth="1"/>
    <col min="4" max="4" width="9.85546875" style="16" bestFit="1" customWidth="1"/>
    <col min="5" max="5" width="7.42578125" style="4" customWidth="1"/>
    <col min="6" max="6" width="7.140625" style="9" bestFit="1" customWidth="1"/>
    <col min="7" max="16384" width="9" style="1"/>
  </cols>
  <sheetData>
    <row r="1" spans="1:7" ht="30.6" customHeight="1" x14ac:dyDescent="0.25">
      <c r="A1" s="31" t="s">
        <v>1</v>
      </c>
      <c r="B1" s="31"/>
      <c r="C1" s="31"/>
      <c r="D1" s="31"/>
      <c r="E1" s="31"/>
      <c r="F1" s="31"/>
    </row>
    <row r="2" spans="1:7" ht="31.9" customHeight="1" x14ac:dyDescent="0.25">
      <c r="A2" s="5" t="s">
        <v>0</v>
      </c>
      <c r="B2" s="12" t="s">
        <v>5</v>
      </c>
      <c r="C2" s="5" t="s">
        <v>2</v>
      </c>
      <c r="D2" s="14" t="s">
        <v>6</v>
      </c>
      <c r="E2" s="5" t="s">
        <v>3</v>
      </c>
      <c r="F2" s="7" t="s">
        <v>4</v>
      </c>
      <c r="G2" s="2"/>
    </row>
    <row r="3" spans="1:7" x14ac:dyDescent="0.25">
      <c r="A3" s="6"/>
      <c r="B3" s="13"/>
      <c r="C3" s="6"/>
      <c r="D3" s="15"/>
      <c r="E3" s="6"/>
      <c r="F3" s="8"/>
      <c r="G3" s="2"/>
    </row>
    <row r="4" spans="1:7" x14ac:dyDescent="0.25">
      <c r="A4" s="17" t="s">
        <v>9</v>
      </c>
      <c r="B4" s="13"/>
      <c r="C4" s="6"/>
      <c r="D4" s="15"/>
      <c r="E4" s="6"/>
      <c r="F4" s="8"/>
      <c r="G4" s="2"/>
    </row>
    <row r="5" spans="1:7" x14ac:dyDescent="0.25">
      <c r="A5" s="10" t="s">
        <v>29</v>
      </c>
      <c r="B5" s="3">
        <v>17080.725999999999</v>
      </c>
      <c r="C5" s="4">
        <v>3</v>
      </c>
    </row>
    <row r="6" spans="1:7" x14ac:dyDescent="0.25">
      <c r="A6" s="10" t="s">
        <v>30</v>
      </c>
      <c r="B6" s="3">
        <v>15182.037</v>
      </c>
      <c r="C6" s="4">
        <v>4</v>
      </c>
    </row>
    <row r="7" spans="1:7" x14ac:dyDescent="0.25">
      <c r="A7" s="11" t="s">
        <v>31</v>
      </c>
      <c r="D7" s="16">
        <f>ABS(B5-B6)</f>
        <v>1898.6889999999985</v>
      </c>
      <c r="E7" s="4">
        <f>ABS(C5-C6)</f>
        <v>1</v>
      </c>
      <c r="F7" s="9">
        <f>CHIDIST(D7,E7)</f>
        <v>0</v>
      </c>
    </row>
    <row r="9" spans="1:7" x14ac:dyDescent="0.25">
      <c r="A9" s="10" t="s">
        <v>32</v>
      </c>
      <c r="B9" s="3">
        <v>15181.075000000001</v>
      </c>
      <c r="C9" s="4">
        <v>7</v>
      </c>
    </row>
    <row r="10" spans="1:7" x14ac:dyDescent="0.25">
      <c r="A10" s="10" t="s">
        <v>33</v>
      </c>
      <c r="B10" s="3">
        <v>16539.019</v>
      </c>
      <c r="C10" s="4">
        <v>6</v>
      </c>
    </row>
    <row r="11" spans="1:7" x14ac:dyDescent="0.25">
      <c r="A11" s="11" t="s">
        <v>31</v>
      </c>
      <c r="D11" s="16">
        <f>ABS(B9-B10)</f>
        <v>1357.9439999999995</v>
      </c>
      <c r="E11" s="4">
        <f>ABS(C9-C10)</f>
        <v>1</v>
      </c>
      <c r="F11" s="9">
        <f>CHIDIST(D11,E11)</f>
        <v>2.8932564728190901E-297</v>
      </c>
    </row>
    <row r="13" spans="1:7" x14ac:dyDescent="0.25">
      <c r="A13" s="10" t="s">
        <v>34</v>
      </c>
      <c r="B13" s="3">
        <v>14919.905000000001</v>
      </c>
      <c r="C13" s="4">
        <v>9</v>
      </c>
    </row>
    <row r="14" spans="1:7" x14ac:dyDescent="0.25">
      <c r="A14" s="10" t="s">
        <v>35</v>
      </c>
      <c r="B14" s="3">
        <v>15147.224</v>
      </c>
      <c r="C14" s="4">
        <v>8</v>
      </c>
    </row>
    <row r="15" spans="1:7" x14ac:dyDescent="0.25">
      <c r="A15" s="11" t="s">
        <v>36</v>
      </c>
      <c r="D15" s="16">
        <f>ABS(B13-B14)</f>
        <v>227.31899999999951</v>
      </c>
      <c r="E15" s="4">
        <f>ABS(C13-C14)</f>
        <v>1</v>
      </c>
      <c r="F15" s="9">
        <f>CHIDIST(D15,E15)</f>
        <v>2.2910712183900096E-51</v>
      </c>
    </row>
    <row r="16" spans="1:7" x14ac:dyDescent="0.25">
      <c r="A16" s="10"/>
    </row>
    <row r="17" spans="1:6" x14ac:dyDescent="0.25">
      <c r="A17" s="10" t="s">
        <v>34</v>
      </c>
      <c r="B17" s="3">
        <v>14919.905000000001</v>
      </c>
      <c r="C17" s="4">
        <v>9</v>
      </c>
    </row>
    <row r="18" spans="1:6" x14ac:dyDescent="0.25">
      <c r="A18" s="10" t="s">
        <v>38</v>
      </c>
      <c r="B18" s="3">
        <v>14911.537</v>
      </c>
      <c r="C18" s="4">
        <v>11</v>
      </c>
    </row>
    <row r="19" spans="1:6" x14ac:dyDescent="0.25">
      <c r="A19" s="11" t="s">
        <v>39</v>
      </c>
      <c r="D19" s="16">
        <f>ABS(B17-B18)</f>
        <v>8.3680000000003929</v>
      </c>
      <c r="E19" s="4">
        <f>ABS(C17-C18)</f>
        <v>2</v>
      </c>
      <c r="F19" s="9">
        <f>CHIDIST(D19,E19)</f>
        <v>1.5237435761495126E-2</v>
      </c>
    </row>
    <row r="21" spans="1:6" x14ac:dyDescent="0.25">
      <c r="A21" s="10" t="s">
        <v>38</v>
      </c>
      <c r="B21" s="3">
        <v>14911.537</v>
      </c>
      <c r="C21" s="4">
        <v>11</v>
      </c>
    </row>
    <row r="22" spans="1:6" x14ac:dyDescent="0.25">
      <c r="A22" s="10" t="s">
        <v>40</v>
      </c>
      <c r="B22" s="3">
        <v>14908.786</v>
      </c>
      <c r="C22" s="4">
        <v>14</v>
      </c>
    </row>
    <row r="23" spans="1:6" x14ac:dyDescent="0.25">
      <c r="A23" s="11" t="s">
        <v>39</v>
      </c>
      <c r="D23" s="16">
        <f>ABS(B21-B22)</f>
        <v>2.7510000000002037</v>
      </c>
      <c r="E23" s="4">
        <f>ABS(C21-C22)</f>
        <v>3</v>
      </c>
      <c r="F23" s="9">
        <f>CHIDIST(D23,E23)</f>
        <v>0.43162983606474903</v>
      </c>
    </row>
    <row r="25" spans="1:6" x14ac:dyDescent="0.25">
      <c r="A25" s="10" t="s">
        <v>43</v>
      </c>
      <c r="B25" s="3">
        <v>14896.09</v>
      </c>
      <c r="C25" s="4">
        <v>14</v>
      </c>
    </row>
    <row r="26" spans="1:6" x14ac:dyDescent="0.25">
      <c r="A26" s="10" t="s">
        <v>49</v>
      </c>
      <c r="B26" s="3">
        <v>14902.782999999999</v>
      </c>
      <c r="C26" s="4">
        <v>12</v>
      </c>
    </row>
    <row r="27" spans="1:6" x14ac:dyDescent="0.25">
      <c r="A27" s="11" t="s">
        <v>46</v>
      </c>
      <c r="D27" s="16">
        <f>ABS(B25-B26)</f>
        <v>6.6929999999993015</v>
      </c>
      <c r="E27" s="4">
        <f>ABS(C25-C26)</f>
        <v>2</v>
      </c>
      <c r="F27" s="9">
        <f>CHIDIST(D27,E27)</f>
        <v>3.520736448280562E-2</v>
      </c>
    </row>
    <row r="29" spans="1:6" x14ac:dyDescent="0.25">
      <c r="A29" s="10" t="s">
        <v>43</v>
      </c>
      <c r="B29" s="3">
        <v>14896.09</v>
      </c>
      <c r="C29" s="4">
        <v>14</v>
      </c>
    </row>
    <row r="30" spans="1:6" x14ac:dyDescent="0.25">
      <c r="A30" s="10" t="s">
        <v>47</v>
      </c>
      <c r="B30" s="3">
        <v>14726.276</v>
      </c>
      <c r="C30" s="4">
        <v>15</v>
      </c>
    </row>
    <row r="31" spans="1:6" x14ac:dyDescent="0.25">
      <c r="A31" s="11" t="s">
        <v>48</v>
      </c>
      <c r="D31" s="16">
        <f>ABS(B29-B30)</f>
        <v>169.81400000000031</v>
      </c>
      <c r="E31" s="4">
        <f>ABS(C29-C30)</f>
        <v>1</v>
      </c>
      <c r="F31" s="9">
        <f>CHIDIST(D31,E31)</f>
        <v>8.1243920014801971E-39</v>
      </c>
    </row>
    <row r="33" spans="1:6" x14ac:dyDescent="0.25">
      <c r="A33" s="10" t="s">
        <v>45</v>
      </c>
      <c r="B33" s="3">
        <v>14726.276</v>
      </c>
      <c r="C33" s="4">
        <v>15</v>
      </c>
    </row>
    <row r="34" spans="1:6" x14ac:dyDescent="0.25">
      <c r="A34" s="10" t="s">
        <v>50</v>
      </c>
      <c r="B34" s="3">
        <v>14705.123</v>
      </c>
      <c r="C34" s="4">
        <v>18</v>
      </c>
    </row>
    <row r="35" spans="1:6" x14ac:dyDescent="0.25">
      <c r="A35" s="11" t="s">
        <v>46</v>
      </c>
      <c r="D35" s="16">
        <f>ABS(B33-B34)</f>
        <v>21.153000000000247</v>
      </c>
      <c r="E35" s="4">
        <f>ABS(C33-C34)</f>
        <v>3</v>
      </c>
      <c r="F35" s="9">
        <f>CHIDIST(D35,E35)</f>
        <v>9.784782887813628E-5</v>
      </c>
    </row>
  </sheetData>
  <mergeCells count="1">
    <mergeCell ref="A1:F1"/>
  </mergeCells>
  <pageMargins left="0.7" right="0.7" top="0.75" bottom="0.75" header="0.3" footer="0.3"/>
  <pageSetup orientation="portrait" horizontalDpi="1200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topLeftCell="B1" zoomScaleNormal="100" workbookViewId="0">
      <selection activeCell="F7" sqref="F7"/>
    </sheetView>
  </sheetViews>
  <sheetFormatPr defaultRowHeight="15" x14ac:dyDescent="0.25"/>
  <cols>
    <col min="1" max="1" width="28.42578125" customWidth="1"/>
    <col min="2" max="2" width="21.140625" bestFit="1" customWidth="1"/>
    <col min="3" max="3" width="11.42578125" bestFit="1" customWidth="1"/>
    <col min="4" max="4" width="16.5703125" bestFit="1" customWidth="1"/>
    <col min="5" max="5" width="10" style="33" customWidth="1"/>
    <col min="6" max="8" width="9.140625" style="33"/>
  </cols>
  <sheetData>
    <row r="1" spans="1:8" ht="26.25" customHeight="1" x14ac:dyDescent="0.25">
      <c r="A1" s="32" t="s">
        <v>10</v>
      </c>
      <c r="B1" s="32"/>
      <c r="C1" s="32"/>
      <c r="D1" s="32"/>
      <c r="E1" s="32"/>
      <c r="F1" s="32"/>
      <c r="G1" s="32"/>
    </row>
    <row r="2" spans="1:8" s="37" customFormat="1" ht="24" customHeight="1" x14ac:dyDescent="0.25">
      <c r="A2" s="34" t="s">
        <v>0</v>
      </c>
      <c r="B2" s="34" t="s">
        <v>11</v>
      </c>
      <c r="C2" s="34" t="s">
        <v>12</v>
      </c>
      <c r="D2" s="34" t="s">
        <v>13</v>
      </c>
      <c r="E2" s="35" t="s">
        <v>14</v>
      </c>
      <c r="F2" s="35" t="s">
        <v>15</v>
      </c>
      <c r="G2" s="35" t="s">
        <v>16</v>
      </c>
      <c r="H2" s="36"/>
    </row>
    <row r="4" spans="1:8" ht="15" customHeight="1" x14ac:dyDescent="0.25">
      <c r="A4" s="38" t="s">
        <v>23</v>
      </c>
      <c r="B4" t="s">
        <v>25</v>
      </c>
      <c r="C4">
        <v>1.6226</v>
      </c>
      <c r="D4" s="39">
        <v>0.1802</v>
      </c>
      <c r="E4" s="33">
        <f>1.96*SQRT(D4)</f>
        <v>0.83201942285021213</v>
      </c>
      <c r="F4" s="33">
        <f xml:space="preserve"> C4-E4</f>
        <v>0.79058057714978791</v>
      </c>
      <c r="G4" s="33">
        <f>C4+E4</f>
        <v>2.4546194228502123</v>
      </c>
    </row>
    <row r="5" spans="1:8" x14ac:dyDescent="0.25">
      <c r="A5" s="38"/>
      <c r="B5" t="s">
        <v>26</v>
      </c>
      <c r="C5">
        <v>1.6226</v>
      </c>
      <c r="D5" s="39">
        <v>0.12590000000000001</v>
      </c>
      <c r="E5" s="33">
        <f>1.96*SQRT(D5)</f>
        <v>0.69545484396903878</v>
      </c>
      <c r="F5" s="33">
        <f xml:space="preserve"> C5-E5</f>
        <v>0.92714515603096126</v>
      </c>
      <c r="G5" s="33">
        <f>C5+E5</f>
        <v>2.3180548439690387</v>
      </c>
    </row>
    <row r="6" spans="1:8" x14ac:dyDescent="0.25">
      <c r="D6" s="39"/>
    </row>
    <row r="7" spans="1:8" x14ac:dyDescent="0.25">
      <c r="A7" s="40" t="s">
        <v>27</v>
      </c>
      <c r="B7" t="s">
        <v>28</v>
      </c>
      <c r="C7">
        <v>-0.13769999999999999</v>
      </c>
      <c r="D7" s="39">
        <v>2.4109999999999999E-3</v>
      </c>
      <c r="E7" s="33">
        <f t="shared" ref="E7" si="0">1.96*SQRT(D7)</f>
        <v>9.6239792185976794E-2</v>
      </c>
      <c r="F7" s="33">
        <f t="shared" ref="F7" si="1" xml:space="preserve"> C7-E7</f>
        <v>-0.23393979218597677</v>
      </c>
      <c r="G7" s="33">
        <f t="shared" ref="G7" si="2">C7+E7</f>
        <v>-4.1460207814023195E-2</v>
      </c>
    </row>
    <row r="8" spans="1:8" x14ac:dyDescent="0.25">
      <c r="A8" s="40"/>
    </row>
  </sheetData>
  <mergeCells count="2">
    <mergeCell ref="A1:G1"/>
    <mergeCell ref="A4:A5"/>
  </mergeCell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workbookViewId="0">
      <selection activeCell="G44" sqref="G44"/>
    </sheetView>
  </sheetViews>
  <sheetFormatPr defaultRowHeight="15" x14ac:dyDescent="0.25"/>
  <cols>
    <col min="1" max="1" width="48" style="21" bestFit="1" customWidth="1"/>
    <col min="2" max="3" width="9.42578125" style="30" customWidth="1"/>
    <col min="4" max="4" width="10.85546875" style="30" customWidth="1"/>
    <col min="5" max="5" width="9.42578125" style="30" customWidth="1"/>
    <col min="6" max="6" width="2.5703125" style="21" customWidth="1"/>
    <col min="7" max="7" width="9.140625" style="28" customWidth="1"/>
    <col min="8" max="8" width="9.5703125" style="28" customWidth="1"/>
    <col min="9" max="10" width="9.140625" style="28" bestFit="1" customWidth="1"/>
    <col min="11" max="13" width="11.5703125" style="21" bestFit="1" customWidth="1"/>
    <col min="14" max="256" width="9.140625" style="21"/>
    <col min="257" max="257" width="34.85546875" style="21" customWidth="1"/>
    <col min="258" max="261" width="9.42578125" style="21" customWidth="1"/>
    <col min="262" max="262" width="4.140625" style="21" customWidth="1"/>
    <col min="263" max="263" width="11.42578125" style="21" customWidth="1"/>
    <col min="264" max="264" width="11.42578125" style="21" bestFit="1" customWidth="1"/>
    <col min="265" max="265" width="11.42578125" style="21" customWidth="1"/>
    <col min="266" max="266" width="11.42578125" style="21" bestFit="1" customWidth="1"/>
    <col min="267" max="512" width="9.140625" style="21"/>
    <col min="513" max="513" width="34.85546875" style="21" customWidth="1"/>
    <col min="514" max="517" width="9.42578125" style="21" customWidth="1"/>
    <col min="518" max="518" width="4.140625" style="21" customWidth="1"/>
    <col min="519" max="519" width="11.42578125" style="21" customWidth="1"/>
    <col min="520" max="520" width="11.42578125" style="21" bestFit="1" customWidth="1"/>
    <col min="521" max="521" width="11.42578125" style="21" customWidth="1"/>
    <col min="522" max="522" width="11.42578125" style="21" bestFit="1" customWidth="1"/>
    <col min="523" max="768" width="9.140625" style="21"/>
    <col min="769" max="769" width="34.85546875" style="21" customWidth="1"/>
    <col min="770" max="773" width="9.42578125" style="21" customWidth="1"/>
    <col min="774" max="774" width="4.140625" style="21" customWidth="1"/>
    <col min="775" max="775" width="11.42578125" style="21" customWidth="1"/>
    <col min="776" max="776" width="11.42578125" style="21" bestFit="1" customWidth="1"/>
    <col min="777" max="777" width="11.42578125" style="21" customWidth="1"/>
    <col min="778" max="778" width="11.42578125" style="21" bestFit="1" customWidth="1"/>
    <col min="779" max="1024" width="9.140625" style="21"/>
    <col min="1025" max="1025" width="34.85546875" style="21" customWidth="1"/>
    <col min="1026" max="1029" width="9.42578125" style="21" customWidth="1"/>
    <col min="1030" max="1030" width="4.140625" style="21" customWidth="1"/>
    <col min="1031" max="1031" width="11.42578125" style="21" customWidth="1"/>
    <col min="1032" max="1032" width="11.42578125" style="21" bestFit="1" customWidth="1"/>
    <col min="1033" max="1033" width="11.42578125" style="21" customWidth="1"/>
    <col min="1034" max="1034" width="11.42578125" style="21" bestFit="1" customWidth="1"/>
    <col min="1035" max="1280" width="9.140625" style="21"/>
    <col min="1281" max="1281" width="34.85546875" style="21" customWidth="1"/>
    <col min="1282" max="1285" width="9.42578125" style="21" customWidth="1"/>
    <col min="1286" max="1286" width="4.140625" style="21" customWidth="1"/>
    <col min="1287" max="1287" width="11.42578125" style="21" customWidth="1"/>
    <col min="1288" max="1288" width="11.42578125" style="21" bestFit="1" customWidth="1"/>
    <col min="1289" max="1289" width="11.42578125" style="21" customWidth="1"/>
    <col min="1290" max="1290" width="11.42578125" style="21" bestFit="1" customWidth="1"/>
    <col min="1291" max="1536" width="9.140625" style="21"/>
    <col min="1537" max="1537" width="34.85546875" style="21" customWidth="1"/>
    <col min="1538" max="1541" width="9.42578125" style="21" customWidth="1"/>
    <col min="1542" max="1542" width="4.140625" style="21" customWidth="1"/>
    <col min="1543" max="1543" width="11.42578125" style="21" customWidth="1"/>
    <col min="1544" max="1544" width="11.42578125" style="21" bestFit="1" customWidth="1"/>
    <col min="1545" max="1545" width="11.42578125" style="21" customWidth="1"/>
    <col min="1546" max="1546" width="11.42578125" style="21" bestFit="1" customWidth="1"/>
    <col min="1547" max="1792" width="9.140625" style="21"/>
    <col min="1793" max="1793" width="34.85546875" style="21" customWidth="1"/>
    <col min="1794" max="1797" width="9.42578125" style="21" customWidth="1"/>
    <col min="1798" max="1798" width="4.140625" style="21" customWidth="1"/>
    <col min="1799" max="1799" width="11.42578125" style="21" customWidth="1"/>
    <col min="1800" max="1800" width="11.42578125" style="21" bestFit="1" customWidth="1"/>
    <col min="1801" max="1801" width="11.42578125" style="21" customWidth="1"/>
    <col min="1802" max="1802" width="11.42578125" style="21" bestFit="1" customWidth="1"/>
    <col min="1803" max="2048" width="9.140625" style="21"/>
    <col min="2049" max="2049" width="34.85546875" style="21" customWidth="1"/>
    <col min="2050" max="2053" width="9.42578125" style="21" customWidth="1"/>
    <col min="2054" max="2054" width="4.140625" style="21" customWidth="1"/>
    <col min="2055" max="2055" width="11.42578125" style="21" customWidth="1"/>
    <col min="2056" max="2056" width="11.42578125" style="21" bestFit="1" customWidth="1"/>
    <col min="2057" max="2057" width="11.42578125" style="21" customWidth="1"/>
    <col min="2058" max="2058" width="11.42578125" style="21" bestFit="1" customWidth="1"/>
    <col min="2059" max="2304" width="9.140625" style="21"/>
    <col min="2305" max="2305" width="34.85546875" style="21" customWidth="1"/>
    <col min="2306" max="2309" width="9.42578125" style="21" customWidth="1"/>
    <col min="2310" max="2310" width="4.140625" style="21" customWidth="1"/>
    <col min="2311" max="2311" width="11.42578125" style="21" customWidth="1"/>
    <col min="2312" max="2312" width="11.42578125" style="21" bestFit="1" customWidth="1"/>
    <col min="2313" max="2313" width="11.42578125" style="21" customWidth="1"/>
    <col min="2314" max="2314" width="11.42578125" style="21" bestFit="1" customWidth="1"/>
    <col min="2315" max="2560" width="9.140625" style="21"/>
    <col min="2561" max="2561" width="34.85546875" style="21" customWidth="1"/>
    <col min="2562" max="2565" width="9.42578125" style="21" customWidth="1"/>
    <col min="2566" max="2566" width="4.140625" style="21" customWidth="1"/>
    <col min="2567" max="2567" width="11.42578125" style="21" customWidth="1"/>
    <col min="2568" max="2568" width="11.42578125" style="21" bestFit="1" customWidth="1"/>
    <col min="2569" max="2569" width="11.42578125" style="21" customWidth="1"/>
    <col min="2570" max="2570" width="11.42578125" style="21" bestFit="1" customWidth="1"/>
    <col min="2571" max="2816" width="9.140625" style="21"/>
    <col min="2817" max="2817" width="34.85546875" style="21" customWidth="1"/>
    <col min="2818" max="2821" width="9.42578125" style="21" customWidth="1"/>
    <col min="2822" max="2822" width="4.140625" style="21" customWidth="1"/>
    <col min="2823" max="2823" width="11.42578125" style="21" customWidth="1"/>
    <col min="2824" max="2824" width="11.42578125" style="21" bestFit="1" customWidth="1"/>
    <col min="2825" max="2825" width="11.42578125" style="21" customWidth="1"/>
    <col min="2826" max="2826" width="11.42578125" style="21" bestFit="1" customWidth="1"/>
    <col min="2827" max="3072" width="9.140625" style="21"/>
    <col min="3073" max="3073" width="34.85546875" style="21" customWidth="1"/>
    <col min="3074" max="3077" width="9.42578125" style="21" customWidth="1"/>
    <col min="3078" max="3078" width="4.140625" style="21" customWidth="1"/>
    <col min="3079" max="3079" width="11.42578125" style="21" customWidth="1"/>
    <col min="3080" max="3080" width="11.42578125" style="21" bestFit="1" customWidth="1"/>
    <col min="3081" max="3081" width="11.42578125" style="21" customWidth="1"/>
    <col min="3082" max="3082" width="11.42578125" style="21" bestFit="1" customWidth="1"/>
    <col min="3083" max="3328" width="9.140625" style="21"/>
    <col min="3329" max="3329" width="34.85546875" style="21" customWidth="1"/>
    <col min="3330" max="3333" width="9.42578125" style="21" customWidth="1"/>
    <col min="3334" max="3334" width="4.140625" style="21" customWidth="1"/>
    <col min="3335" max="3335" width="11.42578125" style="21" customWidth="1"/>
    <col min="3336" max="3336" width="11.42578125" style="21" bestFit="1" customWidth="1"/>
    <col min="3337" max="3337" width="11.42578125" style="21" customWidth="1"/>
    <col min="3338" max="3338" width="11.42578125" style="21" bestFit="1" customWidth="1"/>
    <col min="3339" max="3584" width="9.140625" style="21"/>
    <col min="3585" max="3585" width="34.85546875" style="21" customWidth="1"/>
    <col min="3586" max="3589" width="9.42578125" style="21" customWidth="1"/>
    <col min="3590" max="3590" width="4.140625" style="21" customWidth="1"/>
    <col min="3591" max="3591" width="11.42578125" style="21" customWidth="1"/>
    <col min="3592" max="3592" width="11.42578125" style="21" bestFit="1" customWidth="1"/>
    <col min="3593" max="3593" width="11.42578125" style="21" customWidth="1"/>
    <col min="3594" max="3594" width="11.42578125" style="21" bestFit="1" customWidth="1"/>
    <col min="3595" max="3840" width="9.140625" style="21"/>
    <col min="3841" max="3841" width="34.85546875" style="21" customWidth="1"/>
    <col min="3842" max="3845" width="9.42578125" style="21" customWidth="1"/>
    <col min="3846" max="3846" width="4.140625" style="21" customWidth="1"/>
    <col min="3847" max="3847" width="11.42578125" style="21" customWidth="1"/>
    <col min="3848" max="3848" width="11.42578125" style="21" bestFit="1" customWidth="1"/>
    <col min="3849" max="3849" width="11.42578125" style="21" customWidth="1"/>
    <col min="3850" max="3850" width="11.42578125" style="21" bestFit="1" customWidth="1"/>
    <col min="3851" max="4096" width="9.140625" style="21"/>
    <col min="4097" max="4097" width="34.85546875" style="21" customWidth="1"/>
    <col min="4098" max="4101" width="9.42578125" style="21" customWidth="1"/>
    <col min="4102" max="4102" width="4.140625" style="21" customWidth="1"/>
    <col min="4103" max="4103" width="11.42578125" style="21" customWidth="1"/>
    <col min="4104" max="4104" width="11.42578125" style="21" bestFit="1" customWidth="1"/>
    <col min="4105" max="4105" width="11.42578125" style="21" customWidth="1"/>
    <col min="4106" max="4106" width="11.42578125" style="21" bestFit="1" customWidth="1"/>
    <col min="4107" max="4352" width="9.140625" style="21"/>
    <col min="4353" max="4353" width="34.85546875" style="21" customWidth="1"/>
    <col min="4354" max="4357" width="9.42578125" style="21" customWidth="1"/>
    <col min="4358" max="4358" width="4.140625" style="21" customWidth="1"/>
    <col min="4359" max="4359" width="11.42578125" style="21" customWidth="1"/>
    <col min="4360" max="4360" width="11.42578125" style="21" bestFit="1" customWidth="1"/>
    <col min="4361" max="4361" width="11.42578125" style="21" customWidth="1"/>
    <col min="4362" max="4362" width="11.42578125" style="21" bestFit="1" customWidth="1"/>
    <col min="4363" max="4608" width="9.140625" style="21"/>
    <col min="4609" max="4609" width="34.85546875" style="21" customWidth="1"/>
    <col min="4610" max="4613" width="9.42578125" style="21" customWidth="1"/>
    <col min="4614" max="4614" width="4.140625" style="21" customWidth="1"/>
    <col min="4615" max="4615" width="11.42578125" style="21" customWidth="1"/>
    <col min="4616" max="4616" width="11.42578125" style="21" bestFit="1" customWidth="1"/>
    <col min="4617" max="4617" width="11.42578125" style="21" customWidth="1"/>
    <col min="4618" max="4618" width="11.42578125" style="21" bestFit="1" customWidth="1"/>
    <col min="4619" max="4864" width="9.140625" style="21"/>
    <col min="4865" max="4865" width="34.85546875" style="21" customWidth="1"/>
    <col min="4866" max="4869" width="9.42578125" style="21" customWidth="1"/>
    <col min="4870" max="4870" width="4.140625" style="21" customWidth="1"/>
    <col min="4871" max="4871" width="11.42578125" style="21" customWidth="1"/>
    <col min="4872" max="4872" width="11.42578125" style="21" bestFit="1" customWidth="1"/>
    <col min="4873" max="4873" width="11.42578125" style="21" customWidth="1"/>
    <col min="4874" max="4874" width="11.42578125" style="21" bestFit="1" customWidth="1"/>
    <col min="4875" max="5120" width="9.140625" style="21"/>
    <col min="5121" max="5121" width="34.85546875" style="21" customWidth="1"/>
    <col min="5122" max="5125" width="9.42578125" style="21" customWidth="1"/>
    <col min="5126" max="5126" width="4.140625" style="21" customWidth="1"/>
    <col min="5127" max="5127" width="11.42578125" style="21" customWidth="1"/>
    <col min="5128" max="5128" width="11.42578125" style="21" bestFit="1" customWidth="1"/>
    <col min="5129" max="5129" width="11.42578125" style="21" customWidth="1"/>
    <col min="5130" max="5130" width="11.42578125" style="21" bestFit="1" customWidth="1"/>
    <col min="5131" max="5376" width="9.140625" style="21"/>
    <col min="5377" max="5377" width="34.85546875" style="21" customWidth="1"/>
    <col min="5378" max="5381" width="9.42578125" style="21" customWidth="1"/>
    <col min="5382" max="5382" width="4.140625" style="21" customWidth="1"/>
    <col min="5383" max="5383" width="11.42578125" style="21" customWidth="1"/>
    <col min="5384" max="5384" width="11.42578125" style="21" bestFit="1" customWidth="1"/>
    <col min="5385" max="5385" width="11.42578125" style="21" customWidth="1"/>
    <col min="5386" max="5386" width="11.42578125" style="21" bestFit="1" customWidth="1"/>
    <col min="5387" max="5632" width="9.140625" style="21"/>
    <col min="5633" max="5633" width="34.85546875" style="21" customWidth="1"/>
    <col min="5634" max="5637" width="9.42578125" style="21" customWidth="1"/>
    <col min="5638" max="5638" width="4.140625" style="21" customWidth="1"/>
    <col min="5639" max="5639" width="11.42578125" style="21" customWidth="1"/>
    <col min="5640" max="5640" width="11.42578125" style="21" bestFit="1" customWidth="1"/>
    <col min="5641" max="5641" width="11.42578125" style="21" customWidth="1"/>
    <col min="5642" max="5642" width="11.42578125" style="21" bestFit="1" customWidth="1"/>
    <col min="5643" max="5888" width="9.140625" style="21"/>
    <col min="5889" max="5889" width="34.85546875" style="21" customWidth="1"/>
    <col min="5890" max="5893" width="9.42578125" style="21" customWidth="1"/>
    <col min="5894" max="5894" width="4.140625" style="21" customWidth="1"/>
    <col min="5895" max="5895" width="11.42578125" style="21" customWidth="1"/>
    <col min="5896" max="5896" width="11.42578125" style="21" bestFit="1" customWidth="1"/>
    <col min="5897" max="5897" width="11.42578125" style="21" customWidth="1"/>
    <col min="5898" max="5898" width="11.42578125" style="21" bestFit="1" customWidth="1"/>
    <col min="5899" max="6144" width="9.140625" style="21"/>
    <col min="6145" max="6145" width="34.85546875" style="21" customWidth="1"/>
    <col min="6146" max="6149" width="9.42578125" style="21" customWidth="1"/>
    <col min="6150" max="6150" width="4.140625" style="21" customWidth="1"/>
    <col min="6151" max="6151" width="11.42578125" style="21" customWidth="1"/>
    <col min="6152" max="6152" width="11.42578125" style="21" bestFit="1" customWidth="1"/>
    <col min="6153" max="6153" width="11.42578125" style="21" customWidth="1"/>
    <col min="6154" max="6154" width="11.42578125" style="21" bestFit="1" customWidth="1"/>
    <col min="6155" max="6400" width="9.140625" style="21"/>
    <col min="6401" max="6401" width="34.85546875" style="21" customWidth="1"/>
    <col min="6402" max="6405" width="9.42578125" style="21" customWidth="1"/>
    <col min="6406" max="6406" width="4.140625" style="21" customWidth="1"/>
    <col min="6407" max="6407" width="11.42578125" style="21" customWidth="1"/>
    <col min="6408" max="6408" width="11.42578125" style="21" bestFit="1" customWidth="1"/>
    <col min="6409" max="6409" width="11.42578125" style="21" customWidth="1"/>
    <col min="6410" max="6410" width="11.42578125" style="21" bestFit="1" customWidth="1"/>
    <col min="6411" max="6656" width="9.140625" style="21"/>
    <col min="6657" max="6657" width="34.85546875" style="21" customWidth="1"/>
    <col min="6658" max="6661" width="9.42578125" style="21" customWidth="1"/>
    <col min="6662" max="6662" width="4.140625" style="21" customWidth="1"/>
    <col min="6663" max="6663" width="11.42578125" style="21" customWidth="1"/>
    <col min="6664" max="6664" width="11.42578125" style="21" bestFit="1" customWidth="1"/>
    <col min="6665" max="6665" width="11.42578125" style="21" customWidth="1"/>
    <col min="6666" max="6666" width="11.42578125" style="21" bestFit="1" customWidth="1"/>
    <col min="6667" max="6912" width="9.140625" style="21"/>
    <col min="6913" max="6913" width="34.85546875" style="21" customWidth="1"/>
    <col min="6914" max="6917" width="9.42578125" style="21" customWidth="1"/>
    <col min="6918" max="6918" width="4.140625" style="21" customWidth="1"/>
    <col min="6919" max="6919" width="11.42578125" style="21" customWidth="1"/>
    <col min="6920" max="6920" width="11.42578125" style="21" bestFit="1" customWidth="1"/>
    <col min="6921" max="6921" width="11.42578125" style="21" customWidth="1"/>
    <col min="6922" max="6922" width="11.42578125" style="21" bestFit="1" customWidth="1"/>
    <col min="6923" max="7168" width="9.140625" style="21"/>
    <col min="7169" max="7169" width="34.85546875" style="21" customWidth="1"/>
    <col min="7170" max="7173" width="9.42578125" style="21" customWidth="1"/>
    <col min="7174" max="7174" width="4.140625" style="21" customWidth="1"/>
    <col min="7175" max="7175" width="11.42578125" style="21" customWidth="1"/>
    <col min="7176" max="7176" width="11.42578125" style="21" bestFit="1" customWidth="1"/>
    <col min="7177" max="7177" width="11.42578125" style="21" customWidth="1"/>
    <col min="7178" max="7178" width="11.42578125" style="21" bestFit="1" customWidth="1"/>
    <col min="7179" max="7424" width="9.140625" style="21"/>
    <col min="7425" max="7425" width="34.85546875" style="21" customWidth="1"/>
    <col min="7426" max="7429" width="9.42578125" style="21" customWidth="1"/>
    <col min="7430" max="7430" width="4.140625" style="21" customWidth="1"/>
    <col min="7431" max="7431" width="11.42578125" style="21" customWidth="1"/>
    <col min="7432" max="7432" width="11.42578125" style="21" bestFit="1" customWidth="1"/>
    <col min="7433" max="7433" width="11.42578125" style="21" customWidth="1"/>
    <col min="7434" max="7434" width="11.42578125" style="21" bestFit="1" customWidth="1"/>
    <col min="7435" max="7680" width="9.140625" style="21"/>
    <col min="7681" max="7681" width="34.85546875" style="21" customWidth="1"/>
    <col min="7682" max="7685" width="9.42578125" style="21" customWidth="1"/>
    <col min="7686" max="7686" width="4.140625" style="21" customWidth="1"/>
    <col min="7687" max="7687" width="11.42578125" style="21" customWidth="1"/>
    <col min="7688" max="7688" width="11.42578125" style="21" bestFit="1" customWidth="1"/>
    <col min="7689" max="7689" width="11.42578125" style="21" customWidth="1"/>
    <col min="7690" max="7690" width="11.42578125" style="21" bestFit="1" customWidth="1"/>
    <col min="7691" max="7936" width="9.140625" style="21"/>
    <col min="7937" max="7937" width="34.85546875" style="21" customWidth="1"/>
    <col min="7938" max="7941" width="9.42578125" style="21" customWidth="1"/>
    <col min="7942" max="7942" width="4.140625" style="21" customWidth="1"/>
    <col min="7943" max="7943" width="11.42578125" style="21" customWidth="1"/>
    <col min="7944" max="7944" width="11.42578125" style="21" bestFit="1" customWidth="1"/>
    <col min="7945" max="7945" width="11.42578125" style="21" customWidth="1"/>
    <col min="7946" max="7946" width="11.42578125" style="21" bestFit="1" customWidth="1"/>
    <col min="7947" max="8192" width="9.140625" style="21"/>
    <col min="8193" max="8193" width="34.85546875" style="21" customWidth="1"/>
    <col min="8194" max="8197" width="9.42578125" style="21" customWidth="1"/>
    <col min="8198" max="8198" width="4.140625" style="21" customWidth="1"/>
    <col min="8199" max="8199" width="11.42578125" style="21" customWidth="1"/>
    <col min="8200" max="8200" width="11.42578125" style="21" bestFit="1" customWidth="1"/>
    <col min="8201" max="8201" width="11.42578125" style="21" customWidth="1"/>
    <col min="8202" max="8202" width="11.42578125" style="21" bestFit="1" customWidth="1"/>
    <col min="8203" max="8448" width="9.140625" style="21"/>
    <col min="8449" max="8449" width="34.85546875" style="21" customWidth="1"/>
    <col min="8450" max="8453" width="9.42578125" style="21" customWidth="1"/>
    <col min="8454" max="8454" width="4.140625" style="21" customWidth="1"/>
    <col min="8455" max="8455" width="11.42578125" style="21" customWidth="1"/>
    <col min="8456" max="8456" width="11.42578125" style="21" bestFit="1" customWidth="1"/>
    <col min="8457" max="8457" width="11.42578125" style="21" customWidth="1"/>
    <col min="8458" max="8458" width="11.42578125" style="21" bestFit="1" customWidth="1"/>
    <col min="8459" max="8704" width="9.140625" style="21"/>
    <col min="8705" max="8705" width="34.85546875" style="21" customWidth="1"/>
    <col min="8706" max="8709" width="9.42578125" style="21" customWidth="1"/>
    <col min="8710" max="8710" width="4.140625" style="21" customWidth="1"/>
    <col min="8711" max="8711" width="11.42578125" style="21" customWidth="1"/>
    <col min="8712" max="8712" width="11.42578125" style="21" bestFit="1" customWidth="1"/>
    <col min="8713" max="8713" width="11.42578125" style="21" customWidth="1"/>
    <col min="8714" max="8714" width="11.42578125" style="21" bestFit="1" customWidth="1"/>
    <col min="8715" max="8960" width="9.140625" style="21"/>
    <col min="8961" max="8961" width="34.85546875" style="21" customWidth="1"/>
    <col min="8962" max="8965" width="9.42578125" style="21" customWidth="1"/>
    <col min="8966" max="8966" width="4.140625" style="21" customWidth="1"/>
    <col min="8967" max="8967" width="11.42578125" style="21" customWidth="1"/>
    <col min="8968" max="8968" width="11.42578125" style="21" bestFit="1" customWidth="1"/>
    <col min="8969" max="8969" width="11.42578125" style="21" customWidth="1"/>
    <col min="8970" max="8970" width="11.42578125" style="21" bestFit="1" customWidth="1"/>
    <col min="8971" max="9216" width="9.140625" style="21"/>
    <col min="9217" max="9217" width="34.85546875" style="21" customWidth="1"/>
    <col min="9218" max="9221" width="9.42578125" style="21" customWidth="1"/>
    <col min="9222" max="9222" width="4.140625" style="21" customWidth="1"/>
    <col min="9223" max="9223" width="11.42578125" style="21" customWidth="1"/>
    <col min="9224" max="9224" width="11.42578125" style="21" bestFit="1" customWidth="1"/>
    <col min="9225" max="9225" width="11.42578125" style="21" customWidth="1"/>
    <col min="9226" max="9226" width="11.42578125" style="21" bestFit="1" customWidth="1"/>
    <col min="9227" max="9472" width="9.140625" style="21"/>
    <col min="9473" max="9473" width="34.85546875" style="21" customWidth="1"/>
    <col min="9474" max="9477" width="9.42578125" style="21" customWidth="1"/>
    <col min="9478" max="9478" width="4.140625" style="21" customWidth="1"/>
    <col min="9479" max="9479" width="11.42578125" style="21" customWidth="1"/>
    <col min="9480" max="9480" width="11.42578125" style="21" bestFit="1" customWidth="1"/>
    <col min="9481" max="9481" width="11.42578125" style="21" customWidth="1"/>
    <col min="9482" max="9482" width="11.42578125" style="21" bestFit="1" customWidth="1"/>
    <col min="9483" max="9728" width="9.140625" style="21"/>
    <col min="9729" max="9729" width="34.85546875" style="21" customWidth="1"/>
    <col min="9730" max="9733" width="9.42578125" style="21" customWidth="1"/>
    <col min="9734" max="9734" width="4.140625" style="21" customWidth="1"/>
    <col min="9735" max="9735" width="11.42578125" style="21" customWidth="1"/>
    <col min="9736" max="9736" width="11.42578125" style="21" bestFit="1" customWidth="1"/>
    <col min="9737" max="9737" width="11.42578125" style="21" customWidth="1"/>
    <col min="9738" max="9738" width="11.42578125" style="21" bestFit="1" customWidth="1"/>
    <col min="9739" max="9984" width="9.140625" style="21"/>
    <col min="9985" max="9985" width="34.85546875" style="21" customWidth="1"/>
    <col min="9986" max="9989" width="9.42578125" style="21" customWidth="1"/>
    <col min="9990" max="9990" width="4.140625" style="21" customWidth="1"/>
    <col min="9991" max="9991" width="11.42578125" style="21" customWidth="1"/>
    <col min="9992" max="9992" width="11.42578125" style="21" bestFit="1" customWidth="1"/>
    <col min="9993" max="9993" width="11.42578125" style="21" customWidth="1"/>
    <col min="9994" max="9994" width="11.42578125" style="21" bestFit="1" customWidth="1"/>
    <col min="9995" max="10240" width="9.140625" style="21"/>
    <col min="10241" max="10241" width="34.85546875" style="21" customWidth="1"/>
    <col min="10242" max="10245" width="9.42578125" style="21" customWidth="1"/>
    <col min="10246" max="10246" width="4.140625" style="21" customWidth="1"/>
    <col min="10247" max="10247" width="11.42578125" style="21" customWidth="1"/>
    <col min="10248" max="10248" width="11.42578125" style="21" bestFit="1" customWidth="1"/>
    <col min="10249" max="10249" width="11.42578125" style="21" customWidth="1"/>
    <col min="10250" max="10250" width="11.42578125" style="21" bestFit="1" customWidth="1"/>
    <col min="10251" max="10496" width="9.140625" style="21"/>
    <col min="10497" max="10497" width="34.85546875" style="21" customWidth="1"/>
    <col min="10498" max="10501" width="9.42578125" style="21" customWidth="1"/>
    <col min="10502" max="10502" width="4.140625" style="21" customWidth="1"/>
    <col min="10503" max="10503" width="11.42578125" style="21" customWidth="1"/>
    <col min="10504" max="10504" width="11.42578125" style="21" bestFit="1" customWidth="1"/>
    <col min="10505" max="10505" width="11.42578125" style="21" customWidth="1"/>
    <col min="10506" max="10506" width="11.42578125" style="21" bestFit="1" customWidth="1"/>
    <col min="10507" max="10752" width="9.140625" style="21"/>
    <col min="10753" max="10753" width="34.85546875" style="21" customWidth="1"/>
    <col min="10754" max="10757" width="9.42578125" style="21" customWidth="1"/>
    <col min="10758" max="10758" width="4.140625" style="21" customWidth="1"/>
    <col min="10759" max="10759" width="11.42578125" style="21" customWidth="1"/>
    <col min="10760" max="10760" width="11.42578125" style="21" bestFit="1" customWidth="1"/>
    <col min="10761" max="10761" width="11.42578125" style="21" customWidth="1"/>
    <col min="10762" max="10762" width="11.42578125" style="21" bestFit="1" customWidth="1"/>
    <col min="10763" max="11008" width="9.140625" style="21"/>
    <col min="11009" max="11009" width="34.85546875" style="21" customWidth="1"/>
    <col min="11010" max="11013" width="9.42578125" style="21" customWidth="1"/>
    <col min="11014" max="11014" width="4.140625" style="21" customWidth="1"/>
    <col min="11015" max="11015" width="11.42578125" style="21" customWidth="1"/>
    <col min="11016" max="11016" width="11.42578125" style="21" bestFit="1" customWidth="1"/>
    <col min="11017" max="11017" width="11.42578125" style="21" customWidth="1"/>
    <col min="11018" max="11018" width="11.42578125" style="21" bestFit="1" customWidth="1"/>
    <col min="11019" max="11264" width="9.140625" style="21"/>
    <col min="11265" max="11265" width="34.85546875" style="21" customWidth="1"/>
    <col min="11266" max="11269" width="9.42578125" style="21" customWidth="1"/>
    <col min="11270" max="11270" width="4.140625" style="21" customWidth="1"/>
    <col min="11271" max="11271" width="11.42578125" style="21" customWidth="1"/>
    <col min="11272" max="11272" width="11.42578125" style="21" bestFit="1" customWidth="1"/>
    <col min="11273" max="11273" width="11.42578125" style="21" customWidth="1"/>
    <col min="11274" max="11274" width="11.42578125" style="21" bestFit="1" customWidth="1"/>
    <col min="11275" max="11520" width="9.140625" style="21"/>
    <col min="11521" max="11521" width="34.85546875" style="21" customWidth="1"/>
    <col min="11522" max="11525" width="9.42578125" style="21" customWidth="1"/>
    <col min="11526" max="11526" width="4.140625" style="21" customWidth="1"/>
    <col min="11527" max="11527" width="11.42578125" style="21" customWidth="1"/>
    <col min="11528" max="11528" width="11.42578125" style="21" bestFit="1" customWidth="1"/>
    <col min="11529" max="11529" width="11.42578125" style="21" customWidth="1"/>
    <col min="11530" max="11530" width="11.42578125" style="21" bestFit="1" customWidth="1"/>
    <col min="11531" max="11776" width="9.140625" style="21"/>
    <col min="11777" max="11777" width="34.85546875" style="21" customWidth="1"/>
    <col min="11778" max="11781" width="9.42578125" style="21" customWidth="1"/>
    <col min="11782" max="11782" width="4.140625" style="21" customWidth="1"/>
    <col min="11783" max="11783" width="11.42578125" style="21" customWidth="1"/>
    <col min="11784" max="11784" width="11.42578125" style="21" bestFit="1" customWidth="1"/>
    <col min="11785" max="11785" width="11.42578125" style="21" customWidth="1"/>
    <col min="11786" max="11786" width="11.42578125" style="21" bestFit="1" customWidth="1"/>
    <col min="11787" max="12032" width="9.140625" style="21"/>
    <col min="12033" max="12033" width="34.85546875" style="21" customWidth="1"/>
    <col min="12034" max="12037" width="9.42578125" style="21" customWidth="1"/>
    <col min="12038" max="12038" width="4.140625" style="21" customWidth="1"/>
    <col min="12039" max="12039" width="11.42578125" style="21" customWidth="1"/>
    <col min="12040" max="12040" width="11.42578125" style="21" bestFit="1" customWidth="1"/>
    <col min="12041" max="12041" width="11.42578125" style="21" customWidth="1"/>
    <col min="12042" max="12042" width="11.42578125" style="21" bestFit="1" customWidth="1"/>
    <col min="12043" max="12288" width="9.140625" style="21"/>
    <col min="12289" max="12289" width="34.85546875" style="21" customWidth="1"/>
    <col min="12290" max="12293" width="9.42578125" style="21" customWidth="1"/>
    <col min="12294" max="12294" width="4.140625" style="21" customWidth="1"/>
    <col min="12295" max="12295" width="11.42578125" style="21" customWidth="1"/>
    <col min="12296" max="12296" width="11.42578125" style="21" bestFit="1" customWidth="1"/>
    <col min="12297" max="12297" width="11.42578125" style="21" customWidth="1"/>
    <col min="12298" max="12298" width="11.42578125" style="21" bestFit="1" customWidth="1"/>
    <col min="12299" max="12544" width="9.140625" style="21"/>
    <col min="12545" max="12545" width="34.85546875" style="21" customWidth="1"/>
    <col min="12546" max="12549" width="9.42578125" style="21" customWidth="1"/>
    <col min="12550" max="12550" width="4.140625" style="21" customWidth="1"/>
    <col min="12551" max="12551" width="11.42578125" style="21" customWidth="1"/>
    <col min="12552" max="12552" width="11.42578125" style="21" bestFit="1" customWidth="1"/>
    <col min="12553" max="12553" width="11.42578125" style="21" customWidth="1"/>
    <col min="12554" max="12554" width="11.42578125" style="21" bestFit="1" customWidth="1"/>
    <col min="12555" max="12800" width="9.140625" style="21"/>
    <col min="12801" max="12801" width="34.85546875" style="21" customWidth="1"/>
    <col min="12802" max="12805" width="9.42578125" style="21" customWidth="1"/>
    <col min="12806" max="12806" width="4.140625" style="21" customWidth="1"/>
    <col min="12807" max="12807" width="11.42578125" style="21" customWidth="1"/>
    <col min="12808" max="12808" width="11.42578125" style="21" bestFit="1" customWidth="1"/>
    <col min="12809" max="12809" width="11.42578125" style="21" customWidth="1"/>
    <col min="12810" max="12810" width="11.42578125" style="21" bestFit="1" customWidth="1"/>
    <col min="12811" max="13056" width="9.140625" style="21"/>
    <col min="13057" max="13057" width="34.85546875" style="21" customWidth="1"/>
    <col min="13058" max="13061" width="9.42578125" style="21" customWidth="1"/>
    <col min="13062" max="13062" width="4.140625" style="21" customWidth="1"/>
    <col min="13063" max="13063" width="11.42578125" style="21" customWidth="1"/>
    <col min="13064" max="13064" width="11.42578125" style="21" bestFit="1" customWidth="1"/>
    <col min="13065" max="13065" width="11.42578125" style="21" customWidth="1"/>
    <col min="13066" max="13066" width="11.42578125" style="21" bestFit="1" customWidth="1"/>
    <col min="13067" max="13312" width="9.140625" style="21"/>
    <col min="13313" max="13313" width="34.85546875" style="21" customWidth="1"/>
    <col min="13314" max="13317" width="9.42578125" style="21" customWidth="1"/>
    <col min="13318" max="13318" width="4.140625" style="21" customWidth="1"/>
    <col min="13319" max="13319" width="11.42578125" style="21" customWidth="1"/>
    <col min="13320" max="13320" width="11.42578125" style="21" bestFit="1" customWidth="1"/>
    <col min="13321" max="13321" width="11.42578125" style="21" customWidth="1"/>
    <col min="13322" max="13322" width="11.42578125" style="21" bestFit="1" customWidth="1"/>
    <col min="13323" max="13568" width="9.140625" style="21"/>
    <col min="13569" max="13569" width="34.85546875" style="21" customWidth="1"/>
    <col min="13570" max="13573" width="9.42578125" style="21" customWidth="1"/>
    <col min="13574" max="13574" width="4.140625" style="21" customWidth="1"/>
    <col min="13575" max="13575" width="11.42578125" style="21" customWidth="1"/>
    <col min="13576" max="13576" width="11.42578125" style="21" bestFit="1" customWidth="1"/>
    <col min="13577" max="13577" width="11.42578125" style="21" customWidth="1"/>
    <col min="13578" max="13578" width="11.42578125" style="21" bestFit="1" customWidth="1"/>
    <col min="13579" max="13824" width="9.140625" style="21"/>
    <col min="13825" max="13825" width="34.85546875" style="21" customWidth="1"/>
    <col min="13826" max="13829" width="9.42578125" style="21" customWidth="1"/>
    <col min="13830" max="13830" width="4.140625" style="21" customWidth="1"/>
    <col min="13831" max="13831" width="11.42578125" style="21" customWidth="1"/>
    <col min="13832" max="13832" width="11.42578125" style="21" bestFit="1" customWidth="1"/>
    <col min="13833" max="13833" width="11.42578125" style="21" customWidth="1"/>
    <col min="13834" max="13834" width="11.42578125" style="21" bestFit="1" customWidth="1"/>
    <col min="13835" max="14080" width="9.140625" style="21"/>
    <col min="14081" max="14081" width="34.85546875" style="21" customWidth="1"/>
    <col min="14082" max="14085" width="9.42578125" style="21" customWidth="1"/>
    <col min="14086" max="14086" width="4.140625" style="21" customWidth="1"/>
    <col min="14087" max="14087" width="11.42578125" style="21" customWidth="1"/>
    <col min="14088" max="14088" width="11.42578125" style="21" bestFit="1" customWidth="1"/>
    <col min="14089" max="14089" width="11.42578125" style="21" customWidth="1"/>
    <col min="14090" max="14090" width="11.42578125" style="21" bestFit="1" customWidth="1"/>
    <col min="14091" max="14336" width="9.140625" style="21"/>
    <col min="14337" max="14337" width="34.85546875" style="21" customWidth="1"/>
    <col min="14338" max="14341" width="9.42578125" style="21" customWidth="1"/>
    <col min="14342" max="14342" width="4.140625" style="21" customWidth="1"/>
    <col min="14343" max="14343" width="11.42578125" style="21" customWidth="1"/>
    <col min="14344" max="14344" width="11.42578125" style="21" bestFit="1" customWidth="1"/>
    <col min="14345" max="14345" width="11.42578125" style="21" customWidth="1"/>
    <col min="14346" max="14346" width="11.42578125" style="21" bestFit="1" customWidth="1"/>
    <col min="14347" max="14592" width="9.140625" style="21"/>
    <col min="14593" max="14593" width="34.85546875" style="21" customWidth="1"/>
    <col min="14594" max="14597" width="9.42578125" style="21" customWidth="1"/>
    <col min="14598" max="14598" width="4.140625" style="21" customWidth="1"/>
    <col min="14599" max="14599" width="11.42578125" style="21" customWidth="1"/>
    <col min="14600" max="14600" width="11.42578125" style="21" bestFit="1" customWidth="1"/>
    <col min="14601" max="14601" width="11.42578125" style="21" customWidth="1"/>
    <col min="14602" max="14602" width="11.42578125" style="21" bestFit="1" customWidth="1"/>
    <col min="14603" max="14848" width="9.140625" style="21"/>
    <col min="14849" max="14849" width="34.85546875" style="21" customWidth="1"/>
    <col min="14850" max="14853" width="9.42578125" style="21" customWidth="1"/>
    <col min="14854" max="14854" width="4.140625" style="21" customWidth="1"/>
    <col min="14855" max="14855" width="11.42578125" style="21" customWidth="1"/>
    <col min="14856" max="14856" width="11.42578125" style="21" bestFit="1" customWidth="1"/>
    <col min="14857" max="14857" width="11.42578125" style="21" customWidth="1"/>
    <col min="14858" max="14858" width="11.42578125" style="21" bestFit="1" customWidth="1"/>
    <col min="14859" max="15104" width="9.140625" style="21"/>
    <col min="15105" max="15105" width="34.85546875" style="21" customWidth="1"/>
    <col min="15106" max="15109" width="9.42578125" style="21" customWidth="1"/>
    <col min="15110" max="15110" width="4.140625" style="21" customWidth="1"/>
    <col min="15111" max="15111" width="11.42578125" style="21" customWidth="1"/>
    <col min="15112" max="15112" width="11.42578125" style="21" bestFit="1" customWidth="1"/>
    <col min="15113" max="15113" width="11.42578125" style="21" customWidth="1"/>
    <col min="15114" max="15114" width="11.42578125" style="21" bestFit="1" customWidth="1"/>
    <col min="15115" max="15360" width="9.140625" style="21"/>
    <col min="15361" max="15361" width="34.85546875" style="21" customWidth="1"/>
    <col min="15362" max="15365" width="9.42578125" style="21" customWidth="1"/>
    <col min="15366" max="15366" width="4.140625" style="21" customWidth="1"/>
    <col min="15367" max="15367" width="11.42578125" style="21" customWidth="1"/>
    <col min="15368" max="15368" width="11.42578125" style="21" bestFit="1" customWidth="1"/>
    <col min="15369" max="15369" width="11.42578125" style="21" customWidth="1"/>
    <col min="15370" max="15370" width="11.42578125" style="21" bestFit="1" customWidth="1"/>
    <col min="15371" max="15616" width="9.140625" style="21"/>
    <col min="15617" max="15617" width="34.85546875" style="21" customWidth="1"/>
    <col min="15618" max="15621" width="9.42578125" style="21" customWidth="1"/>
    <col min="15622" max="15622" width="4.140625" style="21" customWidth="1"/>
    <col min="15623" max="15623" width="11.42578125" style="21" customWidth="1"/>
    <col min="15624" max="15624" width="11.42578125" style="21" bestFit="1" customWidth="1"/>
    <col min="15625" max="15625" width="11.42578125" style="21" customWidth="1"/>
    <col min="15626" max="15626" width="11.42578125" style="21" bestFit="1" customWidth="1"/>
    <col min="15627" max="15872" width="9.140625" style="21"/>
    <col min="15873" max="15873" width="34.85546875" style="21" customWidth="1"/>
    <col min="15874" max="15877" width="9.42578125" style="21" customWidth="1"/>
    <col min="15878" max="15878" width="4.140625" style="21" customWidth="1"/>
    <col min="15879" max="15879" width="11.42578125" style="21" customWidth="1"/>
    <col min="15880" max="15880" width="11.42578125" style="21" bestFit="1" customWidth="1"/>
    <col min="15881" max="15881" width="11.42578125" style="21" customWidth="1"/>
    <col min="15882" max="15882" width="11.42578125" style="21" bestFit="1" customWidth="1"/>
    <col min="15883" max="16128" width="9.140625" style="21"/>
    <col min="16129" max="16129" width="34.85546875" style="21" customWidth="1"/>
    <col min="16130" max="16133" width="9.42578125" style="21" customWidth="1"/>
    <col min="16134" max="16134" width="4.140625" style="21" customWidth="1"/>
    <col min="16135" max="16135" width="11.42578125" style="21" customWidth="1"/>
    <col min="16136" max="16136" width="11.42578125" style="21" bestFit="1" customWidth="1"/>
    <col min="16137" max="16137" width="11.42578125" style="21" customWidth="1"/>
    <col min="16138" max="16138" width="11.42578125" style="21" bestFit="1" customWidth="1"/>
    <col min="16139" max="16384" width="9.140625" style="21"/>
  </cols>
  <sheetData>
    <row r="1" spans="1:13" ht="75" x14ac:dyDescent="0.25">
      <c r="A1" s="18" t="s">
        <v>0</v>
      </c>
      <c r="B1" s="29" t="s">
        <v>17</v>
      </c>
      <c r="C1" s="29" t="s">
        <v>19</v>
      </c>
      <c r="D1" s="29" t="s">
        <v>18</v>
      </c>
      <c r="E1" s="29" t="s">
        <v>7</v>
      </c>
      <c r="F1" s="19"/>
      <c r="G1" s="20" t="s">
        <v>20</v>
      </c>
      <c r="H1" s="20" t="s">
        <v>21</v>
      </c>
      <c r="I1" s="20" t="s">
        <v>22</v>
      </c>
      <c r="J1" s="20" t="s">
        <v>8</v>
      </c>
    </row>
    <row r="3" spans="1:13" x14ac:dyDescent="0.25">
      <c r="A3" s="10" t="s">
        <v>23</v>
      </c>
      <c r="B3" s="30">
        <v>0.1802</v>
      </c>
      <c r="D3" s="30">
        <v>0.12590000000000001</v>
      </c>
      <c r="E3" s="30">
        <v>0.38990000000000002</v>
      </c>
      <c r="G3" s="23"/>
      <c r="H3" s="23"/>
      <c r="I3" s="23"/>
      <c r="J3" s="23"/>
      <c r="K3" s="30"/>
    </row>
    <row r="4" spans="1:13" x14ac:dyDescent="0.25">
      <c r="A4" s="22" t="s">
        <v>32</v>
      </c>
      <c r="B4" s="30">
        <v>0.18029999999999999</v>
      </c>
      <c r="D4" s="30">
        <v>9.4109999999999999E-2</v>
      </c>
      <c r="E4" s="30">
        <v>0.38990000000000002</v>
      </c>
      <c r="G4" s="23"/>
      <c r="H4" s="23"/>
      <c r="I4" s="23"/>
      <c r="J4" s="23"/>
      <c r="K4" s="41"/>
      <c r="L4" s="23"/>
      <c r="M4" s="23"/>
    </row>
    <row r="5" spans="1:13" x14ac:dyDescent="0.25">
      <c r="A5" s="24" t="s">
        <v>24</v>
      </c>
      <c r="G5" s="26">
        <f>100*((B3-B4)/B3)</f>
        <v>-5.5493895671470027E-2</v>
      </c>
      <c r="H5" s="26"/>
      <c r="I5" s="25">
        <f>100*((D3-D4)/D3)</f>
        <v>25.25019857029389</v>
      </c>
      <c r="J5" s="26">
        <f>100*((E3-E4)/E3)</f>
        <v>0</v>
      </c>
    </row>
    <row r="6" spans="1:13" x14ac:dyDescent="0.25">
      <c r="A6" s="24"/>
      <c r="G6" s="23"/>
      <c r="H6" s="23"/>
      <c r="I6" s="23"/>
      <c r="J6" s="26"/>
    </row>
    <row r="7" spans="1:13" x14ac:dyDescent="0.25">
      <c r="A7" s="22" t="s">
        <v>32</v>
      </c>
      <c r="B7" s="30">
        <v>0.18029999999999999</v>
      </c>
      <c r="D7" s="30">
        <v>9.4109999999999999E-2</v>
      </c>
      <c r="E7" s="30">
        <v>0.38990000000000002</v>
      </c>
    </row>
    <row r="8" spans="1:13" x14ac:dyDescent="0.25">
      <c r="A8" s="22" t="s">
        <v>34</v>
      </c>
      <c r="B8" s="30">
        <v>2.3333E-2</v>
      </c>
      <c r="D8" s="30">
        <v>9.4079999999999997E-2</v>
      </c>
      <c r="E8" s="30">
        <v>0.38990000000000002</v>
      </c>
      <c r="G8" s="27"/>
      <c r="H8" s="23"/>
      <c r="I8" s="23"/>
      <c r="J8" s="25"/>
    </row>
    <row r="9" spans="1:13" x14ac:dyDescent="0.25">
      <c r="A9" s="24" t="s">
        <v>37</v>
      </c>
      <c r="G9" s="25">
        <f>100*((B7-B8)/B7)</f>
        <v>87.058790904048806</v>
      </c>
      <c r="H9" s="26"/>
      <c r="I9" s="26">
        <f>100*((D7-D8)/D7)</f>
        <v>3.1877590054194292E-2</v>
      </c>
      <c r="J9" s="26">
        <f>100*((E7-E8)/E7)</f>
        <v>0</v>
      </c>
    </row>
    <row r="11" spans="1:13" x14ac:dyDescent="0.25">
      <c r="A11" s="10" t="s">
        <v>38</v>
      </c>
      <c r="B11" s="30">
        <v>2.341E-2</v>
      </c>
      <c r="C11" s="30">
        <v>2.4109999999999999E-3</v>
      </c>
      <c r="D11" s="30">
        <v>9.4170000000000004E-2</v>
      </c>
      <c r="E11" s="30">
        <v>0.38690000000000002</v>
      </c>
    </row>
    <row r="12" spans="1:13" x14ac:dyDescent="0.25">
      <c r="A12" s="10" t="s">
        <v>41</v>
      </c>
      <c r="B12" s="30">
        <v>2.341E-2</v>
      </c>
      <c r="C12" s="30">
        <v>2.049E-3</v>
      </c>
      <c r="D12" s="30">
        <v>9.4320000000000001E-2</v>
      </c>
      <c r="E12" s="30">
        <v>0.38529999999999998</v>
      </c>
      <c r="G12" s="23"/>
      <c r="H12" s="23"/>
      <c r="I12" s="27"/>
      <c r="J12" s="26"/>
    </row>
    <row r="13" spans="1:13" x14ac:dyDescent="0.25">
      <c r="A13" s="24" t="s">
        <v>42</v>
      </c>
      <c r="G13" s="26">
        <f>100*((B11-B12)/B11)</f>
        <v>0</v>
      </c>
      <c r="H13" s="25">
        <f>100*((C11-C12)/C11)</f>
        <v>15.014516798009122</v>
      </c>
      <c r="I13" s="26">
        <f>100*((D11-D12)/D11)</f>
        <v>-0.15928639694169835</v>
      </c>
      <c r="J13" s="25">
        <f>100*((E11-E12)/E11)</f>
        <v>0.41354355130525866</v>
      </c>
    </row>
    <row r="15" spans="1:13" x14ac:dyDescent="0.25">
      <c r="A15" s="10" t="s">
        <v>38</v>
      </c>
      <c r="B15" s="30">
        <v>2.341E-2</v>
      </c>
      <c r="C15" s="30">
        <v>2.4109999999999999E-3</v>
      </c>
      <c r="D15" s="30">
        <v>9.4170000000000004E-2</v>
      </c>
      <c r="E15" s="30">
        <v>0.38690000000000002</v>
      </c>
    </row>
    <row r="16" spans="1:13" x14ac:dyDescent="0.25">
      <c r="A16" s="10" t="s">
        <v>43</v>
      </c>
      <c r="B16" s="30">
        <v>2.341E-2</v>
      </c>
      <c r="C16" s="30">
        <v>2.1289999999999998E-3</v>
      </c>
      <c r="D16" s="30">
        <v>9.4329999999999997E-2</v>
      </c>
      <c r="E16" s="30">
        <v>0.38540000000000002</v>
      </c>
      <c r="G16" s="23"/>
      <c r="H16" s="23"/>
      <c r="I16" s="27"/>
      <c r="J16" s="26"/>
    </row>
    <row r="17" spans="1:10" x14ac:dyDescent="0.25">
      <c r="A17" s="24" t="s">
        <v>44</v>
      </c>
      <c r="G17" s="26">
        <f>100*((B15-B16)/B15)</f>
        <v>0</v>
      </c>
      <c r="H17" s="25">
        <f>100*((C15-C16)/C15)</f>
        <v>11.696391538780594</v>
      </c>
      <c r="I17" s="26">
        <f>100*((D15-D16)/D15)</f>
        <v>-0.169905490071141</v>
      </c>
      <c r="J17" s="25">
        <f>100*((E15-E16)/E15)</f>
        <v>0.3876970793486692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37"/>
  <sheetViews>
    <sheetView zoomScale="115" zoomScaleNormal="115" workbookViewId="0">
      <selection activeCell="F1" sqref="F1:G1048576"/>
    </sheetView>
  </sheetViews>
  <sheetFormatPr defaultRowHeight="12.75" x14ac:dyDescent="0.2"/>
  <cols>
    <col min="1" max="1" width="39.5703125" style="51" customWidth="1"/>
    <col min="2" max="2" width="9.140625" style="51"/>
    <col min="3" max="3" width="2" style="51" customWidth="1"/>
    <col min="4" max="5" width="9.140625" style="51"/>
    <col min="6" max="6" width="10.140625" style="51" bestFit="1" customWidth="1"/>
    <col min="7" max="7" width="9.7109375" style="51" bestFit="1" customWidth="1"/>
    <col min="8" max="8" width="4" style="51" customWidth="1"/>
    <col min="9" max="9" width="9.140625" style="52"/>
    <col min="10" max="16384" width="9.140625" style="51"/>
  </cols>
  <sheetData>
    <row r="2" spans="1:10" s="45" customFormat="1" ht="15.75" x14ac:dyDescent="0.25">
      <c r="A2" s="42"/>
      <c r="B2" s="43" t="s">
        <v>51</v>
      </c>
      <c r="C2" s="44"/>
      <c r="D2" s="44" t="s">
        <v>52</v>
      </c>
      <c r="E2" s="44" t="s">
        <v>53</v>
      </c>
      <c r="F2" s="45" t="s">
        <v>54</v>
      </c>
      <c r="G2" s="45" t="s">
        <v>55</v>
      </c>
      <c r="I2" s="46" t="s">
        <v>56</v>
      </c>
    </row>
    <row r="3" spans="1:10" s="45" customFormat="1" ht="15.75" x14ac:dyDescent="0.25">
      <c r="A3" s="47" t="s">
        <v>57</v>
      </c>
      <c r="B3" s="48">
        <v>1.3038579344206926</v>
      </c>
      <c r="C3" s="49"/>
      <c r="D3" s="49">
        <v>-2</v>
      </c>
      <c r="E3" s="49">
        <v>-2</v>
      </c>
      <c r="F3" s="45">
        <v>1</v>
      </c>
      <c r="G3" s="45">
        <v>15</v>
      </c>
      <c r="I3" s="46">
        <f>$B$3+($B$4*D3)+($B$5*E3)+($B$6*D3*E3)+($B$7*F3)+($B$8*G3)+($B$9*D3*F3)+($B$10*E3*F3)+($B$11*D3*E3*F3)</f>
        <v>2.4199506084122127</v>
      </c>
      <c r="J3" s="45" t="s">
        <v>58</v>
      </c>
    </row>
    <row r="4" spans="1:10" s="45" customFormat="1" ht="15.75" x14ac:dyDescent="0.25">
      <c r="A4" s="47" t="s">
        <v>59</v>
      </c>
      <c r="B4" s="48">
        <v>-6.4002101405511214E-2</v>
      </c>
      <c r="C4" s="49"/>
      <c r="D4" s="49">
        <v>-1</v>
      </c>
      <c r="E4" s="49">
        <v>-2</v>
      </c>
      <c r="F4" s="45">
        <v>1</v>
      </c>
      <c r="G4" s="45">
        <v>15</v>
      </c>
      <c r="I4" s="46">
        <f t="shared" ref="I4:I7" si="0">$B$3+($B$4*D4)+($B$5*E4)+($B$6*D4*E4)+($B$7*F4)+($B$8*G4)+($B$9*D4*F4)+($B$10*E4*F4)+($B$11*D4*E4*F4)</f>
        <v>2.4490691629854027</v>
      </c>
    </row>
    <row r="5" spans="1:10" s="45" customFormat="1" ht="15.75" x14ac:dyDescent="0.25">
      <c r="A5" s="47" t="s">
        <v>60</v>
      </c>
      <c r="B5" s="48">
        <v>-0.14252650343032813</v>
      </c>
      <c r="C5" s="49"/>
      <c r="D5" s="49">
        <v>0</v>
      </c>
      <c r="E5" s="49">
        <v>-2</v>
      </c>
      <c r="F5" s="45">
        <v>1</v>
      </c>
      <c r="G5" s="45">
        <v>15</v>
      </c>
      <c r="I5" s="46">
        <f t="shared" si="0"/>
        <v>2.4781877175585918</v>
      </c>
    </row>
    <row r="6" spans="1:10" s="45" customFormat="1" ht="15.75" x14ac:dyDescent="0.25">
      <c r="A6" s="47" t="s">
        <v>61</v>
      </c>
      <c r="B6" s="50">
        <v>-2.6981423351973184E-3</v>
      </c>
      <c r="C6" s="49"/>
      <c r="D6" s="49">
        <v>1</v>
      </c>
      <c r="E6" s="49">
        <v>-2</v>
      </c>
      <c r="F6" s="45">
        <v>1</v>
      </c>
      <c r="G6" s="45">
        <v>15</v>
      </c>
      <c r="I6" s="46">
        <f t="shared" si="0"/>
        <v>2.5073062721317805</v>
      </c>
    </row>
    <row r="7" spans="1:10" s="45" customFormat="1" ht="15.75" x14ac:dyDescent="0.25">
      <c r="A7" s="47" t="s">
        <v>62</v>
      </c>
      <c r="B7" s="48">
        <v>0.61789506264963168</v>
      </c>
      <c r="C7" s="49"/>
      <c r="D7" s="49">
        <v>2</v>
      </c>
      <c r="E7" s="49">
        <v>-2</v>
      </c>
      <c r="F7" s="45">
        <v>1</v>
      </c>
      <c r="G7" s="45">
        <v>15</v>
      </c>
      <c r="I7" s="46">
        <f t="shared" si="0"/>
        <v>2.5364248267049705</v>
      </c>
    </row>
    <row r="8" spans="1:10" s="45" customFormat="1" ht="15.75" x14ac:dyDescent="0.25">
      <c r="A8" s="47" t="s">
        <v>63</v>
      </c>
      <c r="B8" s="48">
        <v>1.9806343114667745E-2</v>
      </c>
      <c r="C8" s="49"/>
      <c r="D8" s="49"/>
      <c r="E8" s="49"/>
      <c r="I8" s="46"/>
    </row>
    <row r="9" spans="1:10" s="45" customFormat="1" ht="15.75" x14ac:dyDescent="0.25">
      <c r="A9" s="47" t="s">
        <v>64</v>
      </c>
      <c r="B9" s="48">
        <v>3.7867443673760846E-2</v>
      </c>
      <c r="C9" s="49"/>
      <c r="D9" s="49">
        <v>-2</v>
      </c>
      <c r="E9" s="49">
        <v>-2</v>
      </c>
      <c r="F9" s="45">
        <v>1</v>
      </c>
      <c r="G9" s="45">
        <v>0</v>
      </c>
      <c r="I9" s="46">
        <f>$B$3+($B$4*D9)+($B$5*E9)+($B$6*D9*E9)+($B$7*F9)+($B$8*G9)+($B$9*D9*F9)+($B$10*E9*F9)+($B$11*D9*E9*F9)</f>
        <v>2.1228554616921964</v>
      </c>
      <c r="J9" s="45" t="s">
        <v>65</v>
      </c>
    </row>
    <row r="10" spans="1:10" s="45" customFormat="1" ht="15.75" x14ac:dyDescent="0.25">
      <c r="A10" s="47" t="s">
        <v>66</v>
      </c>
      <c r="B10" s="50">
        <v>1.2856716546202553E-2</v>
      </c>
      <c r="C10" s="49"/>
      <c r="D10" s="49">
        <v>-1</v>
      </c>
      <c r="E10" s="49">
        <v>-2</v>
      </c>
      <c r="F10" s="45">
        <v>1</v>
      </c>
      <c r="G10" s="45">
        <v>0</v>
      </c>
      <c r="I10" s="46">
        <f t="shared" ref="I10:I13" si="1">$B$3+($B$4*D10)+($B$5*E10)+($B$6*D10*E10)+($B$7*F10)+($B$8*G10)+($B$9*D10*F10)+($B$10*E10*F10)+($B$11*D10*E10*F10)</f>
        <v>2.1519740162653864</v>
      </c>
    </row>
    <row r="11" spans="1:10" s="45" customFormat="1" ht="15.75" x14ac:dyDescent="0.25">
      <c r="A11" s="47" t="s">
        <v>67</v>
      </c>
      <c r="B11" s="48">
        <v>-2.4928463817272525E-2</v>
      </c>
      <c r="C11" s="49"/>
      <c r="D11" s="49">
        <v>0</v>
      </c>
      <c r="E11" s="49">
        <v>-2</v>
      </c>
      <c r="F11" s="45">
        <v>1</v>
      </c>
      <c r="G11" s="45">
        <v>0</v>
      </c>
      <c r="I11" s="46">
        <f t="shared" si="1"/>
        <v>2.1810925708385756</v>
      </c>
    </row>
    <row r="12" spans="1:10" ht="15.75" x14ac:dyDescent="0.25">
      <c r="D12" s="49">
        <v>1</v>
      </c>
      <c r="E12" s="49">
        <v>-2</v>
      </c>
      <c r="F12" s="45">
        <v>1</v>
      </c>
      <c r="G12" s="45">
        <v>0</v>
      </c>
      <c r="I12" s="46">
        <f t="shared" si="1"/>
        <v>2.2102111254117642</v>
      </c>
    </row>
    <row r="13" spans="1:10" ht="15.75" x14ac:dyDescent="0.25">
      <c r="D13" s="49">
        <v>2</v>
      </c>
      <c r="E13" s="49">
        <v>-2</v>
      </c>
      <c r="F13" s="45">
        <v>1</v>
      </c>
      <c r="G13" s="45">
        <v>0</v>
      </c>
      <c r="I13" s="46">
        <f t="shared" si="1"/>
        <v>2.2393296799849542</v>
      </c>
    </row>
    <row r="15" spans="1:10" ht="15.75" x14ac:dyDescent="0.25">
      <c r="D15" s="49">
        <v>-2</v>
      </c>
      <c r="E15" s="49">
        <v>-2</v>
      </c>
      <c r="F15" s="45">
        <v>0</v>
      </c>
      <c r="G15" s="45">
        <v>0</v>
      </c>
      <c r="I15" s="46">
        <f>$B$3+($B$4*D15)+($B$5*E15)+($B$6*D15*E15)+($B$7*F15)+($B$8*G15)+($B$9*D15*F15)+($B$10*E15*F15)+($B$11*D15*E15*F15)</f>
        <v>1.706122574751582</v>
      </c>
      <c r="J15" s="45" t="s">
        <v>68</v>
      </c>
    </row>
    <row r="16" spans="1:10" ht="15.75" x14ac:dyDescent="0.25">
      <c r="D16" s="49">
        <v>-1</v>
      </c>
      <c r="E16" s="49">
        <v>-2</v>
      </c>
      <c r="F16" s="45">
        <v>0</v>
      </c>
      <c r="G16" s="45">
        <v>0</v>
      </c>
      <c r="I16" s="46">
        <f t="shared" ref="I16:I19" si="2">$B$3+($B$4*D16)+($B$5*E16)+($B$6*D16*E16)+($B$7*F16)+($B$8*G16)+($B$9*D16*F16)+($B$10*E16*F16)+($B$11*D16*E16*F16)</f>
        <v>1.6475167580164656</v>
      </c>
    </row>
    <row r="17" spans="4:10" ht="15.75" x14ac:dyDescent="0.25">
      <c r="D17" s="49">
        <v>0</v>
      </c>
      <c r="E17" s="49">
        <v>-2</v>
      </c>
      <c r="F17" s="45">
        <v>0</v>
      </c>
      <c r="G17" s="45">
        <v>0</v>
      </c>
      <c r="I17" s="46">
        <f t="shared" si="2"/>
        <v>1.5889109412813489</v>
      </c>
    </row>
    <row r="18" spans="4:10" ht="15.75" x14ac:dyDescent="0.25">
      <c r="D18" s="49">
        <v>1</v>
      </c>
      <c r="E18" s="49">
        <v>-2</v>
      </c>
      <c r="F18" s="45">
        <v>0</v>
      </c>
      <c r="G18" s="45">
        <v>0</v>
      </c>
      <c r="I18" s="46">
        <f t="shared" si="2"/>
        <v>1.5303051245462322</v>
      </c>
    </row>
    <row r="19" spans="4:10" ht="15.75" x14ac:dyDescent="0.25">
      <c r="D19" s="49">
        <v>2</v>
      </c>
      <c r="E19" s="49">
        <v>-2</v>
      </c>
      <c r="F19" s="45">
        <v>0</v>
      </c>
      <c r="G19" s="45">
        <v>0</v>
      </c>
      <c r="I19" s="46">
        <f t="shared" si="2"/>
        <v>1.4716993078111158</v>
      </c>
    </row>
    <row r="21" spans="4:10" ht="15.75" x14ac:dyDescent="0.25">
      <c r="D21" s="49">
        <v>-2</v>
      </c>
      <c r="E21" s="49">
        <v>1</v>
      </c>
      <c r="F21" s="45">
        <v>1</v>
      </c>
      <c r="G21" s="45">
        <v>15</v>
      </c>
      <c r="I21" s="46">
        <f>$B$3+($B$4*D21)+($B$5*E21)+($B$6*D21*E21)+($B$7*F21)+($B$8*G21)+($B$9*D21*F21)+($B$10*E21*F21)+($B$11*D21*E21*F21)</f>
        <v>2.1967008846746547</v>
      </c>
      <c r="J21" s="45" t="s">
        <v>69</v>
      </c>
    </row>
    <row r="22" spans="4:10" ht="15.75" x14ac:dyDescent="0.25">
      <c r="D22" s="49">
        <v>-1</v>
      </c>
      <c r="E22" s="49">
        <v>1</v>
      </c>
      <c r="F22" s="45">
        <v>1</v>
      </c>
      <c r="G22" s="45">
        <v>15</v>
      </c>
      <c r="I22" s="46">
        <f t="shared" ref="I22:I25" si="3">$B$3+($B$4*D22)+($B$5*E22)+($B$6*D22*E22)+($B$7*F22)+($B$8*G22)+($B$9*D22*F22)+($B$10*E22*F22)+($B$11*D22*E22*F22)</f>
        <v>2.1429396207904357</v>
      </c>
      <c r="J22" s="45"/>
    </row>
    <row r="23" spans="4:10" ht="15.75" x14ac:dyDescent="0.25">
      <c r="D23" s="49">
        <v>0</v>
      </c>
      <c r="E23" s="49">
        <v>1</v>
      </c>
      <c r="F23" s="45">
        <v>1</v>
      </c>
      <c r="G23" s="45">
        <v>15</v>
      </c>
      <c r="I23" s="46">
        <f t="shared" si="3"/>
        <v>2.0891783569062148</v>
      </c>
      <c r="J23" s="45"/>
    </row>
    <row r="24" spans="4:10" ht="15.75" x14ac:dyDescent="0.25">
      <c r="D24" s="49">
        <v>1</v>
      </c>
      <c r="E24" s="49">
        <v>1</v>
      </c>
      <c r="F24" s="45">
        <v>1</v>
      </c>
      <c r="G24" s="45">
        <v>15</v>
      </c>
      <c r="I24" s="46">
        <f t="shared" si="3"/>
        <v>2.0354170930219948</v>
      </c>
      <c r="J24" s="45"/>
    </row>
    <row r="25" spans="4:10" ht="15.75" x14ac:dyDescent="0.25">
      <c r="D25" s="49">
        <v>2</v>
      </c>
      <c r="E25" s="49">
        <v>1</v>
      </c>
      <c r="F25" s="45">
        <v>1</v>
      </c>
      <c r="G25" s="45">
        <v>15</v>
      </c>
      <c r="I25" s="46">
        <f t="shared" si="3"/>
        <v>1.9816558291377746</v>
      </c>
      <c r="J25" s="45"/>
    </row>
    <row r="26" spans="4:10" ht="15.75" x14ac:dyDescent="0.25">
      <c r="D26" s="49"/>
      <c r="E26" s="49"/>
      <c r="F26" s="45"/>
      <c r="G26" s="45"/>
      <c r="J26" s="45"/>
    </row>
    <row r="27" spans="4:10" ht="15.75" x14ac:dyDescent="0.25">
      <c r="D27" s="49">
        <v>-2</v>
      </c>
      <c r="E27" s="49">
        <v>1</v>
      </c>
      <c r="F27" s="45">
        <v>1</v>
      </c>
      <c r="G27" s="45">
        <v>0</v>
      </c>
      <c r="I27" s="46">
        <f>$B$3+($B$4*D27)+($B$5*E27)+($B$6*D27*E27)+($B$7*F27)+($B$8*G27)+($B$9*D27*F27)+($B$10*E27*F27)+($B$11*D27*E27*F27)</f>
        <v>1.8996057379546389</v>
      </c>
      <c r="J27" s="45" t="s">
        <v>70</v>
      </c>
    </row>
    <row r="28" spans="4:10" ht="15.75" x14ac:dyDescent="0.25">
      <c r="D28" s="49">
        <v>-1</v>
      </c>
      <c r="E28" s="49">
        <v>1</v>
      </c>
      <c r="F28" s="45">
        <v>1</v>
      </c>
      <c r="G28" s="45">
        <v>0</v>
      </c>
      <c r="I28" s="46">
        <f t="shared" ref="I28:I31" si="4">$B$3+($B$4*D28)+($B$5*E28)+($B$6*D28*E28)+($B$7*F28)+($B$8*G28)+($B$9*D28*F28)+($B$10*E28*F28)+($B$11*D28*E28*F28)</f>
        <v>1.845844474070419</v>
      </c>
      <c r="J28" s="45"/>
    </row>
    <row r="29" spans="4:10" ht="15.75" x14ac:dyDescent="0.25">
      <c r="D29" s="49">
        <v>0</v>
      </c>
      <c r="E29" s="49">
        <v>1</v>
      </c>
      <c r="F29" s="45">
        <v>1</v>
      </c>
      <c r="G29" s="45">
        <v>0</v>
      </c>
      <c r="I29" s="46">
        <f t="shared" si="4"/>
        <v>1.7920832101861985</v>
      </c>
      <c r="J29" s="45"/>
    </row>
    <row r="30" spans="4:10" ht="15.75" x14ac:dyDescent="0.25">
      <c r="D30" s="49">
        <v>1</v>
      </c>
      <c r="E30" s="49">
        <v>1</v>
      </c>
      <c r="F30" s="45">
        <v>1</v>
      </c>
      <c r="G30" s="45">
        <v>0</v>
      </c>
      <c r="I30" s="46">
        <f t="shared" si="4"/>
        <v>1.738321946301979</v>
      </c>
    </row>
    <row r="31" spans="4:10" ht="15.75" x14ac:dyDescent="0.25">
      <c r="D31" s="49">
        <v>2</v>
      </c>
      <c r="E31" s="49">
        <v>1</v>
      </c>
      <c r="F31" s="45">
        <v>1</v>
      </c>
      <c r="G31" s="45">
        <v>0</v>
      </c>
      <c r="I31" s="46">
        <f t="shared" si="4"/>
        <v>1.6845606824177581</v>
      </c>
    </row>
    <row r="33" spans="4:10" ht="15.75" x14ac:dyDescent="0.25">
      <c r="D33" s="49">
        <v>-2</v>
      </c>
      <c r="E33" s="49">
        <v>1</v>
      </c>
      <c r="F33" s="45">
        <v>0</v>
      </c>
      <c r="G33" s="45">
        <v>0</v>
      </c>
      <c r="I33" s="46">
        <f>$B$3+($B$4*D33)+($B$5*E33)+($B$6*D33*E33)+($B$7*F33)+($B$8*G33)+($B$9*D33*F33)+($B$10*E33*F33)+($B$11*D33*E33*F33)</f>
        <v>1.2947319184717814</v>
      </c>
      <c r="J33" s="45" t="s">
        <v>71</v>
      </c>
    </row>
    <row r="34" spans="4:10" ht="15.75" x14ac:dyDescent="0.25">
      <c r="D34" s="49">
        <v>-1</v>
      </c>
      <c r="E34" s="49">
        <v>1</v>
      </c>
      <c r="F34" s="45">
        <v>0</v>
      </c>
      <c r="G34" s="45">
        <v>0</v>
      </c>
      <c r="I34" s="46">
        <f t="shared" ref="I34:I37" si="5">$B$3+($B$4*D34)+($B$5*E34)+($B$6*D34*E34)+($B$7*F34)+($B$8*G34)+($B$9*D34*F34)+($B$10*E34*F34)+($B$11*D34*E34*F34)</f>
        <v>1.2280316747310731</v>
      </c>
    </row>
    <row r="35" spans="4:10" ht="15.75" x14ac:dyDescent="0.25">
      <c r="D35" s="49">
        <v>0</v>
      </c>
      <c r="E35" s="49">
        <v>1</v>
      </c>
      <c r="F35" s="45">
        <v>0</v>
      </c>
      <c r="G35" s="45">
        <v>0</v>
      </c>
      <c r="I35" s="46">
        <f t="shared" si="5"/>
        <v>1.1613314309903644</v>
      </c>
    </row>
    <row r="36" spans="4:10" ht="15.75" x14ac:dyDescent="0.25">
      <c r="D36" s="49">
        <v>1</v>
      </c>
      <c r="E36" s="49">
        <v>1</v>
      </c>
      <c r="F36" s="45">
        <v>0</v>
      </c>
      <c r="G36" s="45">
        <v>0</v>
      </c>
      <c r="I36" s="46">
        <f t="shared" si="5"/>
        <v>1.0946311872496561</v>
      </c>
    </row>
    <row r="37" spans="4:10" ht="15.75" x14ac:dyDescent="0.25">
      <c r="D37" s="49">
        <v>2</v>
      </c>
      <c r="E37" s="49">
        <v>1</v>
      </c>
      <c r="F37" s="45">
        <v>0</v>
      </c>
      <c r="G37" s="45">
        <v>0</v>
      </c>
      <c r="I37" s="46">
        <f t="shared" si="5"/>
        <v>1.0279309435089474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LRTs</vt:lpstr>
      <vt:lpstr>Random Effects CIs</vt:lpstr>
      <vt:lpstr>Pseudo-R2</vt:lpstr>
      <vt:lpstr>Figure 12.2</vt:lpstr>
    </vt:vector>
  </TitlesOfParts>
  <Company>UNL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Lesa Hoffman</dc:creator>
  <cp:lastModifiedBy>Lesa Hoffman</cp:lastModifiedBy>
  <dcterms:created xsi:type="dcterms:W3CDTF">2008-10-06T13:53:08Z</dcterms:created>
  <dcterms:modified xsi:type="dcterms:W3CDTF">2014-10-03T17:17:02Z</dcterms:modified>
</cp:coreProperties>
</file>