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165" windowWidth="11415" windowHeight="3090" activeTab="3"/>
  </bookViews>
  <sheets>
    <sheet name="Var rename" sheetId="1" r:id="rId1"/>
    <sheet name="Wide_Format" sheetId="5" r:id="rId2"/>
    <sheet name="Long_Format" sheetId="6" r:id="rId3"/>
    <sheet name="Long_Format (2)" sheetId="7" r:id="rId4"/>
    <sheet name="Formats" sheetId="2" r:id="rId5"/>
  </sheets>
  <definedNames>
    <definedName name="_xlnm._FilterDatabase" localSheetId="0" hidden="1">'Var rename'!$A$1:$T$71</definedName>
  </definedNames>
  <calcPr calcId="145621"/>
</workbook>
</file>

<file path=xl/calcChain.xml><?xml version="1.0" encoding="utf-8"?>
<calcChain xmlns="http://schemas.openxmlformats.org/spreadsheetml/2006/main">
  <c r="F5" i="5" l="1"/>
  <c r="U5" i="5"/>
  <c r="F6" i="5"/>
  <c r="F7" i="5"/>
  <c r="F8" i="5" l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N71" i="1" l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0" i="1"/>
  <c r="H71" i="1"/>
  <c r="H68" i="1"/>
  <c r="H69" i="1"/>
  <c r="H2" i="1"/>
  <c r="F2" i="2"/>
  <c r="J2" i="2" s="1"/>
  <c r="F3" i="2"/>
  <c r="J3" i="2" s="1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7" i="2"/>
  <c r="J17" i="2" s="1"/>
  <c r="F18" i="2"/>
  <c r="J18" i="2" s="1"/>
  <c r="F19" i="2"/>
  <c r="J19" i="2" s="1"/>
  <c r="F20" i="2"/>
  <c r="J20" i="2" s="1"/>
  <c r="F21" i="2"/>
  <c r="J21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F32" i="2"/>
  <c r="J32" i="2" s="1"/>
  <c r="F33" i="2"/>
  <c r="J33" i="2" s="1"/>
  <c r="F34" i="2"/>
  <c r="J34" i="2" s="1"/>
  <c r="F35" i="2"/>
  <c r="J35" i="2" s="1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46" i="2"/>
  <c r="J46" i="2" s="1"/>
  <c r="F47" i="2"/>
  <c r="J47" i="2" s="1"/>
  <c r="F48" i="2"/>
  <c r="J48" i="2" s="1"/>
  <c r="F49" i="2"/>
  <c r="J49" i="2" s="1"/>
  <c r="F50" i="2"/>
  <c r="J50" i="2" s="1"/>
  <c r="F51" i="2"/>
  <c r="J51" i="2" s="1"/>
  <c r="F52" i="2"/>
  <c r="J52" i="2" s="1"/>
  <c r="F1" i="2"/>
  <c r="J1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1" i="2"/>
  <c r="D2" i="2"/>
  <c r="H2" i="2" s="1"/>
  <c r="D3" i="2"/>
  <c r="H3" i="2" s="1"/>
  <c r="D4" i="2"/>
  <c r="H4" i="2" s="1"/>
  <c r="D5" i="2"/>
  <c r="H5" i="2" s="1"/>
  <c r="D6" i="2"/>
  <c r="H6" i="2" s="1"/>
  <c r="D7" i="2"/>
  <c r="H7" i="2" s="1"/>
  <c r="D8" i="2"/>
  <c r="H8" i="2" s="1"/>
  <c r="D9" i="2"/>
  <c r="H9" i="2" s="1"/>
  <c r="D10" i="2"/>
  <c r="H10" i="2" s="1"/>
  <c r="D11" i="2"/>
  <c r="H11" i="2" s="1"/>
  <c r="D12" i="2"/>
  <c r="H12" i="2" s="1"/>
  <c r="D13" i="2"/>
  <c r="H13" i="2" s="1"/>
  <c r="D14" i="2"/>
  <c r="H14" i="2" s="1"/>
  <c r="D15" i="2"/>
  <c r="H15" i="2" s="1"/>
  <c r="D16" i="2"/>
  <c r="H16" i="2" s="1"/>
  <c r="D17" i="2"/>
  <c r="H17" i="2" s="1"/>
  <c r="D18" i="2"/>
  <c r="H18" i="2" s="1"/>
  <c r="D19" i="2"/>
  <c r="H19" i="2" s="1"/>
  <c r="D20" i="2"/>
  <c r="H20" i="2" s="1"/>
  <c r="D21" i="2"/>
  <c r="H21" i="2" s="1"/>
  <c r="D22" i="2"/>
  <c r="H22" i="2" s="1"/>
  <c r="D23" i="2"/>
  <c r="H23" i="2" s="1"/>
  <c r="D24" i="2"/>
  <c r="H24" i="2" s="1"/>
  <c r="D25" i="2"/>
  <c r="H25" i="2" s="1"/>
  <c r="D26" i="2"/>
  <c r="H26" i="2" s="1"/>
  <c r="D27" i="2"/>
  <c r="H27" i="2" s="1"/>
  <c r="D28" i="2"/>
  <c r="H28" i="2" s="1"/>
  <c r="D29" i="2"/>
  <c r="H29" i="2" s="1"/>
  <c r="D30" i="2"/>
  <c r="H30" i="2" s="1"/>
  <c r="D31" i="2"/>
  <c r="H31" i="2" s="1"/>
  <c r="D32" i="2"/>
  <c r="H32" i="2" s="1"/>
  <c r="D33" i="2"/>
  <c r="H33" i="2" s="1"/>
  <c r="D34" i="2"/>
  <c r="H34" i="2" s="1"/>
  <c r="D35" i="2"/>
  <c r="H35" i="2" s="1"/>
  <c r="D36" i="2"/>
  <c r="H36" i="2" s="1"/>
  <c r="D37" i="2"/>
  <c r="H37" i="2" s="1"/>
  <c r="D38" i="2"/>
  <c r="H38" i="2" s="1"/>
  <c r="D39" i="2"/>
  <c r="H39" i="2" s="1"/>
  <c r="D40" i="2"/>
  <c r="H40" i="2" s="1"/>
  <c r="D41" i="2"/>
  <c r="H41" i="2" s="1"/>
  <c r="D42" i="2"/>
  <c r="H42" i="2" s="1"/>
  <c r="D43" i="2"/>
  <c r="H43" i="2" s="1"/>
  <c r="D44" i="2"/>
  <c r="H44" i="2" s="1"/>
  <c r="D45" i="2"/>
  <c r="H45" i="2" s="1"/>
  <c r="D46" i="2"/>
  <c r="H46" i="2" s="1"/>
  <c r="D47" i="2"/>
  <c r="H47" i="2" s="1"/>
  <c r="D48" i="2"/>
  <c r="H48" i="2" s="1"/>
  <c r="D49" i="2"/>
  <c r="H49" i="2" s="1"/>
  <c r="D50" i="2"/>
  <c r="H50" i="2" s="1"/>
  <c r="D51" i="2"/>
  <c r="H51" i="2" s="1"/>
  <c r="D52" i="2"/>
  <c r="H52" i="2" s="1"/>
  <c r="D1" i="2"/>
  <c r="H1" i="2" s="1"/>
  <c r="O3" i="1"/>
  <c r="T3" i="1" s="1"/>
  <c r="O4" i="1"/>
  <c r="T4" i="1" s="1"/>
  <c r="O5" i="1"/>
  <c r="T5" i="1" s="1"/>
  <c r="O6" i="1"/>
  <c r="T6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70" i="1"/>
  <c r="T70" i="1" s="1"/>
  <c r="O71" i="1"/>
  <c r="T71" i="1" s="1"/>
  <c r="O68" i="1"/>
  <c r="T68" i="1" s="1"/>
  <c r="O69" i="1"/>
  <c r="T69" i="1" s="1"/>
  <c r="O2" i="1"/>
  <c r="T2" i="1" s="1"/>
  <c r="N2" i="1"/>
</calcChain>
</file>

<file path=xl/sharedStrings.xml><?xml version="1.0" encoding="utf-8"?>
<sst xmlns="http://schemas.openxmlformats.org/spreadsheetml/2006/main" count="438" uniqueCount="336">
  <si>
    <t xml:space="preserve">  label R0000100 = "PUBID - YTH ID CODE 1997";</t>
  </si>
  <si>
    <t xml:space="preserve">  label R0323900 = "# DAYS/WK TYP FAM RELIGIOUS 1997";</t>
  </si>
  <si>
    <t xml:space="preserve">  label R0536300 = "KEY!SEX (SYMBOL) 1997";</t>
  </si>
  <si>
    <t xml:space="preserve">  label R0536401 = "KEY!BDATE M/Y (SYMBOL) 1997";</t>
  </si>
  <si>
    <t xml:space="preserve">  label R0536402 = "KEY!BDATE M/Y (SYMBOL) 1997";</t>
  </si>
  <si>
    <t xml:space="preserve">  label R0552200 = "WHAT RELIG PR RAISED IN? 1997";</t>
  </si>
  <si>
    <t xml:space="preserve">  label R1235800 = "CV_SAMPLE_TYPE 1997";</t>
  </si>
  <si>
    <t xml:space="preserve">  label R1482600 = "KEY!RACE_ETHNICITY (SYMBOL) 1997";</t>
  </si>
  <si>
    <t xml:space="preserve">  label R2165200 = "# DAYS/WK TYP FAM RELIGIOUS 1998";</t>
  </si>
  <si>
    <t xml:space="preserve">  label R3483100 = "# DAYS/WK TYP FAM RELIGIOUS 1999";</t>
  </si>
  <si>
    <t xml:space="preserve">  label R4881300 = "# DAYS/WK TYP FAM RELIGIOUS 2000";</t>
  </si>
  <si>
    <t xml:space="preserve">  label R4893400 = "HOW OFTEN R ATTEND WORSHIP SERV 2000";</t>
  </si>
  <si>
    <t xml:space="preserve">  label R6520100 = "HOW OFTEN R ATTEND WORSHIP SERV 2001";</t>
  </si>
  <si>
    <t xml:space="preserve">  label S0919300 = "HOW OFTEN R ATTEND WORSHIP SERV 2002";</t>
  </si>
  <si>
    <t xml:space="preserve">  label S0919400 = "R NOT NEED RELIGION TO HAVE VALUES 2002";</t>
  </si>
  <si>
    <t xml:space="preserve">  label S0919500 = "R BELIEVE RELIG TEACHINGS OBEYED 2002";</t>
  </si>
  <si>
    <t xml:space="preserve">  label S0919600 = "R ASKS GOD HELP MAKE DECISIONS 2002";</t>
  </si>
  <si>
    <t xml:space="preserve">  label S0919700 = "GOD NOTHING TO DO HAPPENS TO R 2002";</t>
  </si>
  <si>
    <t xml:space="preserve">  label S0919800 = "R PRAYS MORE THAN ONCE A DAY 2002";</t>
  </si>
  <si>
    <t xml:space="preserve">  label S2987800 = "HOW OFTEN R ATTEND WORSHIP SERV 2003";</t>
  </si>
  <si>
    <t xml:space="preserve">  label S4681700 = "HOW OFTEN R ATTEND WORSHIP SERV 2004";</t>
  </si>
  <si>
    <t xml:space="preserve">  label S6316700 = "HOW OFTEN R ATTEND WORSHIP SERV 2005";</t>
  </si>
  <si>
    <t xml:space="preserve">  label S6316800 = "R NOT NEED RELIGION TO HAVE VALUES 2005";</t>
  </si>
  <si>
    <t xml:space="preserve">  label S6316900 = "R BELIEVE RELIG TEACHINGS OBEYED 2005";</t>
  </si>
  <si>
    <t xml:space="preserve">  label S6317000 = "R ASKS GOD HELP MAKE DECISIONS 2005";</t>
  </si>
  <si>
    <t xml:space="preserve">  label S6317100 = "GOD NOTHING TO DO HAPPENS TO R 2005";</t>
  </si>
  <si>
    <t xml:space="preserve">  label S6317200 = "R PRAYS MORE THAN ONCE A DAY 2005";</t>
  </si>
  <si>
    <t xml:space="preserve">  label S8331500 = "HOW OFTEN R ATTEND WORSHIP SERV 2006";</t>
  </si>
  <si>
    <t xml:space="preserve">  label T0739400 = "HOW OFTEN R ATTEND WORSHIP SERV 2007";</t>
  </si>
  <si>
    <t xml:space="preserve">  label T2781700 = "HOW OFTEN R ATTEND WORSHIP SERV 2008";</t>
  </si>
  <si>
    <t xml:space="preserve">  label T2781900 = "R NOT NEED RELIGION TO HAVE VALUES 2008";</t>
  </si>
  <si>
    <t xml:space="preserve">  label T2782000 = "R BELIEVE RELIG TEACHINGS OBEYED 2008";</t>
  </si>
  <si>
    <t xml:space="preserve">  label T2782100 = "R ASKS GOD HELP MAKE DECISIONS 2008";</t>
  </si>
  <si>
    <t xml:space="preserve">  label T2782200 = "GOD NOTHING TO DO HAPPENS TO R 2008";</t>
  </si>
  <si>
    <t xml:space="preserve">  label T2782300 = "R PRAYS MORE THAN ONCE A DAY 2008";</t>
  </si>
  <si>
    <t>attend00</t>
  </si>
  <si>
    <t>attend01</t>
  </si>
  <si>
    <t>attend02</t>
  </si>
  <si>
    <t>attend03</t>
  </si>
  <si>
    <t>attend04</t>
  </si>
  <si>
    <t>attend05</t>
  </si>
  <si>
    <t>attend06</t>
  </si>
  <si>
    <t>attend07</t>
  </si>
  <si>
    <t>attend08</t>
  </si>
  <si>
    <t>id</t>
  </si>
  <si>
    <t>Relpref97</t>
  </si>
  <si>
    <t>sex</t>
  </si>
  <si>
    <t>bmonth</t>
  </si>
  <si>
    <t>byear</t>
  </si>
  <si>
    <t>RelRais97</t>
  </si>
  <si>
    <t xml:space="preserve">  format R0000100 vx1f.;</t>
  </si>
  <si>
    <t xml:space="preserve">  format R0002100 vx2f.;</t>
  </si>
  <si>
    <t xml:space="preserve">  format R0323900 vx3f.;</t>
  </si>
  <si>
    <t xml:space="preserve">  format R0536300 vx4f.;</t>
  </si>
  <si>
    <t xml:space="preserve">  format R0536401 vx5f.;</t>
  </si>
  <si>
    <t xml:space="preserve">  format R0552200 vx7f.;</t>
  </si>
  <si>
    <t xml:space="preserve">  format R0624400 vx8f.;</t>
  </si>
  <si>
    <t xml:space="preserve">  format R0624500 vx9f.;</t>
  </si>
  <si>
    <t xml:space="preserve">  format R0624600 vx10f.;</t>
  </si>
  <si>
    <t xml:space="preserve">  format R0624700 vx11f.;</t>
  </si>
  <si>
    <t xml:space="preserve">  format R0624800 vx12f.;</t>
  </si>
  <si>
    <t xml:space="preserve">  format R0624900 vx13f.;</t>
  </si>
  <si>
    <t xml:space="preserve">  format R0625000 vx14f.;</t>
  </si>
  <si>
    <t xml:space="preserve">  format R0625100 vx15f.;</t>
  </si>
  <si>
    <t xml:space="preserve">  format R0625200 vx16f.;</t>
  </si>
  <si>
    <t xml:space="preserve">  format R1235800 vx17f.;</t>
  </si>
  <si>
    <t xml:space="preserve">  format R1482600 vx18f.;</t>
  </si>
  <si>
    <t xml:space="preserve">  format R1486900 vx19f.;</t>
  </si>
  <si>
    <t xml:space="preserve">  format R2165200 vx20f.;</t>
  </si>
  <si>
    <t xml:space="preserve">  format R3483100 vx21f.;</t>
  </si>
  <si>
    <t xml:space="preserve">  format R4881300 vx22f.;</t>
  </si>
  <si>
    <t xml:space="preserve">  format R4893400 vx23f.;</t>
  </si>
  <si>
    <t xml:space="preserve">  format R6520100 vx24f.;</t>
  </si>
  <si>
    <t xml:space="preserve">  format S0919300 vx25f.;</t>
  </si>
  <si>
    <t xml:space="preserve">  format S0919400 vx26f.;</t>
  </si>
  <si>
    <t xml:space="preserve">  format S0919500 vx27f.;</t>
  </si>
  <si>
    <t xml:space="preserve">  format S0919600 vx28f.;</t>
  </si>
  <si>
    <t xml:space="preserve">  format S0919700 vx29f.;</t>
  </si>
  <si>
    <t xml:space="preserve">  format S0919800 vx30f.;</t>
  </si>
  <si>
    <t xml:space="preserve">  format S2987800 vx31f.;</t>
  </si>
  <si>
    <t xml:space="preserve">  format S4681700 vx32f.;</t>
  </si>
  <si>
    <t xml:space="preserve">  format S6316700 vx33f.;</t>
  </si>
  <si>
    <t xml:space="preserve">  format S6316800 vx34f.;</t>
  </si>
  <si>
    <t xml:space="preserve">  format S6316900 vx35f.;</t>
  </si>
  <si>
    <t xml:space="preserve">  format S6317000 vx36f.;</t>
  </si>
  <si>
    <t xml:space="preserve">  format S6317100 vx37f.;</t>
  </si>
  <si>
    <t xml:space="preserve">  format S6317200 vx38f.;</t>
  </si>
  <si>
    <t xml:space="preserve">  format S8331500 vx39f.;</t>
  </si>
  <si>
    <t xml:space="preserve">  format S8331700 vx40f.;</t>
  </si>
  <si>
    <t xml:space="preserve">  format S8331800 vx41f.;</t>
  </si>
  <si>
    <t xml:space="preserve">  format S8331900 vx42f.;</t>
  </si>
  <si>
    <t xml:space="preserve">  format S8332000 vx43f.;</t>
  </si>
  <si>
    <t xml:space="preserve">  format S8332100 vx44f.;</t>
  </si>
  <si>
    <t xml:space="preserve">  format T0739400 vx45f.;</t>
  </si>
  <si>
    <t xml:space="preserve">  format T2781700 vx46f.;</t>
  </si>
  <si>
    <t xml:space="preserve">  format T2781900 vx47f.;</t>
  </si>
  <si>
    <t xml:space="preserve">  format T2782000 vx48f.;</t>
  </si>
  <si>
    <t xml:space="preserve">  format T2782100 vx49f.;</t>
  </si>
  <si>
    <t xml:space="preserve">  format T2782200 vx50f.;</t>
  </si>
  <si>
    <t xml:space="preserve">  format T2782300 vx51f.;</t>
  </si>
  <si>
    <t xml:space="preserve">  format A0001200 vx0f.;</t>
  </si>
  <si>
    <t xml:space="preserve">  format T2782400 vx52f.; </t>
  </si>
  <si>
    <t>A0001200</t>
  </si>
  <si>
    <t>R0323900</t>
  </si>
  <si>
    <t>R0624400</t>
  </si>
  <si>
    <t>R0624500</t>
  </si>
  <si>
    <t>R0624600</t>
  </si>
  <si>
    <t>R0624700</t>
  </si>
  <si>
    <t>R0624800</t>
  </si>
  <si>
    <t>R0624900</t>
  </si>
  <si>
    <t>R0625000</t>
  </si>
  <si>
    <t>R0625100</t>
  </si>
  <si>
    <t>R0625200</t>
  </si>
  <si>
    <t>R1235800</t>
  </si>
  <si>
    <t>R1482600</t>
  </si>
  <si>
    <t>R1486900</t>
  </si>
  <si>
    <t>R2165200</t>
  </si>
  <si>
    <t>R3483100</t>
  </si>
  <si>
    <t>R4881300</t>
  </si>
  <si>
    <t>S0919400</t>
  </si>
  <si>
    <t>S0919500</t>
  </si>
  <si>
    <t>S0919600</t>
  </si>
  <si>
    <t>S0919700</t>
  </si>
  <si>
    <t>S0919800</t>
  </si>
  <si>
    <t>S6316800</t>
  </si>
  <si>
    <t>S6316900</t>
  </si>
  <si>
    <t>S6317000</t>
  </si>
  <si>
    <t>S6317100</t>
  </si>
  <si>
    <t>S6317200</t>
  </si>
  <si>
    <t>S8331700</t>
  </si>
  <si>
    <t>S8331800</t>
  </si>
  <si>
    <t>S8331900</t>
  </si>
  <si>
    <t>S8332000</t>
  </si>
  <si>
    <t>S8332100</t>
  </si>
  <si>
    <t>T2781900</t>
  </si>
  <si>
    <t>T2782000</t>
  </si>
  <si>
    <t>T2782100</t>
  </si>
  <si>
    <t>T2782200</t>
  </si>
  <si>
    <t>T2782300</t>
  </si>
  <si>
    <t>T2782400</t>
  </si>
  <si>
    <t xml:space="preserve">  label R0552300 = "WHAT IS PR CURR RELIG PREF? 1997";</t>
  </si>
  <si>
    <t xml:space="preserve">  label R0555700 = "WHAT RELIG PR SP/PART RAISED IN? 1997";</t>
  </si>
  <si>
    <t xml:space="preserve">  label R0555800 = "PR SP/PART CURR RELIG PREF? 1997";</t>
  </si>
  <si>
    <t xml:space="preserve">  label R1193900 = "CV_AGE(MONTHS)_INT_DATE 1997";</t>
  </si>
  <si>
    <t xml:space="preserve">  label R1194100 = "CV_AGE_INT_DATE 1997";</t>
  </si>
  <si>
    <t xml:space="preserve">  label R2553400 = "CV_AGE(MONTHS)_INT_DATE 1998";</t>
  </si>
  <si>
    <t xml:space="preserve">  label R2553500 = "CV_AGE_INT_DATE 1998";</t>
  </si>
  <si>
    <t xml:space="preserve">  label R3876200 = "CV_AGE(MONTHS)_INT_DATE 1999";</t>
  </si>
  <si>
    <t xml:space="preserve">  label R3876300 = "CV_AGE_INT_DATE 1999";</t>
  </si>
  <si>
    <t xml:space="preserve">  label R5453600 = "CV_AGE(MONTHS)_INT_DATE 2000";</t>
  </si>
  <si>
    <t xml:space="preserve">  label R5453700 = "CV_AGE_INT_DATE 2000";</t>
  </si>
  <si>
    <t xml:space="preserve">  label R7215900 = "CV_AGE(MONTHS)_INT_DATE 2001";</t>
  </si>
  <si>
    <t xml:space="preserve">  label R7216000 = "CV_AGE_INT_DATE 2001";</t>
  </si>
  <si>
    <t xml:space="preserve">  label S1531300 = "CV_AGE(MONTHS)_INT_DATE 2002";</t>
  </si>
  <si>
    <t xml:space="preserve">  label S1531400 = "CV_AGE_INT_DATE 2002";</t>
  </si>
  <si>
    <t xml:space="preserve">  label S2000900 = "CV_AGE(MONTHS)_INT_DATE 2003";</t>
  </si>
  <si>
    <t xml:space="preserve">  label S2001000 = "CV_AGE_INT_DATE 2003";</t>
  </si>
  <si>
    <t xml:space="preserve">  label S3801000 = "CV_AGE(MONTHS)_INT_DATE 2004";</t>
  </si>
  <si>
    <t xml:space="preserve">  label S3801100 = "CV_AGE_INT_DATE 2004";</t>
  </si>
  <si>
    <t xml:space="preserve">  label S5400900 = "CV_AGE(MONTHS)_INT_DATE 2005";</t>
  </si>
  <si>
    <t xml:space="preserve">  label S5401000 = "CV_AGE_INT_DATE 2005";</t>
  </si>
  <si>
    <t xml:space="preserve">  label S5532800 = "R CURR REL PREF 2005";</t>
  </si>
  <si>
    <t xml:space="preserve">  label S7501100 = "CV_AGE(MONTHS)_INT_DATE 2006";</t>
  </si>
  <si>
    <t xml:space="preserve">  label S7501200 = "CV_AGE_INT_DATE 2006";</t>
  </si>
  <si>
    <t xml:space="preserve">  label T0008400 = "CV_AGE(MONTHS)_INT_DATE 2007";</t>
  </si>
  <si>
    <t xml:space="preserve">  label T0008500 = "CV_AGE_INT_DATE 2007";</t>
  </si>
  <si>
    <t xml:space="preserve">  label T2011000 = "CV_AGE(MONTHS)_INT_DATE 2008";</t>
  </si>
  <si>
    <t xml:space="preserve">  label T2011100 = "CV_AGE_INT_DATE 2008";</t>
  </si>
  <si>
    <t xml:space="preserve">  label T2111400 = "R CURR REL PREF 2008";</t>
  </si>
  <si>
    <t xml:space="preserve">  label T3601400 = "CV_AGE(MONTHS)_INT_DATE 2009";</t>
  </si>
  <si>
    <t xml:space="preserve">  label T3601500 = "CV_AGE_INT_DATE 2009";</t>
  </si>
  <si>
    <t xml:space="preserve">  label T4495000 = "HOW OFTEN R ATTEND WORSHIP SERV 2009";</t>
  </si>
  <si>
    <t xml:space="preserve">  label T6143400 = "HOW OFTEN R ATTEND WORSHIP SERV 2010";</t>
  </si>
  <si>
    <t xml:space="preserve">  label T5201300 = "CV_AGE(MONTHS)_INT_DATE 2010";</t>
  </si>
  <si>
    <t xml:space="preserve">  label T5201400 = "CV_AGE_INT_DATE 2010";</t>
  </si>
  <si>
    <t>In a typical week, how many days from 0 to 7 do you do something religious as a family such as go to church, pray or read the scriptures together?</t>
  </si>
  <si>
    <t>agemon_110</t>
  </si>
  <si>
    <t>ageyear_110</t>
  </si>
  <si>
    <t>decide_102</t>
  </si>
  <si>
    <t>decide_105</t>
  </si>
  <si>
    <t>decide_108</t>
  </si>
  <si>
    <t>birthmonth</t>
  </si>
  <si>
    <t>birthyear</t>
  </si>
  <si>
    <t>race</t>
  </si>
  <si>
    <t>obey_102</t>
  </si>
  <si>
    <t>obey_105</t>
  </si>
  <si>
    <t>obey_108</t>
  </si>
  <si>
    <t>values_102</t>
  </si>
  <si>
    <t>values_105</t>
  </si>
  <si>
    <t>values_108</t>
  </si>
  <si>
    <t>pray_102</t>
  </si>
  <si>
    <t>pray_105</t>
  </si>
  <si>
    <t>pray_108</t>
  </si>
  <si>
    <t>prelpref_097</t>
  </si>
  <si>
    <t>praised_097</t>
  </si>
  <si>
    <t>psraised_097</t>
  </si>
  <si>
    <t>samplesype</t>
  </si>
  <si>
    <t>psrelpref_097</t>
  </si>
  <si>
    <t>relpref_105</t>
  </si>
  <si>
    <t>relpref_108</t>
  </si>
  <si>
    <t>What is your current religious preference?</t>
  </si>
  <si>
    <t>God has nothing to do with what happens to me personally.</t>
  </si>
  <si>
    <t>I pray more than once a day.</t>
  </si>
  <si>
    <t>I often ask God to help me make decisions.</t>
  </si>
  <si>
    <t>I don't need religion to have good values.</t>
  </si>
  <si>
    <t>The Bible/Koran/Torah/religious teachings should be obeyed exactly as written in every situation.</t>
  </si>
  <si>
    <t>T/F</t>
  </si>
  <si>
    <t>psrelpref</t>
  </si>
  <si>
    <t>prelpref</t>
  </si>
  <si>
    <t>praised</t>
  </si>
  <si>
    <t>psraised</t>
  </si>
  <si>
    <t xml:space="preserve">label </t>
  </si>
  <si>
    <t>Person</t>
  </si>
  <si>
    <t>Time</t>
  </si>
  <si>
    <t>Cohort</t>
  </si>
  <si>
    <t>Age</t>
  </si>
  <si>
    <t>Context</t>
  </si>
  <si>
    <t>Behavior</t>
  </si>
  <si>
    <t>Attitudes</t>
  </si>
  <si>
    <t>Year</t>
  </si>
  <si>
    <t>AgeMon</t>
  </si>
  <si>
    <t>AgeYear</t>
  </si>
  <si>
    <t>Sex</t>
  </si>
  <si>
    <t>Race</t>
  </si>
  <si>
    <t>RelPref</t>
  </si>
  <si>
    <t>FamRel</t>
  </si>
  <si>
    <t>Attend</t>
  </si>
  <si>
    <t>Decide</t>
  </si>
  <si>
    <t>Obey</t>
  </si>
  <si>
    <t>Pray</t>
  </si>
  <si>
    <t>Todo</t>
  </si>
  <si>
    <t>Values</t>
  </si>
  <si>
    <t>M</t>
  </si>
  <si>
    <t>White</t>
  </si>
  <si>
    <t>Baptist</t>
  </si>
  <si>
    <t>Buddhist</t>
  </si>
  <si>
    <t>N = 4928</t>
  </si>
  <si>
    <t>1997 - 2010</t>
  </si>
  <si>
    <t>1980 -1984</t>
  </si>
  <si>
    <t>140 -    220</t>
  </si>
  <si>
    <t>16 -        30</t>
  </si>
  <si>
    <t>1-M         2-F</t>
  </si>
  <si>
    <t>Cat</t>
  </si>
  <si>
    <t xml:space="preserve"> 1-7</t>
  </si>
  <si>
    <t xml:space="preserve"> 1-8</t>
  </si>
  <si>
    <t>Unique</t>
  </si>
  <si>
    <t>In the past 12 months, how often have you attended a worship service?</t>
  </si>
  <si>
    <t>R</t>
  </si>
  <si>
    <t>Calendaric year of subject's birth</t>
  </si>
  <si>
    <t>Age in months at the time of the interview</t>
  </si>
  <si>
    <t>Calendaric year in which interview occurred, measurement wave</t>
  </si>
  <si>
    <t>Age in years at the time of the interveiw</t>
  </si>
  <si>
    <t>agemon_1997</t>
  </si>
  <si>
    <t>agemon_1998</t>
  </si>
  <si>
    <t>agemon_1999</t>
  </si>
  <si>
    <t>agemon_2000</t>
  </si>
  <si>
    <t>agemon_2001</t>
  </si>
  <si>
    <t>agemon_2002</t>
  </si>
  <si>
    <t>agemon_2003</t>
  </si>
  <si>
    <t>agemon_2004</t>
  </si>
  <si>
    <t>agemon_2005</t>
  </si>
  <si>
    <t>agemon_2006</t>
  </si>
  <si>
    <t>agemon_2007</t>
  </si>
  <si>
    <t>agemon_2008</t>
  </si>
  <si>
    <t>agemon_2009</t>
  </si>
  <si>
    <t>agemon_2010</t>
  </si>
  <si>
    <t>ageyear_1997</t>
  </si>
  <si>
    <t>ageyear_1998</t>
  </si>
  <si>
    <t>ageyear_1999</t>
  </si>
  <si>
    <t>ageyear_2000</t>
  </si>
  <si>
    <t>ageyear_2001</t>
  </si>
  <si>
    <t>ageyear_2002</t>
  </si>
  <si>
    <t>ageyear_2003</t>
  </si>
  <si>
    <t>ageyear_2004</t>
  </si>
  <si>
    <t>ageyear_2005</t>
  </si>
  <si>
    <t>ageyear_2006</t>
  </si>
  <si>
    <t>ageyear_2007</t>
  </si>
  <si>
    <t>ageyear_2008</t>
  </si>
  <si>
    <t>ageyear_2009</t>
  </si>
  <si>
    <t>ageyear_2010</t>
  </si>
  <si>
    <t>attend_2000</t>
  </si>
  <si>
    <t>attend_2001</t>
  </si>
  <si>
    <t>attend_2002</t>
  </si>
  <si>
    <t>attend_2003</t>
  </si>
  <si>
    <t>attend_2004</t>
  </si>
  <si>
    <t>attend_2005</t>
  </si>
  <si>
    <t>attend_2006</t>
  </si>
  <si>
    <t>attend_2007</t>
  </si>
  <si>
    <t>attend_2008</t>
  </si>
  <si>
    <t>attend_2009</t>
  </si>
  <si>
    <t>attend_2010</t>
  </si>
  <si>
    <t>decide_2002</t>
  </si>
  <si>
    <t>decide_2005</t>
  </si>
  <si>
    <t>decide_2008</t>
  </si>
  <si>
    <t>obey_2002</t>
  </si>
  <si>
    <t>obey_2005</t>
  </si>
  <si>
    <t>obey_2008</t>
  </si>
  <si>
    <t>relpref_2005</t>
  </si>
  <si>
    <t>relpref_2008</t>
  </si>
  <si>
    <t>values_2002</t>
  </si>
  <si>
    <t>values_2005</t>
  </si>
  <si>
    <t>values_2008</t>
  </si>
  <si>
    <t>pray_2002</t>
  </si>
  <si>
    <t>pray_2005</t>
  </si>
  <si>
    <t>pray_2008</t>
  </si>
  <si>
    <t>todo_2002</t>
  </si>
  <si>
    <t>todo_2005</t>
  </si>
  <si>
    <t>todo_2008</t>
  </si>
  <si>
    <t>famrel_2000</t>
  </si>
  <si>
    <t>famrel_1999</t>
  </si>
  <si>
    <t>famrel_1998</t>
  </si>
  <si>
    <t>famrel_1997</t>
  </si>
  <si>
    <t>age2000</t>
  </si>
  <si>
    <t>time</t>
  </si>
  <si>
    <t>attend</t>
  </si>
  <si>
    <t>Figure 2. Long format of  NLSY97 religion data</t>
  </si>
  <si>
    <t>unique identifier for each subject</t>
  </si>
  <si>
    <t>Figure 2. Wide format of  NLSY97 religion data</t>
  </si>
  <si>
    <t>timec</t>
  </si>
  <si>
    <t>byearc</t>
  </si>
  <si>
    <t>timec2</t>
  </si>
  <si>
    <t>timec3</t>
  </si>
  <si>
    <t>age in 2000</t>
  </si>
  <si>
    <t>wave of measurement</t>
  </si>
  <si>
    <t>birth year</t>
  </si>
  <si>
    <t>outcome</t>
  </si>
  <si>
    <t>person</t>
  </si>
  <si>
    <t>calendaric year of subject's birth</t>
  </si>
  <si>
    <t>subject's age in years in 2000, computed from month-resolution data</t>
  </si>
  <si>
    <r>
      <rPr>
        <i/>
        <sz val="11"/>
        <color rgb="FF222222"/>
        <rFont val="Consolas"/>
        <family val="3"/>
      </rPr>
      <t>age2000</t>
    </r>
    <r>
      <rPr>
        <sz val="10"/>
        <color rgb="FF222222"/>
        <rFont val="Lucida Console"/>
        <family val="3"/>
      </rPr>
      <t xml:space="preserve"> centered at age 16. interpret as years past since 16</t>
    </r>
  </si>
  <si>
    <r>
      <rPr>
        <i/>
        <sz val="11"/>
        <color rgb="FF222222"/>
        <rFont val="Consolas"/>
        <family val="3"/>
      </rPr>
      <t>byear</t>
    </r>
    <r>
      <rPr>
        <sz val="10"/>
        <color rgb="FF222222"/>
        <rFont val="Lucida Console"/>
        <family val="3"/>
      </rPr>
      <t xml:space="preserve"> centered at 1980</t>
    </r>
  </si>
  <si>
    <r>
      <rPr>
        <i/>
        <sz val="11"/>
        <color rgb="FF222222"/>
        <rFont val="Consolas"/>
        <family val="3"/>
      </rPr>
      <t>time</t>
    </r>
    <r>
      <rPr>
        <sz val="10"/>
        <color rgb="FF222222"/>
        <rFont val="Lucida Console"/>
        <family val="3"/>
      </rPr>
      <t xml:space="preserve"> centered at 2000</t>
    </r>
  </si>
  <si>
    <r>
      <t xml:space="preserve">quadratic transformation of </t>
    </r>
    <r>
      <rPr>
        <i/>
        <sz val="11"/>
        <color rgb="FF222222"/>
        <rFont val="Consolas"/>
        <family val="3"/>
      </rPr>
      <t>timec</t>
    </r>
  </si>
  <si>
    <r>
      <t xml:space="preserve">cubic transformation of </t>
    </r>
    <r>
      <rPr>
        <i/>
        <sz val="11"/>
        <color rgb="FF222222"/>
        <rFont val="Consolas"/>
        <family val="3"/>
      </rPr>
      <t>timec</t>
    </r>
  </si>
  <si>
    <t>agec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</si>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</sst>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rgb="FF222222"/>
      <name val="Lucida Console"/>
      <family val="3"/>
    </font>
    <font>
      <sz val="14"/>
      <color theme="1"/>
      <name val="Calibri"/>
      <family val="2"/>
      <scheme val="minor"/>
    </font>
    <font>
      <i/>
      <sz val="11"/>
      <color theme="1"/>
      <name val="Consolas"/>
      <family val="3"/>
    </font>
    <font>
      <i/>
      <sz val="11"/>
      <color rgb="FF222222"/>
      <name val="Consolas"/>
      <family val="3"/>
    </font>
    <font>
      <b/>
      <sz val="11"/>
      <color theme="1"/>
      <name val="Calibri"/>
      <family val="2"/>
      <scheme val="minor"/>
    </font>
    <font>
      <i/>
      <sz val="11"/>
      <color rgb="FFFF0000"/>
      <name val="Consolas"/>
      <family val="3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color theme="1"/>
      <name val="Consolas"/>
      <family val="3"/>
    </font>
    <font>
      <b/>
      <i/>
      <sz val="11"/>
      <color rgb="FFFF0000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gray0625">
        <bgColor theme="6" tint="0.399914548173467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1" xfId="0" applyFill="1" applyBorder="1"/>
    <xf numFmtId="0" fontId="0" fillId="3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vertical="top" wrapText="1"/>
    </xf>
    <xf numFmtId="0" fontId="1" fillId="3" borderId="0" xfId="0" applyFont="1" applyFill="1" applyBorder="1" applyAlignment="1">
      <alignment vertical="center" wrapText="1"/>
    </xf>
    <xf numFmtId="0" fontId="2" fillId="3" borderId="0" xfId="0" applyFont="1" applyFill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" fontId="0" fillId="3" borderId="1" xfId="0" applyNumberFormat="1" applyFill="1" applyBorder="1" applyAlignment="1">
      <alignment horizontal="center" vertical="center" wrapText="1"/>
    </xf>
    <xf numFmtId="2" fontId="0" fillId="6" borderId="0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3" borderId="2" xfId="0" applyFill="1" applyBorder="1"/>
    <xf numFmtId="0" fontId="0" fillId="9" borderId="8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 vertical="center" wrapText="1"/>
    </xf>
    <xf numFmtId="0" fontId="0" fillId="9" borderId="0" xfId="0" applyFill="1" applyBorder="1"/>
    <xf numFmtId="0" fontId="0" fillId="3" borderId="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 vertical="top" wrapText="1"/>
    </xf>
    <xf numFmtId="0" fontId="1" fillId="6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9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 wrapText="1"/>
    </xf>
    <xf numFmtId="2" fontId="0" fillId="6" borderId="3" xfId="0" applyNumberForma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1" fontId="0" fillId="9" borderId="0" xfId="0" applyNumberForma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1" fontId="0" fillId="6" borderId="3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" fillId="10" borderId="0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  <xf numFmtId="1" fontId="0" fillId="10" borderId="0" xfId="0" applyNumberForma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1ADAD"/>
      <color rgb="FFFF7C80"/>
      <color rgb="FFCC99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opLeftCell="A34" zoomScale="85" zoomScaleNormal="85" workbookViewId="0">
      <selection activeCell="AG34" sqref="AG34"/>
    </sheetView>
  </sheetViews>
  <sheetFormatPr defaultRowHeight="15" x14ac:dyDescent="0.25"/>
  <cols>
    <col min="13" max="13" width="15.5703125" customWidth="1"/>
  </cols>
  <sheetData>
    <row r="1" spans="1:21" x14ac:dyDescent="0.25">
      <c r="B1" s="1"/>
      <c r="H1" s="1"/>
      <c r="N1" s="1"/>
      <c r="T1" s="1"/>
      <c r="U1" t="s">
        <v>211</v>
      </c>
    </row>
    <row r="2" spans="1:21" x14ac:dyDescent="0.25">
      <c r="A2">
        <v>1</v>
      </c>
      <c r="B2" t="s">
        <v>0</v>
      </c>
      <c r="H2" t="str">
        <f t="shared" ref="H2:H33" si="0">MID(B2,21,40)</f>
        <v>PUBID - YTH ID CODE 1997";</v>
      </c>
      <c r="M2" t="s">
        <v>44</v>
      </c>
      <c r="N2" t="str">
        <f t="shared" ref="N2:N33" si="1">MID(B2,9,8)</f>
        <v>R0000100</v>
      </c>
      <c r="O2" t="str">
        <f t="shared" ref="O2:O33" si="2">MID(B2,18,80)</f>
        <v>= "PUBID - YTH ID CODE 1997";</v>
      </c>
      <c r="T2" t="str">
        <f t="shared" ref="T2:T33" si="3">CONCATENATE($U$1,M2,O2)</f>
        <v>label id= "PUBID - YTH ID CODE 1997";</v>
      </c>
    </row>
    <row r="3" spans="1:21" x14ac:dyDescent="0.25">
      <c r="A3">
        <v>2</v>
      </c>
      <c r="B3" t="s">
        <v>1</v>
      </c>
      <c r="H3" t="str">
        <f t="shared" si="0"/>
        <v># DAYS/WK TYP FAM RELIGIOUS 1997";</v>
      </c>
      <c r="M3" t="s">
        <v>311</v>
      </c>
      <c r="N3" t="str">
        <f t="shared" si="1"/>
        <v>R0323900</v>
      </c>
      <c r="O3" t="str">
        <f t="shared" si="2"/>
        <v>= "# DAYS/WK TYP FAM RELIGIOUS 1997";</v>
      </c>
      <c r="T3" t="str">
        <f t="shared" si="3"/>
        <v>label famrel_1997= "# DAYS/WK TYP FAM RELIGIOUS 1997";</v>
      </c>
    </row>
    <row r="4" spans="1:21" x14ac:dyDescent="0.25">
      <c r="A4">
        <v>3</v>
      </c>
      <c r="B4" t="s">
        <v>2</v>
      </c>
      <c r="H4" t="str">
        <f t="shared" si="0"/>
        <v>KEY!SEX (SYMBOL) 1997";</v>
      </c>
      <c r="M4" t="s">
        <v>46</v>
      </c>
      <c r="N4" t="str">
        <f t="shared" si="1"/>
        <v>R0536300</v>
      </c>
      <c r="O4" t="str">
        <f t="shared" si="2"/>
        <v>= "KEY!SEX (SYMBOL) 1997";</v>
      </c>
      <c r="T4" t="str">
        <f t="shared" si="3"/>
        <v>label sex= "KEY!SEX (SYMBOL) 1997";</v>
      </c>
    </row>
    <row r="5" spans="1:21" x14ac:dyDescent="0.25">
      <c r="A5">
        <v>4</v>
      </c>
      <c r="B5" t="s">
        <v>3</v>
      </c>
      <c r="H5" t="str">
        <f t="shared" si="0"/>
        <v>KEY!BDATE M/Y (SYMBOL) 1997";</v>
      </c>
      <c r="M5" t="s">
        <v>47</v>
      </c>
      <c r="N5" t="str">
        <f t="shared" si="1"/>
        <v>R0536401</v>
      </c>
      <c r="O5" t="str">
        <f t="shared" si="2"/>
        <v>= "KEY!BDATE M/Y (SYMBOL) 1997";</v>
      </c>
      <c r="T5" t="str">
        <f t="shared" si="3"/>
        <v>label bmonth= "KEY!BDATE M/Y (SYMBOL) 1997";</v>
      </c>
    </row>
    <row r="6" spans="1:21" x14ac:dyDescent="0.25">
      <c r="A6">
        <v>5</v>
      </c>
      <c r="B6" t="s">
        <v>4</v>
      </c>
      <c r="H6" t="str">
        <f t="shared" si="0"/>
        <v>KEY!BDATE M/Y (SYMBOL) 1997";</v>
      </c>
      <c r="M6" t="s">
        <v>48</v>
      </c>
      <c r="N6" t="str">
        <f t="shared" si="1"/>
        <v>R0536402</v>
      </c>
      <c r="O6" t="str">
        <f t="shared" si="2"/>
        <v>= "KEY!BDATE M/Y (SYMBOL) 1997";</v>
      </c>
      <c r="T6" t="str">
        <f t="shared" si="3"/>
        <v>label byear= "KEY!BDATE M/Y (SYMBOL) 1997";</v>
      </c>
    </row>
    <row r="7" spans="1:21" x14ac:dyDescent="0.25">
      <c r="A7">
        <v>6</v>
      </c>
      <c r="B7" t="s">
        <v>5</v>
      </c>
      <c r="H7" t="str">
        <f t="shared" si="0"/>
        <v>WHAT RELIG PR RAISED IN? 1997";</v>
      </c>
      <c r="M7" t="s">
        <v>209</v>
      </c>
      <c r="N7" t="str">
        <f t="shared" si="1"/>
        <v>R0552200</v>
      </c>
      <c r="O7" t="str">
        <f t="shared" si="2"/>
        <v>= "WHAT RELIG PR RAISED IN? 1997";</v>
      </c>
      <c r="T7" t="str">
        <f t="shared" si="3"/>
        <v>label praised= "WHAT RELIG PR RAISED IN? 1997";</v>
      </c>
    </row>
    <row r="8" spans="1:21" x14ac:dyDescent="0.25">
      <c r="A8">
        <v>7</v>
      </c>
      <c r="B8" t="s">
        <v>140</v>
      </c>
      <c r="H8" t="str">
        <f t="shared" si="0"/>
        <v>WHAT IS PR CURR RELIG PREF? 1997";</v>
      </c>
      <c r="M8" t="s">
        <v>208</v>
      </c>
      <c r="N8" t="str">
        <f t="shared" si="1"/>
        <v>R0552300</v>
      </c>
      <c r="O8" t="str">
        <f t="shared" si="2"/>
        <v>= "WHAT IS PR CURR RELIG PREF? 1997";</v>
      </c>
      <c r="T8" t="str">
        <f t="shared" si="3"/>
        <v>label prelpref= "WHAT IS PR CURR RELIG PREF? 1997";</v>
      </c>
    </row>
    <row r="9" spans="1:21" x14ac:dyDescent="0.25">
      <c r="A9">
        <v>8</v>
      </c>
      <c r="B9" t="s">
        <v>141</v>
      </c>
      <c r="H9" t="str">
        <f t="shared" si="0"/>
        <v>WHAT RELIG PR SP/PART RAISED IN? 1997";</v>
      </c>
      <c r="M9" t="s">
        <v>210</v>
      </c>
      <c r="N9" t="str">
        <f t="shared" si="1"/>
        <v>R0555700</v>
      </c>
      <c r="O9" t="str">
        <f t="shared" si="2"/>
        <v>= "WHAT RELIG PR SP/PART RAISED IN? 1997";</v>
      </c>
      <c r="T9" t="str">
        <f t="shared" si="3"/>
        <v>label psraised= "WHAT RELIG PR SP/PART RAISED IN? 1997";</v>
      </c>
    </row>
    <row r="10" spans="1:21" x14ac:dyDescent="0.25">
      <c r="A10">
        <v>9</v>
      </c>
      <c r="B10" t="s">
        <v>142</v>
      </c>
      <c r="H10" t="str">
        <f t="shared" si="0"/>
        <v>PR SP/PART CURR RELIG PREF? 1997";</v>
      </c>
      <c r="M10" t="s">
        <v>207</v>
      </c>
      <c r="N10" t="str">
        <f t="shared" si="1"/>
        <v>R0555800</v>
      </c>
      <c r="O10" t="str">
        <f t="shared" si="2"/>
        <v>= "PR SP/PART CURR RELIG PREF? 1997";</v>
      </c>
      <c r="T10" t="str">
        <f t="shared" si="3"/>
        <v>label psrelpref= "PR SP/PART CURR RELIG PREF? 1997";</v>
      </c>
    </row>
    <row r="11" spans="1:21" x14ac:dyDescent="0.25">
      <c r="A11">
        <v>10</v>
      </c>
      <c r="B11" t="s">
        <v>143</v>
      </c>
      <c r="H11" t="str">
        <f t="shared" si="0"/>
        <v>CV_AGE(MONTHS)_INT_DATE 1997";</v>
      </c>
      <c r="M11" t="s">
        <v>252</v>
      </c>
      <c r="N11" t="str">
        <f t="shared" si="1"/>
        <v>R1193900</v>
      </c>
      <c r="O11" t="str">
        <f t="shared" si="2"/>
        <v>= "CV_AGE(MONTHS)_INT_DATE 1997";</v>
      </c>
      <c r="T11" t="str">
        <f t="shared" si="3"/>
        <v>label agemon_1997= "CV_AGE(MONTHS)_INT_DATE 1997";</v>
      </c>
    </row>
    <row r="12" spans="1:21" x14ac:dyDescent="0.25">
      <c r="A12">
        <v>11</v>
      </c>
      <c r="B12" t="s">
        <v>144</v>
      </c>
      <c r="H12" t="str">
        <f t="shared" si="0"/>
        <v>CV_AGE_INT_DATE 1997";</v>
      </c>
      <c r="M12" t="s">
        <v>266</v>
      </c>
      <c r="N12" t="str">
        <f t="shared" si="1"/>
        <v>R1194100</v>
      </c>
      <c r="O12" t="str">
        <f t="shared" si="2"/>
        <v>= "CV_AGE_INT_DATE 1997";</v>
      </c>
      <c r="T12" t="str">
        <f t="shared" si="3"/>
        <v>label ageyear_1997= "CV_AGE_INT_DATE 1997";</v>
      </c>
    </row>
    <row r="13" spans="1:21" x14ac:dyDescent="0.25">
      <c r="A13">
        <v>12</v>
      </c>
      <c r="B13" t="s">
        <v>6</v>
      </c>
      <c r="H13" t="str">
        <f t="shared" si="0"/>
        <v>CV_SAMPLE_TYPE 1997";</v>
      </c>
      <c r="M13" t="s">
        <v>196</v>
      </c>
      <c r="N13" t="str">
        <f t="shared" si="1"/>
        <v>R1235800</v>
      </c>
      <c r="O13" t="str">
        <f t="shared" si="2"/>
        <v>= "CV_SAMPLE_TYPE 1997";</v>
      </c>
      <c r="T13" t="str">
        <f t="shared" si="3"/>
        <v>label samplesype= "CV_SAMPLE_TYPE 1997";</v>
      </c>
    </row>
    <row r="14" spans="1:21" x14ac:dyDescent="0.25">
      <c r="A14">
        <v>13</v>
      </c>
      <c r="B14" t="s">
        <v>7</v>
      </c>
      <c r="H14" t="str">
        <f t="shared" si="0"/>
        <v>KEY!RACE_ETHNICITY (SYMBOL) 1997";</v>
      </c>
      <c r="M14" t="s">
        <v>183</v>
      </c>
      <c r="N14" t="str">
        <f t="shared" si="1"/>
        <v>R1482600</v>
      </c>
      <c r="O14" t="str">
        <f t="shared" si="2"/>
        <v>= "KEY!RACE_ETHNICITY (SYMBOL) 1997";</v>
      </c>
      <c r="T14" t="str">
        <f t="shared" si="3"/>
        <v>label race= "KEY!RACE_ETHNICITY (SYMBOL) 1997";</v>
      </c>
    </row>
    <row r="15" spans="1:21" x14ac:dyDescent="0.25">
      <c r="A15">
        <v>14</v>
      </c>
      <c r="B15" t="s">
        <v>8</v>
      </c>
      <c r="H15" t="str">
        <f t="shared" si="0"/>
        <v># DAYS/WK TYP FAM RELIGIOUS 1998";</v>
      </c>
      <c r="M15" t="s">
        <v>310</v>
      </c>
      <c r="N15" t="str">
        <f t="shared" si="1"/>
        <v>R2165200</v>
      </c>
      <c r="O15" t="str">
        <f t="shared" si="2"/>
        <v>= "# DAYS/WK TYP FAM RELIGIOUS 1998";</v>
      </c>
      <c r="T15" t="str">
        <f t="shared" si="3"/>
        <v>label famrel_1998= "# DAYS/WK TYP FAM RELIGIOUS 1998";</v>
      </c>
    </row>
    <row r="16" spans="1:21" x14ac:dyDescent="0.25">
      <c r="A16">
        <v>15</v>
      </c>
      <c r="B16" t="s">
        <v>145</v>
      </c>
      <c r="H16" t="str">
        <f t="shared" si="0"/>
        <v>CV_AGE(MONTHS)_INT_DATE 1998";</v>
      </c>
      <c r="M16" t="s">
        <v>253</v>
      </c>
      <c r="N16" t="str">
        <f t="shared" si="1"/>
        <v>R2553400</v>
      </c>
      <c r="O16" t="str">
        <f t="shared" si="2"/>
        <v>= "CV_AGE(MONTHS)_INT_DATE 1998";</v>
      </c>
      <c r="T16" t="str">
        <f t="shared" si="3"/>
        <v>label agemon_1998= "CV_AGE(MONTHS)_INT_DATE 1998";</v>
      </c>
    </row>
    <row r="17" spans="1:20" x14ac:dyDescent="0.25">
      <c r="A17">
        <v>16</v>
      </c>
      <c r="B17" t="s">
        <v>146</v>
      </c>
      <c r="H17" t="str">
        <f t="shared" si="0"/>
        <v>CV_AGE_INT_DATE 1998";</v>
      </c>
      <c r="M17" t="s">
        <v>267</v>
      </c>
      <c r="N17" t="str">
        <f t="shared" si="1"/>
        <v>R2553500</v>
      </c>
      <c r="O17" t="str">
        <f t="shared" si="2"/>
        <v>= "CV_AGE_INT_DATE 1998";</v>
      </c>
      <c r="T17" t="str">
        <f t="shared" si="3"/>
        <v>label ageyear_1998= "CV_AGE_INT_DATE 1998";</v>
      </c>
    </row>
    <row r="18" spans="1:20" x14ac:dyDescent="0.25">
      <c r="A18">
        <v>17</v>
      </c>
      <c r="B18" t="s">
        <v>9</v>
      </c>
      <c r="H18" t="str">
        <f t="shared" si="0"/>
        <v># DAYS/WK TYP FAM RELIGIOUS 1999";</v>
      </c>
      <c r="M18" t="s">
        <v>309</v>
      </c>
      <c r="N18" t="str">
        <f t="shared" si="1"/>
        <v>R3483100</v>
      </c>
      <c r="O18" t="str">
        <f t="shared" si="2"/>
        <v>= "# DAYS/WK TYP FAM RELIGIOUS 1999";</v>
      </c>
      <c r="T18" t="str">
        <f t="shared" si="3"/>
        <v>label famrel_1999= "# DAYS/WK TYP FAM RELIGIOUS 1999";</v>
      </c>
    </row>
    <row r="19" spans="1:20" x14ac:dyDescent="0.25">
      <c r="A19">
        <v>18</v>
      </c>
      <c r="B19" t="s">
        <v>147</v>
      </c>
      <c r="H19" t="str">
        <f t="shared" si="0"/>
        <v>CV_AGE(MONTHS)_INT_DATE 1999";</v>
      </c>
      <c r="M19" t="s">
        <v>254</v>
      </c>
      <c r="N19" t="str">
        <f t="shared" si="1"/>
        <v>R3876200</v>
      </c>
      <c r="O19" t="str">
        <f t="shared" si="2"/>
        <v>= "CV_AGE(MONTHS)_INT_DATE 1999";</v>
      </c>
      <c r="T19" t="str">
        <f t="shared" si="3"/>
        <v>label agemon_1999= "CV_AGE(MONTHS)_INT_DATE 1999";</v>
      </c>
    </row>
    <row r="20" spans="1:20" x14ac:dyDescent="0.25">
      <c r="A20">
        <v>19</v>
      </c>
      <c r="B20" t="s">
        <v>148</v>
      </c>
      <c r="H20" t="str">
        <f t="shared" si="0"/>
        <v>CV_AGE_INT_DATE 1999";</v>
      </c>
      <c r="M20" t="s">
        <v>268</v>
      </c>
      <c r="N20" t="str">
        <f t="shared" si="1"/>
        <v>R3876300</v>
      </c>
      <c r="O20" t="str">
        <f t="shared" si="2"/>
        <v>= "CV_AGE_INT_DATE 1999";</v>
      </c>
      <c r="T20" t="str">
        <f t="shared" si="3"/>
        <v>label ageyear_1999= "CV_AGE_INT_DATE 1999";</v>
      </c>
    </row>
    <row r="21" spans="1:20" x14ac:dyDescent="0.25">
      <c r="A21">
        <v>20</v>
      </c>
      <c r="B21" t="s">
        <v>10</v>
      </c>
      <c r="H21" t="str">
        <f t="shared" si="0"/>
        <v># DAYS/WK TYP FAM RELIGIOUS 2000";</v>
      </c>
      <c r="M21" t="s">
        <v>308</v>
      </c>
      <c r="N21" t="str">
        <f t="shared" si="1"/>
        <v>R4881300</v>
      </c>
      <c r="O21" t="str">
        <f t="shared" si="2"/>
        <v>= "# DAYS/WK TYP FAM RELIGIOUS 2000";</v>
      </c>
      <c r="T21" t="str">
        <f t="shared" si="3"/>
        <v>label famrel_2000= "# DAYS/WK TYP FAM RELIGIOUS 2000";</v>
      </c>
    </row>
    <row r="22" spans="1:20" x14ac:dyDescent="0.25">
      <c r="A22">
        <v>21</v>
      </c>
      <c r="B22" t="s">
        <v>11</v>
      </c>
      <c r="H22" t="str">
        <f t="shared" si="0"/>
        <v>HOW OFTEN R ATTEND WORSHIP SERV 2000";</v>
      </c>
      <c r="M22" t="s">
        <v>280</v>
      </c>
      <c r="N22" t="str">
        <f t="shared" si="1"/>
        <v>R4893400</v>
      </c>
      <c r="O22" t="str">
        <f t="shared" si="2"/>
        <v>= "HOW OFTEN R ATTEND WORSHIP SERV 2000";</v>
      </c>
      <c r="T22" t="str">
        <f t="shared" si="3"/>
        <v>label attend_2000= "HOW OFTEN R ATTEND WORSHIP SERV 2000";</v>
      </c>
    </row>
    <row r="23" spans="1:20" x14ac:dyDescent="0.25">
      <c r="A23">
        <v>22</v>
      </c>
      <c r="B23" t="s">
        <v>149</v>
      </c>
      <c r="H23" t="str">
        <f t="shared" si="0"/>
        <v>CV_AGE(MONTHS)_INT_DATE 2000";</v>
      </c>
      <c r="M23" t="s">
        <v>255</v>
      </c>
      <c r="N23" t="str">
        <f t="shared" si="1"/>
        <v>R5453600</v>
      </c>
      <c r="O23" t="str">
        <f t="shared" si="2"/>
        <v>= "CV_AGE(MONTHS)_INT_DATE 2000";</v>
      </c>
      <c r="T23" t="str">
        <f t="shared" si="3"/>
        <v>label agemon_2000= "CV_AGE(MONTHS)_INT_DATE 2000";</v>
      </c>
    </row>
    <row r="24" spans="1:20" x14ac:dyDescent="0.25">
      <c r="A24">
        <v>23</v>
      </c>
      <c r="B24" t="s">
        <v>150</v>
      </c>
      <c r="H24" t="str">
        <f t="shared" si="0"/>
        <v>CV_AGE_INT_DATE 2000";</v>
      </c>
      <c r="M24" t="s">
        <v>269</v>
      </c>
      <c r="N24" t="str">
        <f t="shared" si="1"/>
        <v>R5453700</v>
      </c>
      <c r="O24" t="str">
        <f t="shared" si="2"/>
        <v>= "CV_AGE_INT_DATE 2000";</v>
      </c>
      <c r="T24" t="str">
        <f t="shared" si="3"/>
        <v>label ageyear_2000= "CV_AGE_INT_DATE 2000";</v>
      </c>
    </row>
    <row r="25" spans="1:20" x14ac:dyDescent="0.25">
      <c r="A25">
        <v>24</v>
      </c>
      <c r="B25" t="s">
        <v>12</v>
      </c>
      <c r="H25" t="str">
        <f t="shared" si="0"/>
        <v>HOW OFTEN R ATTEND WORSHIP SERV 2001";</v>
      </c>
      <c r="M25" t="s">
        <v>281</v>
      </c>
      <c r="N25" t="str">
        <f t="shared" si="1"/>
        <v>R6520100</v>
      </c>
      <c r="O25" t="str">
        <f t="shared" si="2"/>
        <v>= "HOW OFTEN R ATTEND WORSHIP SERV 2001";</v>
      </c>
      <c r="T25" t="str">
        <f t="shared" si="3"/>
        <v>label attend_2001= "HOW OFTEN R ATTEND WORSHIP SERV 2001";</v>
      </c>
    </row>
    <row r="26" spans="1:20" x14ac:dyDescent="0.25">
      <c r="A26">
        <v>25</v>
      </c>
      <c r="B26" t="s">
        <v>151</v>
      </c>
      <c r="H26" t="str">
        <f t="shared" si="0"/>
        <v>CV_AGE(MONTHS)_INT_DATE 2001";</v>
      </c>
      <c r="M26" t="s">
        <v>256</v>
      </c>
      <c r="N26" t="str">
        <f t="shared" si="1"/>
        <v>R7215900</v>
      </c>
      <c r="O26" t="str">
        <f t="shared" si="2"/>
        <v>= "CV_AGE(MONTHS)_INT_DATE 2001";</v>
      </c>
      <c r="T26" t="str">
        <f t="shared" si="3"/>
        <v>label agemon_2001= "CV_AGE(MONTHS)_INT_DATE 2001";</v>
      </c>
    </row>
    <row r="27" spans="1:20" x14ac:dyDescent="0.25">
      <c r="A27">
        <v>26</v>
      </c>
      <c r="B27" t="s">
        <v>152</v>
      </c>
      <c r="H27" t="str">
        <f t="shared" si="0"/>
        <v>CV_AGE_INT_DATE 2001";</v>
      </c>
      <c r="M27" t="s">
        <v>270</v>
      </c>
      <c r="N27" t="str">
        <f t="shared" si="1"/>
        <v>R7216000</v>
      </c>
      <c r="O27" t="str">
        <f t="shared" si="2"/>
        <v>= "CV_AGE_INT_DATE 2001";</v>
      </c>
      <c r="T27" t="str">
        <f t="shared" si="3"/>
        <v>label ageyear_2001= "CV_AGE_INT_DATE 2001";</v>
      </c>
    </row>
    <row r="28" spans="1:20" x14ac:dyDescent="0.25">
      <c r="A28">
        <v>27</v>
      </c>
      <c r="B28" t="s">
        <v>13</v>
      </c>
      <c r="H28" t="str">
        <f t="shared" si="0"/>
        <v>HOW OFTEN R ATTEND WORSHIP SERV 2002";</v>
      </c>
      <c r="M28" t="s">
        <v>282</v>
      </c>
      <c r="N28" t="str">
        <f t="shared" si="1"/>
        <v>S0919300</v>
      </c>
      <c r="O28" t="str">
        <f t="shared" si="2"/>
        <v>= "HOW OFTEN R ATTEND WORSHIP SERV 2002";</v>
      </c>
      <c r="T28" t="str">
        <f t="shared" si="3"/>
        <v>label attend_2002= "HOW OFTEN R ATTEND WORSHIP SERV 2002";</v>
      </c>
    </row>
    <row r="29" spans="1:20" x14ac:dyDescent="0.25">
      <c r="A29">
        <v>28</v>
      </c>
      <c r="B29" t="s">
        <v>14</v>
      </c>
      <c r="H29" t="str">
        <f t="shared" si="0"/>
        <v>R NOT NEED RELIGION TO HAVE VALUES 2002"</v>
      </c>
      <c r="M29" t="s">
        <v>299</v>
      </c>
      <c r="N29" t="str">
        <f t="shared" si="1"/>
        <v>S0919400</v>
      </c>
      <c r="O29" t="str">
        <f t="shared" si="2"/>
        <v>= "R NOT NEED RELIGION TO HAVE VALUES 2002";</v>
      </c>
      <c r="T29" t="str">
        <f t="shared" si="3"/>
        <v>label values_2002= "R NOT NEED RELIGION TO HAVE VALUES 2002";</v>
      </c>
    </row>
    <row r="30" spans="1:20" x14ac:dyDescent="0.25">
      <c r="A30">
        <v>29</v>
      </c>
      <c r="B30" t="s">
        <v>15</v>
      </c>
      <c r="H30" t="str">
        <f t="shared" si="0"/>
        <v>R BELIEVE RELIG TEACHINGS OBEYED 2002";</v>
      </c>
      <c r="M30" t="s">
        <v>294</v>
      </c>
      <c r="N30" t="str">
        <f t="shared" si="1"/>
        <v>S0919500</v>
      </c>
      <c r="O30" t="str">
        <f t="shared" si="2"/>
        <v>= "R BELIEVE RELIG TEACHINGS OBEYED 2002";</v>
      </c>
      <c r="T30" t="str">
        <f t="shared" si="3"/>
        <v>label obey_2002= "R BELIEVE RELIG TEACHINGS OBEYED 2002";</v>
      </c>
    </row>
    <row r="31" spans="1:20" x14ac:dyDescent="0.25">
      <c r="A31">
        <v>30</v>
      </c>
      <c r="B31" t="s">
        <v>16</v>
      </c>
      <c r="H31" t="str">
        <f t="shared" si="0"/>
        <v>R ASKS GOD HELP MAKE DECISIONS 2002";</v>
      </c>
      <c r="M31" t="s">
        <v>291</v>
      </c>
      <c r="N31" t="str">
        <f t="shared" si="1"/>
        <v>S0919600</v>
      </c>
      <c r="O31" t="str">
        <f t="shared" si="2"/>
        <v>= "R ASKS GOD HELP MAKE DECISIONS 2002";</v>
      </c>
      <c r="T31" t="str">
        <f t="shared" si="3"/>
        <v>label decide_2002= "R ASKS GOD HELP MAKE DECISIONS 2002";</v>
      </c>
    </row>
    <row r="32" spans="1:20" x14ac:dyDescent="0.25">
      <c r="A32">
        <v>31</v>
      </c>
      <c r="B32" t="s">
        <v>17</v>
      </c>
      <c r="H32" t="str">
        <f t="shared" si="0"/>
        <v>GOD NOTHING TO DO HAPPENS TO R 2002";</v>
      </c>
      <c r="M32" t="s">
        <v>305</v>
      </c>
      <c r="N32" t="str">
        <f t="shared" si="1"/>
        <v>S0919700</v>
      </c>
      <c r="O32" t="str">
        <f t="shared" si="2"/>
        <v>= "GOD NOTHING TO DO HAPPENS TO R 2002";</v>
      </c>
      <c r="T32" t="str">
        <f t="shared" si="3"/>
        <v>label todo_2002= "GOD NOTHING TO DO HAPPENS TO R 2002";</v>
      </c>
    </row>
    <row r="33" spans="1:20" x14ac:dyDescent="0.25">
      <c r="A33">
        <v>32</v>
      </c>
      <c r="B33" t="s">
        <v>18</v>
      </c>
      <c r="H33" t="str">
        <f t="shared" si="0"/>
        <v>R PRAYS MORE THAN ONCE A DAY 2002";</v>
      </c>
      <c r="M33" t="s">
        <v>302</v>
      </c>
      <c r="N33" t="str">
        <f t="shared" si="1"/>
        <v>S0919800</v>
      </c>
      <c r="O33" t="str">
        <f t="shared" si="2"/>
        <v>= "R PRAYS MORE THAN ONCE A DAY 2002";</v>
      </c>
      <c r="T33" t="str">
        <f t="shared" si="3"/>
        <v>label pray_2002= "R PRAYS MORE THAN ONCE A DAY 2002";</v>
      </c>
    </row>
    <row r="34" spans="1:20" x14ac:dyDescent="0.25">
      <c r="A34">
        <v>33</v>
      </c>
      <c r="B34" t="s">
        <v>153</v>
      </c>
      <c r="H34" t="str">
        <f t="shared" ref="H34:H65" si="4">MID(B34,21,40)</f>
        <v>CV_AGE(MONTHS)_INT_DATE 2002";</v>
      </c>
      <c r="M34" t="s">
        <v>257</v>
      </c>
      <c r="N34" t="str">
        <f t="shared" ref="N34:N65" si="5">MID(B34,9,8)</f>
        <v>S1531300</v>
      </c>
      <c r="O34" t="str">
        <f t="shared" ref="O34:O65" si="6">MID(B34,18,80)</f>
        <v>= "CV_AGE(MONTHS)_INT_DATE 2002";</v>
      </c>
      <c r="T34" t="str">
        <f t="shared" ref="T34:T65" si="7">CONCATENATE($U$1,M34,O34)</f>
        <v>label agemon_2002= "CV_AGE(MONTHS)_INT_DATE 2002";</v>
      </c>
    </row>
    <row r="35" spans="1:20" x14ac:dyDescent="0.25">
      <c r="A35">
        <v>34</v>
      </c>
      <c r="B35" t="s">
        <v>154</v>
      </c>
      <c r="H35" t="str">
        <f t="shared" si="4"/>
        <v>CV_AGE_INT_DATE 2002";</v>
      </c>
      <c r="M35" t="s">
        <v>271</v>
      </c>
      <c r="N35" t="str">
        <f t="shared" si="5"/>
        <v>S1531400</v>
      </c>
      <c r="O35" t="str">
        <f t="shared" si="6"/>
        <v>= "CV_AGE_INT_DATE 2002";</v>
      </c>
      <c r="T35" t="str">
        <f t="shared" si="7"/>
        <v>label ageyear_2002= "CV_AGE_INT_DATE 2002";</v>
      </c>
    </row>
    <row r="36" spans="1:20" x14ac:dyDescent="0.25">
      <c r="A36">
        <v>35</v>
      </c>
      <c r="B36" t="s">
        <v>155</v>
      </c>
      <c r="H36" t="str">
        <f t="shared" si="4"/>
        <v>CV_AGE(MONTHS)_INT_DATE 2003";</v>
      </c>
      <c r="M36" t="s">
        <v>258</v>
      </c>
      <c r="N36" t="str">
        <f t="shared" si="5"/>
        <v>S2000900</v>
      </c>
      <c r="O36" t="str">
        <f t="shared" si="6"/>
        <v>= "CV_AGE(MONTHS)_INT_DATE 2003";</v>
      </c>
      <c r="T36" t="str">
        <f t="shared" si="7"/>
        <v>label agemon_2003= "CV_AGE(MONTHS)_INT_DATE 2003";</v>
      </c>
    </row>
    <row r="37" spans="1:20" x14ac:dyDescent="0.25">
      <c r="A37">
        <v>36</v>
      </c>
      <c r="B37" t="s">
        <v>156</v>
      </c>
      <c r="H37" t="str">
        <f t="shared" si="4"/>
        <v>CV_AGE_INT_DATE 2003";</v>
      </c>
      <c r="M37" t="s">
        <v>272</v>
      </c>
      <c r="N37" t="str">
        <f t="shared" si="5"/>
        <v>S2001000</v>
      </c>
      <c r="O37" t="str">
        <f t="shared" si="6"/>
        <v>= "CV_AGE_INT_DATE 2003";</v>
      </c>
      <c r="T37" t="str">
        <f t="shared" si="7"/>
        <v>label ageyear_2003= "CV_AGE_INT_DATE 2003";</v>
      </c>
    </row>
    <row r="38" spans="1:20" x14ac:dyDescent="0.25">
      <c r="A38">
        <v>37</v>
      </c>
      <c r="B38" t="s">
        <v>19</v>
      </c>
      <c r="H38" t="str">
        <f t="shared" si="4"/>
        <v>HOW OFTEN R ATTEND WORSHIP SERV 2003";</v>
      </c>
      <c r="M38" t="s">
        <v>283</v>
      </c>
      <c r="N38" t="str">
        <f t="shared" si="5"/>
        <v>S2987800</v>
      </c>
      <c r="O38" t="str">
        <f t="shared" si="6"/>
        <v>= "HOW OFTEN R ATTEND WORSHIP SERV 2003";</v>
      </c>
      <c r="T38" t="str">
        <f t="shared" si="7"/>
        <v>label attend_2003= "HOW OFTEN R ATTEND WORSHIP SERV 2003";</v>
      </c>
    </row>
    <row r="39" spans="1:20" x14ac:dyDescent="0.25">
      <c r="A39">
        <v>38</v>
      </c>
      <c r="B39" t="s">
        <v>157</v>
      </c>
      <c r="H39" t="str">
        <f t="shared" si="4"/>
        <v>CV_AGE(MONTHS)_INT_DATE 2004";</v>
      </c>
      <c r="M39" t="s">
        <v>259</v>
      </c>
      <c r="N39" t="str">
        <f t="shared" si="5"/>
        <v>S3801000</v>
      </c>
      <c r="O39" t="str">
        <f t="shared" si="6"/>
        <v>= "CV_AGE(MONTHS)_INT_DATE 2004";</v>
      </c>
      <c r="T39" t="str">
        <f t="shared" si="7"/>
        <v>label agemon_2004= "CV_AGE(MONTHS)_INT_DATE 2004";</v>
      </c>
    </row>
    <row r="40" spans="1:20" x14ac:dyDescent="0.25">
      <c r="A40">
        <v>39</v>
      </c>
      <c r="B40" t="s">
        <v>158</v>
      </c>
      <c r="H40" t="str">
        <f t="shared" si="4"/>
        <v>CV_AGE_INT_DATE 2004";</v>
      </c>
      <c r="M40" t="s">
        <v>273</v>
      </c>
      <c r="N40" t="str">
        <f t="shared" si="5"/>
        <v>S3801100</v>
      </c>
      <c r="O40" t="str">
        <f t="shared" si="6"/>
        <v>= "CV_AGE_INT_DATE 2004";</v>
      </c>
      <c r="T40" t="str">
        <f t="shared" si="7"/>
        <v>label ageyear_2004= "CV_AGE_INT_DATE 2004";</v>
      </c>
    </row>
    <row r="41" spans="1:20" x14ac:dyDescent="0.25">
      <c r="A41">
        <v>40</v>
      </c>
      <c r="B41" t="s">
        <v>20</v>
      </c>
      <c r="H41" t="str">
        <f t="shared" si="4"/>
        <v>HOW OFTEN R ATTEND WORSHIP SERV 2004";</v>
      </c>
      <c r="M41" t="s">
        <v>284</v>
      </c>
      <c r="N41" t="str">
        <f t="shared" si="5"/>
        <v>S4681700</v>
      </c>
      <c r="O41" t="str">
        <f t="shared" si="6"/>
        <v>= "HOW OFTEN R ATTEND WORSHIP SERV 2004";</v>
      </c>
      <c r="T41" t="str">
        <f t="shared" si="7"/>
        <v>label attend_2004= "HOW OFTEN R ATTEND WORSHIP SERV 2004";</v>
      </c>
    </row>
    <row r="42" spans="1:20" x14ac:dyDescent="0.25">
      <c r="A42">
        <v>41</v>
      </c>
      <c r="B42" t="s">
        <v>159</v>
      </c>
      <c r="H42" t="str">
        <f t="shared" si="4"/>
        <v>CV_AGE(MONTHS)_INT_DATE 2005";</v>
      </c>
      <c r="M42" t="s">
        <v>260</v>
      </c>
      <c r="N42" t="str">
        <f t="shared" si="5"/>
        <v>S5400900</v>
      </c>
      <c r="O42" t="str">
        <f t="shared" si="6"/>
        <v>= "CV_AGE(MONTHS)_INT_DATE 2005";</v>
      </c>
      <c r="T42" t="str">
        <f t="shared" si="7"/>
        <v>label agemon_2005= "CV_AGE(MONTHS)_INT_DATE 2005";</v>
      </c>
    </row>
    <row r="43" spans="1:20" x14ac:dyDescent="0.25">
      <c r="A43">
        <v>42</v>
      </c>
      <c r="B43" t="s">
        <v>160</v>
      </c>
      <c r="H43" t="str">
        <f t="shared" si="4"/>
        <v>CV_AGE_INT_DATE 2005";</v>
      </c>
      <c r="M43" t="s">
        <v>274</v>
      </c>
      <c r="N43" t="str">
        <f t="shared" si="5"/>
        <v>S5401000</v>
      </c>
      <c r="O43" t="str">
        <f t="shared" si="6"/>
        <v>= "CV_AGE_INT_DATE 2005";</v>
      </c>
      <c r="T43" t="str">
        <f t="shared" si="7"/>
        <v>label ageyear_2005= "CV_AGE_INT_DATE 2005";</v>
      </c>
    </row>
    <row r="44" spans="1:20" x14ac:dyDescent="0.25">
      <c r="A44">
        <v>43</v>
      </c>
      <c r="B44" t="s">
        <v>161</v>
      </c>
      <c r="H44" t="str">
        <f t="shared" si="4"/>
        <v>R CURR REL PREF 2005";</v>
      </c>
      <c r="M44" t="s">
        <v>297</v>
      </c>
      <c r="N44" t="str">
        <f t="shared" si="5"/>
        <v>S5532800</v>
      </c>
      <c r="O44" t="str">
        <f t="shared" si="6"/>
        <v>= "R CURR REL PREF 2005";</v>
      </c>
      <c r="T44" t="str">
        <f t="shared" si="7"/>
        <v>label relpref_2005= "R CURR REL PREF 2005";</v>
      </c>
    </row>
    <row r="45" spans="1:20" x14ac:dyDescent="0.25">
      <c r="A45">
        <v>44</v>
      </c>
      <c r="B45" t="s">
        <v>21</v>
      </c>
      <c r="H45" t="str">
        <f t="shared" si="4"/>
        <v>HOW OFTEN R ATTEND WORSHIP SERV 2005";</v>
      </c>
      <c r="M45" t="s">
        <v>285</v>
      </c>
      <c r="N45" t="str">
        <f t="shared" si="5"/>
        <v>S6316700</v>
      </c>
      <c r="O45" t="str">
        <f t="shared" si="6"/>
        <v>= "HOW OFTEN R ATTEND WORSHIP SERV 2005";</v>
      </c>
      <c r="T45" t="str">
        <f t="shared" si="7"/>
        <v>label attend_2005= "HOW OFTEN R ATTEND WORSHIP SERV 2005";</v>
      </c>
    </row>
    <row r="46" spans="1:20" x14ac:dyDescent="0.25">
      <c r="A46">
        <v>45</v>
      </c>
      <c r="B46" t="s">
        <v>22</v>
      </c>
      <c r="H46" t="str">
        <f t="shared" si="4"/>
        <v>R NOT NEED RELIGION TO HAVE VALUES 2005"</v>
      </c>
      <c r="M46" t="s">
        <v>300</v>
      </c>
      <c r="N46" t="str">
        <f t="shared" si="5"/>
        <v>S6316800</v>
      </c>
      <c r="O46" t="str">
        <f t="shared" si="6"/>
        <v>= "R NOT NEED RELIGION TO HAVE VALUES 2005";</v>
      </c>
      <c r="T46" t="str">
        <f t="shared" si="7"/>
        <v>label values_2005= "R NOT NEED RELIGION TO HAVE VALUES 2005";</v>
      </c>
    </row>
    <row r="47" spans="1:20" x14ac:dyDescent="0.25">
      <c r="A47">
        <v>46</v>
      </c>
      <c r="B47" t="s">
        <v>23</v>
      </c>
      <c r="H47" t="str">
        <f t="shared" si="4"/>
        <v>R BELIEVE RELIG TEACHINGS OBEYED 2005";</v>
      </c>
      <c r="M47" t="s">
        <v>295</v>
      </c>
      <c r="N47" t="str">
        <f t="shared" si="5"/>
        <v>S6316900</v>
      </c>
      <c r="O47" t="str">
        <f t="shared" si="6"/>
        <v>= "R BELIEVE RELIG TEACHINGS OBEYED 2005";</v>
      </c>
      <c r="T47" t="str">
        <f t="shared" si="7"/>
        <v>label obey_2005= "R BELIEVE RELIG TEACHINGS OBEYED 2005";</v>
      </c>
    </row>
    <row r="48" spans="1:20" x14ac:dyDescent="0.25">
      <c r="A48">
        <v>47</v>
      </c>
      <c r="B48" t="s">
        <v>24</v>
      </c>
      <c r="H48" t="str">
        <f t="shared" si="4"/>
        <v>R ASKS GOD HELP MAKE DECISIONS 2005";</v>
      </c>
      <c r="M48" t="s">
        <v>292</v>
      </c>
      <c r="N48" t="str">
        <f t="shared" si="5"/>
        <v>S6317000</v>
      </c>
      <c r="O48" t="str">
        <f t="shared" si="6"/>
        <v>= "R ASKS GOD HELP MAKE DECISIONS 2005";</v>
      </c>
      <c r="T48" t="str">
        <f t="shared" si="7"/>
        <v>label decide_2005= "R ASKS GOD HELP MAKE DECISIONS 2005";</v>
      </c>
    </row>
    <row r="49" spans="1:20" x14ac:dyDescent="0.25">
      <c r="A49">
        <v>48</v>
      </c>
      <c r="B49" t="s">
        <v>25</v>
      </c>
      <c r="H49" t="str">
        <f t="shared" si="4"/>
        <v>GOD NOTHING TO DO HAPPENS TO R 2005";</v>
      </c>
      <c r="M49" t="s">
        <v>306</v>
      </c>
      <c r="N49" t="str">
        <f t="shared" si="5"/>
        <v>S6317100</v>
      </c>
      <c r="O49" t="str">
        <f t="shared" si="6"/>
        <v>= "GOD NOTHING TO DO HAPPENS TO R 2005";</v>
      </c>
      <c r="T49" t="str">
        <f t="shared" si="7"/>
        <v>label todo_2005= "GOD NOTHING TO DO HAPPENS TO R 2005";</v>
      </c>
    </row>
    <row r="50" spans="1:20" x14ac:dyDescent="0.25">
      <c r="A50">
        <v>49</v>
      </c>
      <c r="B50" t="s">
        <v>26</v>
      </c>
      <c r="H50" t="str">
        <f t="shared" si="4"/>
        <v>R PRAYS MORE THAN ONCE A DAY 2005";</v>
      </c>
      <c r="M50" t="s">
        <v>303</v>
      </c>
      <c r="N50" t="str">
        <f t="shared" si="5"/>
        <v>S6317200</v>
      </c>
      <c r="O50" t="str">
        <f t="shared" si="6"/>
        <v>= "R PRAYS MORE THAN ONCE A DAY 2005";</v>
      </c>
      <c r="T50" t="str">
        <f t="shared" si="7"/>
        <v>label pray_2005= "R PRAYS MORE THAN ONCE A DAY 2005";</v>
      </c>
    </row>
    <row r="51" spans="1:20" x14ac:dyDescent="0.25">
      <c r="A51">
        <v>50</v>
      </c>
      <c r="B51" t="s">
        <v>162</v>
      </c>
      <c r="H51" t="str">
        <f t="shared" si="4"/>
        <v>CV_AGE(MONTHS)_INT_DATE 2006";</v>
      </c>
      <c r="M51" t="s">
        <v>261</v>
      </c>
      <c r="N51" t="str">
        <f t="shared" si="5"/>
        <v>S7501100</v>
      </c>
      <c r="O51" t="str">
        <f t="shared" si="6"/>
        <v>= "CV_AGE(MONTHS)_INT_DATE 2006";</v>
      </c>
      <c r="T51" t="str">
        <f t="shared" si="7"/>
        <v>label agemon_2006= "CV_AGE(MONTHS)_INT_DATE 2006";</v>
      </c>
    </row>
    <row r="52" spans="1:20" x14ac:dyDescent="0.25">
      <c r="A52">
        <v>51</v>
      </c>
      <c r="B52" t="s">
        <v>163</v>
      </c>
      <c r="H52" t="str">
        <f t="shared" si="4"/>
        <v>CV_AGE_INT_DATE 2006";</v>
      </c>
      <c r="M52" t="s">
        <v>275</v>
      </c>
      <c r="N52" t="str">
        <f t="shared" si="5"/>
        <v>S7501200</v>
      </c>
      <c r="O52" t="str">
        <f t="shared" si="6"/>
        <v>= "CV_AGE_INT_DATE 2006";</v>
      </c>
      <c r="T52" t="str">
        <f t="shared" si="7"/>
        <v>label ageyear_2006= "CV_AGE_INT_DATE 2006";</v>
      </c>
    </row>
    <row r="53" spans="1:20" x14ac:dyDescent="0.25">
      <c r="A53">
        <v>52</v>
      </c>
      <c r="B53" t="s">
        <v>27</v>
      </c>
      <c r="H53" t="str">
        <f t="shared" si="4"/>
        <v>HOW OFTEN R ATTEND WORSHIP SERV 2006";</v>
      </c>
      <c r="M53" t="s">
        <v>286</v>
      </c>
      <c r="N53" t="str">
        <f t="shared" si="5"/>
        <v>S8331500</v>
      </c>
      <c r="O53" t="str">
        <f t="shared" si="6"/>
        <v>= "HOW OFTEN R ATTEND WORSHIP SERV 2006";</v>
      </c>
      <c r="T53" t="str">
        <f t="shared" si="7"/>
        <v>label attend_2006= "HOW OFTEN R ATTEND WORSHIP SERV 2006";</v>
      </c>
    </row>
    <row r="54" spans="1:20" x14ac:dyDescent="0.25">
      <c r="A54">
        <v>53</v>
      </c>
      <c r="B54" t="s">
        <v>164</v>
      </c>
      <c r="H54" t="str">
        <f t="shared" si="4"/>
        <v>CV_AGE(MONTHS)_INT_DATE 2007";</v>
      </c>
      <c r="M54" t="s">
        <v>262</v>
      </c>
      <c r="N54" t="str">
        <f t="shared" si="5"/>
        <v>T0008400</v>
      </c>
      <c r="O54" t="str">
        <f t="shared" si="6"/>
        <v>= "CV_AGE(MONTHS)_INT_DATE 2007";</v>
      </c>
      <c r="T54" t="str">
        <f t="shared" si="7"/>
        <v>label agemon_2007= "CV_AGE(MONTHS)_INT_DATE 2007";</v>
      </c>
    </row>
    <row r="55" spans="1:20" x14ac:dyDescent="0.25">
      <c r="A55">
        <v>54</v>
      </c>
      <c r="B55" t="s">
        <v>165</v>
      </c>
      <c r="H55" t="str">
        <f t="shared" si="4"/>
        <v>CV_AGE_INT_DATE 2007";</v>
      </c>
      <c r="M55" t="s">
        <v>276</v>
      </c>
      <c r="N55" t="str">
        <f t="shared" si="5"/>
        <v>T0008500</v>
      </c>
      <c r="O55" t="str">
        <f t="shared" si="6"/>
        <v>= "CV_AGE_INT_DATE 2007";</v>
      </c>
      <c r="T55" t="str">
        <f t="shared" si="7"/>
        <v>label ageyear_2007= "CV_AGE_INT_DATE 2007";</v>
      </c>
    </row>
    <row r="56" spans="1:20" x14ac:dyDescent="0.25">
      <c r="A56">
        <v>55</v>
      </c>
      <c r="B56" t="s">
        <v>28</v>
      </c>
      <c r="H56" t="str">
        <f t="shared" si="4"/>
        <v>HOW OFTEN R ATTEND WORSHIP SERV 2007";</v>
      </c>
      <c r="M56" t="s">
        <v>287</v>
      </c>
      <c r="N56" t="str">
        <f t="shared" si="5"/>
        <v>T0739400</v>
      </c>
      <c r="O56" t="str">
        <f t="shared" si="6"/>
        <v>= "HOW OFTEN R ATTEND WORSHIP SERV 2007";</v>
      </c>
      <c r="T56" t="str">
        <f t="shared" si="7"/>
        <v>label attend_2007= "HOW OFTEN R ATTEND WORSHIP SERV 2007";</v>
      </c>
    </row>
    <row r="57" spans="1:20" x14ac:dyDescent="0.25">
      <c r="A57">
        <v>56</v>
      </c>
      <c r="B57" t="s">
        <v>166</v>
      </c>
      <c r="H57" t="str">
        <f t="shared" si="4"/>
        <v>CV_AGE(MONTHS)_INT_DATE 2008";</v>
      </c>
      <c r="M57" t="s">
        <v>263</v>
      </c>
      <c r="N57" t="str">
        <f t="shared" si="5"/>
        <v>T2011000</v>
      </c>
      <c r="O57" t="str">
        <f t="shared" si="6"/>
        <v>= "CV_AGE(MONTHS)_INT_DATE 2008";</v>
      </c>
      <c r="T57" t="str">
        <f t="shared" si="7"/>
        <v>label agemon_2008= "CV_AGE(MONTHS)_INT_DATE 2008";</v>
      </c>
    </row>
    <row r="58" spans="1:20" x14ac:dyDescent="0.25">
      <c r="A58">
        <v>57</v>
      </c>
      <c r="B58" t="s">
        <v>167</v>
      </c>
      <c r="H58" t="str">
        <f t="shared" si="4"/>
        <v>CV_AGE_INT_DATE 2008";</v>
      </c>
      <c r="M58" t="s">
        <v>277</v>
      </c>
      <c r="N58" t="str">
        <f t="shared" si="5"/>
        <v>T2011100</v>
      </c>
      <c r="O58" t="str">
        <f t="shared" si="6"/>
        <v>= "CV_AGE_INT_DATE 2008";</v>
      </c>
      <c r="T58" t="str">
        <f t="shared" si="7"/>
        <v>label ageyear_2008= "CV_AGE_INT_DATE 2008";</v>
      </c>
    </row>
    <row r="59" spans="1:20" x14ac:dyDescent="0.25">
      <c r="A59">
        <v>58</v>
      </c>
      <c r="B59" t="s">
        <v>168</v>
      </c>
      <c r="H59" t="str">
        <f t="shared" si="4"/>
        <v>R CURR REL PREF 2008";</v>
      </c>
      <c r="M59" t="s">
        <v>298</v>
      </c>
      <c r="N59" t="str">
        <f t="shared" si="5"/>
        <v>T2111400</v>
      </c>
      <c r="O59" t="str">
        <f t="shared" si="6"/>
        <v>= "R CURR REL PREF 2008";</v>
      </c>
      <c r="T59" t="str">
        <f t="shared" si="7"/>
        <v>label relpref_2008= "R CURR REL PREF 2008";</v>
      </c>
    </row>
    <row r="60" spans="1:20" x14ac:dyDescent="0.25">
      <c r="A60">
        <v>59</v>
      </c>
      <c r="B60" t="s">
        <v>29</v>
      </c>
      <c r="H60" t="str">
        <f t="shared" si="4"/>
        <v>HOW OFTEN R ATTEND WORSHIP SERV 2008";</v>
      </c>
      <c r="M60" t="s">
        <v>288</v>
      </c>
      <c r="N60" t="str">
        <f t="shared" si="5"/>
        <v>T2781700</v>
      </c>
      <c r="O60" t="str">
        <f t="shared" si="6"/>
        <v>= "HOW OFTEN R ATTEND WORSHIP SERV 2008";</v>
      </c>
      <c r="T60" t="str">
        <f t="shared" si="7"/>
        <v>label attend_2008= "HOW OFTEN R ATTEND WORSHIP SERV 2008";</v>
      </c>
    </row>
    <row r="61" spans="1:20" x14ac:dyDescent="0.25">
      <c r="A61">
        <v>60</v>
      </c>
      <c r="B61" t="s">
        <v>30</v>
      </c>
      <c r="H61" t="str">
        <f t="shared" si="4"/>
        <v>R NOT NEED RELIGION TO HAVE VALUES 2008"</v>
      </c>
      <c r="M61" t="s">
        <v>301</v>
      </c>
      <c r="N61" t="str">
        <f t="shared" si="5"/>
        <v>T2781900</v>
      </c>
      <c r="O61" t="str">
        <f t="shared" si="6"/>
        <v>= "R NOT NEED RELIGION TO HAVE VALUES 2008";</v>
      </c>
      <c r="T61" t="str">
        <f t="shared" si="7"/>
        <v>label values_2008= "R NOT NEED RELIGION TO HAVE VALUES 2008";</v>
      </c>
    </row>
    <row r="62" spans="1:20" x14ac:dyDescent="0.25">
      <c r="A62">
        <v>61</v>
      </c>
      <c r="B62" t="s">
        <v>31</v>
      </c>
      <c r="H62" t="str">
        <f t="shared" si="4"/>
        <v>R BELIEVE RELIG TEACHINGS OBEYED 2008";</v>
      </c>
      <c r="M62" t="s">
        <v>296</v>
      </c>
      <c r="N62" t="str">
        <f t="shared" si="5"/>
        <v>T2782000</v>
      </c>
      <c r="O62" t="str">
        <f t="shared" si="6"/>
        <v>= "R BELIEVE RELIG TEACHINGS OBEYED 2008";</v>
      </c>
      <c r="T62" t="str">
        <f t="shared" si="7"/>
        <v>label obey_2008= "R BELIEVE RELIG TEACHINGS OBEYED 2008";</v>
      </c>
    </row>
    <row r="63" spans="1:20" x14ac:dyDescent="0.25">
      <c r="A63">
        <v>62</v>
      </c>
      <c r="B63" t="s">
        <v>32</v>
      </c>
      <c r="H63" t="str">
        <f t="shared" si="4"/>
        <v>R ASKS GOD HELP MAKE DECISIONS 2008";</v>
      </c>
      <c r="M63" t="s">
        <v>293</v>
      </c>
      <c r="N63" t="str">
        <f t="shared" si="5"/>
        <v>T2782100</v>
      </c>
      <c r="O63" t="str">
        <f t="shared" si="6"/>
        <v>= "R ASKS GOD HELP MAKE DECISIONS 2008";</v>
      </c>
      <c r="T63" t="str">
        <f t="shared" si="7"/>
        <v>label decide_2008= "R ASKS GOD HELP MAKE DECISIONS 2008";</v>
      </c>
    </row>
    <row r="64" spans="1:20" x14ac:dyDescent="0.25">
      <c r="A64">
        <v>63</v>
      </c>
      <c r="B64" t="s">
        <v>33</v>
      </c>
      <c r="H64" t="str">
        <f t="shared" si="4"/>
        <v>GOD NOTHING TO DO HAPPENS TO R 2008";</v>
      </c>
      <c r="M64" t="s">
        <v>307</v>
      </c>
      <c r="N64" t="str">
        <f t="shared" si="5"/>
        <v>T2782200</v>
      </c>
      <c r="O64" t="str">
        <f t="shared" si="6"/>
        <v>= "GOD NOTHING TO DO HAPPENS TO R 2008";</v>
      </c>
      <c r="T64" t="str">
        <f t="shared" si="7"/>
        <v>label todo_2008= "GOD NOTHING TO DO HAPPENS TO R 2008";</v>
      </c>
    </row>
    <row r="65" spans="1:20" x14ac:dyDescent="0.25">
      <c r="A65">
        <v>64</v>
      </c>
      <c r="B65" t="s">
        <v>34</v>
      </c>
      <c r="H65" t="str">
        <f t="shared" si="4"/>
        <v>R PRAYS MORE THAN ONCE A DAY 2008";</v>
      </c>
      <c r="M65" t="s">
        <v>304</v>
      </c>
      <c r="N65" t="str">
        <f t="shared" si="5"/>
        <v>T2782300</v>
      </c>
      <c r="O65" t="str">
        <f t="shared" si="6"/>
        <v>= "R PRAYS MORE THAN ONCE A DAY 2008";</v>
      </c>
      <c r="T65" t="str">
        <f t="shared" si="7"/>
        <v>label pray_2008= "R PRAYS MORE THAN ONCE A DAY 2008";</v>
      </c>
    </row>
    <row r="66" spans="1:20" x14ac:dyDescent="0.25">
      <c r="A66">
        <v>65</v>
      </c>
      <c r="B66" t="s">
        <v>169</v>
      </c>
      <c r="H66" t="str">
        <f t="shared" ref="H66:H71" si="8">MID(B66,21,40)</f>
        <v>CV_AGE(MONTHS)_INT_DATE 2009";</v>
      </c>
      <c r="M66" t="s">
        <v>264</v>
      </c>
      <c r="N66" t="str">
        <f t="shared" ref="N66:N71" si="9">MID(B66,9,8)</f>
        <v>T3601400</v>
      </c>
      <c r="O66" t="str">
        <f t="shared" ref="O66:O71" si="10">MID(B66,18,80)</f>
        <v>= "CV_AGE(MONTHS)_INT_DATE 2009";</v>
      </c>
      <c r="T66" t="str">
        <f t="shared" ref="T66:T71" si="11">CONCATENATE($U$1,M66,O66)</f>
        <v>label agemon_2009= "CV_AGE(MONTHS)_INT_DATE 2009";</v>
      </c>
    </row>
    <row r="67" spans="1:20" x14ac:dyDescent="0.25">
      <c r="A67">
        <v>66</v>
      </c>
      <c r="B67" t="s">
        <v>170</v>
      </c>
      <c r="H67" t="str">
        <f t="shared" si="8"/>
        <v>CV_AGE_INT_DATE 2009";</v>
      </c>
      <c r="M67" t="s">
        <v>278</v>
      </c>
      <c r="N67" t="str">
        <f t="shared" si="9"/>
        <v>T3601500</v>
      </c>
      <c r="O67" t="str">
        <f t="shared" si="10"/>
        <v>= "CV_AGE_INT_DATE 2009";</v>
      </c>
      <c r="T67" t="str">
        <f t="shared" si="11"/>
        <v>label ageyear_2009= "CV_AGE_INT_DATE 2009";</v>
      </c>
    </row>
    <row r="68" spans="1:20" x14ac:dyDescent="0.25">
      <c r="A68">
        <v>67</v>
      </c>
      <c r="B68" t="s">
        <v>171</v>
      </c>
      <c r="H68" t="str">
        <f t="shared" si="8"/>
        <v>HOW OFTEN R ATTEND WORSHIP SERV 2009";</v>
      </c>
      <c r="M68" t="s">
        <v>289</v>
      </c>
      <c r="N68" t="str">
        <f t="shared" si="9"/>
        <v>T4495000</v>
      </c>
      <c r="O68" t="str">
        <f t="shared" si="10"/>
        <v>= "HOW OFTEN R ATTEND WORSHIP SERV 2009";</v>
      </c>
      <c r="T68" t="str">
        <f t="shared" si="11"/>
        <v>label attend_2009= "HOW OFTEN R ATTEND WORSHIP SERV 2009";</v>
      </c>
    </row>
    <row r="69" spans="1:20" x14ac:dyDescent="0.25">
      <c r="A69">
        <v>68</v>
      </c>
      <c r="B69" t="s">
        <v>173</v>
      </c>
      <c r="H69" t="str">
        <f t="shared" si="8"/>
        <v>CV_AGE(MONTHS)_INT_DATE 2010";</v>
      </c>
      <c r="M69" t="s">
        <v>265</v>
      </c>
      <c r="N69" t="str">
        <f t="shared" si="9"/>
        <v>T5201300</v>
      </c>
      <c r="O69" t="str">
        <f t="shared" si="10"/>
        <v>= "CV_AGE(MONTHS)_INT_DATE 2010";</v>
      </c>
      <c r="T69" t="str">
        <f t="shared" si="11"/>
        <v>label agemon_2010= "CV_AGE(MONTHS)_INT_DATE 2010";</v>
      </c>
    </row>
    <row r="70" spans="1:20" x14ac:dyDescent="0.25">
      <c r="A70">
        <v>69</v>
      </c>
      <c r="B70" t="s">
        <v>174</v>
      </c>
      <c r="H70" t="str">
        <f t="shared" si="8"/>
        <v>CV_AGE_INT_DATE 2010";</v>
      </c>
      <c r="M70" t="s">
        <v>279</v>
      </c>
      <c r="N70" t="str">
        <f t="shared" si="9"/>
        <v>T5201400</v>
      </c>
      <c r="O70" t="str">
        <f t="shared" si="10"/>
        <v>= "CV_AGE_INT_DATE 2010";</v>
      </c>
      <c r="T70" t="str">
        <f t="shared" si="11"/>
        <v>label ageyear_2010= "CV_AGE_INT_DATE 2010";</v>
      </c>
    </row>
    <row r="71" spans="1:20" x14ac:dyDescent="0.25">
      <c r="A71">
        <v>70</v>
      </c>
      <c r="B71" t="s">
        <v>172</v>
      </c>
      <c r="H71" t="str">
        <f t="shared" si="8"/>
        <v>HOW OFTEN R ATTEND WORSHIP SERV 2010";</v>
      </c>
      <c r="M71" t="s">
        <v>290</v>
      </c>
      <c r="N71" t="str">
        <f t="shared" si="9"/>
        <v>T6143400</v>
      </c>
      <c r="O71" t="str">
        <f t="shared" si="10"/>
        <v>= "HOW OFTEN R ATTEND WORSHIP SERV 2010";</v>
      </c>
      <c r="T71" t="str">
        <f t="shared" si="11"/>
        <v>label attend_2010= "HOW OFTEN R ATTEND WORSHIP SERV 2010";</v>
      </c>
    </row>
    <row r="100" spans="13:13" x14ac:dyDescent="0.25">
      <c r="M100" t="s">
        <v>177</v>
      </c>
    </row>
    <row r="101" spans="13:13" x14ac:dyDescent="0.25">
      <c r="M101" t="s">
        <v>176</v>
      </c>
    </row>
    <row r="102" spans="13:13" x14ac:dyDescent="0.25">
      <c r="M102" t="s">
        <v>181</v>
      </c>
    </row>
    <row r="103" spans="13:13" x14ac:dyDescent="0.25">
      <c r="M103" t="s">
        <v>182</v>
      </c>
    </row>
    <row r="104" spans="13:13" x14ac:dyDescent="0.25">
      <c r="M104" t="s">
        <v>183</v>
      </c>
    </row>
    <row r="105" spans="13:13" x14ac:dyDescent="0.25">
      <c r="M105" t="s">
        <v>46</v>
      </c>
    </row>
    <row r="106" spans="13:13" x14ac:dyDescent="0.25">
      <c r="M106" t="s">
        <v>197</v>
      </c>
    </row>
    <row r="107" spans="13:13" x14ac:dyDescent="0.25">
      <c r="M107" t="s">
        <v>44</v>
      </c>
    </row>
    <row r="108" spans="13:13" x14ac:dyDescent="0.25">
      <c r="M108" t="s">
        <v>178</v>
      </c>
    </row>
    <row r="109" spans="13:13" x14ac:dyDescent="0.25">
      <c r="M109" t="s">
        <v>179</v>
      </c>
    </row>
    <row r="110" spans="13:13" x14ac:dyDescent="0.25">
      <c r="M110" t="s">
        <v>180</v>
      </c>
    </row>
    <row r="111" spans="13:13" x14ac:dyDescent="0.25">
      <c r="M111" t="s">
        <v>184</v>
      </c>
    </row>
    <row r="112" spans="13:13" x14ac:dyDescent="0.25">
      <c r="M112" t="s">
        <v>185</v>
      </c>
    </row>
    <row r="113" spans="13:13" x14ac:dyDescent="0.25">
      <c r="M113" t="s">
        <v>186</v>
      </c>
    </row>
    <row r="114" spans="13:13" x14ac:dyDescent="0.25">
      <c r="M114" t="s">
        <v>198</v>
      </c>
    </row>
    <row r="115" spans="13:13" x14ac:dyDescent="0.25">
      <c r="M115" t="s">
        <v>199</v>
      </c>
    </row>
    <row r="116" spans="13:13" x14ac:dyDescent="0.25">
      <c r="M116" t="s">
        <v>187</v>
      </c>
    </row>
    <row r="117" spans="13:13" x14ac:dyDescent="0.25">
      <c r="M117" t="s">
        <v>188</v>
      </c>
    </row>
    <row r="118" spans="13:13" x14ac:dyDescent="0.25">
      <c r="M118" t="s">
        <v>189</v>
      </c>
    </row>
    <row r="119" spans="13:13" x14ac:dyDescent="0.25">
      <c r="M119" t="s">
        <v>190</v>
      </c>
    </row>
    <row r="120" spans="13:13" x14ac:dyDescent="0.25">
      <c r="M120" t="s">
        <v>191</v>
      </c>
    </row>
    <row r="121" spans="13:13" x14ac:dyDescent="0.25">
      <c r="M121" t="s">
        <v>192</v>
      </c>
    </row>
    <row r="122" spans="13:13" x14ac:dyDescent="0.25">
      <c r="M122" t="s">
        <v>193</v>
      </c>
    </row>
    <row r="123" spans="13:13" x14ac:dyDescent="0.25">
      <c r="M123" t="s">
        <v>194</v>
      </c>
    </row>
    <row r="124" spans="13:13" x14ac:dyDescent="0.25">
      <c r="M124" t="s">
        <v>195</v>
      </c>
    </row>
  </sheetData>
  <autoFilter ref="A1:T71">
    <sortState ref="A2:T71">
      <sortCondition ref="A1:A71"/>
    </sortState>
  </autoFilter>
  <sortState ref="A1:P74">
    <sortCondition ref="A1:A7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1"/>
  <sheetViews>
    <sheetView topLeftCell="A3" zoomScaleNormal="100" workbookViewId="0">
      <selection activeCell="T28" sqref="T28"/>
    </sheetView>
  </sheetViews>
  <sheetFormatPr defaultRowHeight="15" x14ac:dyDescent="0.25"/>
  <cols>
    <col min="1" max="3" width="9.140625" style="2"/>
    <col min="4" max="5" width="8.85546875" style="2" customWidth="1"/>
    <col min="6" max="7" width="8.140625" style="2" customWidth="1"/>
    <col min="8" max="9" width="8.7109375" style="2" customWidth="1"/>
    <col min="10" max="10" width="10" style="2" customWidth="1"/>
    <col min="11" max="12" width="7.7109375" style="2" customWidth="1"/>
    <col min="13" max="17" width="6.7109375" style="2" customWidth="1"/>
    <col min="18" max="16384" width="9.140625" style="2"/>
  </cols>
  <sheetData>
    <row r="2" spans="3:21" x14ac:dyDescent="0.25">
      <c r="C2" s="25" t="s">
        <v>212</v>
      </c>
      <c r="D2" s="23" t="s">
        <v>213</v>
      </c>
      <c r="E2" s="23" t="s">
        <v>214</v>
      </c>
      <c r="F2" s="53" t="s">
        <v>215</v>
      </c>
      <c r="G2" s="53"/>
      <c r="H2" s="54" t="s">
        <v>216</v>
      </c>
      <c r="I2" s="54"/>
      <c r="J2" s="54"/>
      <c r="K2" s="55" t="s">
        <v>217</v>
      </c>
      <c r="L2" s="55"/>
      <c r="M2" s="56" t="s">
        <v>218</v>
      </c>
      <c r="N2" s="56"/>
      <c r="O2" s="56"/>
      <c r="P2" s="56"/>
      <c r="Q2" s="57"/>
    </row>
    <row r="3" spans="3:21" ht="22.5" customHeight="1" x14ac:dyDescent="0.25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3:21" x14ac:dyDescent="0.25">
      <c r="C4" s="3" t="s">
        <v>44</v>
      </c>
      <c r="D4" s="3" t="s">
        <v>219</v>
      </c>
      <c r="E4" s="3" t="s">
        <v>48</v>
      </c>
      <c r="F4" s="3" t="s">
        <v>220</v>
      </c>
      <c r="G4" s="3" t="s">
        <v>221</v>
      </c>
      <c r="H4" s="3" t="s">
        <v>222</v>
      </c>
      <c r="I4" s="3" t="s">
        <v>223</v>
      </c>
      <c r="J4" s="3" t="s">
        <v>224</v>
      </c>
      <c r="K4" s="3" t="s">
        <v>225</v>
      </c>
      <c r="L4" s="3" t="s">
        <v>226</v>
      </c>
      <c r="M4" s="3" t="s">
        <v>227</v>
      </c>
      <c r="N4" s="3" t="s">
        <v>228</v>
      </c>
      <c r="O4" s="3" t="s">
        <v>229</v>
      </c>
      <c r="P4" s="3" t="s">
        <v>230</v>
      </c>
      <c r="Q4" s="3" t="s">
        <v>231</v>
      </c>
      <c r="U4" s="2">
        <v>190</v>
      </c>
    </row>
    <row r="5" spans="3:21" x14ac:dyDescent="0.25">
      <c r="C5" s="26">
        <v>1</v>
      </c>
      <c r="D5" s="10">
        <v>1997</v>
      </c>
      <c r="E5" s="10">
        <v>1981</v>
      </c>
      <c r="F5" s="10">
        <f>190</f>
        <v>190</v>
      </c>
      <c r="G5" s="10">
        <v>16</v>
      </c>
      <c r="H5" s="9" t="s">
        <v>232</v>
      </c>
      <c r="I5" s="9" t="s">
        <v>233</v>
      </c>
      <c r="J5" s="9"/>
      <c r="K5" s="11">
        <v>1</v>
      </c>
      <c r="L5" s="11"/>
      <c r="M5" s="6"/>
      <c r="N5" s="6"/>
      <c r="O5" s="6"/>
      <c r="P5" s="6"/>
      <c r="Q5" s="27"/>
      <c r="U5" s="2">
        <f>U4/12</f>
        <v>15.833333333333334</v>
      </c>
    </row>
    <row r="6" spans="3:21" x14ac:dyDescent="0.25">
      <c r="C6" s="28">
        <v>1</v>
      </c>
      <c r="D6" s="12">
        <v>1998</v>
      </c>
      <c r="E6" s="12">
        <v>1981</v>
      </c>
      <c r="F6" s="12">
        <f>F5+12</f>
        <v>202</v>
      </c>
      <c r="G6" s="12">
        <v>17</v>
      </c>
      <c r="H6" s="5" t="s">
        <v>232</v>
      </c>
      <c r="I6" s="5" t="s">
        <v>233</v>
      </c>
      <c r="J6" s="5"/>
      <c r="K6" s="13">
        <v>3</v>
      </c>
      <c r="L6" s="13"/>
      <c r="M6" s="14"/>
      <c r="N6" s="14"/>
      <c r="O6" s="14"/>
      <c r="P6" s="14"/>
      <c r="Q6" s="29"/>
    </row>
    <row r="7" spans="3:21" x14ac:dyDescent="0.25">
      <c r="C7" s="28">
        <v>1</v>
      </c>
      <c r="D7" s="12">
        <v>1999</v>
      </c>
      <c r="E7" s="12">
        <v>1981</v>
      </c>
      <c r="F7" s="12">
        <f t="shared" ref="F7:F18" si="0">F6+12</f>
        <v>214</v>
      </c>
      <c r="G7" s="12">
        <v>18</v>
      </c>
      <c r="H7" s="5" t="s">
        <v>232</v>
      </c>
      <c r="I7" s="5" t="s">
        <v>233</v>
      </c>
      <c r="J7" s="5"/>
      <c r="K7" s="13">
        <v>5</v>
      </c>
      <c r="L7" s="13"/>
      <c r="M7" s="14"/>
      <c r="N7" s="14"/>
      <c r="O7" s="14"/>
      <c r="P7" s="14"/>
      <c r="Q7" s="29"/>
    </row>
    <row r="8" spans="3:21" x14ac:dyDescent="0.25">
      <c r="C8" s="28">
        <v>1</v>
      </c>
      <c r="D8" s="12">
        <v>2000</v>
      </c>
      <c r="E8" s="12">
        <v>1981</v>
      </c>
      <c r="F8" s="12">
        <f>F7+11</f>
        <v>225</v>
      </c>
      <c r="G8" s="12">
        <v>19</v>
      </c>
      <c r="H8" s="5" t="s">
        <v>232</v>
      </c>
      <c r="I8" s="5" t="s">
        <v>233</v>
      </c>
      <c r="J8" s="5"/>
      <c r="K8" s="32">
        <v>7</v>
      </c>
      <c r="L8" s="32">
        <v>1</v>
      </c>
      <c r="M8" s="14"/>
      <c r="N8" s="14"/>
      <c r="O8" s="14"/>
      <c r="P8" s="14"/>
      <c r="Q8" s="29"/>
    </row>
    <row r="9" spans="3:21" x14ac:dyDescent="0.25">
      <c r="C9" s="28">
        <v>1</v>
      </c>
      <c r="D9" s="12">
        <v>2001</v>
      </c>
      <c r="E9" s="12">
        <v>1981</v>
      </c>
      <c r="F9" s="12">
        <f t="shared" si="0"/>
        <v>237</v>
      </c>
      <c r="G9" s="12">
        <v>20</v>
      </c>
      <c r="H9" s="5" t="s">
        <v>232</v>
      </c>
      <c r="I9" s="5" t="s">
        <v>233</v>
      </c>
      <c r="J9" s="5"/>
      <c r="K9" s="13"/>
      <c r="L9" s="13">
        <v>4</v>
      </c>
      <c r="M9" s="14"/>
      <c r="N9" s="14"/>
      <c r="O9" s="14"/>
      <c r="P9" s="14"/>
      <c r="Q9" s="29"/>
    </row>
    <row r="10" spans="3:21" x14ac:dyDescent="0.25">
      <c r="C10" s="28">
        <v>1</v>
      </c>
      <c r="D10" s="12">
        <v>2002</v>
      </c>
      <c r="E10" s="12">
        <v>1981</v>
      </c>
      <c r="F10" s="12">
        <f t="shared" si="0"/>
        <v>249</v>
      </c>
      <c r="G10" s="12">
        <v>21</v>
      </c>
      <c r="H10" s="5" t="s">
        <v>232</v>
      </c>
      <c r="I10" s="5" t="s">
        <v>233</v>
      </c>
      <c r="J10" s="5"/>
      <c r="K10" s="13"/>
      <c r="L10" s="13">
        <v>3</v>
      </c>
      <c r="M10" s="14">
        <v>1</v>
      </c>
      <c r="N10" s="14">
        <v>1</v>
      </c>
      <c r="O10" s="14">
        <v>0</v>
      </c>
      <c r="P10" s="14">
        <v>1</v>
      </c>
      <c r="Q10" s="29">
        <v>0</v>
      </c>
    </row>
    <row r="11" spans="3:21" x14ac:dyDescent="0.25">
      <c r="C11" s="28">
        <v>1</v>
      </c>
      <c r="D11" s="12">
        <v>2003</v>
      </c>
      <c r="E11" s="12">
        <v>1981</v>
      </c>
      <c r="F11" s="12">
        <f t="shared" si="0"/>
        <v>261</v>
      </c>
      <c r="G11" s="12">
        <v>22</v>
      </c>
      <c r="H11" s="5" t="s">
        <v>232</v>
      </c>
      <c r="I11" s="5" t="s">
        <v>233</v>
      </c>
      <c r="J11" s="5"/>
      <c r="K11" s="13"/>
      <c r="L11" s="13">
        <v>4</v>
      </c>
      <c r="M11" s="14"/>
      <c r="N11" s="14"/>
      <c r="O11" s="14"/>
      <c r="P11" s="14"/>
      <c r="Q11" s="29"/>
    </row>
    <row r="12" spans="3:21" x14ac:dyDescent="0.25">
      <c r="C12" s="28">
        <v>1</v>
      </c>
      <c r="D12" s="12">
        <v>2004</v>
      </c>
      <c r="E12" s="12">
        <v>1981</v>
      </c>
      <c r="F12" s="12">
        <f>F11+10</f>
        <v>271</v>
      </c>
      <c r="G12" s="12">
        <v>23</v>
      </c>
      <c r="H12" s="5" t="s">
        <v>232</v>
      </c>
      <c r="I12" s="5" t="s">
        <v>233</v>
      </c>
      <c r="J12" s="5"/>
      <c r="K12" s="13"/>
      <c r="L12" s="13">
        <v>7</v>
      </c>
      <c r="M12" s="14"/>
      <c r="N12" s="14"/>
      <c r="O12" s="14"/>
      <c r="P12" s="14"/>
      <c r="Q12" s="29"/>
    </row>
    <row r="13" spans="3:21" x14ac:dyDescent="0.25">
      <c r="C13" s="28">
        <v>1</v>
      </c>
      <c r="D13" s="12">
        <v>2005</v>
      </c>
      <c r="E13" s="12">
        <v>1981</v>
      </c>
      <c r="F13" s="12">
        <f t="shared" si="0"/>
        <v>283</v>
      </c>
      <c r="G13" s="12">
        <v>24</v>
      </c>
      <c r="H13" s="5" t="s">
        <v>232</v>
      </c>
      <c r="I13" s="5" t="s">
        <v>233</v>
      </c>
      <c r="J13" s="5" t="s">
        <v>234</v>
      </c>
      <c r="K13" s="13"/>
      <c r="L13" s="13">
        <v>5</v>
      </c>
      <c r="M13" s="14">
        <v>0</v>
      </c>
      <c r="N13" s="14">
        <v>1</v>
      </c>
      <c r="O13" s="14">
        <v>0</v>
      </c>
      <c r="P13" s="14">
        <v>1</v>
      </c>
      <c r="Q13" s="29">
        <v>1</v>
      </c>
    </row>
    <row r="14" spans="3:21" x14ac:dyDescent="0.25">
      <c r="C14" s="28">
        <v>1</v>
      </c>
      <c r="D14" s="12">
        <v>2006</v>
      </c>
      <c r="E14" s="12">
        <v>1981</v>
      </c>
      <c r="F14" s="12">
        <f t="shared" si="0"/>
        <v>295</v>
      </c>
      <c r="G14" s="12">
        <v>25</v>
      </c>
      <c r="H14" s="5" t="s">
        <v>232</v>
      </c>
      <c r="I14" s="5" t="s">
        <v>233</v>
      </c>
      <c r="J14" s="5"/>
      <c r="K14" s="13"/>
      <c r="L14" s="13">
        <v>1</v>
      </c>
      <c r="M14" s="14"/>
      <c r="N14" s="14"/>
      <c r="O14" s="14"/>
      <c r="P14" s="14"/>
      <c r="Q14" s="29"/>
    </row>
    <row r="15" spans="3:21" x14ac:dyDescent="0.25">
      <c r="C15" s="28">
        <v>1</v>
      </c>
      <c r="D15" s="12">
        <v>2007</v>
      </c>
      <c r="E15" s="12">
        <v>1981</v>
      </c>
      <c r="F15" s="12">
        <f>F14+9</f>
        <v>304</v>
      </c>
      <c r="G15" s="12">
        <v>26</v>
      </c>
      <c r="H15" s="5" t="s">
        <v>232</v>
      </c>
      <c r="I15" s="5" t="s">
        <v>233</v>
      </c>
      <c r="J15" s="5"/>
      <c r="K15" s="13"/>
      <c r="L15" s="13">
        <v>5</v>
      </c>
      <c r="M15" s="14"/>
      <c r="N15" s="14"/>
      <c r="O15" s="14"/>
      <c r="P15" s="14"/>
      <c r="Q15" s="29"/>
    </row>
    <row r="16" spans="3:21" x14ac:dyDescent="0.25">
      <c r="C16" s="28">
        <v>1</v>
      </c>
      <c r="D16" s="12">
        <v>2008</v>
      </c>
      <c r="E16" s="12">
        <v>1981</v>
      </c>
      <c r="F16" s="12">
        <f t="shared" si="0"/>
        <v>316</v>
      </c>
      <c r="G16" s="12">
        <v>27</v>
      </c>
      <c r="H16" s="5" t="s">
        <v>232</v>
      </c>
      <c r="I16" s="5" t="s">
        <v>233</v>
      </c>
      <c r="J16" s="5" t="s">
        <v>235</v>
      </c>
      <c r="K16" s="13"/>
      <c r="L16" s="13">
        <v>6</v>
      </c>
      <c r="M16" s="14">
        <v>1</v>
      </c>
      <c r="N16" s="14">
        <v>1</v>
      </c>
      <c r="O16" s="14">
        <v>1</v>
      </c>
      <c r="P16" s="14">
        <v>0</v>
      </c>
      <c r="Q16" s="29">
        <v>0</v>
      </c>
    </row>
    <row r="17" spans="2:18" x14ac:dyDescent="0.25">
      <c r="C17" s="28">
        <v>1</v>
      </c>
      <c r="D17" s="12">
        <v>2009</v>
      </c>
      <c r="E17" s="12">
        <v>1981</v>
      </c>
      <c r="F17" s="12">
        <f t="shared" si="0"/>
        <v>328</v>
      </c>
      <c r="G17" s="12">
        <v>28</v>
      </c>
      <c r="H17" s="5" t="s">
        <v>232</v>
      </c>
      <c r="I17" s="5" t="s">
        <v>233</v>
      </c>
      <c r="J17" s="5"/>
      <c r="K17" s="13"/>
      <c r="L17" s="13">
        <v>7</v>
      </c>
      <c r="M17" s="14"/>
      <c r="N17" s="14"/>
      <c r="O17" s="14"/>
      <c r="P17" s="14"/>
      <c r="Q17" s="29"/>
    </row>
    <row r="18" spans="2:18" x14ac:dyDescent="0.25">
      <c r="C18" s="30">
        <v>1</v>
      </c>
      <c r="D18" s="15">
        <v>2010</v>
      </c>
      <c r="E18" s="15">
        <v>1981</v>
      </c>
      <c r="F18" s="15">
        <f t="shared" si="0"/>
        <v>340</v>
      </c>
      <c r="G18" s="15">
        <v>29</v>
      </c>
      <c r="H18" s="7" t="s">
        <v>232</v>
      </c>
      <c r="I18" s="7" t="s">
        <v>233</v>
      </c>
      <c r="J18" s="7"/>
      <c r="K18" s="16"/>
      <c r="L18" s="16">
        <v>8</v>
      </c>
      <c r="M18" s="17"/>
      <c r="N18" s="17"/>
      <c r="O18" s="17"/>
      <c r="P18" s="17"/>
      <c r="Q18" s="31"/>
    </row>
    <row r="19" spans="2:18" ht="12" customHeight="1" x14ac:dyDescent="0.2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2:18" ht="33" customHeight="1" x14ac:dyDescent="0.25">
      <c r="B20" s="3"/>
      <c r="C20" s="7" t="s">
        <v>236</v>
      </c>
      <c r="D20" s="33" t="s">
        <v>237</v>
      </c>
      <c r="E20" s="33" t="s">
        <v>238</v>
      </c>
      <c r="F20" s="33" t="s">
        <v>239</v>
      </c>
      <c r="G20" s="33" t="s">
        <v>240</v>
      </c>
      <c r="H20" s="33" t="s">
        <v>241</v>
      </c>
      <c r="I20" s="7" t="s">
        <v>242</v>
      </c>
      <c r="J20" s="33" t="s">
        <v>242</v>
      </c>
      <c r="K20" s="34" t="s">
        <v>243</v>
      </c>
      <c r="L20" s="33" t="s">
        <v>244</v>
      </c>
      <c r="M20" s="7" t="s">
        <v>206</v>
      </c>
      <c r="N20" s="7" t="s">
        <v>206</v>
      </c>
      <c r="O20" s="7" t="s">
        <v>206</v>
      </c>
      <c r="P20" s="7" t="s">
        <v>206</v>
      </c>
      <c r="Q20" s="7" t="s">
        <v>206</v>
      </c>
    </row>
    <row r="21" spans="2:18" ht="15" customHeight="1" x14ac:dyDescent="0.25">
      <c r="B21" s="3"/>
      <c r="C21" s="8" t="s">
        <v>245</v>
      </c>
      <c r="D21" s="18">
        <v>15</v>
      </c>
      <c r="E21" s="18">
        <v>5</v>
      </c>
      <c r="F21" s="18">
        <v>80</v>
      </c>
      <c r="G21" s="18">
        <v>15</v>
      </c>
      <c r="H21" s="18">
        <v>2</v>
      </c>
      <c r="I21" s="8">
        <v>4</v>
      </c>
      <c r="J21" s="18">
        <v>36</v>
      </c>
      <c r="K21" s="19">
        <v>7</v>
      </c>
      <c r="L21" s="19">
        <v>8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</row>
    <row r="22" spans="2:18" ht="15" customHeight="1" x14ac:dyDescent="0.25">
      <c r="B22" s="3"/>
      <c r="C22" s="12" t="s">
        <v>219</v>
      </c>
      <c r="D22" s="61" t="s">
        <v>250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</row>
    <row r="23" spans="2:18" ht="15" customHeight="1" x14ac:dyDescent="0.25">
      <c r="B23" s="3"/>
      <c r="C23" s="12" t="s">
        <v>48</v>
      </c>
      <c r="D23" s="61" t="s">
        <v>248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</row>
    <row r="24" spans="2:18" ht="15" customHeight="1" x14ac:dyDescent="0.25">
      <c r="B24" s="3"/>
      <c r="C24" s="12" t="s">
        <v>220</v>
      </c>
      <c r="D24" s="61" t="s">
        <v>249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</row>
    <row r="25" spans="2:18" ht="15" customHeight="1" x14ac:dyDescent="0.25">
      <c r="B25" s="3"/>
      <c r="C25" s="12" t="s">
        <v>221</v>
      </c>
      <c r="D25" s="61" t="s">
        <v>251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</row>
    <row r="26" spans="2:18" ht="6.75" customHeight="1" x14ac:dyDescent="0.25">
      <c r="B26" s="3"/>
      <c r="C26" s="5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2:18" ht="29.25" customHeight="1" x14ac:dyDescent="0.25">
      <c r="C27" s="13" t="s">
        <v>225</v>
      </c>
      <c r="D27" s="58" t="s">
        <v>175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20"/>
    </row>
    <row r="28" spans="2:18" ht="30" customHeight="1" x14ac:dyDescent="0.25">
      <c r="C28" s="13" t="s">
        <v>226</v>
      </c>
      <c r="D28" s="59" t="s">
        <v>246</v>
      </c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21"/>
    </row>
    <row r="29" spans="2:18" ht="16.5" customHeight="1" x14ac:dyDescent="0.25">
      <c r="C29" s="5" t="s">
        <v>224</v>
      </c>
      <c r="D29" s="60" t="s">
        <v>200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21"/>
    </row>
    <row r="30" spans="2:18" ht="16.5" customHeight="1" x14ac:dyDescent="0.25">
      <c r="C30" s="14" t="s">
        <v>227</v>
      </c>
      <c r="D30" s="52" t="s">
        <v>203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21"/>
    </row>
    <row r="31" spans="2:18" ht="16.5" customHeight="1" x14ac:dyDescent="0.25">
      <c r="C31" s="14" t="s">
        <v>228</v>
      </c>
      <c r="D31" s="52" t="s">
        <v>205</v>
      </c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21"/>
    </row>
    <row r="32" spans="2:18" ht="16.5" customHeight="1" x14ac:dyDescent="0.25">
      <c r="C32" s="14" t="s">
        <v>229</v>
      </c>
      <c r="D32" s="52" t="s">
        <v>202</v>
      </c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21"/>
    </row>
    <row r="33" spans="3:18" ht="16.5" customHeight="1" x14ac:dyDescent="0.25">
      <c r="C33" s="14" t="s">
        <v>230</v>
      </c>
      <c r="D33" s="52" t="s">
        <v>201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2" t="s">
        <v>247</v>
      </c>
    </row>
    <row r="34" spans="3:18" ht="16.5" customHeight="1" x14ac:dyDescent="0.25">
      <c r="C34" s="14" t="s">
        <v>231</v>
      </c>
      <c r="D34" s="52" t="s">
        <v>204</v>
      </c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2" t="s">
        <v>247</v>
      </c>
    </row>
    <row r="35" spans="3:18" ht="9.75" customHeight="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3:18" ht="18.75" x14ac:dyDescent="0.25">
      <c r="C36" s="22" t="s">
        <v>317</v>
      </c>
    </row>
    <row r="37" spans="3:18" x14ac:dyDescent="0.25"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</row>
    <row r="38" spans="3:18" x14ac:dyDescent="0.25"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</row>
    <row r="39" spans="3:18" x14ac:dyDescent="0.25"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</row>
    <row r="40" spans="3:18" x14ac:dyDescent="0.25"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</row>
    <row r="41" spans="3:18" x14ac:dyDescent="0.25"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</row>
  </sheetData>
  <mergeCells count="21">
    <mergeCell ref="D37:R37"/>
    <mergeCell ref="D38:R38"/>
    <mergeCell ref="D39:R39"/>
    <mergeCell ref="D40:R40"/>
    <mergeCell ref="D41:R41"/>
    <mergeCell ref="D34:Q34"/>
    <mergeCell ref="F2:G2"/>
    <mergeCell ref="H2:J2"/>
    <mergeCell ref="K2:L2"/>
    <mergeCell ref="M2:Q2"/>
    <mergeCell ref="D27:Q27"/>
    <mergeCell ref="D28:Q28"/>
    <mergeCell ref="D29:Q29"/>
    <mergeCell ref="D30:Q30"/>
    <mergeCell ref="D31:Q31"/>
    <mergeCell ref="D32:Q32"/>
    <mergeCell ref="D33:Q33"/>
    <mergeCell ref="D22:Q22"/>
    <mergeCell ref="D23:Q23"/>
    <mergeCell ref="D24:Q24"/>
    <mergeCell ref="D25:Q25"/>
  </mergeCells>
  <pageMargins left="0.7" right="0.7" top="0.75" bottom="0.75" header="0.3" footer="0.3"/>
  <pageSetup orientation="portrait" r:id="rId1"/>
  <ignoredErrors>
    <ignoredError sqref="F15 F12 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4" zoomScale="130" zoomScaleNormal="130" workbookViewId="0">
      <selection activeCell="A5" sqref="A5:XFD5"/>
    </sheetView>
  </sheetViews>
  <sheetFormatPr defaultRowHeight="15" x14ac:dyDescent="0.25"/>
  <cols>
    <col min="1" max="2" width="9.140625" style="2"/>
    <col min="3" max="3" width="13" style="2" customWidth="1"/>
    <col min="4" max="4" width="10.5703125" style="2" customWidth="1"/>
    <col min="5" max="5" width="9" style="2" customWidth="1"/>
    <col min="6" max="6" width="9" style="3" customWidth="1"/>
    <col min="7" max="8" width="10.42578125" style="3" customWidth="1"/>
    <col min="9" max="9" width="8.7109375" style="3" customWidth="1"/>
    <col min="10" max="12" width="8.7109375" style="2" customWidth="1"/>
    <col min="13" max="16384" width="9.140625" style="2"/>
  </cols>
  <sheetData>
    <row r="2" spans="3:12" x14ac:dyDescent="0.25">
      <c r="C2" s="25" t="s">
        <v>326</v>
      </c>
      <c r="D2" s="38" t="s">
        <v>325</v>
      </c>
      <c r="E2" s="55" t="s">
        <v>324</v>
      </c>
      <c r="F2" s="55"/>
      <c r="G2" s="65" t="s">
        <v>322</v>
      </c>
      <c r="H2" s="65"/>
      <c r="I2" s="77" t="s">
        <v>323</v>
      </c>
      <c r="J2" s="77"/>
      <c r="K2" s="77"/>
      <c r="L2" s="78"/>
    </row>
    <row r="3" spans="3:12" ht="9.75" customHeight="1" x14ac:dyDescent="0.25">
      <c r="C3" s="5"/>
      <c r="D3" s="5"/>
      <c r="E3" s="5"/>
      <c r="F3" s="5"/>
      <c r="G3" s="5"/>
      <c r="H3" s="5"/>
    </row>
    <row r="4" spans="3:12" x14ac:dyDescent="0.25">
      <c r="C4" s="43" t="s">
        <v>44</v>
      </c>
      <c r="D4" s="67" t="s">
        <v>314</v>
      </c>
      <c r="E4" s="43" t="s">
        <v>48</v>
      </c>
      <c r="F4" s="43" t="s">
        <v>319</v>
      </c>
      <c r="G4" s="43" t="s">
        <v>312</v>
      </c>
      <c r="H4" s="43" t="s">
        <v>334</v>
      </c>
      <c r="I4" s="43" t="s">
        <v>313</v>
      </c>
      <c r="J4" s="45" t="s">
        <v>318</v>
      </c>
      <c r="K4" s="45" t="s">
        <v>320</v>
      </c>
      <c r="L4" s="45" t="s">
        <v>321</v>
      </c>
    </row>
    <row r="5" spans="3:12" x14ac:dyDescent="0.25">
      <c r="C5" s="26">
        <v>244</v>
      </c>
      <c r="D5" s="69">
        <v>2</v>
      </c>
      <c r="E5" s="9">
        <v>1983</v>
      </c>
      <c r="F5" s="9">
        <v>3</v>
      </c>
      <c r="G5" s="39">
        <v>17.25</v>
      </c>
      <c r="H5" s="39">
        <v>1.25</v>
      </c>
      <c r="I5" s="40">
        <v>2010</v>
      </c>
      <c r="J5" s="9">
        <v>10</v>
      </c>
      <c r="K5" s="9">
        <v>100</v>
      </c>
      <c r="L5" s="49">
        <v>1000</v>
      </c>
    </row>
    <row r="6" spans="3:12" x14ac:dyDescent="0.25">
      <c r="C6" s="42">
        <v>245</v>
      </c>
      <c r="D6" s="71">
        <v>6</v>
      </c>
      <c r="E6" s="72">
        <v>1984</v>
      </c>
      <c r="F6" s="72">
        <v>4</v>
      </c>
      <c r="G6" s="73">
        <v>16.5833333333333</v>
      </c>
      <c r="H6" s="35">
        <v>0.58333333333329995</v>
      </c>
      <c r="I6" s="74">
        <v>2000</v>
      </c>
      <c r="J6" s="13">
        <v>0</v>
      </c>
      <c r="K6" s="72">
        <v>0</v>
      </c>
      <c r="L6" s="75">
        <v>0</v>
      </c>
    </row>
    <row r="7" spans="3:12" x14ac:dyDescent="0.25">
      <c r="C7" s="42">
        <v>245</v>
      </c>
      <c r="D7" s="71">
        <v>2</v>
      </c>
      <c r="E7" s="72">
        <v>1984</v>
      </c>
      <c r="F7" s="72">
        <v>4</v>
      </c>
      <c r="G7" s="73">
        <v>16.5833333333333</v>
      </c>
      <c r="H7" s="35">
        <v>0.58333333333329995</v>
      </c>
      <c r="I7" s="74">
        <v>2001</v>
      </c>
      <c r="J7" s="13">
        <v>1</v>
      </c>
      <c r="K7" s="72">
        <v>1</v>
      </c>
      <c r="L7" s="75">
        <v>1</v>
      </c>
    </row>
    <row r="8" spans="3:12" x14ac:dyDescent="0.25">
      <c r="C8" s="42">
        <v>245</v>
      </c>
      <c r="D8" s="71">
        <v>6</v>
      </c>
      <c r="E8" s="72">
        <v>1984</v>
      </c>
      <c r="F8" s="72">
        <v>4</v>
      </c>
      <c r="G8" s="73">
        <v>16.5833333333333</v>
      </c>
      <c r="H8" s="35">
        <v>0.58333333333329995</v>
      </c>
      <c r="I8" s="74">
        <v>2002</v>
      </c>
      <c r="J8" s="13">
        <v>2</v>
      </c>
      <c r="K8" s="72">
        <v>4</v>
      </c>
      <c r="L8" s="75">
        <v>8</v>
      </c>
    </row>
    <row r="9" spans="3:12" x14ac:dyDescent="0.25">
      <c r="C9" s="42">
        <v>245</v>
      </c>
      <c r="D9" s="71">
        <v>6</v>
      </c>
      <c r="E9" s="72">
        <v>1984</v>
      </c>
      <c r="F9" s="72">
        <v>4</v>
      </c>
      <c r="G9" s="73">
        <v>16.5833333333333</v>
      </c>
      <c r="H9" s="35">
        <v>0.58333333333329995</v>
      </c>
      <c r="I9" s="74">
        <v>2003</v>
      </c>
      <c r="J9" s="13">
        <v>3</v>
      </c>
      <c r="K9" s="72">
        <v>9</v>
      </c>
      <c r="L9" s="75">
        <v>27</v>
      </c>
    </row>
    <row r="10" spans="3:12" x14ac:dyDescent="0.25">
      <c r="C10" s="42">
        <v>245</v>
      </c>
      <c r="D10" s="71">
        <v>2</v>
      </c>
      <c r="E10" s="72">
        <v>1984</v>
      </c>
      <c r="F10" s="72">
        <v>4</v>
      </c>
      <c r="G10" s="73">
        <v>16.5833333333333</v>
      </c>
      <c r="H10" s="35">
        <v>0.58333333333329995</v>
      </c>
      <c r="I10" s="74">
        <v>2004</v>
      </c>
      <c r="J10" s="13">
        <v>4</v>
      </c>
      <c r="K10" s="72">
        <v>16</v>
      </c>
      <c r="L10" s="75">
        <v>64</v>
      </c>
    </row>
    <row r="11" spans="3:12" x14ac:dyDescent="0.25">
      <c r="C11" s="42">
        <v>245</v>
      </c>
      <c r="D11" s="71">
        <v>6</v>
      </c>
      <c r="E11" s="72">
        <v>1984</v>
      </c>
      <c r="F11" s="72">
        <v>4</v>
      </c>
      <c r="G11" s="73">
        <v>16.5833333333333</v>
      </c>
      <c r="H11" s="35">
        <v>0.58333333333329995</v>
      </c>
      <c r="I11" s="74">
        <v>2005</v>
      </c>
      <c r="J11" s="13">
        <v>5</v>
      </c>
      <c r="K11" s="72">
        <v>25</v>
      </c>
      <c r="L11" s="75">
        <v>125</v>
      </c>
    </row>
    <row r="12" spans="3:12" x14ac:dyDescent="0.25">
      <c r="C12" s="42">
        <v>245</v>
      </c>
      <c r="D12" s="71">
        <v>6</v>
      </c>
      <c r="E12" s="72">
        <v>1984</v>
      </c>
      <c r="F12" s="72">
        <v>4</v>
      </c>
      <c r="G12" s="73">
        <v>16.5833333333333</v>
      </c>
      <c r="H12" s="35">
        <v>0.58333333333329995</v>
      </c>
      <c r="I12" s="74">
        <v>2006</v>
      </c>
      <c r="J12" s="13">
        <v>6</v>
      </c>
      <c r="K12" s="72">
        <v>36</v>
      </c>
      <c r="L12" s="75">
        <v>216</v>
      </c>
    </row>
    <row r="13" spans="3:12" x14ac:dyDescent="0.25">
      <c r="C13" s="42">
        <v>245</v>
      </c>
      <c r="D13" s="71">
        <v>7</v>
      </c>
      <c r="E13" s="72">
        <v>1984</v>
      </c>
      <c r="F13" s="72">
        <v>4</v>
      </c>
      <c r="G13" s="73">
        <v>16.5833333333333</v>
      </c>
      <c r="H13" s="35">
        <v>0.58333333333329995</v>
      </c>
      <c r="I13" s="74">
        <v>2007</v>
      </c>
      <c r="J13" s="13">
        <v>7</v>
      </c>
      <c r="K13" s="72">
        <v>49</v>
      </c>
      <c r="L13" s="75">
        <v>343</v>
      </c>
    </row>
    <row r="14" spans="3:12" x14ac:dyDescent="0.25">
      <c r="C14" s="42">
        <v>245</v>
      </c>
      <c r="D14" s="71">
        <v>6</v>
      </c>
      <c r="E14" s="72">
        <v>1984</v>
      </c>
      <c r="F14" s="72">
        <v>4</v>
      </c>
      <c r="G14" s="73">
        <v>16.5833333333333</v>
      </c>
      <c r="H14" s="35">
        <v>0.58333333333329995</v>
      </c>
      <c r="I14" s="74">
        <v>2008</v>
      </c>
      <c r="J14" s="13">
        <v>8</v>
      </c>
      <c r="K14" s="72">
        <v>64</v>
      </c>
      <c r="L14" s="75">
        <v>512</v>
      </c>
    </row>
    <row r="15" spans="3:12" x14ac:dyDescent="0.25">
      <c r="C15" s="42">
        <v>245</v>
      </c>
      <c r="D15" s="71">
        <v>2</v>
      </c>
      <c r="E15" s="72">
        <v>1984</v>
      </c>
      <c r="F15" s="72">
        <v>4</v>
      </c>
      <c r="G15" s="73">
        <v>16.5833333333333</v>
      </c>
      <c r="H15" s="35">
        <v>0.58333333333329995</v>
      </c>
      <c r="I15" s="74">
        <v>2009</v>
      </c>
      <c r="J15" s="13">
        <v>9</v>
      </c>
      <c r="K15" s="72">
        <v>81</v>
      </c>
      <c r="L15" s="75">
        <v>729</v>
      </c>
    </row>
    <row r="16" spans="3:12" x14ac:dyDescent="0.25">
      <c r="C16" s="42">
        <v>245</v>
      </c>
      <c r="D16" s="71">
        <v>6</v>
      </c>
      <c r="E16" s="72">
        <v>1984</v>
      </c>
      <c r="F16" s="72">
        <v>4</v>
      </c>
      <c r="G16" s="73">
        <v>16.5833333333333</v>
      </c>
      <c r="H16" s="35">
        <v>0.58333333333329995</v>
      </c>
      <c r="I16" s="74">
        <v>2010</v>
      </c>
      <c r="J16" s="13">
        <v>10</v>
      </c>
      <c r="K16" s="72">
        <v>100</v>
      </c>
      <c r="L16" s="75">
        <v>1000</v>
      </c>
    </row>
    <row r="17" spans="2:12" x14ac:dyDescent="0.25">
      <c r="C17" s="30">
        <v>247</v>
      </c>
      <c r="D17" s="70">
        <v>1</v>
      </c>
      <c r="E17" s="7">
        <v>1982</v>
      </c>
      <c r="F17" s="7">
        <v>2</v>
      </c>
      <c r="G17" s="36">
        <v>18.25</v>
      </c>
      <c r="H17" s="36">
        <v>2.25</v>
      </c>
      <c r="I17" s="37">
        <v>2000</v>
      </c>
      <c r="J17" s="7">
        <v>0</v>
      </c>
      <c r="K17" s="7">
        <v>0</v>
      </c>
      <c r="L17" s="50">
        <v>0</v>
      </c>
    </row>
    <row r="18" spans="2:12" ht="5.0999999999999996" customHeight="1" x14ac:dyDescent="0.25">
      <c r="B18" s="3"/>
      <c r="C18" s="9"/>
      <c r="D18" s="46"/>
      <c r="E18" s="46"/>
      <c r="F18" s="46"/>
      <c r="G18" s="46"/>
      <c r="H18" s="47"/>
      <c r="I18" s="47"/>
      <c r="J18" s="41"/>
      <c r="K18" s="41"/>
      <c r="L18" s="41"/>
    </row>
    <row r="19" spans="2:12" ht="20.25" customHeight="1" x14ac:dyDescent="0.25">
      <c r="B19" s="3"/>
      <c r="C19" s="51" t="s">
        <v>44</v>
      </c>
      <c r="D19" s="63" t="s">
        <v>316</v>
      </c>
      <c r="E19" s="63"/>
      <c r="F19" s="63"/>
      <c r="G19" s="63"/>
      <c r="H19" s="63"/>
      <c r="I19" s="63"/>
      <c r="J19" s="48"/>
      <c r="K19" s="48"/>
      <c r="L19" s="48"/>
    </row>
    <row r="20" spans="2:12" ht="20.25" customHeight="1" x14ac:dyDescent="0.25">
      <c r="C20" s="68" t="s">
        <v>314</v>
      </c>
      <c r="D20" s="66" t="s">
        <v>246</v>
      </c>
      <c r="E20" s="66"/>
      <c r="F20" s="66"/>
      <c r="G20" s="66"/>
      <c r="H20" s="66"/>
      <c r="I20" s="66"/>
      <c r="J20" s="66"/>
      <c r="K20" s="66"/>
      <c r="L20" s="66"/>
    </row>
    <row r="21" spans="2:12" ht="5.0999999999999996" customHeight="1" x14ac:dyDescent="0.25">
      <c r="B21" s="3"/>
      <c r="C21" s="5"/>
      <c r="D21" s="64"/>
      <c r="E21" s="64"/>
      <c r="F21" s="64"/>
      <c r="G21" s="64"/>
      <c r="H21" s="64"/>
      <c r="I21" s="64"/>
    </row>
    <row r="22" spans="2:12" ht="20.25" customHeight="1" x14ac:dyDescent="0.25">
      <c r="C22" s="51" t="s">
        <v>48</v>
      </c>
      <c r="D22" s="63" t="s">
        <v>327</v>
      </c>
      <c r="E22" s="63"/>
      <c r="F22" s="63"/>
      <c r="G22" s="63"/>
      <c r="H22" s="63"/>
      <c r="I22" s="63"/>
      <c r="J22" s="63"/>
      <c r="K22" s="63"/>
      <c r="L22" s="63"/>
    </row>
    <row r="23" spans="2:12" ht="20.25" customHeight="1" x14ac:dyDescent="0.25">
      <c r="C23" s="51" t="s">
        <v>319</v>
      </c>
      <c r="D23" s="63" t="s">
        <v>330</v>
      </c>
      <c r="E23" s="63"/>
      <c r="F23" s="63"/>
      <c r="G23" s="63"/>
      <c r="H23" s="63"/>
      <c r="I23" s="63"/>
      <c r="J23" s="63"/>
      <c r="K23" s="63"/>
      <c r="L23" s="63"/>
    </row>
    <row r="24" spans="2:12" ht="20.25" customHeight="1" x14ac:dyDescent="0.25">
      <c r="C24" s="51" t="s">
        <v>312</v>
      </c>
      <c r="D24" s="63" t="s">
        <v>328</v>
      </c>
      <c r="E24" s="63"/>
      <c r="F24" s="63"/>
      <c r="G24" s="63"/>
      <c r="H24" s="63"/>
      <c r="I24" s="63"/>
      <c r="J24" s="63"/>
      <c r="K24" s="63"/>
      <c r="L24" s="63"/>
    </row>
    <row r="25" spans="2:12" ht="20.25" customHeight="1" x14ac:dyDescent="0.25">
      <c r="C25" s="44" t="s">
        <v>334</v>
      </c>
      <c r="D25" s="59" t="s">
        <v>329</v>
      </c>
      <c r="E25" s="59"/>
      <c r="F25" s="59"/>
      <c r="G25" s="59"/>
      <c r="H25" s="59"/>
      <c r="I25" s="59"/>
      <c r="J25" s="59"/>
      <c r="K25" s="59"/>
      <c r="L25" s="59"/>
    </row>
    <row r="26" spans="2:12" ht="5.0999999999999996" customHeight="1" x14ac:dyDescent="0.25">
      <c r="B26" s="3"/>
      <c r="C26" s="5"/>
      <c r="D26" s="64"/>
      <c r="E26" s="64"/>
      <c r="F26" s="64"/>
      <c r="G26" s="64"/>
      <c r="H26" s="64"/>
      <c r="I26" s="64"/>
    </row>
    <row r="27" spans="2:12" ht="20.25" customHeight="1" x14ac:dyDescent="0.25">
      <c r="C27" s="51" t="s">
        <v>313</v>
      </c>
      <c r="D27" s="63" t="s">
        <v>250</v>
      </c>
      <c r="E27" s="63"/>
      <c r="F27" s="63"/>
      <c r="G27" s="63"/>
      <c r="H27" s="63"/>
      <c r="I27" s="63"/>
      <c r="J27" s="63"/>
      <c r="K27" s="63"/>
      <c r="L27" s="63"/>
    </row>
    <row r="28" spans="2:12" ht="20.25" customHeight="1" x14ac:dyDescent="0.25">
      <c r="C28" s="80" t="s">
        <v>318</v>
      </c>
      <c r="D28" s="59" t="s">
        <v>331</v>
      </c>
      <c r="E28" s="59"/>
      <c r="F28" s="59"/>
      <c r="G28" s="59"/>
      <c r="H28" s="59"/>
      <c r="I28" s="59"/>
      <c r="J28" s="59"/>
      <c r="K28" s="59"/>
      <c r="L28" s="59"/>
    </row>
    <row r="29" spans="2:12" ht="20.25" customHeight="1" x14ac:dyDescent="0.25">
      <c r="C29" s="79" t="s">
        <v>320</v>
      </c>
      <c r="D29" s="63" t="s">
        <v>332</v>
      </c>
      <c r="E29" s="63"/>
      <c r="F29" s="63"/>
      <c r="G29" s="63"/>
      <c r="H29" s="63"/>
      <c r="I29" s="63"/>
      <c r="J29" s="63"/>
      <c r="K29" s="63"/>
      <c r="L29" s="63"/>
    </row>
    <row r="30" spans="2:12" ht="20.25" customHeight="1" x14ac:dyDescent="0.25">
      <c r="C30" s="79" t="s">
        <v>321</v>
      </c>
      <c r="D30" s="63" t="s">
        <v>333</v>
      </c>
      <c r="E30" s="63"/>
      <c r="F30" s="63"/>
      <c r="G30" s="63"/>
      <c r="H30" s="63"/>
      <c r="I30" s="63"/>
      <c r="J30" s="63"/>
      <c r="K30" s="63"/>
      <c r="L30" s="63"/>
    </row>
    <row r="31" spans="2:12" ht="5.0999999999999996" customHeight="1" x14ac:dyDescent="0.25">
      <c r="C31" s="4"/>
      <c r="D31" s="4"/>
      <c r="E31" s="4"/>
      <c r="F31" s="7"/>
      <c r="G31" s="7"/>
      <c r="H31" s="7"/>
    </row>
    <row r="32" spans="2:12" ht="18.75" x14ac:dyDescent="0.25">
      <c r="C32" s="22" t="s">
        <v>315</v>
      </c>
    </row>
    <row r="33" spans="4:9" x14ac:dyDescent="0.25">
      <c r="D33" s="62"/>
      <c r="E33" s="62"/>
      <c r="F33" s="62"/>
      <c r="G33" s="62"/>
      <c r="H33" s="62"/>
      <c r="I33" s="62"/>
    </row>
    <row r="34" spans="4:9" x14ac:dyDescent="0.25">
      <c r="D34" s="62"/>
      <c r="E34" s="62"/>
      <c r="F34" s="62"/>
      <c r="G34" s="62"/>
      <c r="H34" s="62"/>
      <c r="I34" s="62"/>
    </row>
    <row r="35" spans="4:9" x14ac:dyDescent="0.25">
      <c r="D35" s="62"/>
      <c r="E35" s="62"/>
      <c r="F35" s="62"/>
      <c r="G35" s="62"/>
      <c r="H35" s="62"/>
      <c r="I35" s="62"/>
    </row>
    <row r="36" spans="4:9" x14ac:dyDescent="0.25">
      <c r="D36" s="62"/>
      <c r="E36" s="62"/>
      <c r="F36" s="62"/>
      <c r="G36" s="62"/>
      <c r="H36" s="62"/>
      <c r="I36" s="62"/>
    </row>
    <row r="37" spans="4:9" x14ac:dyDescent="0.25">
      <c r="D37" s="62"/>
      <c r="E37" s="62"/>
      <c r="F37" s="62"/>
      <c r="G37" s="62"/>
      <c r="H37" s="62"/>
      <c r="I37" s="62"/>
    </row>
  </sheetData>
  <mergeCells count="20">
    <mergeCell ref="D22:L22"/>
    <mergeCell ref="D23:L23"/>
    <mergeCell ref="D26:I26"/>
    <mergeCell ref="D28:L28"/>
    <mergeCell ref="D30:L30"/>
    <mergeCell ref="I2:L2"/>
    <mergeCell ref="D27:L27"/>
    <mergeCell ref="D36:I36"/>
    <mergeCell ref="D37:I37"/>
    <mergeCell ref="D19:I19"/>
    <mergeCell ref="D33:I33"/>
    <mergeCell ref="D34:I34"/>
    <mergeCell ref="D21:I21"/>
    <mergeCell ref="D35:I35"/>
    <mergeCell ref="E2:F2"/>
    <mergeCell ref="G2:H2"/>
    <mergeCell ref="D20:L20"/>
    <mergeCell ref="D24:L24"/>
    <mergeCell ref="D25:L25"/>
    <mergeCell ref="D29:L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tabSelected="1" topLeftCell="B1" zoomScale="145" zoomScaleNormal="145" workbookViewId="0">
      <selection activeCell="P18" sqref="P18"/>
    </sheetView>
  </sheetViews>
  <sheetFormatPr defaultRowHeight="15" x14ac:dyDescent="0.25"/>
  <cols>
    <col min="1" max="2" width="9.140625" style="2"/>
    <col min="3" max="3" width="13" style="2" customWidth="1"/>
    <col min="4" max="4" width="10.5703125" style="2" customWidth="1"/>
    <col min="5" max="5" width="9" style="2" customWidth="1"/>
    <col min="6" max="6" width="9" style="3" customWidth="1"/>
    <col min="7" max="8" width="10.42578125" style="3" customWidth="1"/>
    <col min="9" max="9" width="8.7109375" style="3" customWidth="1"/>
    <col min="10" max="12" width="8.7109375" style="2" customWidth="1"/>
    <col min="13" max="16384" width="9.140625" style="2"/>
  </cols>
  <sheetData>
    <row r="2" spans="2:12" x14ac:dyDescent="0.25">
      <c r="C2" s="25" t="s">
        <v>335</v>
      </c>
      <c r="D2" s="38" t="s">
        <v>325</v>
      </c>
      <c r="E2" s="55" t="s">
        <v>324</v>
      </c>
      <c r="F2" s="55"/>
      <c r="G2" s="65" t="s">
        <v>322</v>
      </c>
      <c r="H2" s="65"/>
      <c r="I2" s="77" t="s">
        <v>323</v>
      </c>
      <c r="J2" s="77"/>
      <c r="K2" s="77"/>
      <c r="L2" s="78"/>
    </row>
    <row r="3" spans="2:12" ht="3.75" customHeight="1" x14ac:dyDescent="0.25">
      <c r="C3" s="5"/>
      <c r="D3" s="5"/>
      <c r="E3" s="5"/>
      <c r="F3" s="5"/>
      <c r="G3" s="5"/>
      <c r="H3" s="5"/>
    </row>
    <row r="4" spans="2:12" x14ac:dyDescent="0.25">
      <c r="C4" s="83" t="s">
        <v>44</v>
      </c>
      <c r="D4" s="93" t="s">
        <v>314</v>
      </c>
      <c r="E4" s="83" t="s">
        <v>48</v>
      </c>
      <c r="F4" s="83" t="s">
        <v>319</v>
      </c>
      <c r="G4" s="83" t="s">
        <v>312</v>
      </c>
      <c r="H4" s="91" t="s">
        <v>334</v>
      </c>
      <c r="I4" s="83" t="s">
        <v>313</v>
      </c>
      <c r="J4" s="92" t="s">
        <v>318</v>
      </c>
      <c r="K4" s="84" t="s">
        <v>320</v>
      </c>
      <c r="L4" s="84" t="s">
        <v>321</v>
      </c>
    </row>
    <row r="5" spans="2:12" x14ac:dyDescent="0.25">
      <c r="C5" s="42">
        <v>245</v>
      </c>
      <c r="D5" s="90">
        <v>6</v>
      </c>
      <c r="E5" s="85">
        <v>1984</v>
      </c>
      <c r="F5" s="85">
        <v>4</v>
      </c>
      <c r="G5" s="76">
        <v>16.5833333333333</v>
      </c>
      <c r="H5" s="88">
        <v>0.58333333333329995</v>
      </c>
      <c r="I5" s="86">
        <v>2000</v>
      </c>
      <c r="J5" s="89">
        <v>0</v>
      </c>
      <c r="K5" s="85">
        <v>0</v>
      </c>
      <c r="L5" s="87">
        <v>0</v>
      </c>
    </row>
    <row r="6" spans="2:12" x14ac:dyDescent="0.25">
      <c r="C6" s="42">
        <v>245</v>
      </c>
      <c r="D6" s="90">
        <v>2</v>
      </c>
      <c r="E6" s="85">
        <v>1984</v>
      </c>
      <c r="F6" s="85">
        <v>4</v>
      </c>
      <c r="G6" s="76">
        <v>16.5833333333333</v>
      </c>
      <c r="H6" s="88">
        <v>0.58333333333329995</v>
      </c>
      <c r="I6" s="86">
        <v>2001</v>
      </c>
      <c r="J6" s="89">
        <v>1</v>
      </c>
      <c r="K6" s="85">
        <v>1</v>
      </c>
      <c r="L6" s="87">
        <v>1</v>
      </c>
    </row>
    <row r="7" spans="2:12" x14ac:dyDescent="0.25">
      <c r="C7" s="42">
        <v>245</v>
      </c>
      <c r="D7" s="90">
        <v>6</v>
      </c>
      <c r="E7" s="85">
        <v>1984</v>
      </c>
      <c r="F7" s="85">
        <v>4</v>
      </c>
      <c r="G7" s="76">
        <v>16.5833333333333</v>
      </c>
      <c r="H7" s="88">
        <v>0.58333333333329995</v>
      </c>
      <c r="I7" s="86">
        <v>2002</v>
      </c>
      <c r="J7" s="89">
        <v>2</v>
      </c>
      <c r="K7" s="85">
        <v>4</v>
      </c>
      <c r="L7" s="87">
        <v>8</v>
      </c>
    </row>
    <row r="8" spans="2:12" x14ac:dyDescent="0.25">
      <c r="C8" s="42">
        <v>245</v>
      </c>
      <c r="D8" s="90">
        <v>6</v>
      </c>
      <c r="E8" s="85">
        <v>1984</v>
      </c>
      <c r="F8" s="85">
        <v>4</v>
      </c>
      <c r="G8" s="76">
        <v>16.5833333333333</v>
      </c>
      <c r="H8" s="88">
        <v>0.58333333333329995</v>
      </c>
      <c r="I8" s="86">
        <v>2003</v>
      </c>
      <c r="J8" s="89">
        <v>3</v>
      </c>
      <c r="K8" s="85">
        <v>9</v>
      </c>
      <c r="L8" s="87">
        <v>27</v>
      </c>
    </row>
    <row r="9" spans="2:12" x14ac:dyDescent="0.25">
      <c r="C9" s="42">
        <v>245</v>
      </c>
      <c r="D9" s="90">
        <v>2</v>
      </c>
      <c r="E9" s="85">
        <v>1984</v>
      </c>
      <c r="F9" s="85">
        <v>4</v>
      </c>
      <c r="G9" s="76">
        <v>16.5833333333333</v>
      </c>
      <c r="H9" s="88">
        <v>0.58333333333329995</v>
      </c>
      <c r="I9" s="86">
        <v>2004</v>
      </c>
      <c r="J9" s="89">
        <v>4</v>
      </c>
      <c r="K9" s="85">
        <v>16</v>
      </c>
      <c r="L9" s="87">
        <v>64</v>
      </c>
    </row>
    <row r="10" spans="2:12" x14ac:dyDescent="0.25">
      <c r="C10" s="42">
        <v>245</v>
      </c>
      <c r="D10" s="90">
        <v>6</v>
      </c>
      <c r="E10" s="85">
        <v>1984</v>
      </c>
      <c r="F10" s="85">
        <v>4</v>
      </c>
      <c r="G10" s="76">
        <v>16.5833333333333</v>
      </c>
      <c r="H10" s="88">
        <v>0.58333333333329995</v>
      </c>
      <c r="I10" s="86">
        <v>2005</v>
      </c>
      <c r="J10" s="89">
        <v>5</v>
      </c>
      <c r="K10" s="85">
        <v>25</v>
      </c>
      <c r="L10" s="87">
        <v>125</v>
      </c>
    </row>
    <row r="11" spans="2:12" x14ac:dyDescent="0.25">
      <c r="C11" s="42">
        <v>245</v>
      </c>
      <c r="D11" s="90">
        <v>6</v>
      </c>
      <c r="E11" s="85">
        <v>1984</v>
      </c>
      <c r="F11" s="85">
        <v>4</v>
      </c>
      <c r="G11" s="76">
        <v>16.5833333333333</v>
      </c>
      <c r="H11" s="88">
        <v>0.58333333333329995</v>
      </c>
      <c r="I11" s="86">
        <v>2006</v>
      </c>
      <c r="J11" s="89">
        <v>6</v>
      </c>
      <c r="K11" s="85">
        <v>36</v>
      </c>
      <c r="L11" s="87">
        <v>216</v>
      </c>
    </row>
    <row r="12" spans="2:12" x14ac:dyDescent="0.25">
      <c r="C12" s="42">
        <v>245</v>
      </c>
      <c r="D12" s="90">
        <v>7</v>
      </c>
      <c r="E12" s="85">
        <v>1984</v>
      </c>
      <c r="F12" s="85">
        <v>4</v>
      </c>
      <c r="G12" s="76">
        <v>16.5833333333333</v>
      </c>
      <c r="H12" s="88">
        <v>0.58333333333329995</v>
      </c>
      <c r="I12" s="86">
        <v>2007</v>
      </c>
      <c r="J12" s="89">
        <v>7</v>
      </c>
      <c r="K12" s="85">
        <v>49</v>
      </c>
      <c r="L12" s="87">
        <v>343</v>
      </c>
    </row>
    <row r="13" spans="2:12" x14ac:dyDescent="0.25">
      <c r="C13" s="42">
        <v>245</v>
      </c>
      <c r="D13" s="90">
        <v>6</v>
      </c>
      <c r="E13" s="85">
        <v>1984</v>
      </c>
      <c r="F13" s="85">
        <v>4</v>
      </c>
      <c r="G13" s="76">
        <v>16.5833333333333</v>
      </c>
      <c r="H13" s="88">
        <v>0.58333333333329995</v>
      </c>
      <c r="I13" s="86">
        <v>2008</v>
      </c>
      <c r="J13" s="89">
        <v>8</v>
      </c>
      <c r="K13" s="85">
        <v>64</v>
      </c>
      <c r="L13" s="87">
        <v>512</v>
      </c>
    </row>
    <row r="14" spans="2:12" x14ac:dyDescent="0.25">
      <c r="C14" s="42">
        <v>245</v>
      </c>
      <c r="D14" s="90">
        <v>2</v>
      </c>
      <c r="E14" s="85">
        <v>1984</v>
      </c>
      <c r="F14" s="85">
        <v>4</v>
      </c>
      <c r="G14" s="76">
        <v>16.5833333333333</v>
      </c>
      <c r="H14" s="88">
        <v>0.58333333333329995</v>
      </c>
      <c r="I14" s="86">
        <v>2009</v>
      </c>
      <c r="J14" s="89">
        <v>9</v>
      </c>
      <c r="K14" s="85">
        <v>81</v>
      </c>
      <c r="L14" s="87">
        <v>729</v>
      </c>
    </row>
    <row r="15" spans="2:12" x14ac:dyDescent="0.25">
      <c r="C15" s="42">
        <v>245</v>
      </c>
      <c r="D15" s="90">
        <v>6</v>
      </c>
      <c r="E15" s="85">
        <v>1984</v>
      </c>
      <c r="F15" s="85">
        <v>4</v>
      </c>
      <c r="G15" s="76">
        <v>16.5833333333333</v>
      </c>
      <c r="H15" s="88">
        <v>0.58333333333329995</v>
      </c>
      <c r="I15" s="86">
        <v>2010</v>
      </c>
      <c r="J15" s="89">
        <v>10</v>
      </c>
      <c r="K15" s="85">
        <v>100</v>
      </c>
      <c r="L15" s="87">
        <v>1000</v>
      </c>
    </row>
    <row r="16" spans="2:12" ht="5.0999999999999996" customHeight="1" x14ac:dyDescent="0.25">
      <c r="B16" s="3"/>
      <c r="C16" s="9"/>
      <c r="D16" s="46"/>
      <c r="E16" s="46"/>
      <c r="F16" s="46"/>
      <c r="G16" s="46"/>
      <c r="H16" s="47"/>
      <c r="I16" s="47"/>
      <c r="J16" s="41"/>
      <c r="K16" s="41"/>
      <c r="L16" s="41"/>
    </row>
    <row r="17" spans="2:12" ht="20.25" customHeight="1" x14ac:dyDescent="0.25">
      <c r="B17" s="3"/>
      <c r="C17" s="51" t="s">
        <v>44</v>
      </c>
      <c r="D17" s="63" t="s">
        <v>316</v>
      </c>
      <c r="E17" s="63"/>
      <c r="F17" s="63"/>
      <c r="G17" s="63"/>
      <c r="H17" s="63"/>
      <c r="I17" s="63"/>
      <c r="J17" s="48"/>
      <c r="K17" s="48"/>
      <c r="L17" s="48"/>
    </row>
    <row r="18" spans="2:12" ht="20.25" customHeight="1" x14ac:dyDescent="0.25">
      <c r="C18" s="68" t="s">
        <v>314</v>
      </c>
      <c r="D18" s="66" t="s">
        <v>246</v>
      </c>
      <c r="E18" s="66"/>
      <c r="F18" s="66"/>
      <c r="G18" s="66"/>
      <c r="H18" s="66"/>
      <c r="I18" s="66"/>
      <c r="J18" s="66"/>
      <c r="K18" s="66"/>
      <c r="L18" s="66"/>
    </row>
    <row r="19" spans="2:12" ht="20.25" customHeight="1" x14ac:dyDescent="0.25">
      <c r="C19" s="94" t="s">
        <v>48</v>
      </c>
      <c r="D19" s="82" t="s">
        <v>327</v>
      </c>
      <c r="E19" s="82"/>
      <c r="F19" s="82"/>
      <c r="G19" s="82"/>
      <c r="H19" s="82"/>
      <c r="I19" s="82"/>
      <c r="J19" s="82"/>
      <c r="K19" s="82"/>
      <c r="L19" s="82"/>
    </row>
    <row r="20" spans="2:12" ht="20.25" customHeight="1" x14ac:dyDescent="0.25">
      <c r="C20" s="94" t="s">
        <v>319</v>
      </c>
      <c r="D20" s="82" t="s">
        <v>330</v>
      </c>
      <c r="E20" s="82"/>
      <c r="F20" s="82"/>
      <c r="G20" s="82"/>
      <c r="H20" s="82"/>
      <c r="I20" s="82"/>
      <c r="J20" s="82"/>
      <c r="K20" s="82"/>
      <c r="L20" s="82"/>
    </row>
    <row r="21" spans="2:12" ht="20.25" customHeight="1" x14ac:dyDescent="0.25">
      <c r="C21" s="94" t="s">
        <v>312</v>
      </c>
      <c r="D21" s="82" t="s">
        <v>328</v>
      </c>
      <c r="E21" s="82"/>
      <c r="F21" s="82"/>
      <c r="G21" s="82"/>
      <c r="H21" s="82"/>
      <c r="I21" s="82"/>
      <c r="J21" s="82"/>
      <c r="K21" s="82"/>
      <c r="L21" s="82"/>
    </row>
    <row r="22" spans="2:12" ht="20.25" customHeight="1" x14ac:dyDescent="0.25">
      <c r="C22" s="95" t="s">
        <v>334</v>
      </c>
      <c r="D22" s="59" t="s">
        <v>329</v>
      </c>
      <c r="E22" s="59"/>
      <c r="F22" s="59"/>
      <c r="G22" s="59"/>
      <c r="H22" s="59"/>
      <c r="I22" s="59"/>
      <c r="J22" s="59"/>
      <c r="K22" s="59"/>
      <c r="L22" s="59"/>
    </row>
    <row r="23" spans="2:12" ht="20.25" customHeight="1" x14ac:dyDescent="0.25">
      <c r="C23" s="94" t="s">
        <v>313</v>
      </c>
      <c r="D23" s="82" t="s">
        <v>250</v>
      </c>
      <c r="E23" s="82"/>
      <c r="F23" s="82"/>
      <c r="G23" s="82"/>
      <c r="H23" s="82"/>
      <c r="I23" s="82"/>
      <c r="J23" s="82"/>
      <c r="K23" s="82"/>
      <c r="L23" s="82"/>
    </row>
    <row r="24" spans="2:12" ht="20.25" customHeight="1" x14ac:dyDescent="0.25">
      <c r="C24" s="96" t="s">
        <v>318</v>
      </c>
      <c r="D24" s="59" t="s">
        <v>331</v>
      </c>
      <c r="E24" s="59"/>
      <c r="F24" s="59"/>
      <c r="G24" s="59"/>
      <c r="H24" s="59"/>
      <c r="I24" s="59"/>
      <c r="J24" s="59"/>
      <c r="K24" s="59"/>
      <c r="L24" s="59"/>
    </row>
    <row r="25" spans="2:12" ht="20.25" customHeight="1" x14ac:dyDescent="0.25">
      <c r="C25" s="81" t="s">
        <v>320</v>
      </c>
      <c r="D25" s="82" t="s">
        <v>332</v>
      </c>
      <c r="E25" s="82"/>
      <c r="F25" s="82"/>
      <c r="G25" s="82"/>
      <c r="H25" s="82"/>
      <c r="I25" s="82"/>
      <c r="J25" s="82"/>
      <c r="K25" s="82"/>
      <c r="L25" s="82"/>
    </row>
    <row r="26" spans="2:12" ht="20.25" customHeight="1" x14ac:dyDescent="0.25">
      <c r="C26" s="81" t="s">
        <v>321</v>
      </c>
      <c r="D26" s="82" t="s">
        <v>333</v>
      </c>
      <c r="E26" s="82"/>
      <c r="F26" s="82"/>
      <c r="G26" s="82"/>
      <c r="H26" s="82"/>
      <c r="I26" s="82"/>
      <c r="J26" s="82"/>
      <c r="K26" s="82"/>
      <c r="L26" s="82"/>
    </row>
    <row r="27" spans="2:12" ht="5.0999999999999996" customHeight="1" x14ac:dyDescent="0.25">
      <c r="C27" s="4"/>
      <c r="D27" s="4"/>
      <c r="E27" s="4"/>
      <c r="F27" s="7"/>
      <c r="G27" s="7"/>
      <c r="H27" s="7"/>
    </row>
    <row r="28" spans="2:12" ht="18.75" x14ac:dyDescent="0.25">
      <c r="C28" s="22" t="s">
        <v>315</v>
      </c>
    </row>
    <row r="29" spans="2:12" x14ac:dyDescent="0.25">
      <c r="D29" s="62"/>
      <c r="E29" s="62"/>
      <c r="F29" s="62"/>
      <c r="G29" s="62"/>
      <c r="H29" s="62"/>
      <c r="I29" s="62"/>
    </row>
    <row r="30" spans="2:12" x14ac:dyDescent="0.25">
      <c r="D30" s="62"/>
      <c r="E30" s="62"/>
      <c r="F30" s="62"/>
      <c r="G30" s="62"/>
      <c r="H30" s="62"/>
      <c r="I30" s="62"/>
    </row>
    <row r="31" spans="2:12" x14ac:dyDescent="0.25">
      <c r="D31" s="62"/>
      <c r="E31" s="62"/>
      <c r="F31" s="62"/>
      <c r="G31" s="62"/>
      <c r="H31" s="62"/>
      <c r="I31" s="62"/>
    </row>
    <row r="32" spans="2:12" x14ac:dyDescent="0.25">
      <c r="D32" s="62"/>
      <c r="E32" s="62"/>
      <c r="F32" s="62"/>
      <c r="G32" s="62"/>
      <c r="H32" s="62"/>
      <c r="I32" s="62"/>
    </row>
    <row r="33" spans="4:9" x14ac:dyDescent="0.25">
      <c r="D33" s="62"/>
      <c r="E33" s="62"/>
      <c r="F33" s="62"/>
      <c r="G33" s="62"/>
      <c r="H33" s="62"/>
      <c r="I33" s="62"/>
    </row>
  </sheetData>
  <mergeCells count="18">
    <mergeCell ref="D32:I32"/>
    <mergeCell ref="D33:I33"/>
    <mergeCell ref="D24:L24"/>
    <mergeCell ref="D25:L25"/>
    <mergeCell ref="D26:L26"/>
    <mergeCell ref="D29:I29"/>
    <mergeCell ref="D30:I30"/>
    <mergeCell ref="D31:I31"/>
    <mergeCell ref="D19:L19"/>
    <mergeCell ref="D20:L20"/>
    <mergeCell ref="D21:L21"/>
    <mergeCell ref="D22:L22"/>
    <mergeCell ref="D23:L23"/>
    <mergeCell ref="E2:F2"/>
    <mergeCell ref="G2:H2"/>
    <mergeCell ref="I2:L2"/>
    <mergeCell ref="D17:I17"/>
    <mergeCell ref="D18:L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P22" sqref="P22"/>
    </sheetView>
  </sheetViews>
  <sheetFormatPr defaultRowHeight="15" x14ac:dyDescent="0.25"/>
  <sheetData>
    <row r="1" spans="1:10" x14ac:dyDescent="0.25">
      <c r="A1" t="s">
        <v>100</v>
      </c>
      <c r="D1" t="str">
        <f>LEFT(A1,9)</f>
        <v xml:space="preserve">  format </v>
      </c>
      <c r="E1" t="str">
        <f>MID(A1,10,9)</f>
        <v xml:space="preserve">A0001200 </v>
      </c>
      <c r="F1" t="str">
        <f>MID(A1,18,10)</f>
        <v xml:space="preserve"> vx0f.;</v>
      </c>
      <c r="H1" t="str">
        <f>D1</f>
        <v xml:space="preserve">  format </v>
      </c>
      <c r="I1" t="s">
        <v>102</v>
      </c>
      <c r="J1" t="str">
        <f t="shared" ref="J1" si="0">F1</f>
        <v xml:space="preserve"> vx0f.;</v>
      </c>
    </row>
    <row r="2" spans="1:10" x14ac:dyDescent="0.25">
      <c r="A2" t="s">
        <v>50</v>
      </c>
      <c r="D2" t="str">
        <f t="shared" ref="D2:D52" si="1">LEFT(A2,9)</f>
        <v xml:space="preserve">  format </v>
      </c>
      <c r="E2" t="str">
        <f t="shared" ref="E2:E52" si="2">MID(A2,10,9)</f>
        <v xml:space="preserve">R0000100 </v>
      </c>
      <c r="F2" t="str">
        <f t="shared" ref="F2:F52" si="3">MID(A2,18,10)</f>
        <v xml:space="preserve"> vx1f.;</v>
      </c>
      <c r="H2" t="str">
        <f t="shared" ref="H2:H52" si="4">D2</f>
        <v xml:space="preserve">  format </v>
      </c>
      <c r="I2" t="s">
        <v>44</v>
      </c>
      <c r="J2" t="str">
        <f t="shared" ref="J2:J52" si="5">F2</f>
        <v xml:space="preserve"> vx1f.;</v>
      </c>
    </row>
    <row r="3" spans="1:10" x14ac:dyDescent="0.25">
      <c r="A3" t="s">
        <v>51</v>
      </c>
      <c r="D3" t="str">
        <f t="shared" si="1"/>
        <v xml:space="preserve">  format </v>
      </c>
      <c r="E3" t="str">
        <f t="shared" si="2"/>
        <v xml:space="preserve">R0002100 </v>
      </c>
      <c r="F3" t="str">
        <f t="shared" si="3"/>
        <v xml:space="preserve"> vx2f.;</v>
      </c>
      <c r="H3" t="str">
        <f t="shared" si="4"/>
        <v xml:space="preserve">  format </v>
      </c>
      <c r="I3" t="s">
        <v>45</v>
      </c>
      <c r="J3" t="str">
        <f t="shared" si="5"/>
        <v xml:space="preserve"> vx2f.;</v>
      </c>
    </row>
    <row r="4" spans="1:10" x14ac:dyDescent="0.25">
      <c r="A4" t="s">
        <v>52</v>
      </c>
      <c r="D4" t="str">
        <f t="shared" si="1"/>
        <v xml:space="preserve">  format </v>
      </c>
      <c r="E4" t="str">
        <f t="shared" si="2"/>
        <v xml:space="preserve">R0323900 </v>
      </c>
      <c r="F4" t="str">
        <f t="shared" si="3"/>
        <v xml:space="preserve"> vx3f.;</v>
      </c>
      <c r="H4" t="str">
        <f t="shared" si="4"/>
        <v xml:space="preserve">  format </v>
      </c>
      <c r="I4" t="s">
        <v>103</v>
      </c>
      <c r="J4" t="str">
        <f t="shared" si="5"/>
        <v xml:space="preserve"> vx3f.;</v>
      </c>
    </row>
    <row r="5" spans="1:10" x14ac:dyDescent="0.25">
      <c r="A5" t="s">
        <v>53</v>
      </c>
      <c r="D5" t="str">
        <f t="shared" si="1"/>
        <v xml:space="preserve">  format </v>
      </c>
      <c r="E5" t="str">
        <f t="shared" si="2"/>
        <v xml:space="preserve">R0536300 </v>
      </c>
      <c r="F5" t="str">
        <f t="shared" si="3"/>
        <v xml:space="preserve"> vx4f.;</v>
      </c>
      <c r="H5" t="str">
        <f t="shared" si="4"/>
        <v xml:space="preserve">  format </v>
      </c>
      <c r="I5" t="s">
        <v>46</v>
      </c>
      <c r="J5" t="str">
        <f t="shared" si="5"/>
        <v xml:space="preserve"> vx4f.;</v>
      </c>
    </row>
    <row r="6" spans="1:10" x14ac:dyDescent="0.25">
      <c r="A6" t="s">
        <v>54</v>
      </c>
      <c r="D6" t="str">
        <f t="shared" si="1"/>
        <v xml:space="preserve">  format </v>
      </c>
      <c r="E6" t="str">
        <f t="shared" si="2"/>
        <v xml:space="preserve">R0536401 </v>
      </c>
      <c r="F6" t="str">
        <f t="shared" si="3"/>
        <v xml:space="preserve"> vx5f.;</v>
      </c>
      <c r="H6" t="str">
        <f t="shared" si="4"/>
        <v xml:space="preserve">  format </v>
      </c>
      <c r="I6" t="s">
        <v>47</v>
      </c>
      <c r="J6" t="str">
        <f t="shared" si="5"/>
        <v xml:space="preserve"> vx5f.;</v>
      </c>
    </row>
    <row r="7" spans="1:10" x14ac:dyDescent="0.25">
      <c r="A7" t="s">
        <v>55</v>
      </c>
      <c r="D7" t="str">
        <f t="shared" si="1"/>
        <v xml:space="preserve">  format </v>
      </c>
      <c r="E7" t="str">
        <f t="shared" si="2"/>
        <v xml:space="preserve">R0552200 </v>
      </c>
      <c r="F7" t="str">
        <f t="shared" si="3"/>
        <v xml:space="preserve"> vx7f.;</v>
      </c>
      <c r="H7" t="str">
        <f t="shared" si="4"/>
        <v xml:space="preserve">  format </v>
      </c>
      <c r="I7" t="s">
        <v>48</v>
      </c>
      <c r="J7" t="str">
        <f t="shared" si="5"/>
        <v xml:space="preserve"> vx7f.;</v>
      </c>
    </row>
    <row r="8" spans="1:10" x14ac:dyDescent="0.25">
      <c r="A8" t="s">
        <v>56</v>
      </c>
      <c r="D8" t="str">
        <f t="shared" si="1"/>
        <v xml:space="preserve">  format </v>
      </c>
      <c r="E8" t="str">
        <f t="shared" si="2"/>
        <v xml:space="preserve">R0624400 </v>
      </c>
      <c r="F8" t="str">
        <f t="shared" si="3"/>
        <v xml:space="preserve"> vx8f.;</v>
      </c>
      <c r="H8" t="str">
        <f t="shared" si="4"/>
        <v xml:space="preserve">  format </v>
      </c>
      <c r="I8" t="s">
        <v>49</v>
      </c>
      <c r="J8" t="str">
        <f t="shared" si="5"/>
        <v xml:space="preserve"> vx8f.;</v>
      </c>
    </row>
    <row r="9" spans="1:10" x14ac:dyDescent="0.25">
      <c r="A9" t="s">
        <v>57</v>
      </c>
      <c r="D9" t="str">
        <f t="shared" si="1"/>
        <v xml:space="preserve">  format </v>
      </c>
      <c r="E9" t="str">
        <f t="shared" si="2"/>
        <v xml:space="preserve">R0624500 </v>
      </c>
      <c r="F9" t="str">
        <f t="shared" si="3"/>
        <v xml:space="preserve"> vx9f.;</v>
      </c>
      <c r="H9" t="str">
        <f t="shared" si="4"/>
        <v xml:space="preserve">  format </v>
      </c>
      <c r="I9" t="s">
        <v>104</v>
      </c>
      <c r="J9" t="str">
        <f t="shared" si="5"/>
        <v xml:space="preserve"> vx9f.;</v>
      </c>
    </row>
    <row r="10" spans="1:10" x14ac:dyDescent="0.25">
      <c r="A10" t="s">
        <v>58</v>
      </c>
      <c r="D10" t="str">
        <f t="shared" si="1"/>
        <v xml:space="preserve">  format </v>
      </c>
      <c r="E10" t="str">
        <f t="shared" si="2"/>
        <v xml:space="preserve">R0624600 </v>
      </c>
      <c r="F10" t="str">
        <f t="shared" si="3"/>
        <v xml:space="preserve"> vx10f.;</v>
      </c>
      <c r="H10" t="str">
        <f t="shared" si="4"/>
        <v xml:space="preserve">  format </v>
      </c>
      <c r="I10" t="s">
        <v>105</v>
      </c>
      <c r="J10" t="str">
        <f t="shared" si="5"/>
        <v xml:space="preserve"> vx10f.;</v>
      </c>
    </row>
    <row r="11" spans="1:10" x14ac:dyDescent="0.25">
      <c r="A11" t="s">
        <v>59</v>
      </c>
      <c r="D11" t="str">
        <f t="shared" si="1"/>
        <v xml:space="preserve">  format </v>
      </c>
      <c r="E11" t="str">
        <f t="shared" si="2"/>
        <v xml:space="preserve">R0624700 </v>
      </c>
      <c r="F11" t="str">
        <f t="shared" si="3"/>
        <v xml:space="preserve"> vx11f.;</v>
      </c>
      <c r="H11" t="str">
        <f t="shared" si="4"/>
        <v xml:space="preserve">  format </v>
      </c>
      <c r="I11" t="s">
        <v>106</v>
      </c>
      <c r="J11" t="str">
        <f t="shared" si="5"/>
        <v xml:space="preserve"> vx11f.;</v>
      </c>
    </row>
    <row r="12" spans="1:10" x14ac:dyDescent="0.25">
      <c r="A12" t="s">
        <v>60</v>
      </c>
      <c r="D12" t="str">
        <f t="shared" si="1"/>
        <v xml:space="preserve">  format </v>
      </c>
      <c r="E12" t="str">
        <f t="shared" si="2"/>
        <v xml:space="preserve">R0624800 </v>
      </c>
      <c r="F12" t="str">
        <f t="shared" si="3"/>
        <v xml:space="preserve"> vx12f.;</v>
      </c>
      <c r="H12" t="str">
        <f t="shared" si="4"/>
        <v xml:space="preserve">  format </v>
      </c>
      <c r="I12" t="s">
        <v>107</v>
      </c>
      <c r="J12" t="str">
        <f t="shared" si="5"/>
        <v xml:space="preserve"> vx12f.;</v>
      </c>
    </row>
    <row r="13" spans="1:10" x14ac:dyDescent="0.25">
      <c r="A13" t="s">
        <v>61</v>
      </c>
      <c r="D13" t="str">
        <f t="shared" si="1"/>
        <v xml:space="preserve">  format </v>
      </c>
      <c r="E13" t="str">
        <f t="shared" si="2"/>
        <v xml:space="preserve">R0624900 </v>
      </c>
      <c r="F13" t="str">
        <f t="shared" si="3"/>
        <v xml:space="preserve"> vx13f.;</v>
      </c>
      <c r="H13" t="str">
        <f t="shared" si="4"/>
        <v xml:space="preserve">  format </v>
      </c>
      <c r="I13" t="s">
        <v>108</v>
      </c>
      <c r="J13" t="str">
        <f t="shared" si="5"/>
        <v xml:space="preserve"> vx13f.;</v>
      </c>
    </row>
    <row r="14" spans="1:10" x14ac:dyDescent="0.25">
      <c r="A14" t="s">
        <v>62</v>
      </c>
      <c r="D14" t="str">
        <f t="shared" si="1"/>
        <v xml:space="preserve">  format </v>
      </c>
      <c r="E14" t="str">
        <f t="shared" si="2"/>
        <v xml:space="preserve">R0625000 </v>
      </c>
      <c r="F14" t="str">
        <f t="shared" si="3"/>
        <v xml:space="preserve"> vx14f.;</v>
      </c>
      <c r="H14" t="str">
        <f t="shared" si="4"/>
        <v xml:space="preserve">  format </v>
      </c>
      <c r="I14" t="s">
        <v>109</v>
      </c>
      <c r="J14" t="str">
        <f t="shared" si="5"/>
        <v xml:space="preserve"> vx14f.;</v>
      </c>
    </row>
    <row r="15" spans="1:10" x14ac:dyDescent="0.25">
      <c r="A15" t="s">
        <v>63</v>
      </c>
      <c r="D15" t="str">
        <f t="shared" si="1"/>
        <v xml:space="preserve">  format </v>
      </c>
      <c r="E15" t="str">
        <f t="shared" si="2"/>
        <v xml:space="preserve">R0625100 </v>
      </c>
      <c r="F15" t="str">
        <f t="shared" si="3"/>
        <v xml:space="preserve"> vx15f.;</v>
      </c>
      <c r="H15" t="str">
        <f t="shared" si="4"/>
        <v xml:space="preserve">  format </v>
      </c>
      <c r="I15" t="s">
        <v>110</v>
      </c>
      <c r="J15" t="str">
        <f t="shared" si="5"/>
        <v xml:space="preserve"> vx15f.;</v>
      </c>
    </row>
    <row r="16" spans="1:10" x14ac:dyDescent="0.25">
      <c r="A16" t="s">
        <v>64</v>
      </c>
      <c r="D16" t="str">
        <f t="shared" si="1"/>
        <v xml:space="preserve">  format </v>
      </c>
      <c r="E16" t="str">
        <f t="shared" si="2"/>
        <v xml:space="preserve">R0625200 </v>
      </c>
      <c r="F16" t="str">
        <f t="shared" si="3"/>
        <v xml:space="preserve"> vx16f.;</v>
      </c>
      <c r="H16" t="str">
        <f t="shared" si="4"/>
        <v xml:space="preserve">  format </v>
      </c>
      <c r="I16" t="s">
        <v>111</v>
      </c>
      <c r="J16" t="str">
        <f t="shared" si="5"/>
        <v xml:space="preserve"> vx16f.;</v>
      </c>
    </row>
    <row r="17" spans="1:10" x14ac:dyDescent="0.25">
      <c r="A17" t="s">
        <v>65</v>
      </c>
      <c r="D17" t="str">
        <f t="shared" si="1"/>
        <v xml:space="preserve">  format </v>
      </c>
      <c r="E17" t="str">
        <f t="shared" si="2"/>
        <v xml:space="preserve">R1235800 </v>
      </c>
      <c r="F17" t="str">
        <f t="shared" si="3"/>
        <v xml:space="preserve"> vx17f.;</v>
      </c>
      <c r="H17" t="str">
        <f t="shared" si="4"/>
        <v xml:space="preserve">  format </v>
      </c>
      <c r="I17" t="s">
        <v>112</v>
      </c>
      <c r="J17" t="str">
        <f t="shared" si="5"/>
        <v xml:space="preserve"> vx17f.;</v>
      </c>
    </row>
    <row r="18" spans="1:10" x14ac:dyDescent="0.25">
      <c r="A18" t="s">
        <v>66</v>
      </c>
      <c r="D18" t="str">
        <f t="shared" si="1"/>
        <v xml:space="preserve">  format </v>
      </c>
      <c r="E18" t="str">
        <f t="shared" si="2"/>
        <v xml:space="preserve">R1482600 </v>
      </c>
      <c r="F18" t="str">
        <f t="shared" si="3"/>
        <v xml:space="preserve"> vx18f.;</v>
      </c>
      <c r="H18" t="str">
        <f t="shared" si="4"/>
        <v xml:space="preserve">  format </v>
      </c>
      <c r="I18" t="s">
        <v>113</v>
      </c>
      <c r="J18" t="str">
        <f t="shared" si="5"/>
        <v xml:space="preserve"> vx18f.;</v>
      </c>
    </row>
    <row r="19" spans="1:10" x14ac:dyDescent="0.25">
      <c r="A19" t="s">
        <v>67</v>
      </c>
      <c r="D19" t="str">
        <f t="shared" si="1"/>
        <v xml:space="preserve">  format </v>
      </c>
      <c r="E19" t="str">
        <f t="shared" si="2"/>
        <v xml:space="preserve">R1486900 </v>
      </c>
      <c r="F19" t="str">
        <f t="shared" si="3"/>
        <v xml:space="preserve"> vx19f.;</v>
      </c>
      <c r="H19" t="str">
        <f t="shared" si="4"/>
        <v xml:space="preserve">  format </v>
      </c>
      <c r="I19" t="s">
        <v>114</v>
      </c>
      <c r="J19" t="str">
        <f t="shared" si="5"/>
        <v xml:space="preserve"> vx19f.;</v>
      </c>
    </row>
    <row r="20" spans="1:10" x14ac:dyDescent="0.25">
      <c r="A20" t="s">
        <v>68</v>
      </c>
      <c r="D20" t="str">
        <f t="shared" si="1"/>
        <v xml:space="preserve">  format </v>
      </c>
      <c r="E20" t="str">
        <f t="shared" si="2"/>
        <v xml:space="preserve">R2165200 </v>
      </c>
      <c r="F20" t="str">
        <f t="shared" si="3"/>
        <v xml:space="preserve"> vx20f.;</v>
      </c>
      <c r="H20" t="str">
        <f t="shared" si="4"/>
        <v xml:space="preserve">  format </v>
      </c>
      <c r="I20" t="s">
        <v>115</v>
      </c>
      <c r="J20" t="str">
        <f t="shared" si="5"/>
        <v xml:space="preserve"> vx20f.;</v>
      </c>
    </row>
    <row r="21" spans="1:10" x14ac:dyDescent="0.25">
      <c r="A21" t="s">
        <v>69</v>
      </c>
      <c r="D21" t="str">
        <f t="shared" si="1"/>
        <v xml:space="preserve">  format </v>
      </c>
      <c r="E21" t="str">
        <f t="shared" si="2"/>
        <v xml:space="preserve">R3483100 </v>
      </c>
      <c r="F21" t="str">
        <f t="shared" si="3"/>
        <v xml:space="preserve"> vx21f.;</v>
      </c>
      <c r="H21" t="str">
        <f t="shared" si="4"/>
        <v xml:space="preserve">  format </v>
      </c>
      <c r="I21" t="s">
        <v>116</v>
      </c>
      <c r="J21" t="str">
        <f t="shared" si="5"/>
        <v xml:space="preserve"> vx21f.;</v>
      </c>
    </row>
    <row r="22" spans="1:10" x14ac:dyDescent="0.25">
      <c r="A22" t="s">
        <v>70</v>
      </c>
      <c r="D22" t="str">
        <f t="shared" si="1"/>
        <v xml:space="preserve">  format </v>
      </c>
      <c r="E22" t="str">
        <f t="shared" si="2"/>
        <v xml:space="preserve">R4881300 </v>
      </c>
      <c r="F22" t="str">
        <f t="shared" si="3"/>
        <v xml:space="preserve"> vx22f.;</v>
      </c>
      <c r="H22" t="str">
        <f t="shared" si="4"/>
        <v xml:space="preserve">  format </v>
      </c>
      <c r="I22" t="s">
        <v>117</v>
      </c>
      <c r="J22" t="str">
        <f t="shared" si="5"/>
        <v xml:space="preserve"> vx22f.;</v>
      </c>
    </row>
    <row r="23" spans="1:10" x14ac:dyDescent="0.25">
      <c r="A23" t="s">
        <v>71</v>
      </c>
      <c r="D23" t="str">
        <f t="shared" si="1"/>
        <v xml:space="preserve">  format </v>
      </c>
      <c r="E23" t="str">
        <f t="shared" si="2"/>
        <v xml:space="preserve">R4893400 </v>
      </c>
      <c r="F23" t="str">
        <f t="shared" si="3"/>
        <v xml:space="preserve"> vx23f.;</v>
      </c>
      <c r="H23" t="str">
        <f t="shared" si="4"/>
        <v xml:space="preserve">  format </v>
      </c>
      <c r="I23" t="s">
        <v>118</v>
      </c>
      <c r="J23" t="str">
        <f t="shared" si="5"/>
        <v xml:space="preserve"> vx23f.;</v>
      </c>
    </row>
    <row r="24" spans="1:10" x14ac:dyDescent="0.25">
      <c r="A24" t="s">
        <v>72</v>
      </c>
      <c r="D24" t="str">
        <f t="shared" si="1"/>
        <v xml:space="preserve">  format </v>
      </c>
      <c r="E24" t="str">
        <f t="shared" si="2"/>
        <v xml:space="preserve">R6520100 </v>
      </c>
      <c r="F24" t="str">
        <f t="shared" si="3"/>
        <v xml:space="preserve"> vx24f.;</v>
      </c>
      <c r="H24" t="str">
        <f t="shared" si="4"/>
        <v xml:space="preserve">  format </v>
      </c>
      <c r="I24" t="s">
        <v>35</v>
      </c>
      <c r="J24" t="str">
        <f t="shared" si="5"/>
        <v xml:space="preserve"> vx24f.;</v>
      </c>
    </row>
    <row r="25" spans="1:10" x14ac:dyDescent="0.25">
      <c r="A25" t="s">
        <v>73</v>
      </c>
      <c r="D25" t="str">
        <f t="shared" si="1"/>
        <v xml:space="preserve">  format </v>
      </c>
      <c r="E25" t="str">
        <f t="shared" si="2"/>
        <v xml:space="preserve">S0919300 </v>
      </c>
      <c r="F25" t="str">
        <f t="shared" si="3"/>
        <v xml:space="preserve"> vx25f.;</v>
      </c>
      <c r="H25" t="str">
        <f t="shared" si="4"/>
        <v xml:space="preserve">  format </v>
      </c>
      <c r="I25" t="s">
        <v>36</v>
      </c>
      <c r="J25" t="str">
        <f t="shared" si="5"/>
        <v xml:space="preserve"> vx25f.;</v>
      </c>
    </row>
    <row r="26" spans="1:10" x14ac:dyDescent="0.25">
      <c r="A26" t="s">
        <v>74</v>
      </c>
      <c r="D26" t="str">
        <f t="shared" si="1"/>
        <v xml:space="preserve">  format </v>
      </c>
      <c r="E26" t="str">
        <f t="shared" si="2"/>
        <v xml:space="preserve">S0919400 </v>
      </c>
      <c r="F26" t="str">
        <f t="shared" si="3"/>
        <v xml:space="preserve"> vx26f.;</v>
      </c>
      <c r="H26" t="str">
        <f t="shared" si="4"/>
        <v xml:space="preserve">  format </v>
      </c>
      <c r="I26" t="s">
        <v>37</v>
      </c>
      <c r="J26" t="str">
        <f t="shared" si="5"/>
        <v xml:space="preserve"> vx26f.;</v>
      </c>
    </row>
    <row r="27" spans="1:10" x14ac:dyDescent="0.25">
      <c r="A27" t="s">
        <v>75</v>
      </c>
      <c r="D27" t="str">
        <f t="shared" si="1"/>
        <v xml:space="preserve">  format </v>
      </c>
      <c r="E27" t="str">
        <f t="shared" si="2"/>
        <v xml:space="preserve">S0919500 </v>
      </c>
      <c r="F27" t="str">
        <f t="shared" si="3"/>
        <v xml:space="preserve"> vx27f.;</v>
      </c>
      <c r="H27" t="str">
        <f t="shared" si="4"/>
        <v xml:space="preserve">  format </v>
      </c>
      <c r="I27" t="s">
        <v>119</v>
      </c>
      <c r="J27" t="str">
        <f t="shared" si="5"/>
        <v xml:space="preserve"> vx27f.;</v>
      </c>
    </row>
    <row r="28" spans="1:10" x14ac:dyDescent="0.25">
      <c r="A28" t="s">
        <v>76</v>
      </c>
      <c r="D28" t="str">
        <f t="shared" si="1"/>
        <v xml:space="preserve">  format </v>
      </c>
      <c r="E28" t="str">
        <f t="shared" si="2"/>
        <v xml:space="preserve">S0919600 </v>
      </c>
      <c r="F28" t="str">
        <f t="shared" si="3"/>
        <v xml:space="preserve"> vx28f.;</v>
      </c>
      <c r="H28" t="str">
        <f t="shared" si="4"/>
        <v xml:space="preserve">  format </v>
      </c>
      <c r="I28" t="s">
        <v>120</v>
      </c>
      <c r="J28" t="str">
        <f t="shared" si="5"/>
        <v xml:space="preserve"> vx28f.;</v>
      </c>
    </row>
    <row r="29" spans="1:10" x14ac:dyDescent="0.25">
      <c r="A29" t="s">
        <v>77</v>
      </c>
      <c r="D29" t="str">
        <f t="shared" si="1"/>
        <v xml:space="preserve">  format </v>
      </c>
      <c r="E29" t="str">
        <f t="shared" si="2"/>
        <v xml:space="preserve">S0919700 </v>
      </c>
      <c r="F29" t="str">
        <f t="shared" si="3"/>
        <v xml:space="preserve"> vx29f.;</v>
      </c>
      <c r="H29" t="str">
        <f t="shared" si="4"/>
        <v xml:space="preserve">  format </v>
      </c>
      <c r="I29" t="s">
        <v>121</v>
      </c>
      <c r="J29" t="str">
        <f t="shared" si="5"/>
        <v xml:space="preserve"> vx29f.;</v>
      </c>
    </row>
    <row r="30" spans="1:10" x14ac:dyDescent="0.25">
      <c r="A30" t="s">
        <v>78</v>
      </c>
      <c r="D30" t="str">
        <f t="shared" si="1"/>
        <v xml:space="preserve">  format </v>
      </c>
      <c r="E30" t="str">
        <f t="shared" si="2"/>
        <v xml:space="preserve">S0919800 </v>
      </c>
      <c r="F30" t="str">
        <f t="shared" si="3"/>
        <v xml:space="preserve"> vx30f.;</v>
      </c>
      <c r="H30" t="str">
        <f t="shared" si="4"/>
        <v xml:space="preserve">  format </v>
      </c>
      <c r="I30" t="s">
        <v>122</v>
      </c>
      <c r="J30" t="str">
        <f t="shared" si="5"/>
        <v xml:space="preserve"> vx30f.;</v>
      </c>
    </row>
    <row r="31" spans="1:10" x14ac:dyDescent="0.25">
      <c r="A31" t="s">
        <v>79</v>
      </c>
      <c r="D31" t="str">
        <f t="shared" si="1"/>
        <v xml:space="preserve">  format </v>
      </c>
      <c r="E31" t="str">
        <f t="shared" si="2"/>
        <v xml:space="preserve">S2987800 </v>
      </c>
      <c r="F31" t="str">
        <f t="shared" si="3"/>
        <v xml:space="preserve"> vx31f.;</v>
      </c>
      <c r="H31" t="str">
        <f t="shared" si="4"/>
        <v xml:space="preserve">  format </v>
      </c>
      <c r="I31" t="s">
        <v>123</v>
      </c>
      <c r="J31" t="str">
        <f t="shared" si="5"/>
        <v xml:space="preserve"> vx31f.;</v>
      </c>
    </row>
    <row r="32" spans="1:10" x14ac:dyDescent="0.25">
      <c r="A32" t="s">
        <v>80</v>
      </c>
      <c r="D32" t="str">
        <f t="shared" si="1"/>
        <v xml:space="preserve">  format </v>
      </c>
      <c r="E32" t="str">
        <f t="shared" si="2"/>
        <v xml:space="preserve">S4681700 </v>
      </c>
      <c r="F32" t="str">
        <f t="shared" si="3"/>
        <v xml:space="preserve"> vx32f.;</v>
      </c>
      <c r="H32" t="str">
        <f t="shared" si="4"/>
        <v xml:space="preserve">  format </v>
      </c>
      <c r="I32" t="s">
        <v>38</v>
      </c>
      <c r="J32" t="str">
        <f t="shared" si="5"/>
        <v xml:space="preserve"> vx32f.;</v>
      </c>
    </row>
    <row r="33" spans="1:10" x14ac:dyDescent="0.25">
      <c r="A33" t="s">
        <v>81</v>
      </c>
      <c r="D33" t="str">
        <f t="shared" si="1"/>
        <v xml:space="preserve">  format </v>
      </c>
      <c r="E33" t="str">
        <f t="shared" si="2"/>
        <v xml:space="preserve">S6316700 </v>
      </c>
      <c r="F33" t="str">
        <f t="shared" si="3"/>
        <v xml:space="preserve"> vx33f.;</v>
      </c>
      <c r="H33" t="str">
        <f t="shared" si="4"/>
        <v xml:space="preserve">  format </v>
      </c>
      <c r="I33" t="s">
        <v>39</v>
      </c>
      <c r="J33" t="str">
        <f t="shared" si="5"/>
        <v xml:space="preserve"> vx33f.;</v>
      </c>
    </row>
    <row r="34" spans="1:10" x14ac:dyDescent="0.25">
      <c r="A34" t="s">
        <v>82</v>
      </c>
      <c r="D34" t="str">
        <f t="shared" si="1"/>
        <v xml:space="preserve">  format </v>
      </c>
      <c r="E34" t="str">
        <f t="shared" si="2"/>
        <v xml:space="preserve">S6316800 </v>
      </c>
      <c r="F34" t="str">
        <f t="shared" si="3"/>
        <v xml:space="preserve"> vx34f.;</v>
      </c>
      <c r="H34" t="str">
        <f t="shared" si="4"/>
        <v xml:space="preserve">  format </v>
      </c>
      <c r="I34" t="s">
        <v>40</v>
      </c>
      <c r="J34" t="str">
        <f t="shared" si="5"/>
        <v xml:space="preserve"> vx34f.;</v>
      </c>
    </row>
    <row r="35" spans="1:10" x14ac:dyDescent="0.25">
      <c r="A35" t="s">
        <v>83</v>
      </c>
      <c r="D35" t="str">
        <f t="shared" si="1"/>
        <v xml:space="preserve">  format </v>
      </c>
      <c r="E35" t="str">
        <f t="shared" si="2"/>
        <v xml:space="preserve">S6316900 </v>
      </c>
      <c r="F35" t="str">
        <f t="shared" si="3"/>
        <v xml:space="preserve"> vx35f.;</v>
      </c>
      <c r="H35" t="str">
        <f t="shared" si="4"/>
        <v xml:space="preserve">  format </v>
      </c>
      <c r="I35" t="s">
        <v>124</v>
      </c>
      <c r="J35" t="str">
        <f t="shared" si="5"/>
        <v xml:space="preserve"> vx35f.;</v>
      </c>
    </row>
    <row r="36" spans="1:10" x14ac:dyDescent="0.25">
      <c r="A36" t="s">
        <v>84</v>
      </c>
      <c r="D36" t="str">
        <f t="shared" si="1"/>
        <v xml:space="preserve">  format </v>
      </c>
      <c r="E36" t="str">
        <f t="shared" si="2"/>
        <v xml:space="preserve">S6317000 </v>
      </c>
      <c r="F36" t="str">
        <f t="shared" si="3"/>
        <v xml:space="preserve"> vx36f.;</v>
      </c>
      <c r="H36" t="str">
        <f t="shared" si="4"/>
        <v xml:space="preserve">  format </v>
      </c>
      <c r="I36" t="s">
        <v>125</v>
      </c>
      <c r="J36" t="str">
        <f t="shared" si="5"/>
        <v xml:space="preserve"> vx36f.;</v>
      </c>
    </row>
    <row r="37" spans="1:10" x14ac:dyDescent="0.25">
      <c r="A37" t="s">
        <v>85</v>
      </c>
      <c r="D37" t="str">
        <f t="shared" si="1"/>
        <v xml:space="preserve">  format </v>
      </c>
      <c r="E37" t="str">
        <f t="shared" si="2"/>
        <v xml:space="preserve">S6317100 </v>
      </c>
      <c r="F37" t="str">
        <f t="shared" si="3"/>
        <v xml:space="preserve"> vx37f.;</v>
      </c>
      <c r="H37" t="str">
        <f t="shared" si="4"/>
        <v xml:space="preserve">  format </v>
      </c>
      <c r="I37" t="s">
        <v>126</v>
      </c>
      <c r="J37" t="str">
        <f t="shared" si="5"/>
        <v xml:space="preserve"> vx37f.;</v>
      </c>
    </row>
    <row r="38" spans="1:10" x14ac:dyDescent="0.25">
      <c r="A38" t="s">
        <v>86</v>
      </c>
      <c r="D38" t="str">
        <f t="shared" si="1"/>
        <v xml:space="preserve">  format </v>
      </c>
      <c r="E38" t="str">
        <f t="shared" si="2"/>
        <v xml:space="preserve">S6317200 </v>
      </c>
      <c r="F38" t="str">
        <f t="shared" si="3"/>
        <v xml:space="preserve"> vx38f.;</v>
      </c>
      <c r="H38" t="str">
        <f t="shared" si="4"/>
        <v xml:space="preserve">  format </v>
      </c>
      <c r="I38" t="s">
        <v>127</v>
      </c>
      <c r="J38" t="str">
        <f t="shared" si="5"/>
        <v xml:space="preserve"> vx38f.;</v>
      </c>
    </row>
    <row r="39" spans="1:10" x14ac:dyDescent="0.25">
      <c r="A39" t="s">
        <v>87</v>
      </c>
      <c r="D39" t="str">
        <f t="shared" si="1"/>
        <v xml:space="preserve">  format </v>
      </c>
      <c r="E39" t="str">
        <f t="shared" si="2"/>
        <v xml:space="preserve">S8331500 </v>
      </c>
      <c r="F39" t="str">
        <f t="shared" si="3"/>
        <v xml:space="preserve"> vx39f.;</v>
      </c>
      <c r="H39" t="str">
        <f t="shared" si="4"/>
        <v xml:space="preserve">  format </v>
      </c>
      <c r="I39" t="s">
        <v>128</v>
      </c>
      <c r="J39" t="str">
        <f t="shared" si="5"/>
        <v xml:space="preserve"> vx39f.;</v>
      </c>
    </row>
    <row r="40" spans="1:10" x14ac:dyDescent="0.25">
      <c r="A40" t="s">
        <v>88</v>
      </c>
      <c r="D40" t="str">
        <f t="shared" si="1"/>
        <v xml:space="preserve">  format </v>
      </c>
      <c r="E40" t="str">
        <f t="shared" si="2"/>
        <v xml:space="preserve">S8331700 </v>
      </c>
      <c r="F40" t="str">
        <f t="shared" si="3"/>
        <v xml:space="preserve"> vx40f.;</v>
      </c>
      <c r="H40" t="str">
        <f t="shared" si="4"/>
        <v xml:space="preserve">  format </v>
      </c>
      <c r="I40" t="s">
        <v>41</v>
      </c>
      <c r="J40" t="str">
        <f t="shared" si="5"/>
        <v xml:space="preserve"> vx40f.;</v>
      </c>
    </row>
    <row r="41" spans="1:10" x14ac:dyDescent="0.25">
      <c r="A41" t="s">
        <v>89</v>
      </c>
      <c r="D41" t="str">
        <f t="shared" si="1"/>
        <v xml:space="preserve">  format </v>
      </c>
      <c r="E41" t="str">
        <f t="shared" si="2"/>
        <v xml:space="preserve">S8331800 </v>
      </c>
      <c r="F41" t="str">
        <f t="shared" si="3"/>
        <v xml:space="preserve"> vx41f.;</v>
      </c>
      <c r="H41" t="str">
        <f t="shared" si="4"/>
        <v xml:space="preserve">  format </v>
      </c>
      <c r="I41" t="s">
        <v>129</v>
      </c>
      <c r="J41" t="str">
        <f t="shared" si="5"/>
        <v xml:space="preserve"> vx41f.;</v>
      </c>
    </row>
    <row r="42" spans="1:10" x14ac:dyDescent="0.25">
      <c r="A42" t="s">
        <v>90</v>
      </c>
      <c r="D42" t="str">
        <f t="shared" si="1"/>
        <v xml:space="preserve">  format </v>
      </c>
      <c r="E42" t="str">
        <f t="shared" si="2"/>
        <v xml:space="preserve">S8331900 </v>
      </c>
      <c r="F42" t="str">
        <f t="shared" si="3"/>
        <v xml:space="preserve"> vx42f.;</v>
      </c>
      <c r="H42" t="str">
        <f t="shared" si="4"/>
        <v xml:space="preserve">  format </v>
      </c>
      <c r="I42" t="s">
        <v>130</v>
      </c>
      <c r="J42" t="str">
        <f t="shared" si="5"/>
        <v xml:space="preserve"> vx42f.;</v>
      </c>
    </row>
    <row r="43" spans="1:10" x14ac:dyDescent="0.25">
      <c r="A43" t="s">
        <v>91</v>
      </c>
      <c r="D43" t="str">
        <f t="shared" si="1"/>
        <v xml:space="preserve">  format </v>
      </c>
      <c r="E43" t="str">
        <f t="shared" si="2"/>
        <v xml:space="preserve">S8332000 </v>
      </c>
      <c r="F43" t="str">
        <f t="shared" si="3"/>
        <v xml:space="preserve"> vx43f.;</v>
      </c>
      <c r="H43" t="str">
        <f t="shared" si="4"/>
        <v xml:space="preserve">  format </v>
      </c>
      <c r="I43" t="s">
        <v>131</v>
      </c>
      <c r="J43" t="str">
        <f t="shared" si="5"/>
        <v xml:space="preserve"> vx43f.;</v>
      </c>
    </row>
    <row r="44" spans="1:10" x14ac:dyDescent="0.25">
      <c r="A44" t="s">
        <v>92</v>
      </c>
      <c r="D44" t="str">
        <f t="shared" si="1"/>
        <v xml:space="preserve">  format </v>
      </c>
      <c r="E44" t="str">
        <f t="shared" si="2"/>
        <v xml:space="preserve">S8332100 </v>
      </c>
      <c r="F44" t="str">
        <f t="shared" si="3"/>
        <v xml:space="preserve"> vx44f.;</v>
      </c>
      <c r="H44" t="str">
        <f t="shared" si="4"/>
        <v xml:space="preserve">  format </v>
      </c>
      <c r="I44" t="s">
        <v>132</v>
      </c>
      <c r="J44" t="str">
        <f t="shared" si="5"/>
        <v xml:space="preserve"> vx44f.;</v>
      </c>
    </row>
    <row r="45" spans="1:10" x14ac:dyDescent="0.25">
      <c r="A45" t="s">
        <v>93</v>
      </c>
      <c r="D45" t="str">
        <f t="shared" si="1"/>
        <v xml:space="preserve">  format </v>
      </c>
      <c r="E45" t="str">
        <f t="shared" si="2"/>
        <v xml:space="preserve">T0739400 </v>
      </c>
      <c r="F45" t="str">
        <f t="shared" si="3"/>
        <v xml:space="preserve"> vx45f.;</v>
      </c>
      <c r="H45" t="str">
        <f t="shared" si="4"/>
        <v xml:space="preserve">  format </v>
      </c>
      <c r="I45" t="s">
        <v>133</v>
      </c>
      <c r="J45" t="str">
        <f t="shared" si="5"/>
        <v xml:space="preserve"> vx45f.;</v>
      </c>
    </row>
    <row r="46" spans="1:10" x14ac:dyDescent="0.25">
      <c r="A46" t="s">
        <v>94</v>
      </c>
      <c r="D46" t="str">
        <f t="shared" si="1"/>
        <v xml:space="preserve">  format </v>
      </c>
      <c r="E46" t="str">
        <f t="shared" si="2"/>
        <v xml:space="preserve">T2781700 </v>
      </c>
      <c r="F46" t="str">
        <f t="shared" si="3"/>
        <v xml:space="preserve"> vx46f.;</v>
      </c>
      <c r="H46" t="str">
        <f t="shared" si="4"/>
        <v xml:space="preserve">  format </v>
      </c>
      <c r="I46" t="s">
        <v>42</v>
      </c>
      <c r="J46" t="str">
        <f t="shared" si="5"/>
        <v xml:space="preserve"> vx46f.;</v>
      </c>
    </row>
    <row r="47" spans="1:10" x14ac:dyDescent="0.25">
      <c r="A47" t="s">
        <v>95</v>
      </c>
      <c r="D47" t="str">
        <f t="shared" si="1"/>
        <v xml:space="preserve">  format </v>
      </c>
      <c r="E47" t="str">
        <f t="shared" si="2"/>
        <v xml:space="preserve">T2781900 </v>
      </c>
      <c r="F47" t="str">
        <f t="shared" si="3"/>
        <v xml:space="preserve"> vx47f.;</v>
      </c>
      <c r="H47" t="str">
        <f t="shared" si="4"/>
        <v xml:space="preserve">  format </v>
      </c>
      <c r="I47" t="s">
        <v>43</v>
      </c>
      <c r="J47" t="str">
        <f t="shared" si="5"/>
        <v xml:space="preserve"> vx47f.;</v>
      </c>
    </row>
    <row r="48" spans="1:10" x14ac:dyDescent="0.25">
      <c r="A48" t="s">
        <v>96</v>
      </c>
      <c r="D48" t="str">
        <f t="shared" si="1"/>
        <v xml:space="preserve">  format </v>
      </c>
      <c r="E48" t="str">
        <f t="shared" si="2"/>
        <v xml:space="preserve">T2782000 </v>
      </c>
      <c r="F48" t="str">
        <f t="shared" si="3"/>
        <v xml:space="preserve"> vx48f.;</v>
      </c>
      <c r="H48" t="str">
        <f t="shared" si="4"/>
        <v xml:space="preserve">  format </v>
      </c>
      <c r="I48" t="s">
        <v>134</v>
      </c>
      <c r="J48" t="str">
        <f t="shared" si="5"/>
        <v xml:space="preserve"> vx48f.;</v>
      </c>
    </row>
    <row r="49" spans="1:10" x14ac:dyDescent="0.25">
      <c r="A49" t="s">
        <v>97</v>
      </c>
      <c r="D49" t="str">
        <f t="shared" si="1"/>
        <v xml:space="preserve">  format </v>
      </c>
      <c r="E49" t="str">
        <f t="shared" si="2"/>
        <v xml:space="preserve">T2782100 </v>
      </c>
      <c r="F49" t="str">
        <f t="shared" si="3"/>
        <v xml:space="preserve"> vx49f.;</v>
      </c>
      <c r="H49" t="str">
        <f t="shared" si="4"/>
        <v xml:space="preserve">  format </v>
      </c>
      <c r="I49" t="s">
        <v>135</v>
      </c>
      <c r="J49" t="str">
        <f t="shared" si="5"/>
        <v xml:space="preserve"> vx49f.;</v>
      </c>
    </row>
    <row r="50" spans="1:10" x14ac:dyDescent="0.25">
      <c r="A50" t="s">
        <v>98</v>
      </c>
      <c r="D50" t="str">
        <f t="shared" si="1"/>
        <v xml:space="preserve">  format </v>
      </c>
      <c r="E50" t="str">
        <f t="shared" si="2"/>
        <v xml:space="preserve">T2782200 </v>
      </c>
      <c r="F50" t="str">
        <f t="shared" si="3"/>
        <v xml:space="preserve"> vx50f.;</v>
      </c>
      <c r="H50" t="str">
        <f t="shared" si="4"/>
        <v xml:space="preserve">  format </v>
      </c>
      <c r="I50" t="s">
        <v>136</v>
      </c>
      <c r="J50" t="str">
        <f t="shared" si="5"/>
        <v xml:space="preserve"> vx50f.;</v>
      </c>
    </row>
    <row r="51" spans="1:10" x14ac:dyDescent="0.25">
      <c r="A51" t="s">
        <v>99</v>
      </c>
      <c r="D51" t="str">
        <f t="shared" si="1"/>
        <v xml:space="preserve">  format </v>
      </c>
      <c r="E51" t="str">
        <f t="shared" si="2"/>
        <v xml:space="preserve">T2782300 </v>
      </c>
      <c r="F51" t="str">
        <f t="shared" si="3"/>
        <v xml:space="preserve"> vx51f.;</v>
      </c>
      <c r="H51" t="str">
        <f t="shared" si="4"/>
        <v xml:space="preserve">  format </v>
      </c>
      <c r="I51" t="s">
        <v>137</v>
      </c>
      <c r="J51" t="str">
        <f t="shared" si="5"/>
        <v xml:space="preserve"> vx51f.;</v>
      </c>
    </row>
    <row r="52" spans="1:10" x14ac:dyDescent="0.25">
      <c r="A52" t="s">
        <v>101</v>
      </c>
      <c r="D52" t="str">
        <f t="shared" si="1"/>
        <v xml:space="preserve">  format </v>
      </c>
      <c r="E52" t="str">
        <f t="shared" si="2"/>
        <v xml:space="preserve">T2782400 </v>
      </c>
      <c r="F52" t="str">
        <f t="shared" si="3"/>
        <v xml:space="preserve"> vx52f.; </v>
      </c>
      <c r="H52" t="str">
        <f t="shared" si="4"/>
        <v xml:space="preserve">  format </v>
      </c>
      <c r="I52" t="s">
        <v>138</v>
      </c>
      <c r="J52" t="str">
        <f t="shared" si="5"/>
        <v xml:space="preserve"> vx52f.; </v>
      </c>
    </row>
    <row r="53" spans="1:10" x14ac:dyDescent="0.25">
      <c r="I53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 rename</vt:lpstr>
      <vt:lpstr>Wide_Format</vt:lpstr>
      <vt:lpstr>Long_Format</vt:lpstr>
      <vt:lpstr>Long_Format (2)</vt:lpstr>
      <vt:lpstr>Formats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Andriy V Koval</cp:lastModifiedBy>
  <dcterms:created xsi:type="dcterms:W3CDTF">2009-10-27T20:23:20Z</dcterms:created>
  <dcterms:modified xsi:type="dcterms:W3CDTF">2012-11-24T19:04:13Z</dcterms:modified>
</cp:coreProperties>
</file>