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Office-Portfolio\"/>
    </mc:Choice>
  </mc:AlternateContent>
  <bookViews>
    <workbookView xWindow="0" yWindow="0" windowWidth="28800" windowHeight="12915"/>
  </bookViews>
  <sheets>
    <sheet name="Dados dos Produtos" sheetId="1" r:id="rId1"/>
    <sheet name="Gráfico de Vendas" sheetId="2" r:id="rId2"/>
    <sheet name="Vendas x Estoque" sheetId="3" r:id="rId3"/>
    <sheet name="Faturamento por Produ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6" i="1" s="1"/>
  <c r="B24" i="1"/>
  <c r="B20" i="1"/>
  <c r="G20" i="1"/>
  <c r="E20" i="1"/>
  <c r="D20" i="1"/>
  <c r="B17" i="1"/>
  <c r="G17" i="1"/>
  <c r="E17" i="1"/>
  <c r="D17" i="1"/>
  <c r="N7" i="1" l="1"/>
  <c r="N8" i="1"/>
  <c r="O8" i="1" s="1"/>
  <c r="N9" i="1"/>
  <c r="O9" i="1" s="1"/>
  <c r="N10" i="1"/>
  <c r="O10" i="1" s="1"/>
  <c r="N11" i="1"/>
  <c r="N12" i="1"/>
  <c r="N13" i="1"/>
  <c r="O13" i="1" s="1"/>
  <c r="N14" i="1"/>
  <c r="O14" i="1" s="1"/>
  <c r="N6" i="1"/>
  <c r="N5" i="1"/>
  <c r="K6" i="1"/>
  <c r="O6" i="1" s="1"/>
  <c r="K7" i="1"/>
  <c r="K8" i="1"/>
  <c r="K9" i="1"/>
  <c r="K10" i="1"/>
  <c r="K11" i="1"/>
  <c r="O11" i="1" s="1"/>
  <c r="K12" i="1"/>
  <c r="O12" i="1" s="1"/>
  <c r="K13" i="1"/>
  <c r="K14" i="1"/>
  <c r="G6" i="1"/>
  <c r="G7" i="1"/>
  <c r="G8" i="1"/>
  <c r="G9" i="1"/>
  <c r="G10" i="1"/>
  <c r="G11" i="1"/>
  <c r="G12" i="1"/>
  <c r="G13" i="1"/>
  <c r="G14" i="1"/>
  <c r="G5" i="1"/>
  <c r="K5" i="1" s="1"/>
  <c r="E6" i="1"/>
  <c r="E7" i="1"/>
  <c r="E8" i="1"/>
  <c r="E9" i="1"/>
  <c r="E10" i="1"/>
  <c r="E11" i="1"/>
  <c r="E12" i="1"/>
  <c r="E13" i="1"/>
  <c r="E14" i="1"/>
  <c r="E5" i="1"/>
  <c r="O7" i="1" l="1"/>
  <c r="O15" i="1"/>
  <c r="K15" i="1"/>
  <c r="O5" i="1"/>
</calcChain>
</file>

<file path=xl/sharedStrings.xml><?xml version="1.0" encoding="utf-8"?>
<sst xmlns="http://schemas.openxmlformats.org/spreadsheetml/2006/main" count="38" uniqueCount="31">
  <si>
    <t>Controle de Custos</t>
  </si>
  <si>
    <t>Código</t>
  </si>
  <si>
    <t>Produto</t>
  </si>
  <si>
    <t>Custo</t>
  </si>
  <si>
    <t>Acréscimo</t>
  </si>
  <si>
    <t>Preço Final</t>
  </si>
  <si>
    <t>Total</t>
  </si>
  <si>
    <t>iPhone 6</t>
  </si>
  <si>
    <t>iPhone 6s</t>
  </si>
  <si>
    <t>iPhone 7</t>
  </si>
  <si>
    <t>S8</t>
  </si>
  <si>
    <t>S7</t>
  </si>
  <si>
    <t>LG L80</t>
  </si>
  <si>
    <t>LG L70</t>
  </si>
  <si>
    <t>Moto G5</t>
  </si>
  <si>
    <t>MotoG4</t>
  </si>
  <si>
    <t>Moto Z</t>
  </si>
  <si>
    <t>Digite o Código</t>
  </si>
  <si>
    <t>Estoque</t>
  </si>
  <si>
    <t>Investimento</t>
  </si>
  <si>
    <t>Lucro</t>
  </si>
  <si>
    <t>Faturamento</t>
  </si>
  <si>
    <t>Lucro Total</t>
  </si>
  <si>
    <t>Vendas</t>
  </si>
  <si>
    <t>Situação L/P</t>
  </si>
  <si>
    <t>Digite o Produto</t>
  </si>
  <si>
    <t>Total em Vendas</t>
  </si>
  <si>
    <t>Estatísticas Vendas x Estoque</t>
  </si>
  <si>
    <t>Estoque Inicial</t>
  </si>
  <si>
    <t>Vendas Realizadas</t>
  </si>
  <si>
    <t>Percentual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</si>
</sst>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64" fontId="0" fillId="0" borderId="1" xfId="0" applyNumberFormat="1" applyBorder="1"/>
    <xf numFmtId="164" fontId="1" fillId="0" borderId="1" xfId="0" applyNumberFormat="1" applyFont="1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1" fillId="0" borderId="1" xfId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GRÁFICO DE VENDAS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'Dados dos Produtos'!$I$3</c:f>
              <c:strCache>
                <c:ptCount val="1"/>
                <c:pt idx="0">
                  <c:v>Vendas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dos Produtos'!$B$4:$B$14</c:f>
              <c:strCache>
                <c:ptCount val="11"/>
                <c:pt idx="1">
                  <c:v>iPhone 6</c:v>
                </c:pt>
                <c:pt idx="2">
                  <c:v>iPhone 6s</c:v>
                </c:pt>
                <c:pt idx="3">
                  <c:v>iPhone 7</c:v>
                </c:pt>
                <c:pt idx="4">
                  <c:v>S8</c:v>
                </c:pt>
                <c:pt idx="5">
                  <c:v>S7</c:v>
                </c:pt>
                <c:pt idx="6">
                  <c:v>LG L80</c:v>
                </c:pt>
                <c:pt idx="7">
                  <c:v>LG L70</c:v>
                </c:pt>
                <c:pt idx="8">
                  <c:v>Moto G5</c:v>
                </c:pt>
                <c:pt idx="9">
                  <c:v>MotoG4</c:v>
                </c:pt>
                <c:pt idx="10">
                  <c:v>Moto Z</c:v>
                </c:pt>
              </c:strCache>
            </c:strRef>
          </c:cat>
          <c:val>
            <c:numRef>
              <c:f>'Dados dos Produtos'!$I$4:$I$14</c:f>
              <c:numCache>
                <c:formatCode>General</c:formatCode>
                <c:ptCount val="11"/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7-4838-9393-A4B945969B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6274768"/>
        <c:axId val="1366273104"/>
      </c:barChart>
      <c:catAx>
        <c:axId val="136627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73104"/>
        <c:crosses val="autoZero"/>
        <c:auto val="1"/>
        <c:lblAlgn val="ctr"/>
        <c:lblOffset val="100"/>
        <c:noMultiLvlLbl val="0"/>
      </c:catAx>
      <c:valAx>
        <c:axId val="13662731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627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COMPARATIVO</a:t>
            </a:r>
          </a:p>
          <a:p>
            <a:pPr>
              <a:defRPr/>
            </a:pPr>
            <a:r>
              <a:rPr lang="pt-BR" baseline="0"/>
              <a:t>VENDAS </a:t>
            </a:r>
            <a:r>
              <a:rPr lang="pt-BR" sz="1200" baseline="0"/>
              <a:t>x</a:t>
            </a:r>
            <a:r>
              <a:rPr lang="pt-BR" baseline="0"/>
              <a:t> ESTOQUE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'Dados dos Produtos'!$I$3</c:f>
              <c:strCache>
                <c:ptCount val="1"/>
                <c:pt idx="0">
                  <c:v>Vendas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dos Produtos'!$B$4:$B$14</c:f>
              <c:strCache>
                <c:ptCount val="11"/>
                <c:pt idx="1">
                  <c:v>iPhone 6</c:v>
                </c:pt>
                <c:pt idx="2">
                  <c:v>iPhone 6s</c:v>
                </c:pt>
                <c:pt idx="3">
                  <c:v>iPhone 7</c:v>
                </c:pt>
                <c:pt idx="4">
                  <c:v>S8</c:v>
                </c:pt>
                <c:pt idx="5">
                  <c:v>S7</c:v>
                </c:pt>
                <c:pt idx="6">
                  <c:v>LG L80</c:v>
                </c:pt>
                <c:pt idx="7">
                  <c:v>LG L70</c:v>
                </c:pt>
                <c:pt idx="8">
                  <c:v>Moto G5</c:v>
                </c:pt>
                <c:pt idx="9">
                  <c:v>MotoG4</c:v>
                </c:pt>
                <c:pt idx="10">
                  <c:v>Moto Z</c:v>
                </c:pt>
              </c:strCache>
            </c:strRef>
          </c:cat>
          <c:val>
            <c:numRef>
              <c:f>'Dados dos Produtos'!$I$4:$I$14</c:f>
              <c:numCache>
                <c:formatCode>General</c:formatCode>
                <c:ptCount val="11"/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  <c:pt idx="7">
                  <c:v>7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8-4DD7-A3F9-32DBEFD882C1}"/>
            </c:ext>
          </c:extLst>
        </c:ser>
        <c:ser>
          <c:idx val="1"/>
          <c:order val="1"/>
          <c:tx>
            <c:strRef>
              <c:f>'Dados dos Produtos'!$M$3</c:f>
              <c:strCache>
                <c:ptCount val="1"/>
                <c:pt idx="0">
                  <c:v>Estoque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dos Produtos'!$B$4:$B$14</c:f>
              <c:strCache>
                <c:ptCount val="11"/>
                <c:pt idx="1">
                  <c:v>iPhone 6</c:v>
                </c:pt>
                <c:pt idx="2">
                  <c:v>iPhone 6s</c:v>
                </c:pt>
                <c:pt idx="3">
                  <c:v>iPhone 7</c:v>
                </c:pt>
                <c:pt idx="4">
                  <c:v>S8</c:v>
                </c:pt>
                <c:pt idx="5">
                  <c:v>S7</c:v>
                </c:pt>
                <c:pt idx="6">
                  <c:v>LG L80</c:v>
                </c:pt>
                <c:pt idx="7">
                  <c:v>LG L70</c:v>
                </c:pt>
                <c:pt idx="8">
                  <c:v>Moto G5</c:v>
                </c:pt>
                <c:pt idx="9">
                  <c:v>MotoG4</c:v>
                </c:pt>
                <c:pt idx="10">
                  <c:v>Moto Z</c:v>
                </c:pt>
              </c:strCache>
            </c:strRef>
          </c:cat>
          <c:val>
            <c:numRef>
              <c:f>'Dados dos Produtos'!$M$4:$M$14</c:f>
              <c:numCache>
                <c:formatCode>General</c:formatCode>
                <c:ptCount val="11"/>
                <c:pt idx="1">
                  <c:v>5</c:v>
                </c:pt>
                <c:pt idx="2">
                  <c:v>5</c:v>
                </c:pt>
                <c:pt idx="3">
                  <c:v>12</c:v>
                </c:pt>
                <c:pt idx="4">
                  <c:v>7</c:v>
                </c:pt>
                <c:pt idx="5">
                  <c:v>8</c:v>
                </c:pt>
                <c:pt idx="6">
                  <c:v>2</c:v>
                </c:pt>
                <c:pt idx="7">
                  <c:v>8</c:v>
                </c:pt>
                <c:pt idx="8">
                  <c:v>8</c:v>
                </c:pt>
                <c:pt idx="9">
                  <c:v>5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8-4DD7-A3F9-32DBEFD882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37996656"/>
        <c:axId val="437993744"/>
      </c:barChart>
      <c:catAx>
        <c:axId val="4379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993744"/>
        <c:crosses val="autoZero"/>
        <c:auto val="1"/>
        <c:lblAlgn val="ctr"/>
        <c:lblOffset val="100"/>
        <c:noMultiLvlLbl val="0"/>
      </c:catAx>
      <c:valAx>
        <c:axId val="4379937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379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'Dados dos Produtos'!$K$3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A13-416A-BCC5-9AD62463B8F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A13-416A-BCC5-9AD62463B8F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A13-416A-BCC5-9AD62463B8F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A13-416A-BCC5-9AD62463B8F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A13-416A-BCC5-9AD62463B8F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A13-416A-BCC5-9AD62463B8F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A13-416A-BCC5-9AD62463B8F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A13-416A-BCC5-9AD62463B8F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A13-416A-BCC5-9AD62463B8F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A13-416A-BCC5-9AD62463B8F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FA13-416A-BCC5-9AD62463B8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'Dados dos Produtos'!$B$4:$B$14</c:f>
              <c:strCache>
                <c:ptCount val="11"/>
                <c:pt idx="1">
                  <c:v>iPhone 6</c:v>
                </c:pt>
                <c:pt idx="2">
                  <c:v>iPhone 6s</c:v>
                </c:pt>
                <c:pt idx="3">
                  <c:v>iPhone 7</c:v>
                </c:pt>
                <c:pt idx="4">
                  <c:v>S8</c:v>
                </c:pt>
                <c:pt idx="5">
                  <c:v>S7</c:v>
                </c:pt>
                <c:pt idx="6">
                  <c:v>LG L80</c:v>
                </c:pt>
                <c:pt idx="7">
                  <c:v>LG L70</c:v>
                </c:pt>
                <c:pt idx="8">
                  <c:v>Moto G5</c:v>
                </c:pt>
                <c:pt idx="9">
                  <c:v>MotoG4</c:v>
                </c:pt>
                <c:pt idx="10">
                  <c:v>Moto Z</c:v>
                </c:pt>
              </c:strCache>
            </c:strRef>
          </c:cat>
          <c:val>
            <c:numRef>
              <c:f>'Dados dos Produtos'!$K$4:$K$14</c:f>
              <c:numCache>
                <c:formatCode>_-[$R$-416]\ * #,##0.00_-;\-[$R$-416]\ * #,##0.00_-;_-[$R$-416]\ * "-"??_-;_-@_-</c:formatCode>
                <c:ptCount val="11"/>
                <c:pt idx="1">
                  <c:v>4056</c:v>
                </c:pt>
                <c:pt idx="2">
                  <c:v>7475</c:v>
                </c:pt>
                <c:pt idx="3">
                  <c:v>24570</c:v>
                </c:pt>
                <c:pt idx="4">
                  <c:v>27300</c:v>
                </c:pt>
                <c:pt idx="5">
                  <c:v>6240</c:v>
                </c:pt>
                <c:pt idx="6">
                  <c:v>520</c:v>
                </c:pt>
                <c:pt idx="7">
                  <c:v>2504.3199999999997</c:v>
                </c:pt>
                <c:pt idx="8">
                  <c:v>6206.6160000000009</c:v>
                </c:pt>
                <c:pt idx="9">
                  <c:v>2263.56</c:v>
                </c:pt>
                <c:pt idx="10">
                  <c:v>12487.28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A13-416A-BCC5-9AD62463B8F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991600" cy="623316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991600" cy="623316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991600" cy="623316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tabSelected="1" zoomScaleNormal="100" workbookViewId="0">
      <selection activeCell="G31" sqref="G31"/>
    </sheetView>
  </sheetViews>
  <sheetFormatPr defaultRowHeight="15" x14ac:dyDescent="0.25"/>
  <cols>
    <col min="1" max="1" width="27.140625" bestFit="1" customWidth="1"/>
    <col min="2" max="2" width="12.140625" bestFit="1" customWidth="1"/>
    <col min="3" max="3" width="3.7109375" customWidth="1"/>
    <col min="4" max="4" width="12.140625" style="1" bestFit="1" customWidth="1"/>
    <col min="5" max="5" width="17.42578125" bestFit="1" customWidth="1"/>
    <col min="6" max="6" width="3.7109375" customWidth="1"/>
    <col min="7" max="7" width="13.42578125" bestFit="1" customWidth="1"/>
    <col min="8" max="8" width="3.7109375" customWidth="1"/>
    <col min="9" max="9" width="11.42578125" bestFit="1" customWidth="1"/>
    <col min="10" max="10" width="3.7109375" customWidth="1"/>
    <col min="11" max="11" width="13.28515625" bestFit="1" customWidth="1"/>
    <col min="12" max="12" width="3.7109375" customWidth="1"/>
    <col min="13" max="15" width="15.7109375" customWidth="1"/>
  </cols>
  <sheetData>
    <row r="1" spans="1:15" ht="23.2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17" t="s">
        <v>1</v>
      </c>
      <c r="B3" s="17" t="s">
        <v>2</v>
      </c>
      <c r="C3" s="4"/>
      <c r="D3" s="17" t="s">
        <v>3</v>
      </c>
      <c r="E3" s="17" t="s">
        <v>4</v>
      </c>
      <c r="F3" s="4"/>
      <c r="G3" s="17" t="s">
        <v>5</v>
      </c>
      <c r="H3" s="4"/>
      <c r="I3" s="17" t="s">
        <v>23</v>
      </c>
      <c r="J3" s="4"/>
      <c r="K3" s="17" t="s">
        <v>6</v>
      </c>
      <c r="L3" s="2"/>
      <c r="M3" s="17" t="s">
        <v>18</v>
      </c>
      <c r="N3" s="17" t="s">
        <v>19</v>
      </c>
      <c r="O3" s="17" t="s">
        <v>20</v>
      </c>
    </row>
    <row r="4" spans="1:15" x14ac:dyDescent="0.25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6">
        <v>8492</v>
      </c>
      <c r="B5" s="6" t="s">
        <v>7</v>
      </c>
      <c r="C5" s="2"/>
      <c r="D5" s="7">
        <v>780</v>
      </c>
      <c r="E5" s="7">
        <f>D5*30%</f>
        <v>234</v>
      </c>
      <c r="F5" s="2"/>
      <c r="G5" s="7">
        <f>SUM(D5:E5)</f>
        <v>1014</v>
      </c>
      <c r="H5" s="2"/>
      <c r="I5" s="6">
        <v>4</v>
      </c>
      <c r="J5" s="2"/>
      <c r="K5" s="7">
        <f>I5*G5</f>
        <v>4056</v>
      </c>
      <c r="L5" s="2"/>
      <c r="M5" s="6">
        <v>5</v>
      </c>
      <c r="N5" s="7">
        <f>M5*D5</f>
        <v>3900</v>
      </c>
      <c r="O5" s="9">
        <f>K5-N5</f>
        <v>156</v>
      </c>
    </row>
    <row r="6" spans="1:15" x14ac:dyDescent="0.25">
      <c r="A6" s="6">
        <v>8493</v>
      </c>
      <c r="B6" s="6" t="s">
        <v>8</v>
      </c>
      <c r="C6" s="2"/>
      <c r="D6" s="7">
        <v>1150</v>
      </c>
      <c r="E6" s="7">
        <f t="shared" ref="E6:E14" si="0">D6*30%</f>
        <v>345</v>
      </c>
      <c r="F6" s="2"/>
      <c r="G6" s="7">
        <f t="shared" ref="G6:G14" si="1">SUM(D6:E6)</f>
        <v>1495</v>
      </c>
      <c r="H6" s="2"/>
      <c r="I6" s="6">
        <v>5</v>
      </c>
      <c r="J6" s="2"/>
      <c r="K6" s="7">
        <f t="shared" ref="K6:K14" si="2">I6*G6</f>
        <v>7475</v>
      </c>
      <c r="L6" s="2"/>
      <c r="M6" s="6">
        <v>5</v>
      </c>
      <c r="N6" s="7">
        <f>M6*D6</f>
        <v>5750</v>
      </c>
      <c r="O6" s="9">
        <f>K6-N6</f>
        <v>1725</v>
      </c>
    </row>
    <row r="7" spans="1:15" x14ac:dyDescent="0.25">
      <c r="A7" s="6">
        <v>8494</v>
      </c>
      <c r="B7" s="6" t="s">
        <v>9</v>
      </c>
      <c r="C7" s="2"/>
      <c r="D7" s="7">
        <v>2100</v>
      </c>
      <c r="E7" s="7">
        <f t="shared" si="0"/>
        <v>630</v>
      </c>
      <c r="F7" s="2"/>
      <c r="G7" s="7">
        <f t="shared" si="1"/>
        <v>2730</v>
      </c>
      <c r="H7" s="2"/>
      <c r="I7" s="6">
        <v>9</v>
      </c>
      <c r="J7" s="2"/>
      <c r="K7" s="7">
        <f t="shared" si="2"/>
        <v>24570</v>
      </c>
      <c r="L7" s="2"/>
      <c r="M7" s="6">
        <v>12</v>
      </c>
      <c r="N7" s="7">
        <f t="shared" ref="N7:N14" si="3">M7*D7</f>
        <v>25200</v>
      </c>
      <c r="O7" s="9">
        <f t="shared" ref="O7:O14" si="4">K7-N7</f>
        <v>-630</v>
      </c>
    </row>
    <row r="8" spans="1:15" x14ac:dyDescent="0.25">
      <c r="A8" s="6">
        <v>8495</v>
      </c>
      <c r="B8" s="6" t="s">
        <v>10</v>
      </c>
      <c r="C8" s="2"/>
      <c r="D8" s="7">
        <v>3000</v>
      </c>
      <c r="E8" s="7">
        <f t="shared" si="0"/>
        <v>900</v>
      </c>
      <c r="F8" s="2"/>
      <c r="G8" s="7">
        <f t="shared" si="1"/>
        <v>3900</v>
      </c>
      <c r="H8" s="2"/>
      <c r="I8" s="6">
        <v>7</v>
      </c>
      <c r="J8" s="2"/>
      <c r="K8" s="7">
        <f t="shared" si="2"/>
        <v>27300</v>
      </c>
      <c r="L8" s="2"/>
      <c r="M8" s="6">
        <v>7</v>
      </c>
      <c r="N8" s="7">
        <f t="shared" si="3"/>
        <v>21000</v>
      </c>
      <c r="O8" s="9">
        <f t="shared" si="4"/>
        <v>6300</v>
      </c>
    </row>
    <row r="9" spans="1:15" x14ac:dyDescent="0.25">
      <c r="A9" s="6">
        <v>8496</v>
      </c>
      <c r="B9" s="6" t="s">
        <v>11</v>
      </c>
      <c r="C9" s="2"/>
      <c r="D9" s="7">
        <v>1200</v>
      </c>
      <c r="E9" s="7">
        <f t="shared" si="0"/>
        <v>360</v>
      </c>
      <c r="F9" s="2"/>
      <c r="G9" s="7">
        <f t="shared" si="1"/>
        <v>1560</v>
      </c>
      <c r="H9" s="2"/>
      <c r="I9" s="6">
        <v>4</v>
      </c>
      <c r="J9" s="2"/>
      <c r="K9" s="7">
        <f t="shared" si="2"/>
        <v>6240</v>
      </c>
      <c r="L9" s="2"/>
      <c r="M9" s="6">
        <v>8</v>
      </c>
      <c r="N9" s="7">
        <f t="shared" si="3"/>
        <v>9600</v>
      </c>
      <c r="O9" s="9">
        <f t="shared" si="4"/>
        <v>-3360</v>
      </c>
    </row>
    <row r="10" spans="1:15" x14ac:dyDescent="0.25">
      <c r="A10" s="6">
        <v>8497</v>
      </c>
      <c r="B10" s="6" t="s">
        <v>12</v>
      </c>
      <c r="C10" s="2"/>
      <c r="D10" s="7">
        <v>400</v>
      </c>
      <c r="E10" s="7">
        <f t="shared" si="0"/>
        <v>120</v>
      </c>
      <c r="F10" s="2"/>
      <c r="G10" s="7">
        <f t="shared" si="1"/>
        <v>520</v>
      </c>
      <c r="H10" s="2"/>
      <c r="I10" s="6">
        <v>1</v>
      </c>
      <c r="J10" s="2"/>
      <c r="K10" s="7">
        <f t="shared" si="2"/>
        <v>520</v>
      </c>
      <c r="L10" s="2"/>
      <c r="M10" s="6">
        <v>2</v>
      </c>
      <c r="N10" s="7">
        <f t="shared" si="3"/>
        <v>800</v>
      </c>
      <c r="O10" s="9">
        <f t="shared" si="4"/>
        <v>-280</v>
      </c>
    </row>
    <row r="11" spans="1:15" x14ac:dyDescent="0.25">
      <c r="A11" s="6">
        <v>8498</v>
      </c>
      <c r="B11" s="6" t="s">
        <v>13</v>
      </c>
      <c r="C11" s="2"/>
      <c r="D11" s="7">
        <v>275.2</v>
      </c>
      <c r="E11" s="7">
        <f t="shared" si="0"/>
        <v>82.559999999999988</v>
      </c>
      <c r="F11" s="2"/>
      <c r="G11" s="7">
        <f t="shared" si="1"/>
        <v>357.76</v>
      </c>
      <c r="H11" s="2"/>
      <c r="I11" s="6">
        <v>7</v>
      </c>
      <c r="J11" s="2"/>
      <c r="K11" s="7">
        <f t="shared" si="2"/>
        <v>2504.3199999999997</v>
      </c>
      <c r="L11" s="2"/>
      <c r="M11" s="6">
        <v>8</v>
      </c>
      <c r="N11" s="7">
        <f t="shared" si="3"/>
        <v>2201.6</v>
      </c>
      <c r="O11" s="9">
        <f t="shared" si="4"/>
        <v>302.7199999999998</v>
      </c>
    </row>
    <row r="12" spans="1:15" x14ac:dyDescent="0.25">
      <c r="A12" s="6">
        <v>8499</v>
      </c>
      <c r="B12" s="6" t="s">
        <v>14</v>
      </c>
      <c r="C12" s="2"/>
      <c r="D12" s="7">
        <v>795.72</v>
      </c>
      <c r="E12" s="7">
        <f t="shared" si="0"/>
        <v>238.71600000000001</v>
      </c>
      <c r="F12" s="2"/>
      <c r="G12" s="7">
        <f t="shared" si="1"/>
        <v>1034.4360000000001</v>
      </c>
      <c r="H12" s="2"/>
      <c r="I12" s="6">
        <v>6</v>
      </c>
      <c r="J12" s="2"/>
      <c r="K12" s="7">
        <f t="shared" si="2"/>
        <v>6206.6160000000009</v>
      </c>
      <c r="L12" s="2"/>
      <c r="M12" s="6">
        <v>8</v>
      </c>
      <c r="N12" s="7">
        <f t="shared" si="3"/>
        <v>6365.76</v>
      </c>
      <c r="O12" s="9">
        <f t="shared" si="4"/>
        <v>-159.14399999999932</v>
      </c>
    </row>
    <row r="13" spans="1:15" x14ac:dyDescent="0.25">
      <c r="A13" s="6">
        <v>8500</v>
      </c>
      <c r="B13" s="6" t="s">
        <v>15</v>
      </c>
      <c r="C13" s="2"/>
      <c r="D13" s="7">
        <v>580.4</v>
      </c>
      <c r="E13" s="7">
        <f t="shared" si="0"/>
        <v>174.11999999999998</v>
      </c>
      <c r="F13" s="2"/>
      <c r="G13" s="7">
        <f t="shared" si="1"/>
        <v>754.52</v>
      </c>
      <c r="H13" s="2"/>
      <c r="I13" s="6">
        <v>3</v>
      </c>
      <c r="J13" s="2"/>
      <c r="K13" s="7">
        <f t="shared" si="2"/>
        <v>2263.56</v>
      </c>
      <c r="L13" s="2"/>
      <c r="M13" s="6">
        <v>5</v>
      </c>
      <c r="N13" s="7">
        <f t="shared" si="3"/>
        <v>2902</v>
      </c>
      <c r="O13" s="9">
        <f t="shared" si="4"/>
        <v>-638.44000000000005</v>
      </c>
    </row>
    <row r="14" spans="1:15" x14ac:dyDescent="0.25">
      <c r="A14" s="6">
        <v>8501</v>
      </c>
      <c r="B14" s="6" t="s">
        <v>16</v>
      </c>
      <c r="C14" s="2"/>
      <c r="D14" s="7">
        <v>1200.7</v>
      </c>
      <c r="E14" s="7">
        <f t="shared" si="0"/>
        <v>360.21</v>
      </c>
      <c r="F14" s="2"/>
      <c r="G14" s="7">
        <f t="shared" si="1"/>
        <v>1560.91</v>
      </c>
      <c r="H14" s="2"/>
      <c r="I14" s="6">
        <v>8</v>
      </c>
      <c r="J14" s="2"/>
      <c r="K14" s="7">
        <f t="shared" si="2"/>
        <v>12487.28</v>
      </c>
      <c r="L14" s="2"/>
      <c r="M14" s="6">
        <v>8</v>
      </c>
      <c r="N14" s="7">
        <f t="shared" si="3"/>
        <v>9605.6</v>
      </c>
      <c r="O14" s="9">
        <f t="shared" si="4"/>
        <v>2881.6800000000003</v>
      </c>
    </row>
    <row r="15" spans="1:15" x14ac:dyDescent="0.25">
      <c r="A15" s="2"/>
      <c r="B15" s="2"/>
      <c r="C15" s="2"/>
      <c r="D15" s="3"/>
      <c r="E15" s="2"/>
      <c r="F15" s="2"/>
      <c r="G15" s="2"/>
      <c r="H15" s="4" t="s">
        <v>21</v>
      </c>
      <c r="I15" s="2"/>
      <c r="J15" s="2"/>
      <c r="K15" s="5">
        <f>SUM(K5:K14)</f>
        <v>93622.775999999998</v>
      </c>
      <c r="L15" s="2"/>
      <c r="M15" s="2"/>
      <c r="N15" s="4" t="s">
        <v>22</v>
      </c>
      <c r="O15" s="8">
        <f>SUM(O5:O14)</f>
        <v>6297.8160000000007</v>
      </c>
    </row>
    <row r="16" spans="1:15" ht="15.75" x14ac:dyDescent="0.25">
      <c r="A16" s="17" t="s">
        <v>17</v>
      </c>
      <c r="B16" s="17" t="s">
        <v>2</v>
      </c>
      <c r="C16" s="2"/>
      <c r="D16" s="17" t="s">
        <v>23</v>
      </c>
      <c r="E16" s="17" t="s">
        <v>26</v>
      </c>
      <c r="F16" s="2"/>
      <c r="G16" s="17" t="s">
        <v>24</v>
      </c>
      <c r="H16" s="2"/>
      <c r="I16" s="2"/>
      <c r="J16" s="2"/>
      <c r="K16" s="2"/>
      <c r="L16" s="2"/>
      <c r="M16" s="2"/>
      <c r="N16" s="2"/>
      <c r="O16" s="2"/>
    </row>
    <row r="17" spans="1:7" x14ac:dyDescent="0.25">
      <c r="A17" s="10">
        <v>8495</v>
      </c>
      <c r="B17" s="6" t="str">
        <f>LOOKUP(A17,A5:A14,B5:B14)</f>
        <v>S8</v>
      </c>
      <c r="C17" s="2"/>
      <c r="D17" s="11">
        <f>LOOKUP(A17,A5:A14,I5:I14)</f>
        <v>7</v>
      </c>
      <c r="E17" s="12">
        <f>LOOKUP(A17,A5:A14,K5:K14)</f>
        <v>27300</v>
      </c>
      <c r="G17" s="13">
        <f>LOOKUP(A17,A5:A14,O5:O14)</f>
        <v>6300</v>
      </c>
    </row>
    <row r="19" spans="1:7" ht="15.75" x14ac:dyDescent="0.25">
      <c r="A19" s="17" t="s">
        <v>25</v>
      </c>
      <c r="B19" s="17" t="s">
        <v>5</v>
      </c>
      <c r="C19" s="2"/>
      <c r="D19" s="17" t="s">
        <v>23</v>
      </c>
      <c r="E19" s="17" t="s">
        <v>26</v>
      </c>
      <c r="F19" s="2"/>
      <c r="G19" s="17" t="s">
        <v>24</v>
      </c>
    </row>
    <row r="20" spans="1:7" x14ac:dyDescent="0.25">
      <c r="A20" s="10" t="s">
        <v>11</v>
      </c>
      <c r="B20" s="7">
        <f>LOOKUP(A20,B5:B14,G5:G14)</f>
        <v>1560</v>
      </c>
      <c r="C20" s="2"/>
      <c r="D20" s="11">
        <f>LOOKUP(A20,B5:B14,I5:I14)</f>
        <v>4</v>
      </c>
      <c r="E20" s="12">
        <f>LOOKUP(A20,B5:B14,K5:K14)</f>
        <v>6240</v>
      </c>
      <c r="G20" s="13">
        <f>LOOKUP(A20,B5:B14,O5:O14)</f>
        <v>-3360</v>
      </c>
    </row>
    <row r="22" spans="1:7" ht="15.75" x14ac:dyDescent="0.25">
      <c r="A22" s="14" t="s">
        <v>27</v>
      </c>
      <c r="B22" s="14"/>
    </row>
    <row r="24" spans="1:7" x14ac:dyDescent="0.25">
      <c r="A24" s="16" t="s">
        <v>28</v>
      </c>
      <c r="B24" s="6">
        <f>SUM(M5:M14)</f>
        <v>68</v>
      </c>
    </row>
    <row r="25" spans="1:7" x14ac:dyDescent="0.25">
      <c r="A25" s="16" t="s">
        <v>29</v>
      </c>
      <c r="B25" s="6">
        <f>SUM(I5:I14)</f>
        <v>54</v>
      </c>
    </row>
    <row r="26" spans="1:7" x14ac:dyDescent="0.25">
      <c r="A26" s="16" t="s">
        <v>30</v>
      </c>
      <c r="B26" s="18">
        <f>B25/B24</f>
        <v>0.79411764705882348</v>
      </c>
    </row>
  </sheetData>
  <mergeCells count="2">
    <mergeCell ref="A1:O1"/>
    <mergeCell ref="A22:B22"/>
  </mergeCells>
  <conditionalFormatting sqref="I5:I14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{8153A598-FA77-4E33-8849-48267E545F77}</x14:id>
        </ext>
      </extLst>
    </cfRule>
  </conditionalFormatting>
  <conditionalFormatting sqref="O5:O15">
    <cfRule type="cellIs" dxfId="8" priority="8" operator="lessThan">
      <formula>0</formula>
    </cfRule>
    <cfRule type="cellIs" dxfId="7" priority="7" operator="greaterThan">
      <formula>0</formula>
    </cfRule>
  </conditionalFormatting>
  <conditionalFormatting sqref="M5:M14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{108C3F4E-D67F-4D59-84B0-6A9A34AADCC5}</x14:id>
        </ext>
      </extLst>
    </cfRule>
  </conditionalFormatting>
  <conditionalFormatting sqref="D5:D14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{0BD26EF3-59A4-4372-AD63-984B9CEA510D}</x14:id>
        </ext>
      </extLst>
    </cfRule>
  </conditionalFormatting>
  <conditionalFormatting sqref="G17">
    <cfRule type="cellIs" dxfId="2" priority="4" operator="lessThan">
      <formula>0</formula>
    </cfRule>
    <cfRule type="cellIs" dxfId="3" priority="3" operator="greaterThan">
      <formula>0</formula>
    </cfRule>
  </conditionalFormatting>
  <conditionalFormatting sqref="G20">
    <cfRule type="cellIs" dxfId="0" priority="1" operator="greaterThan">
      <formula>0</formula>
    </cfRule>
    <cfRule type="cellIs" dxfId="1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53A598-FA77-4E33-8849-48267E545F7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I5:I14</xm:sqref>
        </x14:conditionalFormatting>
        <x14:conditionalFormatting xmlns:xm="http://schemas.microsoft.com/office/excel/2006/main">
          <x14:cfRule type="dataBar" id="{108C3F4E-D67F-4D59-84B0-6A9A34AADCC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M5:M14</xm:sqref>
        </x14:conditionalFormatting>
        <x14:conditionalFormatting xmlns:xm="http://schemas.microsoft.com/office/excel/2006/main">
          <x14:cfRule type="dataBar" id="{0BD26EF3-59A4-4372-AD63-984B9CEA510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D5:D14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Dados dos Produtos</vt:lpstr>
      <vt:lpstr>Gráfico de Vendas</vt:lpstr>
      <vt:lpstr>Vendas x Estoque</vt:lpstr>
      <vt:lpstr>Faturamento por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Oliver</dc:creator>
  <cp:lastModifiedBy>Anderson Oliver</cp:lastModifiedBy>
  <cp:lastPrinted>2025-01-22T18:57:03Z</cp:lastPrinted>
  <dcterms:created xsi:type="dcterms:W3CDTF">2025-01-22T18:49:03Z</dcterms:created>
  <dcterms:modified xsi:type="dcterms:W3CDTF">2025-01-24T13:04:21Z</dcterms:modified>
</cp:coreProperties>
</file>