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915"/>
  </bookViews>
  <sheets>
    <sheet name="Dados" sheetId="1" r:id="rId1"/>
  </sheets>
  <definedNames>
    <definedName name="_xlnm._FilterDatabase" localSheetId="0" hidden="1">Dados!$A$4:$G$23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D6" i="1"/>
  <c r="D7" i="1"/>
  <c r="D8" i="1"/>
  <c r="D9" i="1"/>
  <c r="D10" i="1"/>
  <c r="D11" i="1"/>
  <c r="D12" i="1"/>
  <c r="D13" i="1"/>
  <c r="D14" i="1"/>
  <c r="G14" i="1" s="1"/>
  <c r="K14" i="1" s="1"/>
  <c r="D15" i="1"/>
  <c r="D16" i="1"/>
  <c r="D17" i="1"/>
  <c r="D18" i="1"/>
  <c r="D19" i="1"/>
  <c r="D20" i="1"/>
  <c r="D21" i="1"/>
  <c r="D22" i="1"/>
  <c r="D23" i="1"/>
  <c r="D5" i="1"/>
  <c r="B26" i="1"/>
  <c r="B25" i="1"/>
  <c r="G5" i="1" l="1"/>
  <c r="K5" i="1" s="1"/>
  <c r="G12" i="1"/>
  <c r="K12" i="1" s="1"/>
  <c r="G11" i="1"/>
  <c r="K11" i="1" s="1"/>
  <c r="G23" i="1"/>
  <c r="K23" i="1" s="1"/>
  <c r="G22" i="1"/>
  <c r="K22" i="1" s="1"/>
  <c r="G10" i="1"/>
  <c r="K10" i="1" s="1"/>
  <c r="G20" i="1"/>
  <c r="K20" i="1" s="1"/>
  <c r="G17" i="1"/>
  <c r="K17" i="1" s="1"/>
  <c r="G21" i="1"/>
  <c r="K21" i="1" s="1"/>
  <c r="G9" i="1"/>
  <c r="K9" i="1" s="1"/>
  <c r="G16" i="1"/>
  <c r="K16" i="1" s="1"/>
  <c r="G8" i="1"/>
  <c r="K8" i="1" s="1"/>
  <c r="G15" i="1"/>
  <c r="K15" i="1" s="1"/>
  <c r="G19" i="1"/>
  <c r="K19" i="1" s="1"/>
  <c r="G7" i="1"/>
  <c r="K7" i="1" s="1"/>
  <c r="G18" i="1"/>
  <c r="K18" i="1" s="1"/>
  <c r="G13" i="1"/>
  <c r="K13" i="1" s="1"/>
  <c r="G6" i="1"/>
  <c r="K6" i="1" s="1"/>
</calcChain>
</file>

<file path=xl/sharedStrings.xml><?xml version="1.0" encoding="utf-8"?>
<sst xmlns="http://schemas.openxmlformats.org/spreadsheetml/2006/main" count="53" uniqueCount="40">
  <si>
    <t>Meta de Vendas</t>
  </si>
  <si>
    <t>Comissão de Meta</t>
  </si>
  <si>
    <t>Setor</t>
  </si>
  <si>
    <t xml:space="preserve">Nome </t>
  </si>
  <si>
    <t>Salário Bruto</t>
  </si>
  <si>
    <t>Impostos</t>
  </si>
  <si>
    <t>Quant. Faltas</t>
  </si>
  <si>
    <t>Valor da Falta</t>
  </si>
  <si>
    <t>Valor Líquido</t>
  </si>
  <si>
    <t>Vendas Realizadas</t>
  </si>
  <si>
    <t>Comissão</t>
  </si>
  <si>
    <t>Total a Receber</t>
  </si>
  <si>
    <t>ADM</t>
  </si>
  <si>
    <t>THOMAS SILVA</t>
  </si>
  <si>
    <t>VENDAS</t>
  </si>
  <si>
    <t>JULIETE MORAES</t>
  </si>
  <si>
    <t>POMPÍLIO MACEDO</t>
  </si>
  <si>
    <t>JOSÉ NUNES</t>
  </si>
  <si>
    <t>RIBAMAR PEIXOTO</t>
  </si>
  <si>
    <t>ATENDIMENTO</t>
  </si>
  <si>
    <t>ROSA GUIMARÃES</t>
  </si>
  <si>
    <t>SOARES JUNIOR</t>
  </si>
  <si>
    <t>MARINÊS ROSA</t>
  </si>
  <si>
    <t>JULIA SILVA</t>
  </si>
  <si>
    <t>PRODUÇÃO</t>
  </si>
  <si>
    <t>THOMAS JOSÉ</t>
  </si>
  <si>
    <t>ROSA GALVÃO</t>
  </si>
  <si>
    <t>JULIA PAZ</t>
  </si>
  <si>
    <t>SATORU KAWATA</t>
  </si>
  <si>
    <t>MOHAMMED LIMA</t>
  </si>
  <si>
    <t>COZINHA</t>
  </si>
  <si>
    <t>TÚLIO MANOEL</t>
  </si>
  <si>
    <t>AJUDANTE</t>
  </si>
  <si>
    <t>MARIA SILVA</t>
  </si>
  <si>
    <t>NICOLAS SILAS</t>
  </si>
  <si>
    <t>ALFREDO DA LUZ</t>
  </si>
  <si>
    <t>THABATA CAROLINE</t>
  </si>
  <si>
    <t>Valor Total (Salários)</t>
  </si>
  <si>
    <t xml:space="preserve">Média Salarial </t>
  </si>
  <si>
    <t>FOLHA DE COMISSÃO - XYZ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</si>
</sst>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4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44" fontId="4" fillId="2" borderId="0" xfId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44" fontId="4" fillId="2" borderId="0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">
    <dxf>
      <font>
        <b/>
        <i val="0"/>
        <color theme="8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workbookViewId="0">
      <selection activeCell="N17" sqref="N17"/>
    </sheetView>
  </sheetViews>
  <sheetFormatPr defaultRowHeight="15" x14ac:dyDescent="0.25"/>
  <cols>
    <col min="1" max="1" width="21.7109375" bestFit="1" customWidth="1"/>
    <col min="2" max="2" width="18.85546875" bestFit="1" customWidth="1"/>
    <col min="3" max="3" width="20" bestFit="1" customWidth="1"/>
    <col min="4" max="4" width="14.42578125" bestFit="1" customWidth="1"/>
    <col min="5" max="5" width="18.5703125" bestFit="1" customWidth="1"/>
    <col min="6" max="6" width="19.140625" bestFit="1" customWidth="1"/>
    <col min="7" max="7" width="18.7109375" bestFit="1" customWidth="1"/>
    <col min="9" max="9" width="18.85546875" bestFit="1" customWidth="1"/>
    <col min="10" max="10" width="15.28515625" bestFit="1" customWidth="1"/>
    <col min="11" max="11" width="19" bestFit="1" customWidth="1"/>
    <col min="12" max="12" width="12.140625" bestFit="1" customWidth="1"/>
  </cols>
  <sheetData>
    <row r="1" spans="1:12" ht="18.75" x14ac:dyDescent="0.3">
      <c r="A1" s="16" t="s">
        <v>39</v>
      </c>
      <c r="B1" s="16"/>
      <c r="C1" s="16"/>
      <c r="D1" s="16"/>
      <c r="E1" s="16"/>
      <c r="F1" s="16"/>
      <c r="G1" s="16"/>
      <c r="J1" s="1"/>
    </row>
    <row r="2" spans="1:12" ht="15.75" x14ac:dyDescent="0.25">
      <c r="C2" s="1"/>
      <c r="E2" s="2"/>
      <c r="I2" s="21" t="s">
        <v>0</v>
      </c>
      <c r="J2" s="3">
        <v>100</v>
      </c>
      <c r="K2" s="21" t="s">
        <v>1</v>
      </c>
      <c r="L2" s="4">
        <v>1250</v>
      </c>
    </row>
    <row r="3" spans="1:12" x14ac:dyDescent="0.25">
      <c r="C3" s="1"/>
      <c r="E3" s="2"/>
      <c r="J3" s="2"/>
    </row>
    <row r="4" spans="1:12" ht="15.75" x14ac:dyDescent="0.25">
      <c r="A4" s="17" t="s">
        <v>2</v>
      </c>
      <c r="B4" s="17" t="s">
        <v>3</v>
      </c>
      <c r="C4" s="18" t="s">
        <v>4</v>
      </c>
      <c r="D4" s="17" t="s">
        <v>5</v>
      </c>
      <c r="E4" s="19" t="s">
        <v>6</v>
      </c>
      <c r="F4" s="17" t="s">
        <v>7</v>
      </c>
      <c r="G4" s="17" t="s">
        <v>8</v>
      </c>
      <c r="I4" s="22" t="s">
        <v>9</v>
      </c>
      <c r="J4" s="23" t="s">
        <v>10</v>
      </c>
      <c r="K4" s="22" t="s">
        <v>11</v>
      </c>
    </row>
    <row r="5" spans="1:12" x14ac:dyDescent="0.25">
      <c r="A5" s="11" t="s">
        <v>12</v>
      </c>
      <c r="B5" s="5" t="s">
        <v>13</v>
      </c>
      <c r="C5" s="6">
        <v>1290</v>
      </c>
      <c r="D5" s="7">
        <f>C5*15%</f>
        <v>193.5</v>
      </c>
      <c r="E5" s="8">
        <v>0</v>
      </c>
      <c r="F5" s="9">
        <f>IF(E5=0,0,(C5/30)*E5)</f>
        <v>0</v>
      </c>
      <c r="G5" s="7">
        <f>C5-D5-F5</f>
        <v>1096.5</v>
      </c>
      <c r="I5" s="10">
        <v>115</v>
      </c>
      <c r="J5" s="13" t="str">
        <f>IF(I5&gt;=$J$2,"OK","Sem Comissão")</f>
        <v>OK</v>
      </c>
      <c r="K5" s="14">
        <f>IF(I5&gt;=$J$2,SUM(G5,$L$2),G5)</f>
        <v>2346.5</v>
      </c>
    </row>
    <row r="6" spans="1:12" x14ac:dyDescent="0.25">
      <c r="A6" s="11" t="s">
        <v>14</v>
      </c>
      <c r="B6" s="5" t="s">
        <v>15</v>
      </c>
      <c r="C6" s="6">
        <v>1700</v>
      </c>
      <c r="D6" s="7">
        <f t="shared" ref="D6:D23" si="0">C6*15%</f>
        <v>255</v>
      </c>
      <c r="E6" s="8">
        <v>4</v>
      </c>
      <c r="F6" s="9">
        <f t="shared" ref="F6:F23" si="1">IF(E6=0,0,(C6/30)*E6)</f>
        <v>226.66666666666666</v>
      </c>
      <c r="G6" s="7">
        <f>C6-D6-F6</f>
        <v>1218.3333333333333</v>
      </c>
      <c r="I6" s="10">
        <v>10</v>
      </c>
      <c r="J6" s="13" t="str">
        <f t="shared" ref="J6:J23" si="2">IF(I6&gt;=$J$2,"OK","Sem Comissão")</f>
        <v>Sem Comissão</v>
      </c>
      <c r="K6" s="14">
        <f t="shared" ref="K6:K23" si="3">IF(I6&gt;=$J$2,SUM(G6,$L$2),G6)</f>
        <v>1218.3333333333333</v>
      </c>
    </row>
    <row r="7" spans="1:12" x14ac:dyDescent="0.25">
      <c r="A7" s="11" t="s">
        <v>12</v>
      </c>
      <c r="B7" s="5" t="s">
        <v>16</v>
      </c>
      <c r="C7" s="6">
        <v>1290</v>
      </c>
      <c r="D7" s="7">
        <f t="shared" si="0"/>
        <v>193.5</v>
      </c>
      <c r="E7" s="8">
        <v>0</v>
      </c>
      <c r="F7" s="9">
        <f t="shared" si="1"/>
        <v>0</v>
      </c>
      <c r="G7" s="7">
        <f t="shared" ref="G7:G23" si="4">C7-D7-F7</f>
        <v>1096.5</v>
      </c>
      <c r="I7" s="10">
        <v>132</v>
      </c>
      <c r="J7" s="13" t="str">
        <f t="shared" si="2"/>
        <v>OK</v>
      </c>
      <c r="K7" s="14">
        <f t="shared" si="3"/>
        <v>2346.5</v>
      </c>
    </row>
    <row r="8" spans="1:12" x14ac:dyDescent="0.25">
      <c r="A8" s="11" t="s">
        <v>12</v>
      </c>
      <c r="B8" s="5" t="s">
        <v>17</v>
      </c>
      <c r="C8" s="6">
        <v>1290</v>
      </c>
      <c r="D8" s="7">
        <f t="shared" si="0"/>
        <v>193.5</v>
      </c>
      <c r="E8" s="8">
        <v>2</v>
      </c>
      <c r="F8" s="9">
        <f t="shared" si="1"/>
        <v>86</v>
      </c>
      <c r="G8" s="7">
        <f t="shared" si="4"/>
        <v>1010.5</v>
      </c>
      <c r="I8" s="10">
        <v>107</v>
      </c>
      <c r="J8" s="13" t="str">
        <f t="shared" si="2"/>
        <v>OK</v>
      </c>
      <c r="K8" s="14">
        <f t="shared" si="3"/>
        <v>2260.5</v>
      </c>
    </row>
    <row r="9" spans="1:12" x14ac:dyDescent="0.25">
      <c r="A9" s="11" t="s">
        <v>14</v>
      </c>
      <c r="B9" s="5" t="s">
        <v>18</v>
      </c>
      <c r="C9" s="6">
        <v>1700</v>
      </c>
      <c r="D9" s="7">
        <f t="shared" si="0"/>
        <v>255</v>
      </c>
      <c r="E9" s="8">
        <v>1</v>
      </c>
      <c r="F9" s="9">
        <f t="shared" si="1"/>
        <v>56.666666666666664</v>
      </c>
      <c r="G9" s="7">
        <f t="shared" si="4"/>
        <v>1388.3333333333333</v>
      </c>
      <c r="I9" s="10">
        <v>100</v>
      </c>
      <c r="J9" s="13" t="str">
        <f t="shared" si="2"/>
        <v>OK</v>
      </c>
      <c r="K9" s="14">
        <f t="shared" si="3"/>
        <v>2638.333333333333</v>
      </c>
    </row>
    <row r="10" spans="1:12" x14ac:dyDescent="0.25">
      <c r="A10" s="11" t="s">
        <v>19</v>
      </c>
      <c r="B10" s="5" t="s">
        <v>20</v>
      </c>
      <c r="C10" s="6">
        <v>890</v>
      </c>
      <c r="D10" s="7">
        <f t="shared" si="0"/>
        <v>133.5</v>
      </c>
      <c r="E10" s="8">
        <v>3</v>
      </c>
      <c r="F10" s="9">
        <f t="shared" si="1"/>
        <v>89</v>
      </c>
      <c r="G10" s="7">
        <f t="shared" si="4"/>
        <v>667.5</v>
      </c>
      <c r="I10" s="10">
        <v>78</v>
      </c>
      <c r="J10" s="13" t="str">
        <f t="shared" si="2"/>
        <v>Sem Comissão</v>
      </c>
      <c r="K10" s="14">
        <f t="shared" si="3"/>
        <v>667.5</v>
      </c>
    </row>
    <row r="11" spans="1:12" x14ac:dyDescent="0.25">
      <c r="A11" s="11" t="s">
        <v>12</v>
      </c>
      <c r="B11" s="5" t="s">
        <v>21</v>
      </c>
      <c r="C11" s="6">
        <v>1290</v>
      </c>
      <c r="D11" s="7">
        <f t="shared" si="0"/>
        <v>193.5</v>
      </c>
      <c r="E11" s="8">
        <v>7</v>
      </c>
      <c r="F11" s="9">
        <f t="shared" si="1"/>
        <v>301</v>
      </c>
      <c r="G11" s="7">
        <f t="shared" si="4"/>
        <v>795.5</v>
      </c>
      <c r="I11" s="10">
        <v>105</v>
      </c>
      <c r="J11" s="13" t="str">
        <f t="shared" si="2"/>
        <v>OK</v>
      </c>
      <c r="K11" s="14">
        <f t="shared" si="3"/>
        <v>2045.5</v>
      </c>
    </row>
    <row r="12" spans="1:12" x14ac:dyDescent="0.25">
      <c r="A12" s="11" t="s">
        <v>14</v>
      </c>
      <c r="B12" s="5" t="s">
        <v>22</v>
      </c>
      <c r="C12" s="6">
        <v>1700</v>
      </c>
      <c r="D12" s="7">
        <f t="shared" si="0"/>
        <v>255</v>
      </c>
      <c r="E12" s="8">
        <v>0</v>
      </c>
      <c r="F12" s="9">
        <f t="shared" si="1"/>
        <v>0</v>
      </c>
      <c r="G12" s="7">
        <f t="shared" si="4"/>
        <v>1445</v>
      </c>
      <c r="I12" s="10">
        <v>50</v>
      </c>
      <c r="J12" s="13" t="str">
        <f t="shared" si="2"/>
        <v>Sem Comissão</v>
      </c>
      <c r="K12" s="14">
        <f t="shared" si="3"/>
        <v>1445</v>
      </c>
    </row>
    <row r="13" spans="1:12" x14ac:dyDescent="0.25">
      <c r="A13" s="11" t="s">
        <v>19</v>
      </c>
      <c r="B13" s="5" t="s">
        <v>23</v>
      </c>
      <c r="C13" s="6">
        <v>890</v>
      </c>
      <c r="D13" s="7">
        <f t="shared" si="0"/>
        <v>133.5</v>
      </c>
      <c r="E13" s="8">
        <v>2</v>
      </c>
      <c r="F13" s="9">
        <f t="shared" si="1"/>
        <v>59.333333333333336</v>
      </c>
      <c r="G13" s="7">
        <f t="shared" si="4"/>
        <v>697.16666666666663</v>
      </c>
      <c r="I13" s="10">
        <v>55</v>
      </c>
      <c r="J13" s="13" t="str">
        <f t="shared" si="2"/>
        <v>Sem Comissão</v>
      </c>
      <c r="K13" s="14">
        <f t="shared" si="3"/>
        <v>697.16666666666663</v>
      </c>
    </row>
    <row r="14" spans="1:12" x14ac:dyDescent="0.25">
      <c r="A14" s="11" t="s">
        <v>24</v>
      </c>
      <c r="B14" s="5" t="s">
        <v>25</v>
      </c>
      <c r="C14" s="6">
        <v>788</v>
      </c>
      <c r="D14" s="7">
        <f t="shared" si="0"/>
        <v>118.19999999999999</v>
      </c>
      <c r="E14" s="8">
        <v>0</v>
      </c>
      <c r="F14" s="9">
        <f t="shared" si="1"/>
        <v>0</v>
      </c>
      <c r="G14" s="7">
        <f t="shared" si="4"/>
        <v>669.8</v>
      </c>
      <c r="I14" s="10">
        <v>67</v>
      </c>
      <c r="J14" s="13" t="str">
        <f t="shared" si="2"/>
        <v>Sem Comissão</v>
      </c>
      <c r="K14" s="14">
        <f t="shared" si="3"/>
        <v>669.8</v>
      </c>
    </row>
    <row r="15" spans="1:12" x14ac:dyDescent="0.25">
      <c r="A15" s="11" t="s">
        <v>14</v>
      </c>
      <c r="B15" s="5" t="s">
        <v>26</v>
      </c>
      <c r="C15" s="6">
        <v>1700</v>
      </c>
      <c r="D15" s="7">
        <f t="shared" si="0"/>
        <v>255</v>
      </c>
      <c r="E15" s="8">
        <v>2</v>
      </c>
      <c r="F15" s="9">
        <f t="shared" si="1"/>
        <v>113.33333333333333</v>
      </c>
      <c r="G15" s="7">
        <f t="shared" si="4"/>
        <v>1331.6666666666667</v>
      </c>
      <c r="I15" s="10">
        <v>150</v>
      </c>
      <c r="J15" s="13" t="str">
        <f t="shared" si="2"/>
        <v>OK</v>
      </c>
      <c r="K15" s="14">
        <f t="shared" si="3"/>
        <v>2581.666666666667</v>
      </c>
    </row>
    <row r="16" spans="1:12" x14ac:dyDescent="0.25">
      <c r="A16" s="11" t="s">
        <v>24</v>
      </c>
      <c r="B16" s="5" t="s">
        <v>27</v>
      </c>
      <c r="C16" s="6">
        <v>788</v>
      </c>
      <c r="D16" s="7">
        <f t="shared" si="0"/>
        <v>118.19999999999999</v>
      </c>
      <c r="E16" s="8">
        <v>0</v>
      </c>
      <c r="F16" s="9">
        <f t="shared" si="1"/>
        <v>0</v>
      </c>
      <c r="G16" s="7">
        <f t="shared" si="4"/>
        <v>669.8</v>
      </c>
      <c r="I16" s="10">
        <v>91</v>
      </c>
      <c r="J16" s="13" t="str">
        <f t="shared" si="2"/>
        <v>Sem Comissão</v>
      </c>
      <c r="K16" s="14">
        <f t="shared" si="3"/>
        <v>669.8</v>
      </c>
    </row>
    <row r="17" spans="1:11" x14ac:dyDescent="0.25">
      <c r="A17" s="11" t="s">
        <v>24</v>
      </c>
      <c r="B17" s="5" t="s">
        <v>28</v>
      </c>
      <c r="C17" s="6">
        <v>788</v>
      </c>
      <c r="D17" s="7">
        <f t="shared" si="0"/>
        <v>118.19999999999999</v>
      </c>
      <c r="E17" s="8">
        <v>0</v>
      </c>
      <c r="F17" s="9">
        <f t="shared" si="1"/>
        <v>0</v>
      </c>
      <c r="G17" s="7">
        <f t="shared" si="4"/>
        <v>669.8</v>
      </c>
      <c r="I17" s="10">
        <v>112</v>
      </c>
      <c r="J17" s="13" t="str">
        <f t="shared" si="2"/>
        <v>OK</v>
      </c>
      <c r="K17" s="14">
        <f t="shared" si="3"/>
        <v>1919.8</v>
      </c>
    </row>
    <row r="18" spans="1:11" x14ac:dyDescent="0.25">
      <c r="A18" s="11" t="s">
        <v>12</v>
      </c>
      <c r="B18" s="5" t="s">
        <v>29</v>
      </c>
      <c r="C18" s="6">
        <v>1290</v>
      </c>
      <c r="D18" s="7">
        <f t="shared" si="0"/>
        <v>193.5</v>
      </c>
      <c r="E18" s="8">
        <v>1</v>
      </c>
      <c r="F18" s="9">
        <f t="shared" si="1"/>
        <v>43</v>
      </c>
      <c r="G18" s="7">
        <f t="shared" si="4"/>
        <v>1053.5</v>
      </c>
      <c r="I18" s="10">
        <v>135</v>
      </c>
      <c r="J18" s="13" t="str">
        <f t="shared" si="2"/>
        <v>OK</v>
      </c>
      <c r="K18" s="14">
        <f t="shared" si="3"/>
        <v>2303.5</v>
      </c>
    </row>
    <row r="19" spans="1:11" x14ac:dyDescent="0.25">
      <c r="A19" s="12" t="s">
        <v>30</v>
      </c>
      <c r="B19" s="10" t="s">
        <v>31</v>
      </c>
      <c r="C19" s="4">
        <v>940</v>
      </c>
      <c r="D19" s="7">
        <f t="shared" si="0"/>
        <v>141</v>
      </c>
      <c r="E19" s="3">
        <v>3</v>
      </c>
      <c r="F19" s="9">
        <f t="shared" si="1"/>
        <v>94</v>
      </c>
      <c r="G19" s="7">
        <f t="shared" si="4"/>
        <v>705</v>
      </c>
      <c r="I19" s="10">
        <v>88</v>
      </c>
      <c r="J19" s="13" t="str">
        <f t="shared" si="2"/>
        <v>Sem Comissão</v>
      </c>
      <c r="K19" s="14">
        <f t="shared" si="3"/>
        <v>705</v>
      </c>
    </row>
    <row r="20" spans="1:11" x14ac:dyDescent="0.25">
      <c r="A20" s="12" t="s">
        <v>32</v>
      </c>
      <c r="B20" s="10" t="s">
        <v>33</v>
      </c>
      <c r="C20" s="4">
        <v>788</v>
      </c>
      <c r="D20" s="7">
        <f t="shared" si="0"/>
        <v>118.19999999999999</v>
      </c>
      <c r="E20" s="3">
        <v>1</v>
      </c>
      <c r="F20" s="9">
        <f t="shared" si="1"/>
        <v>26.266666666666666</v>
      </c>
      <c r="G20" s="7">
        <f t="shared" si="4"/>
        <v>643.5333333333333</v>
      </c>
      <c r="I20" s="10">
        <v>114</v>
      </c>
      <c r="J20" s="13" t="str">
        <f t="shared" si="2"/>
        <v>OK</v>
      </c>
      <c r="K20" s="14">
        <f t="shared" si="3"/>
        <v>1893.5333333333333</v>
      </c>
    </row>
    <row r="21" spans="1:11" x14ac:dyDescent="0.25">
      <c r="A21" s="12" t="s">
        <v>32</v>
      </c>
      <c r="B21" s="10" t="s">
        <v>34</v>
      </c>
      <c r="C21" s="4">
        <v>788</v>
      </c>
      <c r="D21" s="7">
        <f t="shared" si="0"/>
        <v>118.19999999999999</v>
      </c>
      <c r="E21" s="3">
        <v>0</v>
      </c>
      <c r="F21" s="9">
        <f t="shared" si="1"/>
        <v>0</v>
      </c>
      <c r="G21" s="7">
        <f t="shared" si="4"/>
        <v>669.8</v>
      </c>
      <c r="I21" s="10">
        <v>100</v>
      </c>
      <c r="J21" s="13" t="str">
        <f t="shared" si="2"/>
        <v>OK</v>
      </c>
      <c r="K21" s="14">
        <f t="shared" si="3"/>
        <v>1919.8</v>
      </c>
    </row>
    <row r="22" spans="1:11" x14ac:dyDescent="0.25">
      <c r="A22" s="12" t="s">
        <v>30</v>
      </c>
      <c r="B22" s="10" t="s">
        <v>35</v>
      </c>
      <c r="C22" s="4">
        <v>940</v>
      </c>
      <c r="D22" s="7">
        <f t="shared" si="0"/>
        <v>141</v>
      </c>
      <c r="E22" s="3">
        <v>2</v>
      </c>
      <c r="F22" s="9">
        <f t="shared" si="1"/>
        <v>62.666666666666664</v>
      </c>
      <c r="G22" s="7">
        <f t="shared" si="4"/>
        <v>736.33333333333337</v>
      </c>
      <c r="I22" s="10">
        <v>92</v>
      </c>
      <c r="J22" s="13" t="str">
        <f t="shared" si="2"/>
        <v>Sem Comissão</v>
      </c>
      <c r="K22" s="14">
        <f t="shared" si="3"/>
        <v>736.33333333333337</v>
      </c>
    </row>
    <row r="23" spans="1:11" x14ac:dyDescent="0.25">
      <c r="A23" s="12" t="s">
        <v>14</v>
      </c>
      <c r="B23" s="10" t="s">
        <v>36</v>
      </c>
      <c r="C23" s="4">
        <v>1700</v>
      </c>
      <c r="D23" s="7">
        <f t="shared" si="0"/>
        <v>255</v>
      </c>
      <c r="E23" s="3">
        <v>3</v>
      </c>
      <c r="F23" s="9">
        <f t="shared" si="1"/>
        <v>170</v>
      </c>
      <c r="G23" s="7">
        <f t="shared" si="4"/>
        <v>1275</v>
      </c>
      <c r="I23" s="10">
        <v>99</v>
      </c>
      <c r="J23" s="13" t="str">
        <f t="shared" si="2"/>
        <v>Sem Comissão</v>
      </c>
      <c r="K23" s="14">
        <f t="shared" si="3"/>
        <v>1275</v>
      </c>
    </row>
    <row r="24" spans="1:11" x14ac:dyDescent="0.25">
      <c r="C24" s="1"/>
      <c r="E24" s="2"/>
      <c r="J24" s="1"/>
    </row>
    <row r="25" spans="1:11" ht="15.75" x14ac:dyDescent="0.25">
      <c r="A25" s="20" t="s">
        <v>37</v>
      </c>
      <c r="B25" s="15">
        <f>SUM(C5:C23)</f>
        <v>22550</v>
      </c>
      <c r="C25" s="1"/>
      <c r="E25" s="2"/>
      <c r="J25" s="1"/>
    </row>
    <row r="26" spans="1:11" ht="15.75" x14ac:dyDescent="0.25">
      <c r="A26" s="20" t="s">
        <v>38</v>
      </c>
      <c r="B26" s="15">
        <f>AVERAGE(C5:C23)</f>
        <v>1186.8421052631579</v>
      </c>
      <c r="C26" s="1"/>
      <c r="E26" s="2"/>
      <c r="J26" s="1"/>
    </row>
  </sheetData>
  <autoFilter ref="A4:G23"/>
  <mergeCells count="1">
    <mergeCell ref="A1:G1"/>
  </mergeCells>
  <conditionalFormatting sqref="J5:J23">
    <cfRule type="containsText" dxfId="2" priority="8" operator="containsText" text="OK">
      <formula>NOT(ISERROR(SEARCH("OK",J5)))</formula>
    </cfRule>
    <cfRule type="containsText" dxfId="1" priority="9" operator="containsText" text="Sem Comissão">
      <formula>NOT(ISERROR(SEARCH("Sem Comissão",J5)))</formula>
    </cfRule>
    <cfRule type="containsText" dxfId="0" priority="1" operator="containsText" text="OK">
      <formula>NOT(ISERROR(SEARCH("OK",J5)))</formula>
    </cfRule>
  </conditionalFormatting>
  <conditionalFormatting sqref="E5:E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{043580AB-9AE9-4F1F-BDE6-21099FD6465B}</x14:id>
        </ext>
      </extLst>
    </cfRule>
  </conditionalFormatting>
  <conditionalFormatting sqref="I5:I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{46FAB585-9AE0-4B13-9837-00EEE78A6E9F}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3580AB-9AE9-4F1F-BDE6-21099FD646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E5:E23</xm:sqref>
        </x14:conditionalFormatting>
        <x14:conditionalFormatting xmlns:xm="http://schemas.microsoft.com/office/excel/2006/main">
          <x14:cfRule type="dataBar" id="{46FAB585-9AE0-4B13-9837-00EEE78A6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2025-01-25T15:27:44Z</dcterms:created>
  <dcterms:modified xsi:type="dcterms:W3CDTF">2025-01-25T17:55:39Z</dcterms:modified>
</cp:coreProperties>
</file>