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9416b34555a70f/Documents/School/AFIT_Classes/Research/SiC_Size_Dependence_in_AM_Mo/Data/Reflectance/"/>
    </mc:Choice>
  </mc:AlternateContent>
  <xr:revisionPtr revIDLastSave="604" documentId="8_{18EE7C35-35A6-4D14-A8C2-F1D500ADB25B}" xr6:coauthVersionLast="47" xr6:coauthVersionMax="47" xr10:uidLastSave="{DC744C25-1324-4E9B-909C-D6AE2E84FFAD}"/>
  <bookViews>
    <workbookView xWindow="-108" yWindow="-108" windowWidth="23256" windowHeight="12456" firstSheet="3" activeTab="4" xr2:uid="{00000000-000D-0000-FFFF-FFFF00000000}"/>
  </bookViews>
  <sheets>
    <sheet name="E903 Data" sheetId="1" r:id="rId1"/>
    <sheet name="K-S Conversion" sheetId="15" r:id="rId2"/>
    <sheet name="Traceability 2022" sheetId="14" r:id="rId3"/>
    <sheet name="Oxidation Chemistry" sheetId="16" r:id="rId4"/>
    <sheet name="Allowed Direct Transition MoOx" sheetId="18" r:id="rId5"/>
    <sheet name="Allowed Indirect Trans MoOx" sheetId="19" r:id="rId6"/>
    <sheet name="Tauc Mess" sheetId="17" r:id="rId7"/>
    <sheet name="MoSiC 18nm Tauc" sheetId="21" r:id="rId8"/>
    <sheet name="MoSiC 80nm Tauc" sheetId="20" r:id="rId9"/>
  </sheets>
  <externalReferences>
    <externalReference r:id="rId10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1" i="17" l="1"/>
  <c r="K221" i="17"/>
  <c r="V221" i="17" s="1"/>
  <c r="E221" i="17"/>
  <c r="X221" i="17" s="1"/>
  <c r="X220" i="17"/>
  <c r="T220" i="17"/>
  <c r="K220" i="17"/>
  <c r="V220" i="17" s="1"/>
  <c r="E220" i="17"/>
  <c r="Q220" i="17" s="1"/>
  <c r="T219" i="17"/>
  <c r="Q219" i="17"/>
  <c r="K219" i="17"/>
  <c r="E219" i="17"/>
  <c r="F219" i="17" s="1"/>
  <c r="T218" i="17"/>
  <c r="K218" i="17"/>
  <c r="L218" i="17" s="1"/>
  <c r="E218" i="17"/>
  <c r="Q218" i="17" s="1"/>
  <c r="T217" i="17"/>
  <c r="K217" i="17"/>
  <c r="L217" i="17" s="1"/>
  <c r="E217" i="17"/>
  <c r="T216" i="17"/>
  <c r="K216" i="17"/>
  <c r="V216" i="17" s="1"/>
  <c r="E216" i="17"/>
  <c r="Q216" i="17" s="1"/>
  <c r="T215" i="17"/>
  <c r="K215" i="17"/>
  <c r="L215" i="17" s="1"/>
  <c r="E215" i="17"/>
  <c r="F215" i="17" s="1"/>
  <c r="T214" i="17"/>
  <c r="K214" i="17"/>
  <c r="V214" i="17" s="1"/>
  <c r="E214" i="17"/>
  <c r="Q214" i="17" s="1"/>
  <c r="T213" i="17"/>
  <c r="K213" i="17"/>
  <c r="L213" i="17" s="1"/>
  <c r="E213" i="17"/>
  <c r="X213" i="17" s="1"/>
  <c r="T212" i="17"/>
  <c r="K212" i="17"/>
  <c r="V212" i="17" s="1"/>
  <c r="E212" i="17"/>
  <c r="Q212" i="17" s="1"/>
  <c r="T211" i="17"/>
  <c r="K211" i="17"/>
  <c r="E211" i="17"/>
  <c r="F211" i="17" s="1"/>
  <c r="T210" i="17"/>
  <c r="K210" i="17"/>
  <c r="V210" i="17" s="1"/>
  <c r="E210" i="17"/>
  <c r="Q210" i="17" s="1"/>
  <c r="T209" i="17"/>
  <c r="K209" i="17"/>
  <c r="L209" i="17" s="1"/>
  <c r="E209" i="17"/>
  <c r="X209" i="17" s="1"/>
  <c r="X208" i="17"/>
  <c r="T208" i="17"/>
  <c r="K208" i="17"/>
  <c r="V208" i="17" s="1"/>
  <c r="E208" i="17"/>
  <c r="Q208" i="17" s="1"/>
  <c r="T207" i="17"/>
  <c r="Q207" i="17"/>
  <c r="K207" i="17"/>
  <c r="L207" i="17" s="1"/>
  <c r="E207" i="17"/>
  <c r="F207" i="17" s="1"/>
  <c r="T206" i="17"/>
  <c r="L206" i="17"/>
  <c r="K206" i="17"/>
  <c r="V206" i="17" s="1"/>
  <c r="E206" i="17"/>
  <c r="Q206" i="17" s="1"/>
  <c r="T205" i="17"/>
  <c r="K205" i="17"/>
  <c r="E205" i="17"/>
  <c r="X205" i="17" s="1"/>
  <c r="T204" i="17"/>
  <c r="K204" i="17"/>
  <c r="V204" i="17" s="1"/>
  <c r="E204" i="17"/>
  <c r="T203" i="17"/>
  <c r="K203" i="17"/>
  <c r="E203" i="17"/>
  <c r="F203" i="17" s="1"/>
  <c r="T202" i="17"/>
  <c r="L202" i="17"/>
  <c r="K202" i="17"/>
  <c r="V202" i="17" s="1"/>
  <c r="E202" i="17"/>
  <c r="Q202" i="17" s="1"/>
  <c r="T201" i="17"/>
  <c r="Q201" i="17"/>
  <c r="K201" i="17"/>
  <c r="L201" i="17" s="1"/>
  <c r="E201" i="17"/>
  <c r="X201" i="17" s="1"/>
  <c r="T200" i="17"/>
  <c r="K200" i="17"/>
  <c r="V200" i="17" s="1"/>
  <c r="E200" i="17"/>
  <c r="Q200" i="17" s="1"/>
  <c r="T199" i="17"/>
  <c r="Q199" i="17"/>
  <c r="P199" i="17"/>
  <c r="R199" i="17" s="1"/>
  <c r="S199" i="17" s="1"/>
  <c r="K199" i="17"/>
  <c r="L199" i="17" s="1"/>
  <c r="E199" i="17"/>
  <c r="F199" i="17" s="1"/>
  <c r="T198" i="17"/>
  <c r="K198" i="17"/>
  <c r="V198" i="17" s="1"/>
  <c r="E198" i="17"/>
  <c r="Q198" i="17" s="1"/>
  <c r="V197" i="17"/>
  <c r="T197" i="17"/>
  <c r="K197" i="17"/>
  <c r="L197" i="17" s="1"/>
  <c r="E197" i="17"/>
  <c r="T196" i="17"/>
  <c r="K196" i="17"/>
  <c r="V196" i="17" s="1"/>
  <c r="E196" i="17"/>
  <c r="Q196" i="17" s="1"/>
  <c r="T195" i="17"/>
  <c r="Q195" i="17"/>
  <c r="K195" i="17"/>
  <c r="E195" i="17"/>
  <c r="F195" i="17" s="1"/>
  <c r="T194" i="17"/>
  <c r="K194" i="17"/>
  <c r="E194" i="17"/>
  <c r="Q194" i="17" s="1"/>
  <c r="T193" i="17"/>
  <c r="K193" i="17"/>
  <c r="V193" i="17" s="1"/>
  <c r="E193" i="17"/>
  <c r="X193" i="17" s="1"/>
  <c r="T192" i="17"/>
  <c r="K192" i="17"/>
  <c r="V192" i="17" s="1"/>
  <c r="E192" i="17"/>
  <c r="Q192" i="17" s="1"/>
  <c r="T191" i="17"/>
  <c r="Q191" i="17"/>
  <c r="K191" i="17"/>
  <c r="E191" i="17"/>
  <c r="F191" i="17" s="1"/>
  <c r="T190" i="17"/>
  <c r="K190" i="17"/>
  <c r="V190" i="17" s="1"/>
  <c r="E190" i="17"/>
  <c r="Q190" i="17" s="1"/>
  <c r="T189" i="17"/>
  <c r="Q189" i="17"/>
  <c r="L189" i="17"/>
  <c r="K189" i="17"/>
  <c r="V189" i="17" s="1"/>
  <c r="E189" i="17"/>
  <c r="X189" i="17" s="1"/>
  <c r="T188" i="17"/>
  <c r="K188" i="17"/>
  <c r="V188" i="17" s="1"/>
  <c r="E188" i="17"/>
  <c r="Q188" i="17" s="1"/>
  <c r="T187" i="17"/>
  <c r="K187" i="17"/>
  <c r="E187" i="17"/>
  <c r="F187" i="17" s="1"/>
  <c r="T186" i="17"/>
  <c r="K186" i="17"/>
  <c r="V186" i="17" s="1"/>
  <c r="E186" i="17"/>
  <c r="Q186" i="17" s="1"/>
  <c r="T185" i="17"/>
  <c r="Q185" i="17"/>
  <c r="L185" i="17"/>
  <c r="K185" i="17"/>
  <c r="V185" i="17" s="1"/>
  <c r="E185" i="17"/>
  <c r="X185" i="17" s="1"/>
  <c r="T184" i="17"/>
  <c r="K184" i="17"/>
  <c r="V184" i="17" s="1"/>
  <c r="E184" i="17"/>
  <c r="V183" i="17"/>
  <c r="T183" i="17"/>
  <c r="K183" i="17"/>
  <c r="E183" i="17"/>
  <c r="F183" i="17" s="1"/>
  <c r="T182" i="17"/>
  <c r="K182" i="17"/>
  <c r="V182" i="17" s="1"/>
  <c r="E182" i="17"/>
  <c r="Q182" i="17" s="1"/>
  <c r="T181" i="17"/>
  <c r="K181" i="17"/>
  <c r="E181" i="17"/>
  <c r="X181" i="17" s="1"/>
  <c r="T180" i="17"/>
  <c r="K180" i="17"/>
  <c r="V180" i="17" s="1"/>
  <c r="E180" i="17"/>
  <c r="Q180" i="17" s="1"/>
  <c r="X179" i="17"/>
  <c r="T179" i="17"/>
  <c r="K179" i="17"/>
  <c r="L179" i="17" s="1"/>
  <c r="E179" i="17"/>
  <c r="F179" i="17" s="1"/>
  <c r="T178" i="17"/>
  <c r="K178" i="17"/>
  <c r="V178" i="17" s="1"/>
  <c r="E178" i="17"/>
  <c r="Q178" i="17" s="1"/>
  <c r="T177" i="17"/>
  <c r="K177" i="17"/>
  <c r="V177" i="17" s="1"/>
  <c r="E177" i="17"/>
  <c r="T176" i="17"/>
  <c r="K176" i="17"/>
  <c r="V176" i="17" s="1"/>
  <c r="E176" i="17"/>
  <c r="Q176" i="17" s="1"/>
  <c r="AN98" i="17"/>
  <c r="AD98" i="17"/>
  <c r="Y98" i="17"/>
  <c r="T98" i="17"/>
  <c r="O98" i="17"/>
  <c r="J98" i="17"/>
  <c r="E98" i="17"/>
  <c r="AN97" i="17"/>
  <c r="AD97" i="17"/>
  <c r="Y97" i="17"/>
  <c r="T97" i="17"/>
  <c r="O97" i="17"/>
  <c r="J97" i="17"/>
  <c r="AT97" i="17" s="1"/>
  <c r="AU97" i="17" s="1"/>
  <c r="AV97" i="17" s="1"/>
  <c r="AX97" i="17" s="1"/>
  <c r="E97" i="17"/>
  <c r="AN96" i="17"/>
  <c r="AD96" i="17"/>
  <c r="Y96" i="17"/>
  <c r="T96" i="17"/>
  <c r="O96" i="17"/>
  <c r="J96" i="17"/>
  <c r="E96" i="17"/>
  <c r="AN95" i="17"/>
  <c r="AD95" i="17"/>
  <c r="Y95" i="17"/>
  <c r="T95" i="17"/>
  <c r="O95" i="17"/>
  <c r="J95" i="17"/>
  <c r="AT95" i="17" s="1"/>
  <c r="AU95" i="17" s="1"/>
  <c r="AV95" i="17" s="1"/>
  <c r="AX95" i="17" s="1"/>
  <c r="E95" i="17"/>
  <c r="AN94" i="17"/>
  <c r="AD94" i="17"/>
  <c r="Y94" i="17"/>
  <c r="T94" i="17"/>
  <c r="O94" i="17"/>
  <c r="J94" i="17"/>
  <c r="AT94" i="17" s="1"/>
  <c r="AU94" i="17" s="1"/>
  <c r="AV94" i="17" s="1"/>
  <c r="AX94" i="17" s="1"/>
  <c r="E94" i="17"/>
  <c r="AN93" i="17"/>
  <c r="AD93" i="17"/>
  <c r="Y93" i="17"/>
  <c r="T93" i="17"/>
  <c r="O93" i="17"/>
  <c r="J93" i="17"/>
  <c r="E93" i="17"/>
  <c r="AT93" i="17" s="1"/>
  <c r="AU93" i="17" s="1"/>
  <c r="AV93" i="17" s="1"/>
  <c r="AX93" i="17" s="1"/>
  <c r="AN92" i="17"/>
  <c r="AD92" i="17"/>
  <c r="Y92" i="17"/>
  <c r="T92" i="17"/>
  <c r="O92" i="17"/>
  <c r="J92" i="17"/>
  <c r="E92" i="17"/>
  <c r="AN91" i="17"/>
  <c r="AD91" i="17"/>
  <c r="Y91" i="17"/>
  <c r="T91" i="17"/>
  <c r="O91" i="17"/>
  <c r="J91" i="17"/>
  <c r="E91" i="17"/>
  <c r="AN90" i="17"/>
  <c r="AD90" i="17"/>
  <c r="Y90" i="17"/>
  <c r="T90" i="17"/>
  <c r="O90" i="17"/>
  <c r="J90" i="17"/>
  <c r="E90" i="17"/>
  <c r="AN89" i="17"/>
  <c r="AD89" i="17"/>
  <c r="Y89" i="17"/>
  <c r="T89" i="17"/>
  <c r="O89" i="17"/>
  <c r="AK89" i="17" s="1"/>
  <c r="AL89" i="17" s="1"/>
  <c r="J89" i="17"/>
  <c r="E89" i="17"/>
  <c r="AZ89" i="17" s="1"/>
  <c r="BA89" i="17" s="1"/>
  <c r="BB89" i="17" s="1"/>
  <c r="BC89" i="17" s="1"/>
  <c r="BD89" i="17" s="1"/>
  <c r="AP88" i="17"/>
  <c r="AQ88" i="17" s="1"/>
  <c r="AN88" i="17"/>
  <c r="AD88" i="17"/>
  <c r="Y88" i="17"/>
  <c r="T88" i="17"/>
  <c r="O88" i="17"/>
  <c r="J88" i="17"/>
  <c r="AT88" i="17" s="1"/>
  <c r="AU88" i="17" s="1"/>
  <c r="E88" i="17"/>
  <c r="AK88" i="17" s="1"/>
  <c r="AL88" i="17" s="1"/>
  <c r="AN87" i="17"/>
  <c r="AK87" i="17"/>
  <c r="AL87" i="17" s="1"/>
  <c r="AM87" i="17" s="1"/>
  <c r="AO87" i="17" s="1"/>
  <c r="AD87" i="17"/>
  <c r="Y87" i="17"/>
  <c r="T87" i="17"/>
  <c r="AP87" i="17" s="1"/>
  <c r="AQ87" i="17" s="1"/>
  <c r="O87" i="17"/>
  <c r="J87" i="17"/>
  <c r="E87" i="17"/>
  <c r="AZ87" i="17" s="1"/>
  <c r="BA87" i="17" s="1"/>
  <c r="BB87" i="17" s="1"/>
  <c r="BC87" i="17" s="1"/>
  <c r="BD87" i="17" s="1"/>
  <c r="AN86" i="17"/>
  <c r="AD86" i="17"/>
  <c r="Y86" i="17"/>
  <c r="T86" i="17"/>
  <c r="O86" i="17"/>
  <c r="J86" i="17"/>
  <c r="E86" i="17"/>
  <c r="AN85" i="17"/>
  <c r="AK85" i="17"/>
  <c r="AL85" i="17" s="1"/>
  <c r="AM85" i="17" s="1"/>
  <c r="AO85" i="17" s="1"/>
  <c r="AD85" i="17"/>
  <c r="Y85" i="17"/>
  <c r="T85" i="17"/>
  <c r="O85" i="17"/>
  <c r="J85" i="17"/>
  <c r="E85" i="17"/>
  <c r="AZ85" i="17" s="1"/>
  <c r="BA85" i="17" s="1"/>
  <c r="BB85" i="17" s="1"/>
  <c r="BC85" i="17" s="1"/>
  <c r="BD85" i="17" s="1"/>
  <c r="AN84" i="17"/>
  <c r="AK84" i="17"/>
  <c r="AL84" i="17" s="1"/>
  <c r="AM84" i="17" s="1"/>
  <c r="AO84" i="17" s="1"/>
  <c r="AD84" i="17"/>
  <c r="Y84" i="17"/>
  <c r="T84" i="17"/>
  <c r="O84" i="17"/>
  <c r="J84" i="17"/>
  <c r="E84" i="17"/>
  <c r="AZ83" i="17"/>
  <c r="BA83" i="17" s="1"/>
  <c r="BB83" i="17" s="1"/>
  <c r="BC83" i="17" s="1"/>
  <c r="BD83" i="17" s="1"/>
  <c r="AN83" i="17"/>
  <c r="AD83" i="17"/>
  <c r="Y83" i="17"/>
  <c r="T83" i="17"/>
  <c r="AP83" i="17" s="1"/>
  <c r="AQ83" i="17" s="1"/>
  <c r="O83" i="17"/>
  <c r="J83" i="17"/>
  <c r="E83" i="17"/>
  <c r="AN82" i="17"/>
  <c r="AL82" i="17"/>
  <c r="AM82" i="17" s="1"/>
  <c r="AO82" i="17" s="1"/>
  <c r="AD82" i="17"/>
  <c r="Y82" i="17"/>
  <c r="T82" i="17"/>
  <c r="O82" i="17"/>
  <c r="J82" i="17"/>
  <c r="E82" i="17"/>
  <c r="AK82" i="17" s="1"/>
  <c r="AN81" i="17"/>
  <c r="AD81" i="17"/>
  <c r="Y81" i="17"/>
  <c r="T81" i="17"/>
  <c r="O81" i="17"/>
  <c r="J81" i="17"/>
  <c r="E81" i="17"/>
  <c r="AT81" i="17" s="1"/>
  <c r="AU81" i="17" s="1"/>
  <c r="AZ80" i="17"/>
  <c r="BA80" i="17" s="1"/>
  <c r="BB80" i="17" s="1"/>
  <c r="BC80" i="17" s="1"/>
  <c r="BD80" i="17" s="1"/>
  <c r="AN80" i="17"/>
  <c r="AD80" i="17"/>
  <c r="Y80" i="17"/>
  <c r="T80" i="17"/>
  <c r="O80" i="17"/>
  <c r="J80" i="17"/>
  <c r="E80" i="17"/>
  <c r="AK80" i="17" s="1"/>
  <c r="AL80" i="17" s="1"/>
  <c r="AM80" i="17" s="1"/>
  <c r="AO80" i="17" s="1"/>
  <c r="AZ79" i="17"/>
  <c r="BA79" i="17" s="1"/>
  <c r="BB79" i="17" s="1"/>
  <c r="BC79" i="17" s="1"/>
  <c r="BD79" i="17" s="1"/>
  <c r="AN79" i="17"/>
  <c r="AD79" i="17"/>
  <c r="Y79" i="17"/>
  <c r="T79" i="17"/>
  <c r="AP79" i="17" s="1"/>
  <c r="AQ79" i="17" s="1"/>
  <c r="AR79" i="17" s="1"/>
  <c r="AS79" i="17" s="1"/>
  <c r="O79" i="17"/>
  <c r="J79" i="17"/>
  <c r="E79" i="17"/>
  <c r="AN78" i="17"/>
  <c r="AD78" i="17"/>
  <c r="Y78" i="17"/>
  <c r="T78" i="17"/>
  <c r="AP78" i="17" s="1"/>
  <c r="AQ78" i="17" s="1"/>
  <c r="O78" i="17"/>
  <c r="AK78" i="17" s="1"/>
  <c r="AL78" i="17" s="1"/>
  <c r="AM78" i="17" s="1"/>
  <c r="AO78" i="17" s="1"/>
  <c r="J78" i="17"/>
  <c r="E78" i="17"/>
  <c r="AZ78" i="17" s="1"/>
  <c r="BA78" i="17" s="1"/>
  <c r="BB78" i="17" s="1"/>
  <c r="BC78" i="17" s="1"/>
  <c r="BD78" i="17" s="1"/>
  <c r="AN77" i="17"/>
  <c r="AD77" i="17"/>
  <c r="Y77" i="17"/>
  <c r="T77" i="17"/>
  <c r="O77" i="17"/>
  <c r="J77" i="17"/>
  <c r="AT77" i="17" s="1"/>
  <c r="AU77" i="17" s="1"/>
  <c r="AV77" i="17" s="1"/>
  <c r="AX77" i="17" s="1"/>
  <c r="E77" i="17"/>
  <c r="AP77" i="17" s="1"/>
  <c r="AQ77" i="17" s="1"/>
  <c r="AR77" i="17" s="1"/>
  <c r="AS77" i="17" s="1"/>
  <c r="AN76" i="17"/>
  <c r="AD76" i="17"/>
  <c r="Y76" i="17"/>
  <c r="T76" i="17"/>
  <c r="AP76" i="17" s="1"/>
  <c r="AQ76" i="17" s="1"/>
  <c r="O76" i="17"/>
  <c r="AK76" i="17" s="1"/>
  <c r="AL76" i="17" s="1"/>
  <c r="AM76" i="17" s="1"/>
  <c r="AO76" i="17" s="1"/>
  <c r="J76" i="17"/>
  <c r="E76" i="17"/>
  <c r="AZ76" i="17" s="1"/>
  <c r="BA76" i="17" s="1"/>
  <c r="BB76" i="17" s="1"/>
  <c r="BC76" i="17" s="1"/>
  <c r="BD76" i="17" s="1"/>
  <c r="AN75" i="17"/>
  <c r="AD75" i="17"/>
  <c r="Y75" i="17"/>
  <c r="T75" i="17"/>
  <c r="O75" i="17"/>
  <c r="J75" i="17"/>
  <c r="E75" i="17"/>
  <c r="AN74" i="17"/>
  <c r="AD74" i="17"/>
  <c r="Y74" i="17"/>
  <c r="T74" i="17"/>
  <c r="O74" i="17"/>
  <c r="J74" i="17"/>
  <c r="E74" i="17"/>
  <c r="AZ74" i="17" s="1"/>
  <c r="BA74" i="17" s="1"/>
  <c r="BB74" i="17" s="1"/>
  <c r="BC74" i="17" s="1"/>
  <c r="BD74" i="17" s="1"/>
  <c r="AN73" i="17"/>
  <c r="AD73" i="17"/>
  <c r="Y73" i="17"/>
  <c r="T73" i="17"/>
  <c r="O73" i="17"/>
  <c r="J73" i="17"/>
  <c r="E73" i="17"/>
  <c r="AZ73" i="17" s="1"/>
  <c r="BA73" i="17" s="1"/>
  <c r="BB73" i="17" s="1"/>
  <c r="BC73" i="17" s="1"/>
  <c r="BD73" i="17" s="1"/>
  <c r="AN72" i="17"/>
  <c r="AD72" i="17"/>
  <c r="Y72" i="17"/>
  <c r="T72" i="17"/>
  <c r="O72" i="17"/>
  <c r="J72" i="17"/>
  <c r="E72" i="17"/>
  <c r="AT72" i="17" s="1"/>
  <c r="AU72" i="17" s="1"/>
  <c r="AZ71" i="17"/>
  <c r="BA71" i="17" s="1"/>
  <c r="BB71" i="17" s="1"/>
  <c r="BC71" i="17" s="1"/>
  <c r="BD71" i="17" s="1"/>
  <c r="AN71" i="17"/>
  <c r="AD71" i="17"/>
  <c r="Y71" i="17"/>
  <c r="T71" i="17"/>
  <c r="O71" i="17"/>
  <c r="J71" i="17"/>
  <c r="E71" i="17"/>
  <c r="AZ70" i="17"/>
  <c r="BA70" i="17" s="1"/>
  <c r="BB70" i="17" s="1"/>
  <c r="BC70" i="17" s="1"/>
  <c r="BD70" i="17" s="1"/>
  <c r="AN70" i="17"/>
  <c r="AD70" i="17"/>
  <c r="Y70" i="17"/>
  <c r="T70" i="17"/>
  <c r="O70" i="17"/>
  <c r="J70" i="17"/>
  <c r="E70" i="17"/>
  <c r="AN69" i="17"/>
  <c r="AD69" i="17"/>
  <c r="Y69" i="17"/>
  <c r="T69" i="17"/>
  <c r="O69" i="17"/>
  <c r="J69" i="17"/>
  <c r="E69" i="17"/>
  <c r="AZ69" i="17" s="1"/>
  <c r="BA69" i="17" s="1"/>
  <c r="BB69" i="17" s="1"/>
  <c r="BC69" i="17" s="1"/>
  <c r="BD69" i="17" s="1"/>
  <c r="AN68" i="17"/>
  <c r="AD68" i="17"/>
  <c r="Y68" i="17"/>
  <c r="T68" i="17"/>
  <c r="O68" i="17"/>
  <c r="J68" i="17"/>
  <c r="E68" i="17"/>
  <c r="AN67" i="17"/>
  <c r="AD67" i="17"/>
  <c r="Y67" i="17"/>
  <c r="T67" i="17"/>
  <c r="AP67" i="17" s="1"/>
  <c r="AQ67" i="17" s="1"/>
  <c r="AR67" i="17" s="1"/>
  <c r="AS67" i="17" s="1"/>
  <c r="O67" i="17"/>
  <c r="J67" i="17"/>
  <c r="E67" i="17"/>
  <c r="AZ67" i="17" s="1"/>
  <c r="BA67" i="17" s="1"/>
  <c r="BB67" i="17" s="1"/>
  <c r="BC67" i="17" s="1"/>
  <c r="BD67" i="17" s="1"/>
  <c r="AN66" i="17"/>
  <c r="AD66" i="17"/>
  <c r="Y66" i="17"/>
  <c r="T66" i="17"/>
  <c r="O66" i="17"/>
  <c r="J66" i="17"/>
  <c r="E66" i="17"/>
  <c r="AT66" i="17" s="1"/>
  <c r="AU66" i="17" s="1"/>
  <c r="AV66" i="17" s="1"/>
  <c r="AX66" i="17" s="1"/>
  <c r="AN65" i="17"/>
  <c r="AD65" i="17"/>
  <c r="Y65" i="17"/>
  <c r="T65" i="17"/>
  <c r="O65" i="17"/>
  <c r="J65" i="17"/>
  <c r="E65" i="17"/>
  <c r="AZ65" i="17" s="1"/>
  <c r="BA65" i="17" s="1"/>
  <c r="BB65" i="17" s="1"/>
  <c r="BC65" i="17" s="1"/>
  <c r="BD65" i="17" s="1"/>
  <c r="AN64" i="17"/>
  <c r="AD64" i="17"/>
  <c r="Y64" i="17"/>
  <c r="T64" i="17"/>
  <c r="O64" i="17"/>
  <c r="J64" i="17"/>
  <c r="E64" i="17"/>
  <c r="AZ64" i="17" s="1"/>
  <c r="BA64" i="17" s="1"/>
  <c r="BB64" i="17" s="1"/>
  <c r="BC64" i="17" s="1"/>
  <c r="BD64" i="17" s="1"/>
  <c r="AN63" i="17"/>
  <c r="AD63" i="17"/>
  <c r="Y63" i="17"/>
  <c r="T63" i="17"/>
  <c r="O63" i="17"/>
  <c r="J63" i="17"/>
  <c r="E63" i="17"/>
  <c r="AZ63" i="17" s="1"/>
  <c r="BA63" i="17" s="1"/>
  <c r="BB63" i="17" s="1"/>
  <c r="BC63" i="17" s="1"/>
  <c r="BD63" i="17" s="1"/>
  <c r="AN62" i="17"/>
  <c r="AD62" i="17"/>
  <c r="Y62" i="17"/>
  <c r="T62" i="17"/>
  <c r="O62" i="17"/>
  <c r="J62" i="17"/>
  <c r="E62" i="17"/>
  <c r="AZ62" i="17" s="1"/>
  <c r="BA62" i="17" s="1"/>
  <c r="BB62" i="17" s="1"/>
  <c r="BC62" i="17" s="1"/>
  <c r="BD62" i="17" s="1"/>
  <c r="AN61" i="17"/>
  <c r="AD61" i="17"/>
  <c r="Y61" i="17"/>
  <c r="T61" i="17"/>
  <c r="O61" i="17"/>
  <c r="J61" i="17"/>
  <c r="E61" i="17"/>
  <c r="AZ61" i="17" s="1"/>
  <c r="BA61" i="17" s="1"/>
  <c r="BB61" i="17" s="1"/>
  <c r="BC61" i="17" s="1"/>
  <c r="BD61" i="17" s="1"/>
  <c r="AN60" i="17"/>
  <c r="AD60" i="17"/>
  <c r="Y60" i="17"/>
  <c r="T60" i="17"/>
  <c r="O60" i="17"/>
  <c r="J60" i="17"/>
  <c r="E60" i="17"/>
  <c r="AZ60" i="17" s="1"/>
  <c r="BA60" i="17" s="1"/>
  <c r="BB60" i="17" s="1"/>
  <c r="BC60" i="17" s="1"/>
  <c r="BD60" i="17" s="1"/>
  <c r="AN59" i="17"/>
  <c r="AD59" i="17"/>
  <c r="Y59" i="17"/>
  <c r="T59" i="17"/>
  <c r="O59" i="17"/>
  <c r="J59" i="17"/>
  <c r="E59" i="17"/>
  <c r="AZ59" i="17" s="1"/>
  <c r="BA59" i="17" s="1"/>
  <c r="BB59" i="17" s="1"/>
  <c r="BC59" i="17" s="1"/>
  <c r="BD59" i="17" s="1"/>
  <c r="AN58" i="17"/>
  <c r="AD58" i="17"/>
  <c r="Y58" i="17"/>
  <c r="T58" i="17"/>
  <c r="O58" i="17"/>
  <c r="J58" i="17"/>
  <c r="E58" i="17"/>
  <c r="AZ58" i="17" s="1"/>
  <c r="BA58" i="17" s="1"/>
  <c r="BB58" i="17" s="1"/>
  <c r="BC58" i="17" s="1"/>
  <c r="BD58" i="17" s="1"/>
  <c r="AN57" i="17"/>
  <c r="AD57" i="17"/>
  <c r="Y57" i="17"/>
  <c r="T57" i="17"/>
  <c r="O57" i="17"/>
  <c r="J57" i="17"/>
  <c r="E57" i="17"/>
  <c r="AZ57" i="17" s="1"/>
  <c r="BA57" i="17" s="1"/>
  <c r="BB57" i="17" s="1"/>
  <c r="BC57" i="17" s="1"/>
  <c r="BD57" i="17" s="1"/>
  <c r="AN56" i="17"/>
  <c r="AD56" i="17"/>
  <c r="Y56" i="17"/>
  <c r="T56" i="17"/>
  <c r="O56" i="17"/>
  <c r="J56" i="17"/>
  <c r="E56" i="17"/>
  <c r="AZ56" i="17" s="1"/>
  <c r="BA56" i="17" s="1"/>
  <c r="BB56" i="17" s="1"/>
  <c r="BC56" i="17" s="1"/>
  <c r="BD56" i="17" s="1"/>
  <c r="AN55" i="17"/>
  <c r="AD55" i="17"/>
  <c r="Y55" i="17"/>
  <c r="T55" i="17"/>
  <c r="AP55" i="17" s="1"/>
  <c r="AQ55" i="17" s="1"/>
  <c r="O55" i="17"/>
  <c r="J55" i="17"/>
  <c r="E55" i="17"/>
  <c r="AZ55" i="17" s="1"/>
  <c r="BA55" i="17" s="1"/>
  <c r="BB55" i="17" s="1"/>
  <c r="BC55" i="17" s="1"/>
  <c r="BD55" i="17" s="1"/>
  <c r="AN54" i="17"/>
  <c r="AD54" i="17"/>
  <c r="Y54" i="17"/>
  <c r="T54" i="17"/>
  <c r="O54" i="17"/>
  <c r="J54" i="17"/>
  <c r="E54" i="17"/>
  <c r="AZ54" i="17" s="1"/>
  <c r="BA54" i="17" s="1"/>
  <c r="BB54" i="17" s="1"/>
  <c r="BC54" i="17" s="1"/>
  <c r="BD54" i="17" s="1"/>
  <c r="AN53" i="17"/>
  <c r="AD53" i="17"/>
  <c r="Y53" i="17"/>
  <c r="T53" i="17"/>
  <c r="O53" i="17"/>
  <c r="J53" i="17"/>
  <c r="E53" i="17"/>
  <c r="AN52" i="17"/>
  <c r="AD52" i="17"/>
  <c r="Y52" i="17"/>
  <c r="T52" i="17"/>
  <c r="O52" i="17"/>
  <c r="J52" i="17"/>
  <c r="E52" i="17"/>
  <c r="AK52" i="17" s="1"/>
  <c r="AL52" i="17" s="1"/>
  <c r="AM52" i="17" s="1"/>
  <c r="AO52" i="17" s="1"/>
  <c r="AN51" i="17"/>
  <c r="AD51" i="17"/>
  <c r="Y51" i="17"/>
  <c r="T51" i="17"/>
  <c r="O51" i="17"/>
  <c r="J51" i="17"/>
  <c r="E51" i="17"/>
  <c r="AN50" i="17"/>
  <c r="AD50" i="17"/>
  <c r="Y50" i="17"/>
  <c r="T50" i="17"/>
  <c r="O50" i="17"/>
  <c r="J50" i="17"/>
  <c r="E50" i="17"/>
  <c r="AN49" i="17"/>
  <c r="AD49" i="17"/>
  <c r="Y49" i="17"/>
  <c r="T49" i="17"/>
  <c r="O49" i="17"/>
  <c r="J49" i="17"/>
  <c r="E49" i="17"/>
  <c r="AT49" i="17" s="1"/>
  <c r="AU49" i="17" s="1"/>
  <c r="AV49" i="17" s="1"/>
  <c r="AX49" i="17" s="1"/>
  <c r="AN48" i="17"/>
  <c r="AD48" i="17"/>
  <c r="Y48" i="17"/>
  <c r="T48" i="17"/>
  <c r="O48" i="17"/>
  <c r="J48" i="17"/>
  <c r="E48" i="17"/>
  <c r="AN47" i="17"/>
  <c r="AD47" i="17"/>
  <c r="Y47" i="17"/>
  <c r="T47" i="17"/>
  <c r="O47" i="17"/>
  <c r="J47" i="17"/>
  <c r="E47" i="17"/>
  <c r="AK47" i="17" s="1"/>
  <c r="AL47" i="17" s="1"/>
  <c r="AM47" i="17" s="1"/>
  <c r="AO47" i="17" s="1"/>
  <c r="AN46" i="17"/>
  <c r="AD46" i="17"/>
  <c r="Y46" i="17"/>
  <c r="T46" i="17"/>
  <c r="AP46" i="17" s="1"/>
  <c r="AQ46" i="17" s="1"/>
  <c r="AR46" i="17" s="1"/>
  <c r="AS46" i="17" s="1"/>
  <c r="O46" i="17"/>
  <c r="J46" i="17"/>
  <c r="E46" i="17"/>
  <c r="AZ46" i="17" s="1"/>
  <c r="BA46" i="17" s="1"/>
  <c r="BB46" i="17" s="1"/>
  <c r="BC46" i="17" s="1"/>
  <c r="BD46" i="17" s="1"/>
  <c r="AN45" i="17"/>
  <c r="AD45" i="17"/>
  <c r="Y45" i="17"/>
  <c r="T45" i="17"/>
  <c r="O45" i="17"/>
  <c r="J45" i="17"/>
  <c r="E45" i="17"/>
  <c r="AN44" i="17"/>
  <c r="AD44" i="17"/>
  <c r="Y44" i="17"/>
  <c r="T44" i="17"/>
  <c r="O44" i="17"/>
  <c r="J44" i="17"/>
  <c r="E44" i="17"/>
  <c r="AN43" i="17"/>
  <c r="AD43" i="17"/>
  <c r="Y43" i="17"/>
  <c r="T43" i="17"/>
  <c r="AP43" i="17" s="1"/>
  <c r="AQ43" i="17" s="1"/>
  <c r="AR43" i="17" s="1"/>
  <c r="AS43" i="17" s="1"/>
  <c r="O43" i="17"/>
  <c r="J43" i="17"/>
  <c r="E43" i="17"/>
  <c r="AZ43" i="17" s="1"/>
  <c r="BA43" i="17" s="1"/>
  <c r="BB43" i="17" s="1"/>
  <c r="BC43" i="17" s="1"/>
  <c r="BD43" i="17" s="1"/>
  <c r="AN42" i="17"/>
  <c r="AD42" i="17"/>
  <c r="Y42" i="17"/>
  <c r="T42" i="17"/>
  <c r="O42" i="17"/>
  <c r="J42" i="17"/>
  <c r="E42" i="17"/>
  <c r="AN41" i="17"/>
  <c r="AD41" i="17"/>
  <c r="Y41" i="17"/>
  <c r="T41" i="17"/>
  <c r="AP41" i="17" s="1"/>
  <c r="AQ41" i="17" s="1"/>
  <c r="AR41" i="17" s="1"/>
  <c r="AS41" i="17" s="1"/>
  <c r="O41" i="17"/>
  <c r="J41" i="17"/>
  <c r="E41" i="17"/>
  <c r="AZ41" i="17" s="1"/>
  <c r="BA41" i="17" s="1"/>
  <c r="BB41" i="17" s="1"/>
  <c r="BC41" i="17" s="1"/>
  <c r="BD41" i="17" s="1"/>
  <c r="AN40" i="17"/>
  <c r="AD40" i="17"/>
  <c r="Y40" i="17"/>
  <c r="T40" i="17"/>
  <c r="O40" i="17"/>
  <c r="J40" i="17"/>
  <c r="E40" i="17"/>
  <c r="AN39" i="17"/>
  <c r="AD39" i="17"/>
  <c r="Y39" i="17"/>
  <c r="T39" i="17"/>
  <c r="AP39" i="17" s="1"/>
  <c r="AQ39" i="17" s="1"/>
  <c r="AR39" i="17" s="1"/>
  <c r="AS39" i="17" s="1"/>
  <c r="O39" i="17"/>
  <c r="J39" i="17"/>
  <c r="E39" i="17"/>
  <c r="AZ39" i="17" s="1"/>
  <c r="BA39" i="17" s="1"/>
  <c r="BB39" i="17" s="1"/>
  <c r="BC39" i="17" s="1"/>
  <c r="BD39" i="17" s="1"/>
  <c r="AN38" i="17"/>
  <c r="AD38" i="17"/>
  <c r="Y38" i="17"/>
  <c r="T38" i="17"/>
  <c r="O38" i="17"/>
  <c r="J38" i="17"/>
  <c r="E38" i="17"/>
  <c r="AN37" i="17"/>
  <c r="AD37" i="17"/>
  <c r="Y37" i="17"/>
  <c r="T37" i="17"/>
  <c r="AP37" i="17" s="1"/>
  <c r="AQ37" i="17" s="1"/>
  <c r="AR37" i="17" s="1"/>
  <c r="AS37" i="17" s="1"/>
  <c r="O37" i="17"/>
  <c r="J37" i="17"/>
  <c r="E37" i="17"/>
  <c r="AK37" i="17" s="1"/>
  <c r="AL37" i="17" s="1"/>
  <c r="AM37" i="17" s="1"/>
  <c r="AO37" i="17" s="1"/>
  <c r="AN36" i="17"/>
  <c r="AD36" i="17"/>
  <c r="Y36" i="17"/>
  <c r="T36" i="17"/>
  <c r="O36" i="17"/>
  <c r="J36" i="17"/>
  <c r="E36" i="17"/>
  <c r="AN35" i="17"/>
  <c r="AD35" i="17"/>
  <c r="Y35" i="17"/>
  <c r="T35" i="17"/>
  <c r="O35" i="17"/>
  <c r="J35" i="17"/>
  <c r="E35" i="17"/>
  <c r="AN34" i="17"/>
  <c r="AD34" i="17"/>
  <c r="Y34" i="17"/>
  <c r="T34" i="17"/>
  <c r="O34" i="17"/>
  <c r="J34" i="17"/>
  <c r="E34" i="17"/>
  <c r="AT34" i="17" s="1"/>
  <c r="AU34" i="17" s="1"/>
  <c r="AV34" i="17" s="1"/>
  <c r="AX34" i="17" s="1"/>
  <c r="AN33" i="17"/>
  <c r="AD33" i="17"/>
  <c r="Y33" i="17"/>
  <c r="T33" i="17"/>
  <c r="O33" i="17"/>
  <c r="J33" i="17"/>
  <c r="E33" i="17"/>
  <c r="AN32" i="17"/>
  <c r="AD32" i="17"/>
  <c r="Y32" i="17"/>
  <c r="T32" i="17"/>
  <c r="O32" i="17"/>
  <c r="J32" i="17"/>
  <c r="E32" i="17"/>
  <c r="AT32" i="17" s="1"/>
  <c r="AU32" i="17" s="1"/>
  <c r="AN31" i="17"/>
  <c r="AD31" i="17"/>
  <c r="Y31" i="17"/>
  <c r="T31" i="17"/>
  <c r="AP31" i="17" s="1"/>
  <c r="AQ31" i="17" s="1"/>
  <c r="O31" i="17"/>
  <c r="J31" i="17"/>
  <c r="AT31" i="17" s="1"/>
  <c r="AU31" i="17" s="1"/>
  <c r="E31" i="17"/>
  <c r="AZ31" i="17" s="1"/>
  <c r="BA31" i="17" s="1"/>
  <c r="BB31" i="17" s="1"/>
  <c r="BC31" i="17" s="1"/>
  <c r="BD31" i="17" s="1"/>
  <c r="AN30" i="17"/>
  <c r="AD30" i="17"/>
  <c r="Y30" i="17"/>
  <c r="T30" i="17"/>
  <c r="O30" i="17"/>
  <c r="J30" i="17"/>
  <c r="E30" i="17"/>
  <c r="AZ30" i="17" s="1"/>
  <c r="BA30" i="17" s="1"/>
  <c r="BB30" i="17" s="1"/>
  <c r="BC30" i="17" s="1"/>
  <c r="BD30" i="17" s="1"/>
  <c r="AN29" i="17"/>
  <c r="AD29" i="17"/>
  <c r="Y29" i="17"/>
  <c r="T29" i="17"/>
  <c r="O29" i="17"/>
  <c r="J29" i="17"/>
  <c r="E29" i="17"/>
  <c r="AN28" i="17"/>
  <c r="AD28" i="17"/>
  <c r="Y28" i="17"/>
  <c r="T28" i="17"/>
  <c r="O28" i="17"/>
  <c r="J28" i="17"/>
  <c r="E28" i="17"/>
  <c r="AZ28" i="17" s="1"/>
  <c r="BA28" i="17" s="1"/>
  <c r="BB28" i="17" s="1"/>
  <c r="BC28" i="17" s="1"/>
  <c r="BD28" i="17" s="1"/>
  <c r="AN27" i="17"/>
  <c r="AD27" i="17"/>
  <c r="Y27" i="17"/>
  <c r="T27" i="17"/>
  <c r="O27" i="17"/>
  <c r="J27" i="17"/>
  <c r="E27" i="17"/>
  <c r="AK27" i="17" s="1"/>
  <c r="AL27" i="17" s="1"/>
  <c r="AM27" i="17" s="1"/>
  <c r="AO27" i="17" s="1"/>
  <c r="AN26" i="17"/>
  <c r="AD26" i="17"/>
  <c r="Y26" i="17"/>
  <c r="T26" i="17"/>
  <c r="O26" i="17"/>
  <c r="J26" i="17"/>
  <c r="E26" i="17"/>
  <c r="AT26" i="17" s="1"/>
  <c r="AU26" i="17" s="1"/>
  <c r="AV26" i="17" s="1"/>
  <c r="AX26" i="17" s="1"/>
  <c r="AN25" i="17"/>
  <c r="AD25" i="17"/>
  <c r="Y25" i="17"/>
  <c r="T25" i="17"/>
  <c r="O25" i="17"/>
  <c r="J25" i="17"/>
  <c r="E25" i="17"/>
  <c r="AZ25" i="17" s="1"/>
  <c r="BA25" i="17" s="1"/>
  <c r="BB25" i="17" s="1"/>
  <c r="BC25" i="17" s="1"/>
  <c r="BD25" i="17" s="1"/>
  <c r="AN24" i="17"/>
  <c r="AD24" i="17"/>
  <c r="Y24" i="17"/>
  <c r="T24" i="17"/>
  <c r="O24" i="17"/>
  <c r="J24" i="17"/>
  <c r="E24" i="17"/>
  <c r="AZ24" i="17" s="1"/>
  <c r="BA24" i="17" s="1"/>
  <c r="BB24" i="17" s="1"/>
  <c r="BC24" i="17" s="1"/>
  <c r="BD24" i="17" s="1"/>
  <c r="AN23" i="17"/>
  <c r="AD23" i="17"/>
  <c r="Y23" i="17"/>
  <c r="T23" i="17"/>
  <c r="O23" i="17"/>
  <c r="J23" i="17"/>
  <c r="E23" i="17"/>
  <c r="AZ23" i="17" s="1"/>
  <c r="BA23" i="17" s="1"/>
  <c r="BB23" i="17" s="1"/>
  <c r="BC23" i="17" s="1"/>
  <c r="BD23" i="17" s="1"/>
  <c r="AN22" i="17"/>
  <c r="AD22" i="17"/>
  <c r="Y22" i="17"/>
  <c r="T22" i="17"/>
  <c r="O22" i="17"/>
  <c r="J22" i="17"/>
  <c r="E22" i="17"/>
  <c r="AZ22" i="17" s="1"/>
  <c r="BA22" i="17" s="1"/>
  <c r="BB22" i="17" s="1"/>
  <c r="BC22" i="17" s="1"/>
  <c r="BD22" i="17" s="1"/>
  <c r="AN21" i="17"/>
  <c r="AD21" i="17"/>
  <c r="Y21" i="17"/>
  <c r="T21" i="17"/>
  <c r="O21" i="17"/>
  <c r="AK21" i="17" s="1"/>
  <c r="AL21" i="17" s="1"/>
  <c r="J21" i="17"/>
  <c r="E21" i="17"/>
  <c r="AZ21" i="17" s="1"/>
  <c r="BA21" i="17" s="1"/>
  <c r="BB21" i="17" s="1"/>
  <c r="BC21" i="17" s="1"/>
  <c r="BD21" i="17" s="1"/>
  <c r="AZ20" i="17"/>
  <c r="BA20" i="17" s="1"/>
  <c r="BB20" i="17" s="1"/>
  <c r="BC20" i="17" s="1"/>
  <c r="BD20" i="17" s="1"/>
  <c r="AN20" i="17"/>
  <c r="AD20" i="17"/>
  <c r="Y20" i="17"/>
  <c r="T20" i="17"/>
  <c r="O20" i="17"/>
  <c r="J20" i="17"/>
  <c r="E20" i="17"/>
  <c r="AZ19" i="17"/>
  <c r="BA19" i="17" s="1"/>
  <c r="BB19" i="17" s="1"/>
  <c r="BC19" i="17" s="1"/>
  <c r="BD19" i="17" s="1"/>
  <c r="AN19" i="17"/>
  <c r="AD19" i="17"/>
  <c r="Y19" i="17"/>
  <c r="T19" i="17"/>
  <c r="O19" i="17"/>
  <c r="J19" i="17"/>
  <c r="E19" i="17"/>
  <c r="AZ18" i="17"/>
  <c r="BA18" i="17" s="1"/>
  <c r="BB18" i="17" s="1"/>
  <c r="BC18" i="17" s="1"/>
  <c r="BD18" i="17" s="1"/>
  <c r="AN18" i="17"/>
  <c r="AD18" i="17"/>
  <c r="Y18" i="17"/>
  <c r="T18" i="17"/>
  <c r="AP18" i="17" s="1"/>
  <c r="AQ18" i="17" s="1"/>
  <c r="O18" i="17"/>
  <c r="J18" i="17"/>
  <c r="E18" i="17"/>
  <c r="AN17" i="17"/>
  <c r="AD17" i="17"/>
  <c r="Y17" i="17"/>
  <c r="T17" i="17"/>
  <c r="AP17" i="17" s="1"/>
  <c r="AQ17" i="17" s="1"/>
  <c r="O17" i="17"/>
  <c r="AK17" i="17" s="1"/>
  <c r="AL17" i="17" s="1"/>
  <c r="J17" i="17"/>
  <c r="AT17" i="17" s="1"/>
  <c r="AU17" i="17" s="1"/>
  <c r="E17" i="17"/>
  <c r="AZ17" i="17" s="1"/>
  <c r="BA17" i="17" s="1"/>
  <c r="BB17" i="17" s="1"/>
  <c r="BC17" i="17" s="1"/>
  <c r="BD17" i="17" s="1"/>
  <c r="AN16" i="17"/>
  <c r="AD16" i="17"/>
  <c r="Y16" i="17"/>
  <c r="T16" i="17"/>
  <c r="O16" i="17"/>
  <c r="J16" i="17"/>
  <c r="E16" i="17"/>
  <c r="AZ16" i="17" s="1"/>
  <c r="BA16" i="17" s="1"/>
  <c r="BB16" i="17" s="1"/>
  <c r="BC16" i="17" s="1"/>
  <c r="BD16" i="17" s="1"/>
  <c r="AN15" i="17"/>
  <c r="AD15" i="17"/>
  <c r="Y15" i="17"/>
  <c r="T15" i="17"/>
  <c r="O15" i="17"/>
  <c r="J15" i="17"/>
  <c r="E15" i="17"/>
  <c r="AZ15" i="17" s="1"/>
  <c r="BA15" i="17" s="1"/>
  <c r="BB15" i="17" s="1"/>
  <c r="BC15" i="17" s="1"/>
  <c r="BD15" i="17" s="1"/>
  <c r="AN14" i="17"/>
  <c r="AD14" i="17"/>
  <c r="Y14" i="17"/>
  <c r="T14" i="17"/>
  <c r="O14" i="17"/>
  <c r="J14" i="17"/>
  <c r="E14" i="17"/>
  <c r="AZ14" i="17" s="1"/>
  <c r="BA14" i="17" s="1"/>
  <c r="BB14" i="17" s="1"/>
  <c r="BC14" i="17" s="1"/>
  <c r="BD14" i="17" s="1"/>
  <c r="AN13" i="17"/>
  <c r="AD13" i="17"/>
  <c r="Y13" i="17"/>
  <c r="T13" i="17"/>
  <c r="O13" i="17"/>
  <c r="AK13" i="17" s="1"/>
  <c r="AL13" i="17" s="1"/>
  <c r="AM13" i="17" s="1"/>
  <c r="AO13" i="17" s="1"/>
  <c r="J13" i="17"/>
  <c r="E13" i="17"/>
  <c r="AZ13" i="17" s="1"/>
  <c r="BA13" i="17" s="1"/>
  <c r="BB13" i="17" s="1"/>
  <c r="BC13" i="17" s="1"/>
  <c r="BD13" i="17" s="1"/>
  <c r="AN12" i="17"/>
  <c r="AD12" i="17"/>
  <c r="Y12" i="17"/>
  <c r="T12" i="17"/>
  <c r="O12" i="17"/>
  <c r="J12" i="17"/>
  <c r="E12" i="17"/>
  <c r="AZ12" i="17" s="1"/>
  <c r="BA12" i="17" s="1"/>
  <c r="BB12" i="17" s="1"/>
  <c r="BC12" i="17" s="1"/>
  <c r="BD12" i="17" s="1"/>
  <c r="AN11" i="17"/>
  <c r="AD11" i="17"/>
  <c r="Y11" i="17"/>
  <c r="T11" i="17"/>
  <c r="O11" i="17"/>
  <c r="J11" i="17"/>
  <c r="E11" i="17"/>
  <c r="AZ11" i="17" s="1"/>
  <c r="BA11" i="17" s="1"/>
  <c r="BB11" i="17" s="1"/>
  <c r="BC11" i="17" s="1"/>
  <c r="BD11" i="17" s="1"/>
  <c r="AN10" i="17"/>
  <c r="AD10" i="17"/>
  <c r="Y10" i="17"/>
  <c r="T10" i="17"/>
  <c r="O10" i="17"/>
  <c r="J10" i="17"/>
  <c r="E10" i="17"/>
  <c r="AT10" i="17" s="1"/>
  <c r="AU10" i="17" s="1"/>
  <c r="AN9" i="17"/>
  <c r="AD9" i="17"/>
  <c r="Y9" i="17"/>
  <c r="T9" i="17"/>
  <c r="O9" i="17"/>
  <c r="J9" i="17"/>
  <c r="E9" i="17"/>
  <c r="AN8" i="17"/>
  <c r="AD8" i="17"/>
  <c r="Y8" i="17"/>
  <c r="T8" i="17"/>
  <c r="O8" i="17"/>
  <c r="J8" i="17"/>
  <c r="E8" i="17"/>
  <c r="AZ8" i="17" s="1"/>
  <c r="BA8" i="17" s="1"/>
  <c r="BB8" i="17" s="1"/>
  <c r="BC8" i="17" s="1"/>
  <c r="BD8" i="17" s="1"/>
  <c r="AN7" i="17"/>
  <c r="AD7" i="17"/>
  <c r="Y7" i="17"/>
  <c r="T7" i="17"/>
  <c r="O7" i="17"/>
  <c r="J7" i="17"/>
  <c r="E7" i="17"/>
  <c r="AK7" i="17" s="1"/>
  <c r="AL7" i="17" s="1"/>
  <c r="AM7" i="17" s="1"/>
  <c r="AO7" i="17" s="1"/>
  <c r="AN6" i="17"/>
  <c r="AD6" i="17"/>
  <c r="Y6" i="17"/>
  <c r="T6" i="17"/>
  <c r="O6" i="17"/>
  <c r="AK6" i="17" s="1"/>
  <c r="AL6" i="17" s="1"/>
  <c r="AM6" i="17" s="1"/>
  <c r="AO6" i="17" s="1"/>
  <c r="J6" i="17"/>
  <c r="E6" i="17"/>
  <c r="AZ6" i="17" s="1"/>
  <c r="BA6" i="17" s="1"/>
  <c r="BB6" i="17" s="1"/>
  <c r="AD5" i="17"/>
  <c r="Y5" i="17"/>
  <c r="T5" i="17"/>
  <c r="O5" i="17"/>
  <c r="J5" i="17"/>
  <c r="E5" i="17"/>
  <c r="AV81" i="17" l="1"/>
  <c r="AX81" i="17" s="1"/>
  <c r="AR88" i="17"/>
  <c r="AS88" i="17" s="1"/>
  <c r="P207" i="17"/>
  <c r="R207" i="17" s="1"/>
  <c r="S207" i="17" s="1"/>
  <c r="L210" i="17"/>
  <c r="L214" i="17"/>
  <c r="AV10" i="17"/>
  <c r="AX10" i="17" s="1"/>
  <c r="AK23" i="17"/>
  <c r="AL23" i="17" s="1"/>
  <c r="AM23" i="17" s="1"/>
  <c r="AO23" i="17" s="1"/>
  <c r="AP30" i="17"/>
  <c r="AQ30" i="17" s="1"/>
  <c r="AV32" i="17"/>
  <c r="AX32" i="17" s="1"/>
  <c r="AR55" i="17"/>
  <c r="AS55" i="17" s="1"/>
  <c r="AP70" i="17"/>
  <c r="AQ70" i="17" s="1"/>
  <c r="AR70" i="17" s="1"/>
  <c r="AS70" i="17" s="1"/>
  <c r="AP71" i="17"/>
  <c r="AQ71" i="17" s="1"/>
  <c r="AR76" i="17"/>
  <c r="AS76" i="17" s="1"/>
  <c r="AR78" i="17"/>
  <c r="AS78" i="17" s="1"/>
  <c r="AT80" i="17"/>
  <c r="AU80" i="17" s="1"/>
  <c r="AV80" i="17" s="1"/>
  <c r="AX80" i="17" s="1"/>
  <c r="AT83" i="17"/>
  <c r="AU83" i="17" s="1"/>
  <c r="AV83" i="17" s="1"/>
  <c r="AX83" i="17" s="1"/>
  <c r="AT85" i="17"/>
  <c r="AU85" i="17" s="1"/>
  <c r="AV85" i="17" s="1"/>
  <c r="AX85" i="17" s="1"/>
  <c r="AM88" i="17"/>
  <c r="AO88" i="17" s="1"/>
  <c r="AZ88" i="17"/>
  <c r="BA88" i="17" s="1"/>
  <c r="BB88" i="17" s="1"/>
  <c r="BC88" i="17" s="1"/>
  <c r="BD88" i="17" s="1"/>
  <c r="AT89" i="17"/>
  <c r="AU89" i="17" s="1"/>
  <c r="AV89" i="17" s="1"/>
  <c r="AX89" i="17" s="1"/>
  <c r="L178" i="17"/>
  <c r="L182" i="17"/>
  <c r="X195" i="17"/>
  <c r="F206" i="17"/>
  <c r="V218" i="17"/>
  <c r="L193" i="17"/>
  <c r="AT9" i="17"/>
  <c r="AU9" i="17" s="1"/>
  <c r="AV9" i="17" s="1"/>
  <c r="AX9" i="17" s="1"/>
  <c r="AT18" i="17"/>
  <c r="AU18" i="17" s="1"/>
  <c r="AV18" i="17" s="1"/>
  <c r="AX18" i="17" s="1"/>
  <c r="AK22" i="17"/>
  <c r="AL22" i="17" s="1"/>
  <c r="AT27" i="17"/>
  <c r="AU27" i="17" s="1"/>
  <c r="AV27" i="17" s="1"/>
  <c r="AX27" i="17" s="1"/>
  <c r="AK29" i="17"/>
  <c r="AL29" i="17" s="1"/>
  <c r="AM29" i="17" s="1"/>
  <c r="AO29" i="17" s="1"/>
  <c r="AP34" i="17"/>
  <c r="AQ34" i="17" s="1"/>
  <c r="AR34" i="17" s="1"/>
  <c r="AS34" i="17" s="1"/>
  <c r="AK50" i="17"/>
  <c r="AL50" i="17" s="1"/>
  <c r="AT71" i="17"/>
  <c r="AU71" i="17" s="1"/>
  <c r="AV71" i="17" s="1"/>
  <c r="AX71" i="17" s="1"/>
  <c r="AK73" i="17"/>
  <c r="AL73" i="17" s="1"/>
  <c r="AM73" i="17" s="1"/>
  <c r="AO73" i="17" s="1"/>
  <c r="AV88" i="17"/>
  <c r="AX88" i="17" s="1"/>
  <c r="F198" i="17"/>
  <c r="F202" i="17"/>
  <c r="M202" i="17" s="1"/>
  <c r="AZ81" i="17"/>
  <c r="BA81" i="17" s="1"/>
  <c r="BB81" i="17" s="1"/>
  <c r="BC81" i="17" s="1"/>
  <c r="BD81" i="17" s="1"/>
  <c r="AK10" i="17"/>
  <c r="AL10" i="17" s="1"/>
  <c r="AM10" i="17" s="1"/>
  <c r="AO10" i="17" s="1"/>
  <c r="AZ37" i="17"/>
  <c r="BA37" i="17" s="1"/>
  <c r="BB37" i="17" s="1"/>
  <c r="BC37" i="17" s="1"/>
  <c r="BD37" i="17" s="1"/>
  <c r="AP66" i="17"/>
  <c r="AQ66" i="17" s="1"/>
  <c r="AR66" i="17" s="1"/>
  <c r="AS66" i="17" s="1"/>
  <c r="AT68" i="17"/>
  <c r="AU68" i="17" s="1"/>
  <c r="AV68" i="17" s="1"/>
  <c r="AX68" i="17" s="1"/>
  <c r="AK70" i="17"/>
  <c r="AL70" i="17" s="1"/>
  <c r="AM70" i="17" s="1"/>
  <c r="AO70" i="17" s="1"/>
  <c r="AK71" i="17"/>
  <c r="AL71" i="17" s="1"/>
  <c r="AP73" i="17"/>
  <c r="AQ73" i="17" s="1"/>
  <c r="AR73" i="17" s="1"/>
  <c r="AS73" i="17" s="1"/>
  <c r="AP80" i="17"/>
  <c r="AQ80" i="17" s="1"/>
  <c r="AR80" i="17" s="1"/>
  <c r="AS80" i="17" s="1"/>
  <c r="AK83" i="17"/>
  <c r="AL83" i="17" s="1"/>
  <c r="AM83" i="17" s="1"/>
  <c r="AO83" i="17" s="1"/>
  <c r="Q209" i="17"/>
  <c r="Q213" i="17"/>
  <c r="F221" i="17"/>
  <c r="AR83" i="17"/>
  <c r="AS83" i="17" s="1"/>
  <c r="AR87" i="17"/>
  <c r="AS87" i="17" s="1"/>
  <c r="AM89" i="17"/>
  <c r="AO89" i="17" s="1"/>
  <c r="X182" i="17"/>
  <c r="V207" i="17"/>
  <c r="AR18" i="17"/>
  <c r="AS18" i="17" s="1"/>
  <c r="AR17" i="17"/>
  <c r="AS17" i="17" s="1"/>
  <c r="AR31" i="17"/>
  <c r="AS31" i="17" s="1"/>
  <c r="AT37" i="17"/>
  <c r="AU37" i="17" s="1"/>
  <c r="AV37" i="17" s="1"/>
  <c r="AX37" i="17" s="1"/>
  <c r="AK38" i="17"/>
  <c r="AL38" i="17" s="1"/>
  <c r="AM38" i="17" s="1"/>
  <c r="AO38" i="17" s="1"/>
  <c r="AT39" i="17"/>
  <c r="AU39" i="17" s="1"/>
  <c r="AV39" i="17" s="1"/>
  <c r="AX39" i="17" s="1"/>
  <c r="AK40" i="17"/>
  <c r="AL40" i="17" s="1"/>
  <c r="AM40" i="17" s="1"/>
  <c r="AO40" i="17" s="1"/>
  <c r="AK42" i="17"/>
  <c r="AL42" i="17" s="1"/>
  <c r="AM42" i="17" s="1"/>
  <c r="AO42" i="17" s="1"/>
  <c r="M179" i="17"/>
  <c r="F185" i="17"/>
  <c r="M185" i="17" s="1"/>
  <c r="X186" i="17"/>
  <c r="F189" i="17"/>
  <c r="M189" i="17" s="1"/>
  <c r="X190" i="17"/>
  <c r="X192" i="17"/>
  <c r="V209" i="17"/>
  <c r="V217" i="17"/>
  <c r="AP45" i="17"/>
  <c r="AQ45" i="17" s="1"/>
  <c r="AR45" i="17" s="1"/>
  <c r="AS45" i="17" s="1"/>
  <c r="AK67" i="17"/>
  <c r="AL67" i="17" s="1"/>
  <c r="AM67" i="17" s="1"/>
  <c r="AO67" i="17" s="1"/>
  <c r="AT74" i="17"/>
  <c r="AU74" i="17" s="1"/>
  <c r="AV74" i="17" s="1"/>
  <c r="AX74" i="17" s="1"/>
  <c r="AT76" i="17"/>
  <c r="AU76" i="17" s="1"/>
  <c r="AV76" i="17" s="1"/>
  <c r="AX76" i="17" s="1"/>
  <c r="AK77" i="17"/>
  <c r="AL77" i="17" s="1"/>
  <c r="AM77" i="17" s="1"/>
  <c r="AO77" i="17" s="1"/>
  <c r="AT78" i="17"/>
  <c r="AU78" i="17" s="1"/>
  <c r="AV78" i="17" s="1"/>
  <c r="AX78" i="17" s="1"/>
  <c r="AK79" i="17"/>
  <c r="AL79" i="17" s="1"/>
  <c r="AM79" i="17" s="1"/>
  <c r="AO79" i="17" s="1"/>
  <c r="AT79" i="17"/>
  <c r="AU79" i="17" s="1"/>
  <c r="AV79" i="17" s="1"/>
  <c r="AX79" i="17" s="1"/>
  <c r="AK81" i="17"/>
  <c r="AL81" i="17" s="1"/>
  <c r="AM81" i="17" s="1"/>
  <c r="AO81" i="17" s="1"/>
  <c r="Q179" i="17"/>
  <c r="F214" i="17"/>
  <c r="M214" i="17" s="1"/>
  <c r="V215" i="17"/>
  <c r="BC6" i="17"/>
  <c r="BD6" i="17" s="1"/>
  <c r="AT86" i="17"/>
  <c r="AU86" i="17" s="1"/>
  <c r="AV86" i="17" s="1"/>
  <c r="AX86" i="17" s="1"/>
  <c r="AZ86" i="17"/>
  <c r="BA86" i="17" s="1"/>
  <c r="BB86" i="17" s="1"/>
  <c r="BC86" i="17" s="1"/>
  <c r="BD86" i="17" s="1"/>
  <c r="AK44" i="17"/>
  <c r="AL44" i="17" s="1"/>
  <c r="AM44" i="17" s="1"/>
  <c r="AO44" i="17" s="1"/>
  <c r="AZ44" i="17"/>
  <c r="BA44" i="17" s="1"/>
  <c r="BB44" i="17" s="1"/>
  <c r="BC44" i="17" s="1"/>
  <c r="BD44" i="17" s="1"/>
  <c r="AT44" i="17"/>
  <c r="AU44" i="17" s="1"/>
  <c r="AV44" i="17" s="1"/>
  <c r="AX44" i="17" s="1"/>
  <c r="AZ68" i="17"/>
  <c r="BA68" i="17" s="1"/>
  <c r="BB68" i="17" s="1"/>
  <c r="BC68" i="17" s="1"/>
  <c r="BD68" i="17" s="1"/>
  <c r="AT75" i="17"/>
  <c r="AU75" i="17" s="1"/>
  <c r="AV75" i="17" s="1"/>
  <c r="AX75" i="17" s="1"/>
  <c r="AZ75" i="17"/>
  <c r="BA75" i="17" s="1"/>
  <c r="BB75" i="17" s="1"/>
  <c r="BC75" i="17" s="1"/>
  <c r="BD75" i="17" s="1"/>
  <c r="V205" i="17"/>
  <c r="L205" i="17"/>
  <c r="AK19" i="17"/>
  <c r="AL19" i="17" s="1"/>
  <c r="AV72" i="17"/>
  <c r="AX72" i="17" s="1"/>
  <c r="AK74" i="17"/>
  <c r="AL74" i="17" s="1"/>
  <c r="AM74" i="17" s="1"/>
  <c r="AO74" i="17" s="1"/>
  <c r="Q184" i="17"/>
  <c r="X184" i="17"/>
  <c r="F184" i="17"/>
  <c r="AK14" i="17"/>
  <c r="AL14" i="17" s="1"/>
  <c r="AK68" i="17"/>
  <c r="AL68" i="17" s="1"/>
  <c r="AM68" i="17" s="1"/>
  <c r="AO68" i="17" s="1"/>
  <c r="AT11" i="17"/>
  <c r="AU11" i="17" s="1"/>
  <c r="AV11" i="17" s="1"/>
  <c r="AX11" i="17" s="1"/>
  <c r="AK49" i="17"/>
  <c r="AL49" i="17" s="1"/>
  <c r="AM49" i="17" s="1"/>
  <c r="AO49" i="17" s="1"/>
  <c r="AZ49" i="17"/>
  <c r="BA49" i="17" s="1"/>
  <c r="BB49" i="17" s="1"/>
  <c r="BC49" i="17" s="1"/>
  <c r="BD49" i="17" s="1"/>
  <c r="AK51" i="17"/>
  <c r="AL51" i="17" s="1"/>
  <c r="AM51" i="17" s="1"/>
  <c r="AO51" i="17" s="1"/>
  <c r="AT51" i="17"/>
  <c r="AU51" i="17" s="1"/>
  <c r="AV51" i="17" s="1"/>
  <c r="AX51" i="17" s="1"/>
  <c r="AZ51" i="17"/>
  <c r="BA51" i="17" s="1"/>
  <c r="BB51" i="17" s="1"/>
  <c r="BC51" i="17" s="1"/>
  <c r="BD51" i="17" s="1"/>
  <c r="L194" i="17"/>
  <c r="V194" i="17"/>
  <c r="Q204" i="17"/>
  <c r="X204" i="17"/>
  <c r="P204" i="17"/>
  <c r="R204" i="17" s="1"/>
  <c r="S204" i="17" s="1"/>
  <c r="U204" i="17" s="1"/>
  <c r="F204" i="17"/>
  <c r="X217" i="17"/>
  <c r="Q217" i="17"/>
  <c r="F217" i="17"/>
  <c r="AZ29" i="17"/>
  <c r="BA29" i="17" s="1"/>
  <c r="BB29" i="17" s="1"/>
  <c r="BC29" i="17" s="1"/>
  <c r="BD29" i="17" s="1"/>
  <c r="AK48" i="17"/>
  <c r="AL48" i="17" s="1"/>
  <c r="AM48" i="17" s="1"/>
  <c r="AO48" i="17" s="1"/>
  <c r="AZ48" i="17"/>
  <c r="BA48" i="17" s="1"/>
  <c r="BB48" i="17" s="1"/>
  <c r="BC48" i="17" s="1"/>
  <c r="BD48" i="17" s="1"/>
  <c r="AT48" i="17"/>
  <c r="AU48" i="17" s="1"/>
  <c r="AV48" i="17" s="1"/>
  <c r="AX48" i="17" s="1"/>
  <c r="AK8" i="17"/>
  <c r="AL8" i="17" s="1"/>
  <c r="AM8" i="17" s="1"/>
  <c r="AO8" i="17" s="1"/>
  <c r="AZ53" i="17"/>
  <c r="BA53" i="17" s="1"/>
  <c r="BB53" i="17" s="1"/>
  <c r="BC53" i="17" s="1"/>
  <c r="BD53" i="17" s="1"/>
  <c r="AT53" i="17"/>
  <c r="AU53" i="17" s="1"/>
  <c r="AV53" i="17" s="1"/>
  <c r="AX53" i="17" s="1"/>
  <c r="AK86" i="17"/>
  <c r="AL86" i="17" s="1"/>
  <c r="AM86" i="17" s="1"/>
  <c r="AO86" i="17" s="1"/>
  <c r="X177" i="17"/>
  <c r="F177" i="17"/>
  <c r="Q177" i="17"/>
  <c r="M217" i="17"/>
  <c r="AP8" i="17"/>
  <c r="AQ8" i="17" s="1"/>
  <c r="AR8" i="17" s="1"/>
  <c r="AS8" i="17" s="1"/>
  <c r="AK75" i="17"/>
  <c r="AL75" i="17" s="1"/>
  <c r="AM75" i="17" s="1"/>
  <c r="AO75" i="17" s="1"/>
  <c r="AZ84" i="17"/>
  <c r="BA84" i="17" s="1"/>
  <c r="BB84" i="17" s="1"/>
  <c r="BC84" i="17" s="1"/>
  <c r="BD84" i="17" s="1"/>
  <c r="AT84" i="17"/>
  <c r="AU84" i="17" s="1"/>
  <c r="AV84" i="17" s="1"/>
  <c r="AX84" i="17" s="1"/>
  <c r="V181" i="17"/>
  <c r="L181" i="17"/>
  <c r="X197" i="17"/>
  <c r="Q197" i="17"/>
  <c r="F197" i="17"/>
  <c r="M197" i="17" s="1"/>
  <c r="AT15" i="17"/>
  <c r="AU15" i="17" s="1"/>
  <c r="AV15" i="17" s="1"/>
  <c r="AX15" i="17" s="1"/>
  <c r="AT20" i="17"/>
  <c r="AU20" i="17" s="1"/>
  <c r="AV20" i="17" s="1"/>
  <c r="AX20" i="17" s="1"/>
  <c r="AR30" i="17"/>
  <c r="AS30" i="17" s="1"/>
  <c r="AP51" i="17"/>
  <c r="AQ51" i="17" s="1"/>
  <c r="AR51" i="17" s="1"/>
  <c r="AS51" i="17" s="1"/>
  <c r="AP74" i="17"/>
  <c r="AQ74" i="17" s="1"/>
  <c r="AR74" i="17" s="1"/>
  <c r="AS74" i="17" s="1"/>
  <c r="P200" i="17"/>
  <c r="R200" i="17" s="1"/>
  <c r="S200" i="17" s="1"/>
  <c r="U200" i="17" s="1"/>
  <c r="P212" i="17"/>
  <c r="R212" i="17" s="1"/>
  <c r="S212" i="17" s="1"/>
  <c r="U212" i="17" s="1"/>
  <c r="X215" i="17"/>
  <c r="AZ9" i="17"/>
  <c r="BA9" i="17" s="1"/>
  <c r="BB9" i="17" s="1"/>
  <c r="BC9" i="17" s="1"/>
  <c r="BD9" i="17" s="1"/>
  <c r="AK11" i="17"/>
  <c r="AL11" i="17" s="1"/>
  <c r="AM11" i="17" s="1"/>
  <c r="AO11" i="17" s="1"/>
  <c r="AK15" i="17"/>
  <c r="AL15" i="17" s="1"/>
  <c r="AM15" i="17" s="1"/>
  <c r="AO15" i="17" s="1"/>
  <c r="AT16" i="17"/>
  <c r="AU16" i="17" s="1"/>
  <c r="AV16" i="17" s="1"/>
  <c r="AX16" i="17" s="1"/>
  <c r="AK20" i="17"/>
  <c r="AL20" i="17" s="1"/>
  <c r="AM20" i="17" s="1"/>
  <c r="AO20" i="17" s="1"/>
  <c r="AK24" i="17"/>
  <c r="AL24" i="17" s="1"/>
  <c r="AZ40" i="17"/>
  <c r="BA40" i="17" s="1"/>
  <c r="BB40" i="17" s="1"/>
  <c r="BC40" i="17" s="1"/>
  <c r="BD40" i="17" s="1"/>
  <c r="AT42" i="17"/>
  <c r="AU42" i="17" s="1"/>
  <c r="AV42" i="17" s="1"/>
  <c r="AX42" i="17" s="1"/>
  <c r="AM50" i="17"/>
  <c r="AO50" i="17" s="1"/>
  <c r="AT52" i="17"/>
  <c r="AU52" i="17" s="1"/>
  <c r="AV52" i="17" s="1"/>
  <c r="AX52" i="17" s="1"/>
  <c r="AT69" i="17"/>
  <c r="AU69" i="17" s="1"/>
  <c r="AV69" i="17" s="1"/>
  <c r="AX69" i="17" s="1"/>
  <c r="AZ72" i="17"/>
  <c r="BA72" i="17" s="1"/>
  <c r="BB72" i="17" s="1"/>
  <c r="BC72" i="17" s="1"/>
  <c r="BD72" i="17" s="1"/>
  <c r="AT82" i="17"/>
  <c r="AU82" i="17" s="1"/>
  <c r="AV82" i="17" s="1"/>
  <c r="AX82" i="17" s="1"/>
  <c r="F180" i="17"/>
  <c r="Q181" i="17"/>
  <c r="X188" i="17"/>
  <c r="F193" i="17"/>
  <c r="F196" i="17"/>
  <c r="L198" i="17"/>
  <c r="V201" i="17"/>
  <c r="Q205" i="17"/>
  <c r="F210" i="17"/>
  <c r="M210" i="17" s="1"/>
  <c r="V213" i="17"/>
  <c r="AP14" i="17"/>
  <c r="AQ14" i="17" s="1"/>
  <c r="AP19" i="17"/>
  <c r="AQ19" i="17" s="1"/>
  <c r="AP23" i="17"/>
  <c r="AQ23" i="17" s="1"/>
  <c r="AR23" i="17" s="1"/>
  <c r="AS23" i="17" s="1"/>
  <c r="AP49" i="17"/>
  <c r="AQ49" i="17" s="1"/>
  <c r="AR49" i="17" s="1"/>
  <c r="AS49" i="17" s="1"/>
  <c r="AZ66" i="17"/>
  <c r="BA66" i="17" s="1"/>
  <c r="BB66" i="17" s="1"/>
  <c r="BC66" i="17" s="1"/>
  <c r="BD66" i="17" s="1"/>
  <c r="AP11" i="17"/>
  <c r="AQ11" i="17" s="1"/>
  <c r="AR11" i="17" s="1"/>
  <c r="AS11" i="17" s="1"/>
  <c r="AT12" i="17"/>
  <c r="AU12" i="17" s="1"/>
  <c r="AV12" i="17" s="1"/>
  <c r="AX12" i="17" s="1"/>
  <c r="AP15" i="17"/>
  <c r="AQ15" i="17" s="1"/>
  <c r="AR15" i="17" s="1"/>
  <c r="AS15" i="17" s="1"/>
  <c r="AK16" i="17"/>
  <c r="AL16" i="17" s="1"/>
  <c r="AP20" i="17"/>
  <c r="AQ20" i="17" s="1"/>
  <c r="AR20" i="17" s="1"/>
  <c r="AS20" i="17" s="1"/>
  <c r="AT21" i="17"/>
  <c r="AU21" i="17" s="1"/>
  <c r="AV21" i="17" s="1"/>
  <c r="AX21" i="17" s="1"/>
  <c r="AP24" i="17"/>
  <c r="AQ24" i="17" s="1"/>
  <c r="AR24" i="17" s="1"/>
  <c r="AS24" i="17" s="1"/>
  <c r="AT25" i="17"/>
  <c r="AU25" i="17" s="1"/>
  <c r="AV25" i="17" s="1"/>
  <c r="AX25" i="17" s="1"/>
  <c r="AP26" i="17"/>
  <c r="AQ26" i="17" s="1"/>
  <c r="AR26" i="17" s="1"/>
  <c r="AS26" i="17" s="1"/>
  <c r="AZ38" i="17"/>
  <c r="BA38" i="17" s="1"/>
  <c r="BB38" i="17" s="1"/>
  <c r="BC38" i="17" s="1"/>
  <c r="BD38" i="17" s="1"/>
  <c r="AZ42" i="17"/>
  <c r="BA42" i="17" s="1"/>
  <c r="BB42" i="17" s="1"/>
  <c r="BC42" i="17" s="1"/>
  <c r="BD42" i="17" s="1"/>
  <c r="AP44" i="17"/>
  <c r="AQ44" i="17" s="1"/>
  <c r="AR44" i="17" s="1"/>
  <c r="AS44" i="17" s="1"/>
  <c r="AT47" i="17"/>
  <c r="AU47" i="17" s="1"/>
  <c r="AV47" i="17" s="1"/>
  <c r="AX47" i="17" s="1"/>
  <c r="AP48" i="17"/>
  <c r="AQ48" i="17" s="1"/>
  <c r="AR48" i="17" s="1"/>
  <c r="AS48" i="17" s="1"/>
  <c r="AT50" i="17"/>
  <c r="AU50" i="17" s="1"/>
  <c r="AV50" i="17" s="1"/>
  <c r="AX50" i="17" s="1"/>
  <c r="AZ52" i="17"/>
  <c r="BA52" i="17" s="1"/>
  <c r="BB52" i="17" s="1"/>
  <c r="BC52" i="17" s="1"/>
  <c r="BD52" i="17" s="1"/>
  <c r="AP54" i="17"/>
  <c r="AQ54" i="17" s="1"/>
  <c r="AR54" i="17" s="1"/>
  <c r="AS54" i="17" s="1"/>
  <c r="AK69" i="17"/>
  <c r="AL69" i="17" s="1"/>
  <c r="AM69" i="17" s="1"/>
  <c r="AO69" i="17" s="1"/>
  <c r="AK72" i="17"/>
  <c r="AL72" i="17" s="1"/>
  <c r="AM72" i="17" s="1"/>
  <c r="AO72" i="17" s="1"/>
  <c r="AP75" i="17"/>
  <c r="AQ75" i="17" s="1"/>
  <c r="AR75" i="17" s="1"/>
  <c r="AS75" i="17" s="1"/>
  <c r="AZ77" i="17"/>
  <c r="BA77" i="17" s="1"/>
  <c r="BB77" i="17" s="1"/>
  <c r="BC77" i="17" s="1"/>
  <c r="BD77" i="17" s="1"/>
  <c r="AZ82" i="17"/>
  <c r="BA82" i="17" s="1"/>
  <c r="BB82" i="17" s="1"/>
  <c r="BC82" i="17" s="1"/>
  <c r="BD82" i="17" s="1"/>
  <c r="AP84" i="17"/>
  <c r="AQ84" i="17" s="1"/>
  <c r="AR84" i="17" s="1"/>
  <c r="AS84" i="17" s="1"/>
  <c r="AP86" i="17"/>
  <c r="AQ86" i="17" s="1"/>
  <c r="AR86" i="17" s="1"/>
  <c r="AS86" i="17" s="1"/>
  <c r="L177" i="17"/>
  <c r="M177" i="17" s="1"/>
  <c r="X178" i="17"/>
  <c r="Q187" i="17"/>
  <c r="L190" i="17"/>
  <c r="X191" i="17"/>
  <c r="X200" i="17"/>
  <c r="X207" i="17"/>
  <c r="F209" i="17"/>
  <c r="M209" i="17" s="1"/>
  <c r="Q211" i="17"/>
  <c r="X212" i="17"/>
  <c r="F216" i="17"/>
  <c r="P218" i="17"/>
  <c r="R218" i="17" s="1"/>
  <c r="S218" i="17" s="1"/>
  <c r="X219" i="17"/>
  <c r="AP9" i="17"/>
  <c r="AQ9" i="17" s="1"/>
  <c r="AR9" i="17" s="1"/>
  <c r="AS9" i="17" s="1"/>
  <c r="AT38" i="17"/>
  <c r="AU38" i="17" s="1"/>
  <c r="AV38" i="17" s="1"/>
  <c r="AX38" i="17" s="1"/>
  <c r="AT40" i="17"/>
  <c r="AU40" i="17" s="1"/>
  <c r="AV40" i="17" s="1"/>
  <c r="AX40" i="17" s="1"/>
  <c r="AT6" i="17"/>
  <c r="AU6" i="17" s="1"/>
  <c r="AV6" i="17" s="1"/>
  <c r="AX6" i="17" s="1"/>
  <c r="AK12" i="17"/>
  <c r="AL12" i="17" s="1"/>
  <c r="AM12" i="17" s="1"/>
  <c r="AO12" i="17" s="1"/>
  <c r="AP16" i="17"/>
  <c r="AQ16" i="17" s="1"/>
  <c r="AR16" i="17" s="1"/>
  <c r="AS16" i="17" s="1"/>
  <c r="AV17" i="17"/>
  <c r="AX17" i="17" s="1"/>
  <c r="AM21" i="17"/>
  <c r="AO21" i="17" s="1"/>
  <c r="AK25" i="17"/>
  <c r="AL25" i="17" s="1"/>
  <c r="AM25" i="17" s="1"/>
  <c r="AO25" i="17" s="1"/>
  <c r="AV31" i="17"/>
  <c r="AX31" i="17" s="1"/>
  <c r="AK32" i="17"/>
  <c r="AL32" i="17" s="1"/>
  <c r="AM32" i="17" s="1"/>
  <c r="AO32" i="17" s="1"/>
  <c r="AK35" i="17"/>
  <c r="AL35" i="17" s="1"/>
  <c r="AM35" i="17" s="1"/>
  <c r="AO35" i="17" s="1"/>
  <c r="AT35" i="17"/>
  <c r="AU35" i="17" s="1"/>
  <c r="AV35" i="17" s="1"/>
  <c r="AX35" i="17" s="1"/>
  <c r="AP38" i="17"/>
  <c r="AQ38" i="17" s="1"/>
  <c r="AR38" i="17" s="1"/>
  <c r="AS38" i="17" s="1"/>
  <c r="AP40" i="17"/>
  <c r="AQ40" i="17" s="1"/>
  <c r="AR40" i="17" s="1"/>
  <c r="AS40" i="17" s="1"/>
  <c r="AP42" i="17"/>
  <c r="AQ42" i="17" s="1"/>
  <c r="AR42" i="17" s="1"/>
  <c r="AS42" i="17" s="1"/>
  <c r="AK45" i="17"/>
  <c r="AL45" i="17" s="1"/>
  <c r="AM45" i="17" s="1"/>
  <c r="AO45" i="17" s="1"/>
  <c r="AT45" i="17"/>
  <c r="AU45" i="17" s="1"/>
  <c r="AV45" i="17" s="1"/>
  <c r="AX45" i="17" s="1"/>
  <c r="AZ47" i="17"/>
  <c r="BA47" i="17" s="1"/>
  <c r="BB47" i="17" s="1"/>
  <c r="BC47" i="17" s="1"/>
  <c r="BD47" i="17" s="1"/>
  <c r="AZ50" i="17"/>
  <c r="BA50" i="17" s="1"/>
  <c r="BB50" i="17" s="1"/>
  <c r="BC50" i="17" s="1"/>
  <c r="BD50" i="17" s="1"/>
  <c r="AT67" i="17"/>
  <c r="AU67" i="17" s="1"/>
  <c r="AV67" i="17" s="1"/>
  <c r="AX67" i="17" s="1"/>
  <c r="AP69" i="17"/>
  <c r="AQ69" i="17" s="1"/>
  <c r="AR69" i="17" s="1"/>
  <c r="AS69" i="17" s="1"/>
  <c r="AP72" i="17"/>
  <c r="AQ72" i="17" s="1"/>
  <c r="AR72" i="17" s="1"/>
  <c r="AS72" i="17" s="1"/>
  <c r="AT73" i="17"/>
  <c r="AU73" i="17" s="1"/>
  <c r="AV73" i="17" s="1"/>
  <c r="AX73" i="17" s="1"/>
  <c r="AP81" i="17"/>
  <c r="AQ81" i="17" s="1"/>
  <c r="AR81" i="17" s="1"/>
  <c r="AS81" i="17" s="1"/>
  <c r="AP82" i="17"/>
  <c r="AQ82" i="17" s="1"/>
  <c r="AR82" i="17" s="1"/>
  <c r="AS82" i="17" s="1"/>
  <c r="AP85" i="17"/>
  <c r="AQ85" i="17" s="1"/>
  <c r="AR85" i="17" s="1"/>
  <c r="AS85" i="17" s="1"/>
  <c r="AT87" i="17"/>
  <c r="AU87" i="17" s="1"/>
  <c r="AV87" i="17" s="1"/>
  <c r="AX87" i="17" s="1"/>
  <c r="F176" i="17"/>
  <c r="Q183" i="17"/>
  <c r="M193" i="17"/>
  <c r="P196" i="17"/>
  <c r="R196" i="17" s="1"/>
  <c r="S196" i="17" s="1"/>
  <c r="V199" i="17"/>
  <c r="P215" i="17"/>
  <c r="R215" i="17" s="1"/>
  <c r="S215" i="17" s="1"/>
  <c r="AT24" i="17"/>
  <c r="AU24" i="17" s="1"/>
  <c r="AV24" i="17" s="1"/>
  <c r="AX24" i="17" s="1"/>
  <c r="AP53" i="17"/>
  <c r="AQ53" i="17" s="1"/>
  <c r="AR53" i="17" s="1"/>
  <c r="AS53" i="17" s="1"/>
  <c r="AP68" i="17"/>
  <c r="AQ68" i="17" s="1"/>
  <c r="AR68" i="17" s="1"/>
  <c r="AS68" i="17" s="1"/>
  <c r="AT7" i="17"/>
  <c r="AU7" i="17" s="1"/>
  <c r="AV7" i="17" s="1"/>
  <c r="AX7" i="17" s="1"/>
  <c r="AZ10" i="17"/>
  <c r="BA10" i="17" s="1"/>
  <c r="BB10" i="17" s="1"/>
  <c r="BC10" i="17" s="1"/>
  <c r="BD10" i="17" s="1"/>
  <c r="AP12" i="17"/>
  <c r="AQ12" i="17" s="1"/>
  <c r="AR12" i="17" s="1"/>
  <c r="AS12" i="17" s="1"/>
  <c r="AT13" i="17"/>
  <c r="AU13" i="17" s="1"/>
  <c r="AV13" i="17" s="1"/>
  <c r="AX13" i="17" s="1"/>
  <c r="AP21" i="17"/>
  <c r="AQ21" i="17" s="1"/>
  <c r="AR21" i="17" s="1"/>
  <c r="AS21" i="17" s="1"/>
  <c r="AT22" i="17"/>
  <c r="AU22" i="17" s="1"/>
  <c r="AV22" i="17" s="1"/>
  <c r="AX22" i="17" s="1"/>
  <c r="AP25" i="17"/>
  <c r="AQ25" i="17" s="1"/>
  <c r="AR25" i="17" s="1"/>
  <c r="AS25" i="17" s="1"/>
  <c r="AK41" i="17"/>
  <c r="AL41" i="17" s="1"/>
  <c r="AM41" i="17" s="1"/>
  <c r="AO41" i="17" s="1"/>
  <c r="AT41" i="17"/>
  <c r="AU41" i="17" s="1"/>
  <c r="AV41" i="17" s="1"/>
  <c r="AX41" i="17" s="1"/>
  <c r="AK43" i="17"/>
  <c r="AL43" i="17" s="1"/>
  <c r="AM43" i="17" s="1"/>
  <c r="AO43" i="17" s="1"/>
  <c r="AT43" i="17"/>
  <c r="AU43" i="17" s="1"/>
  <c r="AV43" i="17" s="1"/>
  <c r="AX43" i="17" s="1"/>
  <c r="AZ45" i="17"/>
  <c r="BA45" i="17" s="1"/>
  <c r="BB45" i="17" s="1"/>
  <c r="BC45" i="17" s="1"/>
  <c r="BD45" i="17" s="1"/>
  <c r="AP47" i="17"/>
  <c r="AQ47" i="17" s="1"/>
  <c r="AR47" i="17" s="1"/>
  <c r="AS47" i="17" s="1"/>
  <c r="AP50" i="17"/>
  <c r="AQ50" i="17" s="1"/>
  <c r="AR50" i="17" s="1"/>
  <c r="AS50" i="17" s="1"/>
  <c r="AP52" i="17"/>
  <c r="AQ52" i="17" s="1"/>
  <c r="AR52" i="17" s="1"/>
  <c r="AS52" i="17" s="1"/>
  <c r="AT70" i="17"/>
  <c r="AU70" i="17" s="1"/>
  <c r="AV70" i="17" s="1"/>
  <c r="AX70" i="17" s="1"/>
  <c r="AP89" i="17"/>
  <c r="AQ89" i="17" s="1"/>
  <c r="AR89" i="17" s="1"/>
  <c r="AS89" i="17" s="1"/>
  <c r="X180" i="17"/>
  <c r="L186" i="17"/>
  <c r="X187" i="17"/>
  <c r="F192" i="17"/>
  <c r="Q193" i="17"/>
  <c r="X199" i="17"/>
  <c r="F201" i="17"/>
  <c r="M201" i="17" s="1"/>
  <c r="Q203" i="17"/>
  <c r="F208" i="17"/>
  <c r="P210" i="17"/>
  <c r="R210" i="17" s="1"/>
  <c r="S210" i="17" s="1"/>
  <c r="W210" i="17" s="1"/>
  <c r="X211" i="17"/>
  <c r="F213" i="17"/>
  <c r="Q215" i="17"/>
  <c r="P216" i="17"/>
  <c r="R216" i="17" s="1"/>
  <c r="S216" i="17" s="1"/>
  <c r="U216" i="17" s="1"/>
  <c r="F220" i="17"/>
  <c r="L221" i="17"/>
  <c r="M221" i="17" s="1"/>
  <c r="AK9" i="17"/>
  <c r="AL9" i="17" s="1"/>
  <c r="AP10" i="17"/>
  <c r="AQ10" i="17" s="1"/>
  <c r="AR10" i="17" s="1"/>
  <c r="AS10" i="17" s="1"/>
  <c r="AP13" i="17"/>
  <c r="AQ13" i="17" s="1"/>
  <c r="AR13" i="17" s="1"/>
  <c r="AS13" i="17" s="1"/>
  <c r="AT14" i="17"/>
  <c r="AU14" i="17" s="1"/>
  <c r="AV14" i="17" s="1"/>
  <c r="AX14" i="17" s="1"/>
  <c r="AK18" i="17"/>
  <c r="AL18" i="17" s="1"/>
  <c r="AM18" i="17" s="1"/>
  <c r="AO18" i="17" s="1"/>
  <c r="AT19" i="17"/>
  <c r="AU19" i="17" s="1"/>
  <c r="AV19" i="17" s="1"/>
  <c r="AX19" i="17" s="1"/>
  <c r="AP22" i="17"/>
  <c r="AQ22" i="17" s="1"/>
  <c r="AR22" i="17" s="1"/>
  <c r="AS22" i="17" s="1"/>
  <c r="AT23" i="17"/>
  <c r="AU23" i="17" s="1"/>
  <c r="AV23" i="17" s="1"/>
  <c r="AX23" i="17" s="1"/>
  <c r="AK46" i="17"/>
  <c r="AL46" i="17" s="1"/>
  <c r="AM46" i="17" s="1"/>
  <c r="AO46" i="17" s="1"/>
  <c r="AT46" i="17"/>
  <c r="AU46" i="17" s="1"/>
  <c r="AV46" i="17" s="1"/>
  <c r="AX46" i="17" s="1"/>
  <c r="X176" i="17"/>
  <c r="F181" i="17"/>
  <c r="X183" i="17"/>
  <c r="F188" i="17"/>
  <c r="X196" i="17"/>
  <c r="F200" i="17"/>
  <c r="P202" i="17"/>
  <c r="R202" i="17" s="1"/>
  <c r="S202" i="17" s="1"/>
  <c r="X203" i="17"/>
  <c r="F205" i="17"/>
  <c r="P208" i="17"/>
  <c r="R208" i="17" s="1"/>
  <c r="S208" i="17" s="1"/>
  <c r="F212" i="17"/>
  <c r="X216" i="17"/>
  <c r="P220" i="17"/>
  <c r="R220" i="17" s="1"/>
  <c r="S220" i="17" s="1"/>
  <c r="Q221" i="17"/>
  <c r="F218" i="17"/>
  <c r="M218" i="17" s="1"/>
  <c r="AR14" i="17"/>
  <c r="AS14" i="17" s="1"/>
  <c r="AM17" i="17"/>
  <c r="AO17" i="17" s="1"/>
  <c r="AR19" i="17"/>
  <c r="AS19" i="17" s="1"/>
  <c r="AM22" i="17"/>
  <c r="AO22" i="17" s="1"/>
  <c r="AM24" i="17"/>
  <c r="AO24" i="17" s="1"/>
  <c r="AM14" i="17"/>
  <c r="AO14" i="17" s="1"/>
  <c r="AP7" i="17"/>
  <c r="AQ7" i="17" s="1"/>
  <c r="AR7" i="17" s="1"/>
  <c r="AS7" i="17" s="1"/>
  <c r="AM19" i="17"/>
  <c r="AO19" i="17" s="1"/>
  <c r="AZ7" i="17"/>
  <c r="BA7" i="17" s="1"/>
  <c r="BB7" i="17" s="1"/>
  <c r="BC7" i="17" s="1"/>
  <c r="BD7" i="17" s="1"/>
  <c r="AP6" i="17"/>
  <c r="AQ6" i="17" s="1"/>
  <c r="AR6" i="17" s="1"/>
  <c r="AS6" i="17" s="1"/>
  <c r="AT8" i="17"/>
  <c r="AU8" i="17" s="1"/>
  <c r="AV8" i="17" s="1"/>
  <c r="AX8" i="17" s="1"/>
  <c r="AM16" i="17"/>
  <c r="AO16" i="17" s="1"/>
  <c r="AM9" i="17"/>
  <c r="AO9" i="17" s="1"/>
  <c r="AK28" i="17"/>
  <c r="AL28" i="17" s="1"/>
  <c r="AM28" i="17" s="1"/>
  <c r="AO28" i="17" s="1"/>
  <c r="AT28" i="17"/>
  <c r="AU28" i="17" s="1"/>
  <c r="AV28" i="17" s="1"/>
  <c r="AX28" i="17" s="1"/>
  <c r="AP28" i="17"/>
  <c r="AQ28" i="17" s="1"/>
  <c r="AR28" i="17" s="1"/>
  <c r="AS28" i="17" s="1"/>
  <c r="AK33" i="17"/>
  <c r="AL33" i="17" s="1"/>
  <c r="AM33" i="17" s="1"/>
  <c r="AO33" i="17" s="1"/>
  <c r="AT33" i="17"/>
  <c r="AU33" i="17" s="1"/>
  <c r="AV33" i="17" s="1"/>
  <c r="AX33" i="17" s="1"/>
  <c r="AP33" i="17"/>
  <c r="AQ33" i="17" s="1"/>
  <c r="AR33" i="17" s="1"/>
  <c r="AS33" i="17" s="1"/>
  <c r="AZ33" i="17"/>
  <c r="BA33" i="17" s="1"/>
  <c r="BB33" i="17" s="1"/>
  <c r="BC33" i="17" s="1"/>
  <c r="BD33" i="17" s="1"/>
  <c r="AK36" i="17"/>
  <c r="AL36" i="17" s="1"/>
  <c r="AM36" i="17" s="1"/>
  <c r="AO36" i="17" s="1"/>
  <c r="AZ36" i="17"/>
  <c r="BA36" i="17" s="1"/>
  <c r="BB36" i="17" s="1"/>
  <c r="BC36" i="17" s="1"/>
  <c r="BD36" i="17" s="1"/>
  <c r="AT36" i="17"/>
  <c r="AU36" i="17" s="1"/>
  <c r="AV36" i="17" s="1"/>
  <c r="AX36" i="17" s="1"/>
  <c r="AP36" i="17"/>
  <c r="AQ36" i="17" s="1"/>
  <c r="AR36" i="17" s="1"/>
  <c r="AS36" i="17" s="1"/>
  <c r="AT29" i="17"/>
  <c r="AU29" i="17" s="1"/>
  <c r="AV29" i="17" s="1"/>
  <c r="AX29" i="17" s="1"/>
  <c r="AK30" i="17"/>
  <c r="AL30" i="17" s="1"/>
  <c r="AM30" i="17" s="1"/>
  <c r="AO30" i="17" s="1"/>
  <c r="AK90" i="17"/>
  <c r="AL90" i="17" s="1"/>
  <c r="AM90" i="17" s="1"/>
  <c r="AO90" i="17" s="1"/>
  <c r="AP90" i="17"/>
  <c r="AQ90" i="17" s="1"/>
  <c r="AR90" i="17" s="1"/>
  <c r="AS90" i="17" s="1"/>
  <c r="AZ90" i="17"/>
  <c r="BA90" i="17" s="1"/>
  <c r="BB90" i="17" s="1"/>
  <c r="BC90" i="17" s="1"/>
  <c r="BD90" i="17" s="1"/>
  <c r="AT90" i="17"/>
  <c r="AU90" i="17" s="1"/>
  <c r="AV90" i="17" s="1"/>
  <c r="AX90" i="17" s="1"/>
  <c r="AR71" i="17"/>
  <c r="AS71" i="17" s="1"/>
  <c r="AZ27" i="17"/>
  <c r="BA27" i="17" s="1"/>
  <c r="BB27" i="17" s="1"/>
  <c r="BC27" i="17" s="1"/>
  <c r="BD27" i="17" s="1"/>
  <c r="AZ35" i="17"/>
  <c r="BA35" i="17" s="1"/>
  <c r="BB35" i="17" s="1"/>
  <c r="BC35" i="17" s="1"/>
  <c r="BD35" i="17" s="1"/>
  <c r="AP27" i="17"/>
  <c r="AQ27" i="17" s="1"/>
  <c r="AR27" i="17" s="1"/>
  <c r="AS27" i="17" s="1"/>
  <c r="AZ32" i="17"/>
  <c r="BA32" i="17" s="1"/>
  <c r="BB32" i="17" s="1"/>
  <c r="BC32" i="17" s="1"/>
  <c r="BD32" i="17" s="1"/>
  <c r="AP35" i="17"/>
  <c r="AQ35" i="17" s="1"/>
  <c r="AR35" i="17" s="1"/>
  <c r="AS35" i="17" s="1"/>
  <c r="P187" i="17"/>
  <c r="R187" i="17" s="1"/>
  <c r="S187" i="17" s="1"/>
  <c r="L187" i="17"/>
  <c r="M187" i="17" s="1"/>
  <c r="V187" i="17"/>
  <c r="AK26" i="17"/>
  <c r="AL26" i="17" s="1"/>
  <c r="AM26" i="17" s="1"/>
  <c r="AO26" i="17" s="1"/>
  <c r="AP32" i="17"/>
  <c r="AQ32" i="17" s="1"/>
  <c r="AR32" i="17" s="1"/>
  <c r="AS32" i="17" s="1"/>
  <c r="AK34" i="17"/>
  <c r="AL34" i="17" s="1"/>
  <c r="AM34" i="17" s="1"/>
  <c r="AO34" i="17" s="1"/>
  <c r="AZ26" i="17"/>
  <c r="BA26" i="17" s="1"/>
  <c r="BB26" i="17" s="1"/>
  <c r="BC26" i="17" s="1"/>
  <c r="BD26" i="17" s="1"/>
  <c r="AP29" i="17"/>
  <c r="AQ29" i="17" s="1"/>
  <c r="AR29" i="17" s="1"/>
  <c r="AS29" i="17" s="1"/>
  <c r="AT30" i="17"/>
  <c r="AU30" i="17" s="1"/>
  <c r="AV30" i="17" s="1"/>
  <c r="AX30" i="17" s="1"/>
  <c r="AK31" i="17"/>
  <c r="AL31" i="17" s="1"/>
  <c r="AM31" i="17" s="1"/>
  <c r="AO31" i="17" s="1"/>
  <c r="AZ34" i="17"/>
  <c r="BA34" i="17" s="1"/>
  <c r="BB34" i="17" s="1"/>
  <c r="BC34" i="17" s="1"/>
  <c r="BD34" i="17" s="1"/>
  <c r="AK39" i="17"/>
  <c r="AL39" i="17" s="1"/>
  <c r="AM39" i="17" s="1"/>
  <c r="AO39" i="17" s="1"/>
  <c r="AZ96" i="17"/>
  <c r="BA96" i="17" s="1"/>
  <c r="BB96" i="17" s="1"/>
  <c r="BC96" i="17" s="1"/>
  <c r="BD96" i="17" s="1"/>
  <c r="AP96" i="17"/>
  <c r="AQ96" i="17" s="1"/>
  <c r="AR96" i="17" s="1"/>
  <c r="AS96" i="17" s="1"/>
  <c r="AK96" i="17"/>
  <c r="AL96" i="17" s="1"/>
  <c r="AM96" i="17" s="1"/>
  <c r="AO96" i="17" s="1"/>
  <c r="AT96" i="17"/>
  <c r="AU96" i="17" s="1"/>
  <c r="AV96" i="17" s="1"/>
  <c r="AX96" i="17" s="1"/>
  <c r="AZ98" i="17"/>
  <c r="BA98" i="17" s="1"/>
  <c r="BB98" i="17" s="1"/>
  <c r="BC98" i="17" s="1"/>
  <c r="BD98" i="17" s="1"/>
  <c r="AP98" i="17"/>
  <c r="AQ98" i="17" s="1"/>
  <c r="AR98" i="17" s="1"/>
  <c r="AS98" i="17" s="1"/>
  <c r="AK98" i="17"/>
  <c r="AL98" i="17" s="1"/>
  <c r="AM98" i="17" s="1"/>
  <c r="AO98" i="17" s="1"/>
  <c r="AT98" i="17"/>
  <c r="AU98" i="17" s="1"/>
  <c r="AV98" i="17" s="1"/>
  <c r="AX98" i="17" s="1"/>
  <c r="W199" i="17"/>
  <c r="U199" i="17"/>
  <c r="W200" i="17"/>
  <c r="AK53" i="17"/>
  <c r="AL53" i="17" s="1"/>
  <c r="AM53" i="17" s="1"/>
  <c r="AO53" i="17" s="1"/>
  <c r="AK54" i="17"/>
  <c r="AL54" i="17" s="1"/>
  <c r="AM54" i="17" s="1"/>
  <c r="AO54" i="17" s="1"/>
  <c r="AK55" i="17"/>
  <c r="AL55" i="17" s="1"/>
  <c r="AM55" i="17" s="1"/>
  <c r="AO55" i="17" s="1"/>
  <c r="AK56" i="17"/>
  <c r="AL56" i="17" s="1"/>
  <c r="AM56" i="17" s="1"/>
  <c r="AO56" i="17" s="1"/>
  <c r="AK57" i="17"/>
  <c r="AL57" i="17" s="1"/>
  <c r="AM57" i="17" s="1"/>
  <c r="AO57" i="17" s="1"/>
  <c r="AK58" i="17"/>
  <c r="AL58" i="17" s="1"/>
  <c r="AM58" i="17" s="1"/>
  <c r="AO58" i="17" s="1"/>
  <c r="AK59" i="17"/>
  <c r="AL59" i="17" s="1"/>
  <c r="AM59" i="17" s="1"/>
  <c r="AO59" i="17" s="1"/>
  <c r="AK60" i="17"/>
  <c r="AL60" i="17" s="1"/>
  <c r="AM60" i="17" s="1"/>
  <c r="AO60" i="17" s="1"/>
  <c r="AK61" i="17"/>
  <c r="AL61" i="17" s="1"/>
  <c r="AM61" i="17" s="1"/>
  <c r="AO61" i="17" s="1"/>
  <c r="AK62" i="17"/>
  <c r="AL62" i="17" s="1"/>
  <c r="AM62" i="17" s="1"/>
  <c r="AO62" i="17" s="1"/>
  <c r="AK63" i="17"/>
  <c r="AL63" i="17" s="1"/>
  <c r="AM63" i="17" s="1"/>
  <c r="AO63" i="17" s="1"/>
  <c r="AK64" i="17"/>
  <c r="AL64" i="17" s="1"/>
  <c r="AM64" i="17" s="1"/>
  <c r="AO64" i="17" s="1"/>
  <c r="AK65" i="17"/>
  <c r="AL65" i="17" s="1"/>
  <c r="AM65" i="17" s="1"/>
  <c r="AO65" i="17" s="1"/>
  <c r="AK66" i="17"/>
  <c r="AL66" i="17" s="1"/>
  <c r="AM66" i="17" s="1"/>
  <c r="AO66" i="17" s="1"/>
  <c r="AZ92" i="17"/>
  <c r="BA92" i="17" s="1"/>
  <c r="BB92" i="17" s="1"/>
  <c r="BC92" i="17" s="1"/>
  <c r="BD92" i="17" s="1"/>
  <c r="AP92" i="17"/>
  <c r="AQ92" i="17" s="1"/>
  <c r="AR92" i="17" s="1"/>
  <c r="AS92" i="17" s="1"/>
  <c r="AK92" i="17"/>
  <c r="AL92" i="17" s="1"/>
  <c r="AM92" i="17" s="1"/>
  <c r="AO92" i="17" s="1"/>
  <c r="AT92" i="17"/>
  <c r="AU92" i="17" s="1"/>
  <c r="AV92" i="17" s="1"/>
  <c r="AX92" i="17" s="1"/>
  <c r="V179" i="17"/>
  <c r="P191" i="17"/>
  <c r="R191" i="17" s="1"/>
  <c r="S191" i="17" s="1"/>
  <c r="L191" i="17"/>
  <c r="M191" i="17" s="1"/>
  <c r="W207" i="17"/>
  <c r="U207" i="17"/>
  <c r="U208" i="17"/>
  <c r="W208" i="17"/>
  <c r="AT54" i="17"/>
  <c r="AU54" i="17" s="1"/>
  <c r="AV54" i="17" s="1"/>
  <c r="AX54" i="17" s="1"/>
  <c r="AT55" i="17"/>
  <c r="AU55" i="17" s="1"/>
  <c r="AV55" i="17" s="1"/>
  <c r="AX55" i="17" s="1"/>
  <c r="AT56" i="17"/>
  <c r="AU56" i="17" s="1"/>
  <c r="AV56" i="17" s="1"/>
  <c r="AX56" i="17" s="1"/>
  <c r="AT57" i="17"/>
  <c r="AU57" i="17" s="1"/>
  <c r="AV57" i="17" s="1"/>
  <c r="AX57" i="17" s="1"/>
  <c r="AT58" i="17"/>
  <c r="AU58" i="17" s="1"/>
  <c r="AV58" i="17" s="1"/>
  <c r="AX58" i="17" s="1"/>
  <c r="AT59" i="17"/>
  <c r="AU59" i="17" s="1"/>
  <c r="AV59" i="17" s="1"/>
  <c r="AX59" i="17" s="1"/>
  <c r="AT60" i="17"/>
  <c r="AU60" i="17" s="1"/>
  <c r="AV60" i="17" s="1"/>
  <c r="AX60" i="17" s="1"/>
  <c r="AT61" i="17"/>
  <c r="AU61" i="17" s="1"/>
  <c r="AV61" i="17" s="1"/>
  <c r="AX61" i="17" s="1"/>
  <c r="AT62" i="17"/>
  <c r="AU62" i="17" s="1"/>
  <c r="AV62" i="17" s="1"/>
  <c r="AX62" i="17" s="1"/>
  <c r="AT63" i="17"/>
  <c r="AU63" i="17" s="1"/>
  <c r="AV63" i="17" s="1"/>
  <c r="AX63" i="17" s="1"/>
  <c r="AT64" i="17"/>
  <c r="AU64" i="17" s="1"/>
  <c r="AV64" i="17" s="1"/>
  <c r="AX64" i="17" s="1"/>
  <c r="AT65" i="17"/>
  <c r="AU65" i="17" s="1"/>
  <c r="AV65" i="17" s="1"/>
  <c r="AX65" i="17" s="1"/>
  <c r="V195" i="17"/>
  <c r="P195" i="17"/>
  <c r="R195" i="17" s="1"/>
  <c r="S195" i="17" s="1"/>
  <c r="W215" i="17"/>
  <c r="U215" i="17"/>
  <c r="AZ97" i="17"/>
  <c r="BA97" i="17" s="1"/>
  <c r="BB97" i="17" s="1"/>
  <c r="BC97" i="17" s="1"/>
  <c r="BD97" i="17" s="1"/>
  <c r="AP97" i="17"/>
  <c r="AQ97" i="17" s="1"/>
  <c r="AR97" i="17" s="1"/>
  <c r="AS97" i="17" s="1"/>
  <c r="AK97" i="17"/>
  <c r="AL97" i="17" s="1"/>
  <c r="AM97" i="17" s="1"/>
  <c r="AO97" i="17" s="1"/>
  <c r="P183" i="17"/>
  <c r="R183" i="17" s="1"/>
  <c r="S183" i="17" s="1"/>
  <c r="L183" i="17"/>
  <c r="M183" i="17" s="1"/>
  <c r="L195" i="17"/>
  <c r="M195" i="17" s="1"/>
  <c r="V203" i="17"/>
  <c r="P203" i="17"/>
  <c r="R203" i="17" s="1"/>
  <c r="S203" i="17" s="1"/>
  <c r="AZ91" i="17"/>
  <c r="BA91" i="17" s="1"/>
  <c r="BB91" i="17" s="1"/>
  <c r="BC91" i="17" s="1"/>
  <c r="BD91" i="17" s="1"/>
  <c r="AK91" i="17"/>
  <c r="AL91" i="17" s="1"/>
  <c r="AM91" i="17" s="1"/>
  <c r="AO91" i="17" s="1"/>
  <c r="AT91" i="17"/>
  <c r="AU91" i="17" s="1"/>
  <c r="AV91" i="17" s="1"/>
  <c r="AX91" i="17" s="1"/>
  <c r="AP91" i="17"/>
  <c r="AQ91" i="17" s="1"/>
  <c r="AR91" i="17" s="1"/>
  <c r="AS91" i="17" s="1"/>
  <c r="V191" i="17"/>
  <c r="L203" i="17"/>
  <c r="M203" i="17" s="1"/>
  <c r="V211" i="17"/>
  <c r="P211" i="17"/>
  <c r="R211" i="17" s="1"/>
  <c r="S211" i="17" s="1"/>
  <c r="P179" i="17"/>
  <c r="R179" i="17" s="1"/>
  <c r="S179" i="17" s="1"/>
  <c r="L211" i="17"/>
  <c r="M211" i="17" s="1"/>
  <c r="V219" i="17"/>
  <c r="P219" i="17"/>
  <c r="R219" i="17" s="1"/>
  <c r="S219" i="17" s="1"/>
  <c r="AP56" i="17"/>
  <c r="AQ56" i="17" s="1"/>
  <c r="AR56" i="17" s="1"/>
  <c r="AS56" i="17" s="1"/>
  <c r="AP57" i="17"/>
  <c r="AQ57" i="17" s="1"/>
  <c r="AR57" i="17" s="1"/>
  <c r="AS57" i="17" s="1"/>
  <c r="AP58" i="17"/>
  <c r="AQ58" i="17" s="1"/>
  <c r="AR58" i="17" s="1"/>
  <c r="AS58" i="17" s="1"/>
  <c r="AP59" i="17"/>
  <c r="AQ59" i="17" s="1"/>
  <c r="AR59" i="17" s="1"/>
  <c r="AS59" i="17" s="1"/>
  <c r="AP60" i="17"/>
  <c r="AQ60" i="17" s="1"/>
  <c r="AR60" i="17" s="1"/>
  <c r="AS60" i="17" s="1"/>
  <c r="AP61" i="17"/>
  <c r="AQ61" i="17" s="1"/>
  <c r="AR61" i="17" s="1"/>
  <c r="AS61" i="17" s="1"/>
  <c r="AP62" i="17"/>
  <c r="AQ62" i="17" s="1"/>
  <c r="AR62" i="17" s="1"/>
  <c r="AS62" i="17" s="1"/>
  <c r="AP63" i="17"/>
  <c r="AQ63" i="17" s="1"/>
  <c r="AR63" i="17" s="1"/>
  <c r="AS63" i="17" s="1"/>
  <c r="AP64" i="17"/>
  <c r="AQ64" i="17" s="1"/>
  <c r="AR64" i="17" s="1"/>
  <c r="AS64" i="17" s="1"/>
  <c r="AP65" i="17"/>
  <c r="AQ65" i="17" s="1"/>
  <c r="AR65" i="17" s="1"/>
  <c r="AS65" i="17" s="1"/>
  <c r="AM71" i="17"/>
  <c r="AO71" i="17" s="1"/>
  <c r="W212" i="17"/>
  <c r="L219" i="17"/>
  <c r="M219" i="17" s="1"/>
  <c r="P178" i="17"/>
  <c r="R178" i="17" s="1"/>
  <c r="S178" i="17" s="1"/>
  <c r="P182" i="17"/>
  <c r="R182" i="17" s="1"/>
  <c r="S182" i="17" s="1"/>
  <c r="P186" i="17"/>
  <c r="R186" i="17" s="1"/>
  <c r="S186" i="17" s="1"/>
  <c r="P190" i="17"/>
  <c r="R190" i="17" s="1"/>
  <c r="S190" i="17" s="1"/>
  <c r="P194" i="17"/>
  <c r="R194" i="17" s="1"/>
  <c r="S194" i="17" s="1"/>
  <c r="X198" i="17"/>
  <c r="X206" i="17"/>
  <c r="X214" i="17"/>
  <c r="W202" i="17"/>
  <c r="U202" i="17"/>
  <c r="W218" i="17"/>
  <c r="U218" i="17"/>
  <c r="AZ93" i="17"/>
  <c r="BA93" i="17" s="1"/>
  <c r="BB93" i="17" s="1"/>
  <c r="BC93" i="17" s="1"/>
  <c r="BD93" i="17" s="1"/>
  <c r="AP93" i="17"/>
  <c r="AQ93" i="17" s="1"/>
  <c r="AR93" i="17" s="1"/>
  <c r="AS93" i="17" s="1"/>
  <c r="AK93" i="17"/>
  <c r="AL93" i="17" s="1"/>
  <c r="AM93" i="17" s="1"/>
  <c r="AO93" i="17" s="1"/>
  <c r="AZ94" i="17"/>
  <c r="BA94" i="17" s="1"/>
  <c r="BB94" i="17" s="1"/>
  <c r="BC94" i="17" s="1"/>
  <c r="BD94" i="17" s="1"/>
  <c r="AP94" i="17"/>
  <c r="AQ94" i="17" s="1"/>
  <c r="AR94" i="17" s="1"/>
  <c r="AS94" i="17" s="1"/>
  <c r="AK94" i="17"/>
  <c r="AL94" i="17" s="1"/>
  <c r="AM94" i="17" s="1"/>
  <c r="AO94" i="17" s="1"/>
  <c r="M198" i="17"/>
  <c r="M199" i="17"/>
  <c r="M205" i="17"/>
  <c r="M206" i="17"/>
  <c r="M207" i="17"/>
  <c r="M213" i="17"/>
  <c r="M215" i="17"/>
  <c r="AZ95" i="17"/>
  <c r="BA95" i="17" s="1"/>
  <c r="BB95" i="17" s="1"/>
  <c r="BC95" i="17" s="1"/>
  <c r="BD95" i="17" s="1"/>
  <c r="AP95" i="17"/>
  <c r="AQ95" i="17" s="1"/>
  <c r="AR95" i="17" s="1"/>
  <c r="AS95" i="17" s="1"/>
  <c r="AK95" i="17"/>
  <c r="AL95" i="17" s="1"/>
  <c r="AM95" i="17" s="1"/>
  <c r="AO95" i="17" s="1"/>
  <c r="P176" i="17"/>
  <c r="R176" i="17" s="1"/>
  <c r="S176" i="17" s="1"/>
  <c r="F178" i="17"/>
  <c r="M178" i="17" s="1"/>
  <c r="P180" i="17"/>
  <c r="R180" i="17" s="1"/>
  <c r="S180" i="17" s="1"/>
  <c r="F182" i="17"/>
  <c r="M182" i="17" s="1"/>
  <c r="P184" i="17"/>
  <c r="R184" i="17" s="1"/>
  <c r="S184" i="17" s="1"/>
  <c r="F186" i="17"/>
  <c r="M186" i="17" s="1"/>
  <c r="P188" i="17"/>
  <c r="R188" i="17" s="1"/>
  <c r="S188" i="17" s="1"/>
  <c r="F190" i="17"/>
  <c r="M190" i="17" s="1"/>
  <c r="P192" i="17"/>
  <c r="R192" i="17" s="1"/>
  <c r="S192" i="17" s="1"/>
  <c r="F194" i="17"/>
  <c r="M194" i="17" s="1"/>
  <c r="X194" i="17"/>
  <c r="P198" i="17"/>
  <c r="R198" i="17" s="1"/>
  <c r="S198" i="17" s="1"/>
  <c r="X202" i="17"/>
  <c r="P206" i="17"/>
  <c r="R206" i="17" s="1"/>
  <c r="S206" i="17" s="1"/>
  <c r="X210" i="17"/>
  <c r="P214" i="17"/>
  <c r="R214" i="17" s="1"/>
  <c r="S214" i="17" s="1"/>
  <c r="X218" i="17"/>
  <c r="L176" i="17"/>
  <c r="P177" i="17"/>
  <c r="R177" i="17" s="1"/>
  <c r="S177" i="17" s="1"/>
  <c r="L180" i="17"/>
  <c r="P181" i="17"/>
  <c r="R181" i="17" s="1"/>
  <c r="S181" i="17" s="1"/>
  <c r="L184" i="17"/>
  <c r="M184" i="17" s="1"/>
  <c r="P185" i="17"/>
  <c r="R185" i="17" s="1"/>
  <c r="S185" i="17" s="1"/>
  <c r="L188" i="17"/>
  <c r="P189" i="17"/>
  <c r="R189" i="17" s="1"/>
  <c r="S189" i="17" s="1"/>
  <c r="L192" i="17"/>
  <c r="M192" i="17" s="1"/>
  <c r="P193" i="17"/>
  <c r="R193" i="17" s="1"/>
  <c r="S193" i="17" s="1"/>
  <c r="L196" i="17"/>
  <c r="M196" i="17" s="1"/>
  <c r="P197" i="17"/>
  <c r="R197" i="17" s="1"/>
  <c r="S197" i="17" s="1"/>
  <c r="L200" i="17"/>
  <c r="M200" i="17" s="1"/>
  <c r="P201" i="17"/>
  <c r="R201" i="17" s="1"/>
  <c r="S201" i="17" s="1"/>
  <c r="L204" i="17"/>
  <c r="P205" i="17"/>
  <c r="R205" i="17" s="1"/>
  <c r="S205" i="17" s="1"/>
  <c r="L208" i="17"/>
  <c r="M208" i="17" s="1"/>
  <c r="P209" i="17"/>
  <c r="R209" i="17" s="1"/>
  <c r="S209" i="17" s="1"/>
  <c r="L212" i="17"/>
  <c r="M212" i="17" s="1"/>
  <c r="P213" i="17"/>
  <c r="R213" i="17" s="1"/>
  <c r="S213" i="17" s="1"/>
  <c r="L216" i="17"/>
  <c r="M216" i="17" s="1"/>
  <c r="P217" i="17"/>
  <c r="R217" i="17" s="1"/>
  <c r="S217" i="17" s="1"/>
  <c r="L220" i="17"/>
  <c r="P221" i="17"/>
  <c r="R221" i="17" s="1"/>
  <c r="S221" i="17" s="1"/>
  <c r="W204" i="17" l="1"/>
  <c r="M180" i="17"/>
  <c r="M176" i="17"/>
  <c r="W216" i="17"/>
  <c r="U210" i="17"/>
  <c r="M181" i="17"/>
  <c r="U196" i="17"/>
  <c r="W196" i="17"/>
  <c r="M220" i="17"/>
  <c r="M204" i="17"/>
  <c r="M188" i="17"/>
  <c r="U220" i="17"/>
  <c r="W220" i="17"/>
  <c r="W214" i="17"/>
  <c r="U214" i="17"/>
  <c r="W217" i="17"/>
  <c r="U217" i="17"/>
  <c r="U188" i="17"/>
  <c r="W188" i="17"/>
  <c r="W191" i="17"/>
  <c r="U191" i="17"/>
  <c r="W203" i="17"/>
  <c r="U203" i="17"/>
  <c r="W213" i="17"/>
  <c r="U213" i="17"/>
  <c r="W197" i="17"/>
  <c r="U197" i="17"/>
  <c r="W181" i="17"/>
  <c r="U181" i="17"/>
  <c r="U184" i="17"/>
  <c r="W184" i="17"/>
  <c r="W194" i="17"/>
  <c r="U194" i="17"/>
  <c r="W179" i="17"/>
  <c r="U179" i="17"/>
  <c r="W206" i="17"/>
  <c r="U206" i="17"/>
  <c r="W211" i="17"/>
  <c r="U211" i="17"/>
  <c r="W198" i="17"/>
  <c r="U198" i="17"/>
  <c r="U190" i="17"/>
  <c r="W190" i="17"/>
  <c r="W185" i="17"/>
  <c r="U185" i="17"/>
  <c r="W193" i="17"/>
  <c r="U193" i="17"/>
  <c r="U182" i="17"/>
  <c r="W182" i="17"/>
  <c r="W183" i="17"/>
  <c r="U183" i="17"/>
  <c r="W195" i="17"/>
  <c r="U195" i="17"/>
  <c r="W187" i="17"/>
  <c r="U187" i="17"/>
  <c r="W201" i="17"/>
  <c r="U201" i="17"/>
  <c r="W209" i="17"/>
  <c r="U209" i="17"/>
  <c r="W177" i="17"/>
  <c r="U177" i="17"/>
  <c r="U180" i="17"/>
  <c r="W180" i="17"/>
  <c r="U186" i="17"/>
  <c r="W186" i="17"/>
  <c r="W219" i="17"/>
  <c r="U219" i="17"/>
  <c r="W221" i="17"/>
  <c r="U221" i="17"/>
  <c r="W205" i="17"/>
  <c r="U205" i="17"/>
  <c r="W189" i="17"/>
  <c r="U189" i="17"/>
  <c r="U192" i="17"/>
  <c r="W192" i="17"/>
  <c r="U176" i="17"/>
  <c r="W176" i="17"/>
  <c r="U178" i="17"/>
  <c r="W178" i="17"/>
  <c r="J9" i="16" l="1"/>
  <c r="I9" i="16"/>
  <c r="J7" i="16"/>
  <c r="I7" i="16"/>
  <c r="J6" i="16"/>
  <c r="D17" i="16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9" i="15"/>
  <c r="AB20" i="15"/>
  <c r="AC20" i="15"/>
  <c r="AB21" i="15"/>
  <c r="AC21" i="15"/>
  <c r="AB22" i="15"/>
  <c r="AC22" i="15"/>
  <c r="AB23" i="15"/>
  <c r="AC23" i="15"/>
  <c r="AB24" i="15"/>
  <c r="AC24" i="15"/>
  <c r="AB25" i="15"/>
  <c r="AC25" i="15"/>
  <c r="AB26" i="15"/>
  <c r="AC26" i="15"/>
  <c r="AB27" i="15"/>
  <c r="AC27" i="15"/>
  <c r="AB28" i="15"/>
  <c r="AC28" i="15"/>
  <c r="AB29" i="15"/>
  <c r="AC29" i="15"/>
  <c r="AB30" i="15"/>
  <c r="AC30" i="15"/>
  <c r="AB31" i="15"/>
  <c r="AC31" i="15"/>
  <c r="AB32" i="15"/>
  <c r="AC32" i="15"/>
  <c r="AB33" i="15"/>
  <c r="AC33" i="15"/>
  <c r="AB34" i="15"/>
  <c r="AC34" i="15"/>
  <c r="AB35" i="15"/>
  <c r="AC35" i="15"/>
  <c r="AB36" i="15"/>
  <c r="AC36" i="15"/>
  <c r="AB37" i="15"/>
  <c r="AC37" i="15"/>
  <c r="AB38" i="15"/>
  <c r="AC38" i="15"/>
  <c r="AB39" i="15"/>
  <c r="AC39" i="15"/>
  <c r="AB40" i="15"/>
  <c r="AC40" i="15"/>
  <c r="AB41" i="15"/>
  <c r="AC41" i="15"/>
  <c r="AB42" i="15"/>
  <c r="AC42" i="15"/>
  <c r="AB43" i="15"/>
  <c r="AC43" i="15"/>
  <c r="AB44" i="15"/>
  <c r="AC44" i="15"/>
  <c r="AB45" i="15"/>
  <c r="AC45" i="15"/>
  <c r="AB46" i="15"/>
  <c r="AC46" i="15"/>
  <c r="AB47" i="15"/>
  <c r="AC47" i="15"/>
  <c r="AB48" i="15"/>
  <c r="AC48" i="15"/>
  <c r="AB49" i="15"/>
  <c r="AC49" i="15"/>
  <c r="AB50" i="15"/>
  <c r="AC50" i="15"/>
  <c r="AB51" i="15"/>
  <c r="AC51" i="15"/>
  <c r="AB52" i="15"/>
  <c r="AC52" i="15"/>
  <c r="AB53" i="15"/>
  <c r="AC53" i="15"/>
  <c r="AB54" i="15"/>
  <c r="AC54" i="15"/>
  <c r="AB55" i="15"/>
  <c r="AC55" i="15"/>
  <c r="AB56" i="15"/>
  <c r="AC56" i="15"/>
  <c r="AB57" i="15"/>
  <c r="AC57" i="15"/>
  <c r="AB58" i="15"/>
  <c r="AC58" i="15"/>
  <c r="AB59" i="15"/>
  <c r="AC59" i="15"/>
  <c r="AB60" i="15"/>
  <c r="AC60" i="15"/>
  <c r="AB61" i="15"/>
  <c r="AC61" i="15"/>
  <c r="AB62" i="15"/>
  <c r="AC62" i="15"/>
  <c r="AB63" i="15"/>
  <c r="AC63" i="15"/>
  <c r="AB64" i="15"/>
  <c r="AC64" i="15"/>
  <c r="AB65" i="15"/>
  <c r="AC65" i="15"/>
  <c r="AB66" i="15"/>
  <c r="AC66" i="15"/>
  <c r="AB67" i="15"/>
  <c r="AC67" i="15"/>
  <c r="AB68" i="15"/>
  <c r="AC68" i="15"/>
  <c r="AB69" i="15"/>
  <c r="AC69" i="15"/>
  <c r="AB70" i="15"/>
  <c r="AC70" i="15"/>
  <c r="AB71" i="15"/>
  <c r="AC71" i="15"/>
  <c r="AB72" i="15"/>
  <c r="AC72" i="15"/>
  <c r="AB73" i="15"/>
  <c r="AC73" i="15"/>
  <c r="AB74" i="15"/>
  <c r="AC74" i="15"/>
  <c r="AB75" i="15"/>
  <c r="AC75" i="15"/>
  <c r="AB76" i="15"/>
  <c r="AC76" i="15"/>
  <c r="AB77" i="15"/>
  <c r="AC77" i="15"/>
  <c r="AB78" i="15"/>
  <c r="AC78" i="15"/>
  <c r="AB79" i="15"/>
  <c r="AC79" i="15"/>
  <c r="AB80" i="15"/>
  <c r="AC80" i="15"/>
  <c r="AB81" i="15"/>
  <c r="AC81" i="15"/>
  <c r="AB82" i="15"/>
  <c r="AC82" i="15"/>
  <c r="AB83" i="15"/>
  <c r="AC83" i="15"/>
  <c r="AB84" i="15"/>
  <c r="AC84" i="15"/>
  <c r="AB85" i="15"/>
  <c r="AC85" i="15"/>
  <c r="AB86" i="15"/>
  <c r="AC86" i="15"/>
  <c r="AB87" i="15"/>
  <c r="AC87" i="15"/>
  <c r="AB88" i="15"/>
  <c r="AC88" i="15"/>
  <c r="AB89" i="15"/>
  <c r="AC89" i="15"/>
  <c r="AB90" i="15"/>
  <c r="AC90" i="15"/>
  <c r="AB91" i="15"/>
  <c r="AC91" i="15"/>
  <c r="AB92" i="15"/>
  <c r="AC92" i="15"/>
  <c r="AB93" i="15"/>
  <c r="AC93" i="15"/>
  <c r="AB94" i="15"/>
  <c r="AC94" i="15"/>
  <c r="AB95" i="15"/>
  <c r="AC95" i="15"/>
  <c r="AB96" i="15"/>
  <c r="AC96" i="15"/>
  <c r="AB97" i="15"/>
  <c r="AC97" i="15"/>
  <c r="AB98" i="15"/>
  <c r="AC98" i="15"/>
  <c r="AB99" i="15"/>
  <c r="AC99" i="15"/>
  <c r="AB100" i="15"/>
  <c r="AC100" i="15"/>
  <c r="AB101" i="15"/>
  <c r="AC101" i="15"/>
  <c r="AB102" i="15"/>
  <c r="AC102" i="15"/>
  <c r="AB103" i="15"/>
  <c r="AC103" i="15"/>
  <c r="AB104" i="15"/>
  <c r="AC104" i="15"/>
  <c r="AB105" i="15"/>
  <c r="AC105" i="15"/>
  <c r="AB106" i="15"/>
  <c r="AC106" i="15"/>
  <c r="AB107" i="15"/>
  <c r="AC107" i="15"/>
  <c r="AB108" i="15"/>
  <c r="AC108" i="15"/>
  <c r="AB109" i="15"/>
  <c r="AC109" i="15"/>
  <c r="AB110" i="15"/>
  <c r="AC110" i="15"/>
  <c r="AB111" i="15"/>
  <c r="AC111" i="15"/>
  <c r="AB112" i="15"/>
  <c r="AC112" i="15"/>
  <c r="AC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9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24" i="15"/>
  <c r="Q25" i="15"/>
  <c r="Q23" i="15"/>
  <c r="Q22" i="15"/>
  <c r="Q21" i="15"/>
  <c r="Q20" i="15"/>
  <c r="P20" i="15"/>
  <c r="P21" i="15"/>
  <c r="P22" i="15"/>
  <c r="Q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9" i="15"/>
  <c r="X19" i="15"/>
  <c r="R19" i="15"/>
  <c r="L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9" i="15"/>
  <c r="D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L110" i="15"/>
  <c r="AL111" i="15"/>
  <c r="AL112" i="15"/>
  <c r="AL19" i="15"/>
  <c r="AF20" i="15"/>
  <c r="AG20" i="15"/>
  <c r="AH20" i="15"/>
  <c r="AF21" i="15"/>
  <c r="AG21" i="15"/>
  <c r="AH21" i="15"/>
  <c r="AF22" i="15"/>
  <c r="AG22" i="15"/>
  <c r="AH22" i="15"/>
  <c r="AF23" i="15"/>
  <c r="AG23" i="15"/>
  <c r="AH23" i="15"/>
  <c r="AF24" i="15"/>
  <c r="AG24" i="15"/>
  <c r="AH24" i="15"/>
  <c r="AF25" i="15"/>
  <c r="AG25" i="15"/>
  <c r="AH25" i="15"/>
  <c r="AF26" i="15"/>
  <c r="AG26" i="15"/>
  <c r="AH26" i="15"/>
  <c r="AF27" i="15"/>
  <c r="AG27" i="15"/>
  <c r="AH27" i="15"/>
  <c r="AF28" i="15"/>
  <c r="AG28" i="15"/>
  <c r="AH28" i="15"/>
  <c r="AF29" i="15"/>
  <c r="AG29" i="15"/>
  <c r="AH29" i="15"/>
  <c r="AF30" i="15"/>
  <c r="AG30" i="15"/>
  <c r="AH30" i="15"/>
  <c r="AF31" i="15"/>
  <c r="AG31" i="15"/>
  <c r="AH31" i="15"/>
  <c r="AF32" i="15"/>
  <c r="AG32" i="15"/>
  <c r="AH32" i="15"/>
  <c r="AF33" i="15"/>
  <c r="AG33" i="15"/>
  <c r="AH33" i="15"/>
  <c r="AF34" i="15"/>
  <c r="AG34" i="15"/>
  <c r="AH34" i="15"/>
  <c r="AF35" i="15"/>
  <c r="AG35" i="15"/>
  <c r="AH35" i="15"/>
  <c r="AF36" i="15"/>
  <c r="AG36" i="15"/>
  <c r="AH36" i="15"/>
  <c r="AF37" i="15"/>
  <c r="AG37" i="15"/>
  <c r="AH37" i="15"/>
  <c r="AF38" i="15"/>
  <c r="AG38" i="15"/>
  <c r="AH38" i="15"/>
  <c r="AF39" i="15"/>
  <c r="AG39" i="15"/>
  <c r="AH39" i="15"/>
  <c r="AF40" i="15"/>
  <c r="AG40" i="15"/>
  <c r="AH40" i="15"/>
  <c r="AF41" i="15"/>
  <c r="AG41" i="15"/>
  <c r="AH41" i="15"/>
  <c r="AF42" i="15"/>
  <c r="AG42" i="15"/>
  <c r="AH42" i="15"/>
  <c r="AF43" i="15"/>
  <c r="AG43" i="15"/>
  <c r="AH43" i="15"/>
  <c r="AF44" i="15"/>
  <c r="AG44" i="15"/>
  <c r="AH44" i="15"/>
  <c r="AF45" i="15"/>
  <c r="AG45" i="15"/>
  <c r="AH45" i="15"/>
  <c r="AF46" i="15"/>
  <c r="AG46" i="15"/>
  <c r="AH46" i="15"/>
  <c r="AF47" i="15"/>
  <c r="AG47" i="15"/>
  <c r="AH47" i="15"/>
  <c r="AF48" i="15"/>
  <c r="AG48" i="15"/>
  <c r="AH48" i="15"/>
  <c r="AF49" i="15"/>
  <c r="AG49" i="15"/>
  <c r="AH49" i="15"/>
  <c r="AF50" i="15"/>
  <c r="AG50" i="15"/>
  <c r="AH50" i="15"/>
  <c r="AF51" i="15"/>
  <c r="AG51" i="15"/>
  <c r="AH51" i="15"/>
  <c r="AF52" i="15"/>
  <c r="AG52" i="15"/>
  <c r="AH52" i="15"/>
  <c r="AF53" i="15"/>
  <c r="AG53" i="15"/>
  <c r="AH53" i="15"/>
  <c r="AF54" i="15"/>
  <c r="AG54" i="15"/>
  <c r="AH54" i="15"/>
  <c r="AF55" i="15"/>
  <c r="AG55" i="15"/>
  <c r="AH55" i="15"/>
  <c r="AF56" i="15"/>
  <c r="AG56" i="15"/>
  <c r="AH56" i="15"/>
  <c r="AF57" i="15"/>
  <c r="AG57" i="15"/>
  <c r="AH57" i="15"/>
  <c r="AF58" i="15"/>
  <c r="AG58" i="15"/>
  <c r="AH58" i="15"/>
  <c r="AF59" i="15"/>
  <c r="AG59" i="15"/>
  <c r="AH59" i="15"/>
  <c r="AF60" i="15"/>
  <c r="AG60" i="15"/>
  <c r="AH60" i="15"/>
  <c r="AF61" i="15"/>
  <c r="AG61" i="15"/>
  <c r="AH61" i="15"/>
  <c r="AF62" i="15"/>
  <c r="AG62" i="15"/>
  <c r="AH62" i="15"/>
  <c r="AF63" i="15"/>
  <c r="AG63" i="15"/>
  <c r="AH63" i="15"/>
  <c r="AF64" i="15"/>
  <c r="AG64" i="15"/>
  <c r="AH64" i="15"/>
  <c r="AF65" i="15"/>
  <c r="AG65" i="15"/>
  <c r="AH65" i="15"/>
  <c r="AF66" i="15"/>
  <c r="AG66" i="15"/>
  <c r="AH66" i="15"/>
  <c r="AF67" i="15"/>
  <c r="AG67" i="15"/>
  <c r="AH67" i="15"/>
  <c r="AF68" i="15"/>
  <c r="AG68" i="15"/>
  <c r="AH68" i="15"/>
  <c r="AF69" i="15"/>
  <c r="AG69" i="15"/>
  <c r="AH69" i="15"/>
  <c r="AF70" i="15"/>
  <c r="AG70" i="15"/>
  <c r="AH70" i="15"/>
  <c r="AF71" i="15"/>
  <c r="AG71" i="15"/>
  <c r="AH71" i="15"/>
  <c r="AF72" i="15"/>
  <c r="AG72" i="15"/>
  <c r="AH72" i="15"/>
  <c r="AF73" i="15"/>
  <c r="AG73" i="15"/>
  <c r="AH73" i="15"/>
  <c r="AF74" i="15"/>
  <c r="AG74" i="15"/>
  <c r="AH74" i="15"/>
  <c r="AF75" i="15"/>
  <c r="AG75" i="15"/>
  <c r="AH75" i="15"/>
  <c r="AF76" i="15"/>
  <c r="AG76" i="15"/>
  <c r="AH76" i="15"/>
  <c r="AF77" i="15"/>
  <c r="AG77" i="15"/>
  <c r="AH77" i="15"/>
  <c r="AF78" i="15"/>
  <c r="AG78" i="15"/>
  <c r="AH78" i="15"/>
  <c r="AF79" i="15"/>
  <c r="AG79" i="15"/>
  <c r="AH79" i="15"/>
  <c r="AF80" i="15"/>
  <c r="AG80" i="15"/>
  <c r="AH80" i="15"/>
  <c r="AF81" i="15"/>
  <c r="AG81" i="15"/>
  <c r="AH81" i="15"/>
  <c r="AF82" i="15"/>
  <c r="AG82" i="15"/>
  <c r="AH82" i="15"/>
  <c r="AF83" i="15"/>
  <c r="AG83" i="15"/>
  <c r="AH83" i="15"/>
  <c r="AF84" i="15"/>
  <c r="AG84" i="15"/>
  <c r="AH84" i="15"/>
  <c r="AF85" i="15"/>
  <c r="AG85" i="15"/>
  <c r="AH85" i="15"/>
  <c r="AF86" i="15"/>
  <c r="AG86" i="15"/>
  <c r="AH86" i="15"/>
  <c r="AF87" i="15"/>
  <c r="AG87" i="15"/>
  <c r="AH87" i="15"/>
  <c r="AF88" i="15"/>
  <c r="AG88" i="15"/>
  <c r="AH88" i="15"/>
  <c r="AF89" i="15"/>
  <c r="AG89" i="15"/>
  <c r="AH89" i="15"/>
  <c r="AF90" i="15"/>
  <c r="AG90" i="15"/>
  <c r="AH90" i="15"/>
  <c r="AF91" i="15"/>
  <c r="AG91" i="15"/>
  <c r="AH91" i="15"/>
  <c r="AF92" i="15"/>
  <c r="AG92" i="15"/>
  <c r="AH92" i="15"/>
  <c r="AF93" i="15"/>
  <c r="AG93" i="15"/>
  <c r="AH93" i="15"/>
  <c r="AF94" i="15"/>
  <c r="AG94" i="15"/>
  <c r="AH94" i="15"/>
  <c r="AF95" i="15"/>
  <c r="AG95" i="15"/>
  <c r="AH95" i="15"/>
  <c r="AF96" i="15"/>
  <c r="AG96" i="15"/>
  <c r="AH96" i="15"/>
  <c r="AF97" i="15"/>
  <c r="AG97" i="15"/>
  <c r="AH97" i="15"/>
  <c r="AF98" i="15"/>
  <c r="AG98" i="15"/>
  <c r="AH98" i="15"/>
  <c r="AF99" i="15"/>
  <c r="AG99" i="15"/>
  <c r="AH99" i="15"/>
  <c r="AF100" i="15"/>
  <c r="AG100" i="15"/>
  <c r="AH100" i="15"/>
  <c r="AF101" i="15"/>
  <c r="AG101" i="15"/>
  <c r="AH101" i="15"/>
  <c r="AF102" i="15"/>
  <c r="AG102" i="15"/>
  <c r="AH102" i="15"/>
  <c r="AF103" i="15"/>
  <c r="AG103" i="15"/>
  <c r="AH103" i="15"/>
  <c r="AF104" i="15"/>
  <c r="AG104" i="15"/>
  <c r="AH104" i="15"/>
  <c r="AF105" i="15"/>
  <c r="AG105" i="15"/>
  <c r="AH105" i="15"/>
  <c r="AF106" i="15"/>
  <c r="AG106" i="15"/>
  <c r="AH106" i="15"/>
  <c r="AF107" i="15"/>
  <c r="AG107" i="15"/>
  <c r="AH107" i="15"/>
  <c r="AF108" i="15"/>
  <c r="AG108" i="15"/>
  <c r="AH108" i="15"/>
  <c r="AF109" i="15"/>
  <c r="AG109" i="15"/>
  <c r="AH109" i="15"/>
  <c r="AF110" i="15"/>
  <c r="AG110" i="15"/>
  <c r="AH110" i="15"/>
  <c r="AF111" i="15"/>
  <c r="AG111" i="15"/>
  <c r="AH111" i="15"/>
  <c r="AF112" i="15"/>
  <c r="AG112" i="15"/>
  <c r="AH112" i="15"/>
  <c r="AG19" i="15"/>
  <c r="AH19" i="15"/>
  <c r="AF19" i="15"/>
  <c r="Z20" i="15"/>
  <c r="AA20" i="15"/>
  <c r="Z21" i="15"/>
  <c r="AA21" i="15"/>
  <c r="Z22" i="15"/>
  <c r="AA22" i="15"/>
  <c r="Z23" i="15"/>
  <c r="AA23" i="15"/>
  <c r="Z24" i="15"/>
  <c r="AA24" i="15"/>
  <c r="Z25" i="15"/>
  <c r="AA25" i="15"/>
  <c r="Z26" i="15"/>
  <c r="AA26" i="15"/>
  <c r="Z27" i="15"/>
  <c r="AA27" i="15"/>
  <c r="Z28" i="15"/>
  <c r="AA28" i="15"/>
  <c r="Z29" i="15"/>
  <c r="AA29" i="15"/>
  <c r="Z30" i="15"/>
  <c r="AA30" i="15"/>
  <c r="Z31" i="15"/>
  <c r="AA31" i="15"/>
  <c r="Z32" i="15"/>
  <c r="AA32" i="15"/>
  <c r="Z33" i="15"/>
  <c r="AA33" i="15"/>
  <c r="Z34" i="15"/>
  <c r="AA34" i="15"/>
  <c r="Z35" i="15"/>
  <c r="AA35" i="15"/>
  <c r="Z36" i="15"/>
  <c r="AA36" i="15"/>
  <c r="Z37" i="15"/>
  <c r="AA37" i="15"/>
  <c r="Z38" i="15"/>
  <c r="AA38" i="15"/>
  <c r="Z39" i="15"/>
  <c r="AA39" i="15"/>
  <c r="Z40" i="15"/>
  <c r="AA40" i="15"/>
  <c r="Z41" i="15"/>
  <c r="AA41" i="15"/>
  <c r="Z42" i="15"/>
  <c r="AA42" i="15"/>
  <c r="Z43" i="15"/>
  <c r="AA43" i="15"/>
  <c r="Z44" i="15"/>
  <c r="AA44" i="15"/>
  <c r="Z45" i="15"/>
  <c r="AA45" i="15"/>
  <c r="Z46" i="15"/>
  <c r="AA46" i="15"/>
  <c r="Z47" i="15"/>
  <c r="AA47" i="15"/>
  <c r="Z48" i="15"/>
  <c r="AA48" i="15"/>
  <c r="Z49" i="15"/>
  <c r="AA49" i="15"/>
  <c r="Z50" i="15"/>
  <c r="AA50" i="15"/>
  <c r="Z51" i="15"/>
  <c r="AA51" i="15"/>
  <c r="Z52" i="15"/>
  <c r="AA52" i="15"/>
  <c r="Z53" i="15"/>
  <c r="AA53" i="15"/>
  <c r="Z54" i="15"/>
  <c r="AA54" i="15"/>
  <c r="Z55" i="15"/>
  <c r="AA55" i="15"/>
  <c r="Z56" i="15"/>
  <c r="AA56" i="15"/>
  <c r="Z57" i="15"/>
  <c r="AA57" i="15"/>
  <c r="Z58" i="15"/>
  <c r="AA58" i="15"/>
  <c r="Z59" i="15"/>
  <c r="AA59" i="15"/>
  <c r="Z60" i="15"/>
  <c r="AA60" i="15"/>
  <c r="Z61" i="15"/>
  <c r="AA61" i="15"/>
  <c r="Z62" i="15"/>
  <c r="AA62" i="15"/>
  <c r="Z63" i="15"/>
  <c r="AA63" i="15"/>
  <c r="Z64" i="15"/>
  <c r="AA64" i="15"/>
  <c r="Z65" i="15"/>
  <c r="AA65" i="15"/>
  <c r="Z66" i="15"/>
  <c r="AA66" i="15"/>
  <c r="Z67" i="15"/>
  <c r="AA67" i="15"/>
  <c r="Z68" i="15"/>
  <c r="AA68" i="15"/>
  <c r="Z69" i="15"/>
  <c r="AA69" i="15"/>
  <c r="Z70" i="15"/>
  <c r="AA70" i="15"/>
  <c r="Z71" i="15"/>
  <c r="AA71" i="15"/>
  <c r="Z72" i="15"/>
  <c r="AA72" i="15"/>
  <c r="Z73" i="15"/>
  <c r="AA73" i="15"/>
  <c r="Z74" i="15"/>
  <c r="AA74" i="15"/>
  <c r="Z75" i="15"/>
  <c r="AA75" i="15"/>
  <c r="Z76" i="15"/>
  <c r="AA76" i="15"/>
  <c r="Z77" i="15"/>
  <c r="AA77" i="15"/>
  <c r="Z78" i="15"/>
  <c r="AA78" i="15"/>
  <c r="Z79" i="15"/>
  <c r="AA79" i="15"/>
  <c r="Z80" i="15"/>
  <c r="AA80" i="15"/>
  <c r="Z81" i="15"/>
  <c r="AA81" i="15"/>
  <c r="Z82" i="15"/>
  <c r="AA82" i="15"/>
  <c r="Z83" i="15"/>
  <c r="AA83" i="15"/>
  <c r="Z84" i="15"/>
  <c r="AA84" i="15"/>
  <c r="Z85" i="15"/>
  <c r="AA85" i="15"/>
  <c r="Z86" i="15"/>
  <c r="AA86" i="15"/>
  <c r="Z87" i="15"/>
  <c r="AA87" i="15"/>
  <c r="Z88" i="15"/>
  <c r="AA88" i="15"/>
  <c r="Z89" i="15"/>
  <c r="AA89" i="15"/>
  <c r="Z90" i="15"/>
  <c r="AA90" i="15"/>
  <c r="Z91" i="15"/>
  <c r="AA91" i="15"/>
  <c r="Z92" i="15"/>
  <c r="AA92" i="15"/>
  <c r="Z93" i="15"/>
  <c r="AA93" i="15"/>
  <c r="Z94" i="15"/>
  <c r="AA94" i="15"/>
  <c r="Z95" i="15"/>
  <c r="AA95" i="15"/>
  <c r="Z96" i="15"/>
  <c r="AA96" i="15"/>
  <c r="Z97" i="15"/>
  <c r="AA97" i="15"/>
  <c r="Z98" i="15"/>
  <c r="AA98" i="15"/>
  <c r="Z99" i="15"/>
  <c r="AA99" i="15"/>
  <c r="Z100" i="15"/>
  <c r="AA100" i="15"/>
  <c r="Z101" i="15"/>
  <c r="AA101" i="15"/>
  <c r="Z102" i="15"/>
  <c r="AA102" i="15"/>
  <c r="Z103" i="15"/>
  <c r="AA103" i="15"/>
  <c r="Z104" i="15"/>
  <c r="AA104" i="15"/>
  <c r="Z105" i="15"/>
  <c r="AA105" i="15"/>
  <c r="Z106" i="15"/>
  <c r="AA106" i="15"/>
  <c r="Z107" i="15"/>
  <c r="AA107" i="15"/>
  <c r="Z108" i="15"/>
  <c r="AA108" i="15"/>
  <c r="Z109" i="15"/>
  <c r="AA109" i="15"/>
  <c r="Z110" i="15"/>
  <c r="AA110" i="15"/>
  <c r="Z111" i="15"/>
  <c r="AA111" i="15"/>
  <c r="Z112" i="15"/>
  <c r="AA112" i="15"/>
  <c r="AA19" i="15"/>
  <c r="AB19" i="15"/>
  <c r="Z19" i="15"/>
  <c r="T20" i="15"/>
  <c r="U20" i="15"/>
  <c r="V20" i="15"/>
  <c r="T21" i="15"/>
  <c r="U21" i="15"/>
  <c r="V21" i="15"/>
  <c r="T22" i="15"/>
  <c r="U22" i="15"/>
  <c r="V22" i="15"/>
  <c r="T23" i="15"/>
  <c r="U23" i="15"/>
  <c r="V23" i="15"/>
  <c r="T24" i="15"/>
  <c r="U24" i="15"/>
  <c r="V24" i="15"/>
  <c r="T25" i="15"/>
  <c r="U25" i="15"/>
  <c r="V25" i="15"/>
  <c r="T26" i="15"/>
  <c r="U26" i="15"/>
  <c r="V26" i="15"/>
  <c r="T27" i="15"/>
  <c r="U27" i="15"/>
  <c r="V27" i="15"/>
  <c r="T28" i="15"/>
  <c r="U28" i="15"/>
  <c r="V28" i="15"/>
  <c r="T29" i="15"/>
  <c r="U29" i="15"/>
  <c r="V29" i="15"/>
  <c r="T30" i="15"/>
  <c r="U30" i="15"/>
  <c r="V30" i="15"/>
  <c r="T31" i="15"/>
  <c r="U31" i="15"/>
  <c r="V31" i="15"/>
  <c r="T32" i="15"/>
  <c r="U32" i="15"/>
  <c r="V32" i="15"/>
  <c r="T33" i="15"/>
  <c r="U33" i="15"/>
  <c r="V33" i="15"/>
  <c r="T34" i="15"/>
  <c r="U34" i="15"/>
  <c r="V34" i="15"/>
  <c r="T35" i="15"/>
  <c r="U35" i="15"/>
  <c r="V35" i="15"/>
  <c r="T36" i="15"/>
  <c r="U36" i="15"/>
  <c r="V36" i="15"/>
  <c r="T37" i="15"/>
  <c r="U37" i="15"/>
  <c r="V37" i="15"/>
  <c r="T38" i="15"/>
  <c r="U38" i="15"/>
  <c r="V38" i="15"/>
  <c r="T39" i="15"/>
  <c r="U39" i="15"/>
  <c r="V39" i="15"/>
  <c r="T40" i="15"/>
  <c r="U40" i="15"/>
  <c r="V40" i="15"/>
  <c r="T41" i="15"/>
  <c r="U41" i="15"/>
  <c r="V41" i="15"/>
  <c r="T42" i="15"/>
  <c r="U42" i="15"/>
  <c r="V42" i="15"/>
  <c r="T43" i="15"/>
  <c r="U43" i="15"/>
  <c r="V43" i="15"/>
  <c r="T44" i="15"/>
  <c r="U44" i="15"/>
  <c r="V44" i="15"/>
  <c r="T45" i="15"/>
  <c r="U45" i="15"/>
  <c r="V45" i="15"/>
  <c r="T46" i="15"/>
  <c r="U46" i="15"/>
  <c r="V46" i="15"/>
  <c r="T47" i="15"/>
  <c r="U47" i="15"/>
  <c r="V47" i="15"/>
  <c r="T48" i="15"/>
  <c r="U48" i="15"/>
  <c r="V48" i="15"/>
  <c r="T49" i="15"/>
  <c r="U49" i="15"/>
  <c r="V49" i="15"/>
  <c r="T50" i="15"/>
  <c r="U50" i="15"/>
  <c r="V50" i="15"/>
  <c r="T51" i="15"/>
  <c r="U51" i="15"/>
  <c r="V51" i="15"/>
  <c r="T52" i="15"/>
  <c r="U52" i="15"/>
  <c r="V52" i="15"/>
  <c r="T53" i="15"/>
  <c r="U53" i="15"/>
  <c r="V53" i="15"/>
  <c r="T54" i="15"/>
  <c r="U54" i="15"/>
  <c r="V54" i="15"/>
  <c r="T55" i="15"/>
  <c r="U55" i="15"/>
  <c r="V55" i="15"/>
  <c r="T56" i="15"/>
  <c r="U56" i="15"/>
  <c r="V56" i="15"/>
  <c r="T57" i="15"/>
  <c r="U57" i="15"/>
  <c r="V57" i="15"/>
  <c r="T58" i="15"/>
  <c r="U58" i="15"/>
  <c r="V58" i="15"/>
  <c r="T59" i="15"/>
  <c r="U59" i="15"/>
  <c r="V59" i="15"/>
  <c r="T60" i="15"/>
  <c r="U60" i="15"/>
  <c r="V60" i="15"/>
  <c r="T61" i="15"/>
  <c r="U61" i="15"/>
  <c r="V61" i="15"/>
  <c r="T62" i="15"/>
  <c r="U62" i="15"/>
  <c r="V62" i="15"/>
  <c r="T63" i="15"/>
  <c r="U63" i="15"/>
  <c r="V63" i="15"/>
  <c r="T64" i="15"/>
  <c r="U64" i="15"/>
  <c r="V64" i="15"/>
  <c r="T65" i="15"/>
  <c r="U65" i="15"/>
  <c r="V65" i="15"/>
  <c r="T66" i="15"/>
  <c r="U66" i="15"/>
  <c r="V66" i="15"/>
  <c r="T67" i="15"/>
  <c r="U67" i="15"/>
  <c r="V67" i="15"/>
  <c r="T68" i="15"/>
  <c r="U68" i="15"/>
  <c r="V68" i="15"/>
  <c r="T69" i="15"/>
  <c r="U69" i="15"/>
  <c r="V69" i="15"/>
  <c r="T70" i="15"/>
  <c r="U70" i="15"/>
  <c r="V70" i="15"/>
  <c r="T71" i="15"/>
  <c r="U71" i="15"/>
  <c r="V71" i="15"/>
  <c r="T72" i="15"/>
  <c r="U72" i="15"/>
  <c r="V72" i="15"/>
  <c r="T73" i="15"/>
  <c r="U73" i="15"/>
  <c r="V73" i="15"/>
  <c r="T74" i="15"/>
  <c r="U74" i="15"/>
  <c r="V74" i="15"/>
  <c r="T75" i="15"/>
  <c r="U75" i="15"/>
  <c r="V75" i="15"/>
  <c r="T76" i="15"/>
  <c r="U76" i="15"/>
  <c r="V76" i="15"/>
  <c r="T77" i="15"/>
  <c r="U77" i="15"/>
  <c r="V77" i="15"/>
  <c r="T78" i="15"/>
  <c r="U78" i="15"/>
  <c r="V78" i="15"/>
  <c r="T79" i="15"/>
  <c r="U79" i="15"/>
  <c r="V79" i="15"/>
  <c r="T80" i="15"/>
  <c r="U80" i="15"/>
  <c r="V80" i="15"/>
  <c r="T81" i="15"/>
  <c r="U81" i="15"/>
  <c r="V81" i="15"/>
  <c r="T82" i="15"/>
  <c r="U82" i="15"/>
  <c r="V82" i="15"/>
  <c r="T83" i="15"/>
  <c r="U83" i="15"/>
  <c r="V83" i="15"/>
  <c r="T84" i="15"/>
  <c r="U84" i="15"/>
  <c r="V84" i="15"/>
  <c r="T85" i="15"/>
  <c r="U85" i="15"/>
  <c r="V85" i="15"/>
  <c r="T86" i="15"/>
  <c r="U86" i="15"/>
  <c r="V86" i="15"/>
  <c r="T87" i="15"/>
  <c r="U87" i="15"/>
  <c r="V87" i="15"/>
  <c r="T88" i="15"/>
  <c r="U88" i="15"/>
  <c r="V88" i="15"/>
  <c r="T89" i="15"/>
  <c r="U89" i="15"/>
  <c r="V89" i="15"/>
  <c r="T90" i="15"/>
  <c r="U90" i="15"/>
  <c r="V90" i="15"/>
  <c r="T91" i="15"/>
  <c r="U91" i="15"/>
  <c r="V91" i="15"/>
  <c r="T92" i="15"/>
  <c r="U92" i="15"/>
  <c r="V92" i="15"/>
  <c r="T93" i="15"/>
  <c r="U93" i="15"/>
  <c r="V93" i="15"/>
  <c r="T94" i="15"/>
  <c r="U94" i="15"/>
  <c r="V94" i="15"/>
  <c r="T95" i="15"/>
  <c r="U95" i="15"/>
  <c r="V95" i="15"/>
  <c r="T96" i="15"/>
  <c r="U96" i="15"/>
  <c r="V96" i="15"/>
  <c r="T97" i="15"/>
  <c r="U97" i="15"/>
  <c r="V97" i="15"/>
  <c r="T98" i="15"/>
  <c r="U98" i="15"/>
  <c r="V98" i="15"/>
  <c r="T99" i="15"/>
  <c r="U99" i="15"/>
  <c r="V99" i="15"/>
  <c r="T100" i="15"/>
  <c r="U100" i="15"/>
  <c r="V100" i="15"/>
  <c r="T101" i="15"/>
  <c r="U101" i="15"/>
  <c r="V101" i="15"/>
  <c r="T102" i="15"/>
  <c r="U102" i="15"/>
  <c r="V102" i="15"/>
  <c r="T103" i="15"/>
  <c r="U103" i="15"/>
  <c r="V103" i="15"/>
  <c r="T104" i="15"/>
  <c r="U104" i="15"/>
  <c r="V104" i="15"/>
  <c r="T105" i="15"/>
  <c r="U105" i="15"/>
  <c r="V105" i="15"/>
  <c r="T106" i="15"/>
  <c r="U106" i="15"/>
  <c r="V106" i="15"/>
  <c r="T107" i="15"/>
  <c r="U107" i="15"/>
  <c r="V107" i="15"/>
  <c r="T108" i="15"/>
  <c r="U108" i="15"/>
  <c r="V108" i="15"/>
  <c r="T109" i="15"/>
  <c r="U109" i="15"/>
  <c r="V109" i="15"/>
  <c r="T110" i="15"/>
  <c r="U110" i="15"/>
  <c r="V110" i="15"/>
  <c r="T111" i="15"/>
  <c r="U111" i="15"/>
  <c r="V111" i="15"/>
  <c r="T112" i="15"/>
  <c r="U112" i="15"/>
  <c r="V112" i="15"/>
  <c r="U19" i="15"/>
  <c r="V19" i="15"/>
  <c r="T19" i="15"/>
  <c r="N20" i="15"/>
  <c r="O20" i="15"/>
  <c r="N21" i="15"/>
  <c r="O21" i="15"/>
  <c r="N22" i="15"/>
  <c r="O22" i="15"/>
  <c r="N23" i="15"/>
  <c r="O23" i="15"/>
  <c r="P23" i="15"/>
  <c r="N24" i="15"/>
  <c r="O24" i="15"/>
  <c r="P24" i="15"/>
  <c r="N25" i="15"/>
  <c r="O25" i="15"/>
  <c r="P25" i="15"/>
  <c r="N26" i="15"/>
  <c r="O26" i="15"/>
  <c r="P26" i="15"/>
  <c r="N27" i="15"/>
  <c r="O27" i="15"/>
  <c r="P27" i="15"/>
  <c r="N28" i="15"/>
  <c r="O28" i="15"/>
  <c r="P28" i="15"/>
  <c r="N29" i="15"/>
  <c r="O29" i="15"/>
  <c r="P29" i="15"/>
  <c r="N30" i="15"/>
  <c r="O30" i="15"/>
  <c r="P30" i="15"/>
  <c r="N31" i="15"/>
  <c r="O31" i="15"/>
  <c r="P31" i="15"/>
  <c r="N32" i="15"/>
  <c r="O32" i="15"/>
  <c r="P32" i="15"/>
  <c r="N33" i="15"/>
  <c r="O33" i="15"/>
  <c r="P33" i="15"/>
  <c r="N34" i="15"/>
  <c r="O34" i="15"/>
  <c r="P34" i="15"/>
  <c r="N35" i="15"/>
  <c r="O35" i="15"/>
  <c r="P35" i="15"/>
  <c r="N36" i="15"/>
  <c r="O36" i="15"/>
  <c r="P36" i="15"/>
  <c r="N37" i="15"/>
  <c r="O37" i="15"/>
  <c r="P37" i="15"/>
  <c r="N38" i="15"/>
  <c r="O38" i="15"/>
  <c r="P38" i="15"/>
  <c r="N39" i="15"/>
  <c r="O39" i="15"/>
  <c r="P39" i="15"/>
  <c r="N40" i="15"/>
  <c r="O40" i="15"/>
  <c r="P40" i="15"/>
  <c r="N41" i="15"/>
  <c r="O41" i="15"/>
  <c r="P41" i="15"/>
  <c r="N42" i="15"/>
  <c r="O42" i="15"/>
  <c r="P42" i="15"/>
  <c r="N43" i="15"/>
  <c r="O43" i="15"/>
  <c r="P43" i="15"/>
  <c r="N44" i="15"/>
  <c r="O44" i="15"/>
  <c r="P44" i="15"/>
  <c r="N45" i="15"/>
  <c r="O45" i="15"/>
  <c r="P45" i="15"/>
  <c r="N46" i="15"/>
  <c r="O46" i="15"/>
  <c r="P46" i="15"/>
  <c r="N47" i="15"/>
  <c r="O47" i="15"/>
  <c r="P47" i="15"/>
  <c r="N48" i="15"/>
  <c r="O48" i="15"/>
  <c r="P48" i="15"/>
  <c r="N49" i="15"/>
  <c r="O49" i="15"/>
  <c r="P49" i="15"/>
  <c r="N50" i="15"/>
  <c r="O50" i="15"/>
  <c r="P50" i="15"/>
  <c r="N51" i="15"/>
  <c r="O51" i="15"/>
  <c r="P51" i="15"/>
  <c r="N52" i="15"/>
  <c r="O52" i="15"/>
  <c r="P52" i="15"/>
  <c r="N53" i="15"/>
  <c r="O53" i="15"/>
  <c r="P53" i="15"/>
  <c r="N54" i="15"/>
  <c r="O54" i="15"/>
  <c r="P54" i="15"/>
  <c r="N55" i="15"/>
  <c r="O55" i="15"/>
  <c r="P55" i="15"/>
  <c r="N56" i="15"/>
  <c r="O56" i="15"/>
  <c r="P56" i="15"/>
  <c r="N57" i="15"/>
  <c r="O57" i="15"/>
  <c r="P57" i="15"/>
  <c r="N58" i="15"/>
  <c r="O58" i="15"/>
  <c r="P58" i="15"/>
  <c r="N59" i="15"/>
  <c r="O59" i="15"/>
  <c r="P59" i="15"/>
  <c r="N60" i="15"/>
  <c r="O60" i="15"/>
  <c r="P60" i="15"/>
  <c r="N61" i="15"/>
  <c r="O61" i="15"/>
  <c r="P61" i="15"/>
  <c r="N62" i="15"/>
  <c r="O62" i="15"/>
  <c r="P62" i="15"/>
  <c r="N63" i="15"/>
  <c r="O63" i="15"/>
  <c r="P63" i="15"/>
  <c r="N64" i="15"/>
  <c r="O64" i="15"/>
  <c r="P64" i="15"/>
  <c r="N65" i="15"/>
  <c r="O65" i="15"/>
  <c r="P65" i="15"/>
  <c r="N66" i="15"/>
  <c r="O66" i="15"/>
  <c r="P66" i="15"/>
  <c r="N67" i="15"/>
  <c r="O67" i="15"/>
  <c r="P67" i="15"/>
  <c r="N68" i="15"/>
  <c r="O68" i="15"/>
  <c r="P68" i="15"/>
  <c r="N69" i="15"/>
  <c r="O69" i="15"/>
  <c r="P69" i="15"/>
  <c r="N70" i="15"/>
  <c r="O70" i="15"/>
  <c r="P70" i="15"/>
  <c r="N71" i="15"/>
  <c r="O71" i="15"/>
  <c r="P71" i="15"/>
  <c r="N72" i="15"/>
  <c r="O72" i="15"/>
  <c r="P72" i="15"/>
  <c r="N73" i="15"/>
  <c r="O73" i="15"/>
  <c r="P73" i="15"/>
  <c r="N74" i="15"/>
  <c r="O74" i="15"/>
  <c r="P74" i="15"/>
  <c r="N75" i="15"/>
  <c r="O75" i="15"/>
  <c r="P75" i="15"/>
  <c r="N76" i="15"/>
  <c r="O76" i="15"/>
  <c r="P76" i="15"/>
  <c r="N77" i="15"/>
  <c r="O77" i="15"/>
  <c r="P77" i="15"/>
  <c r="N78" i="15"/>
  <c r="O78" i="15"/>
  <c r="P78" i="15"/>
  <c r="N79" i="15"/>
  <c r="O79" i="15"/>
  <c r="P79" i="15"/>
  <c r="N80" i="15"/>
  <c r="O80" i="15"/>
  <c r="P80" i="15"/>
  <c r="N81" i="15"/>
  <c r="O81" i="15"/>
  <c r="P81" i="15"/>
  <c r="N82" i="15"/>
  <c r="O82" i="15"/>
  <c r="P82" i="15"/>
  <c r="N83" i="15"/>
  <c r="O83" i="15"/>
  <c r="P83" i="15"/>
  <c r="N84" i="15"/>
  <c r="O84" i="15"/>
  <c r="P84" i="15"/>
  <c r="N85" i="15"/>
  <c r="O85" i="15"/>
  <c r="P85" i="15"/>
  <c r="N86" i="15"/>
  <c r="O86" i="15"/>
  <c r="P86" i="15"/>
  <c r="N87" i="15"/>
  <c r="O87" i="15"/>
  <c r="P87" i="15"/>
  <c r="N88" i="15"/>
  <c r="O88" i="15"/>
  <c r="P88" i="15"/>
  <c r="N89" i="15"/>
  <c r="O89" i="15"/>
  <c r="P89" i="15"/>
  <c r="N90" i="15"/>
  <c r="O90" i="15"/>
  <c r="P90" i="15"/>
  <c r="N91" i="15"/>
  <c r="O91" i="15"/>
  <c r="P91" i="15"/>
  <c r="N92" i="15"/>
  <c r="O92" i="15"/>
  <c r="P92" i="15"/>
  <c r="N93" i="15"/>
  <c r="O93" i="15"/>
  <c r="P93" i="15"/>
  <c r="N94" i="15"/>
  <c r="O94" i="15"/>
  <c r="P94" i="15"/>
  <c r="N95" i="15"/>
  <c r="O95" i="15"/>
  <c r="P95" i="15"/>
  <c r="N96" i="15"/>
  <c r="O96" i="15"/>
  <c r="P96" i="15"/>
  <c r="N97" i="15"/>
  <c r="O97" i="15"/>
  <c r="P97" i="15"/>
  <c r="N98" i="15"/>
  <c r="O98" i="15"/>
  <c r="P98" i="15"/>
  <c r="N99" i="15"/>
  <c r="O99" i="15"/>
  <c r="P99" i="15"/>
  <c r="N100" i="15"/>
  <c r="O100" i="15"/>
  <c r="P100" i="15"/>
  <c r="N101" i="15"/>
  <c r="O101" i="15"/>
  <c r="P101" i="15"/>
  <c r="N102" i="15"/>
  <c r="O102" i="15"/>
  <c r="P102" i="15"/>
  <c r="N103" i="15"/>
  <c r="O103" i="15"/>
  <c r="P103" i="15"/>
  <c r="N104" i="15"/>
  <c r="O104" i="15"/>
  <c r="P104" i="15"/>
  <c r="N105" i="15"/>
  <c r="O105" i="15"/>
  <c r="P105" i="15"/>
  <c r="N106" i="15"/>
  <c r="O106" i="15"/>
  <c r="P106" i="15"/>
  <c r="N107" i="15"/>
  <c r="O107" i="15"/>
  <c r="P107" i="15"/>
  <c r="N108" i="15"/>
  <c r="O108" i="15"/>
  <c r="P108" i="15"/>
  <c r="N109" i="15"/>
  <c r="O109" i="15"/>
  <c r="P109" i="15"/>
  <c r="N110" i="15"/>
  <c r="O110" i="15"/>
  <c r="P110" i="15"/>
  <c r="N111" i="15"/>
  <c r="O111" i="15"/>
  <c r="P111" i="15"/>
  <c r="N112" i="15"/>
  <c r="O112" i="15"/>
  <c r="P112" i="15"/>
  <c r="O19" i="15"/>
  <c r="P19" i="15"/>
  <c r="N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H32" i="15"/>
  <c r="I32" i="15"/>
  <c r="J32" i="15"/>
  <c r="H33" i="15"/>
  <c r="I33" i="15"/>
  <c r="J33" i="15"/>
  <c r="H34" i="15"/>
  <c r="I34" i="15"/>
  <c r="J34" i="15"/>
  <c r="H35" i="15"/>
  <c r="I35" i="15"/>
  <c r="J35" i="15"/>
  <c r="H36" i="15"/>
  <c r="I36" i="15"/>
  <c r="J36" i="15"/>
  <c r="H37" i="15"/>
  <c r="I37" i="15"/>
  <c r="J37" i="15"/>
  <c r="H38" i="15"/>
  <c r="I38" i="15"/>
  <c r="J38" i="15"/>
  <c r="H39" i="15"/>
  <c r="I39" i="15"/>
  <c r="J39" i="15"/>
  <c r="H40" i="15"/>
  <c r="I40" i="15"/>
  <c r="J40" i="15"/>
  <c r="H41" i="15"/>
  <c r="I41" i="15"/>
  <c r="J41" i="15"/>
  <c r="H42" i="15"/>
  <c r="I42" i="15"/>
  <c r="J42" i="15"/>
  <c r="H43" i="15"/>
  <c r="I43" i="15"/>
  <c r="J43" i="15"/>
  <c r="H44" i="15"/>
  <c r="I44" i="15"/>
  <c r="J44" i="15"/>
  <c r="H45" i="15"/>
  <c r="I45" i="15"/>
  <c r="J45" i="15"/>
  <c r="H46" i="15"/>
  <c r="I46" i="15"/>
  <c r="J46" i="15"/>
  <c r="H47" i="15"/>
  <c r="I47" i="15"/>
  <c r="J47" i="15"/>
  <c r="H48" i="15"/>
  <c r="I48" i="15"/>
  <c r="J48" i="15"/>
  <c r="H49" i="15"/>
  <c r="I49" i="15"/>
  <c r="J49" i="15"/>
  <c r="H50" i="15"/>
  <c r="I50" i="15"/>
  <c r="J50" i="15"/>
  <c r="H51" i="15"/>
  <c r="I51" i="15"/>
  <c r="J51" i="15"/>
  <c r="H52" i="15"/>
  <c r="I52" i="15"/>
  <c r="J52" i="15"/>
  <c r="H53" i="15"/>
  <c r="I53" i="15"/>
  <c r="J53" i="15"/>
  <c r="H54" i="15"/>
  <c r="I54" i="15"/>
  <c r="J54" i="15"/>
  <c r="H55" i="15"/>
  <c r="I55" i="15"/>
  <c r="J55" i="15"/>
  <c r="H56" i="15"/>
  <c r="I56" i="15"/>
  <c r="J56" i="15"/>
  <c r="H57" i="15"/>
  <c r="I57" i="15"/>
  <c r="J57" i="15"/>
  <c r="H58" i="15"/>
  <c r="I58" i="15"/>
  <c r="J58" i="15"/>
  <c r="H59" i="15"/>
  <c r="I59" i="15"/>
  <c r="J59" i="15"/>
  <c r="H60" i="15"/>
  <c r="I60" i="15"/>
  <c r="J60" i="15"/>
  <c r="H61" i="15"/>
  <c r="I61" i="15"/>
  <c r="J61" i="15"/>
  <c r="H62" i="15"/>
  <c r="I62" i="15"/>
  <c r="J62" i="15"/>
  <c r="H63" i="15"/>
  <c r="I63" i="15"/>
  <c r="J63" i="15"/>
  <c r="H64" i="15"/>
  <c r="I64" i="15"/>
  <c r="J64" i="15"/>
  <c r="H65" i="15"/>
  <c r="I65" i="15"/>
  <c r="J65" i="15"/>
  <c r="H66" i="15"/>
  <c r="I66" i="15"/>
  <c r="J66" i="15"/>
  <c r="H67" i="15"/>
  <c r="I67" i="15"/>
  <c r="J67" i="15"/>
  <c r="H68" i="15"/>
  <c r="I68" i="15"/>
  <c r="J68" i="15"/>
  <c r="H69" i="15"/>
  <c r="I69" i="15"/>
  <c r="J69" i="15"/>
  <c r="H70" i="15"/>
  <c r="I70" i="15"/>
  <c r="J70" i="15"/>
  <c r="H71" i="15"/>
  <c r="I71" i="15"/>
  <c r="J71" i="15"/>
  <c r="H72" i="15"/>
  <c r="I72" i="15"/>
  <c r="J72" i="15"/>
  <c r="H73" i="15"/>
  <c r="I73" i="15"/>
  <c r="J73" i="15"/>
  <c r="H74" i="15"/>
  <c r="I74" i="15"/>
  <c r="J74" i="15"/>
  <c r="H75" i="15"/>
  <c r="I75" i="15"/>
  <c r="J75" i="15"/>
  <c r="H76" i="15"/>
  <c r="I76" i="15"/>
  <c r="J76" i="15"/>
  <c r="H77" i="15"/>
  <c r="I77" i="15"/>
  <c r="J77" i="15"/>
  <c r="H78" i="15"/>
  <c r="I78" i="15"/>
  <c r="J78" i="15"/>
  <c r="H79" i="15"/>
  <c r="I79" i="15"/>
  <c r="J79" i="15"/>
  <c r="H80" i="15"/>
  <c r="I80" i="15"/>
  <c r="J80" i="15"/>
  <c r="H81" i="15"/>
  <c r="I81" i="15"/>
  <c r="J81" i="15"/>
  <c r="H82" i="15"/>
  <c r="I82" i="15"/>
  <c r="J82" i="15"/>
  <c r="H83" i="15"/>
  <c r="I83" i="15"/>
  <c r="J83" i="15"/>
  <c r="H84" i="15"/>
  <c r="I84" i="15"/>
  <c r="J84" i="15"/>
  <c r="H85" i="15"/>
  <c r="I85" i="15"/>
  <c r="J85" i="15"/>
  <c r="H86" i="15"/>
  <c r="I86" i="15"/>
  <c r="J86" i="15"/>
  <c r="H87" i="15"/>
  <c r="I87" i="15"/>
  <c r="J87" i="15"/>
  <c r="H88" i="15"/>
  <c r="I88" i="15"/>
  <c r="J88" i="15"/>
  <c r="H89" i="15"/>
  <c r="I89" i="15"/>
  <c r="J89" i="15"/>
  <c r="H90" i="15"/>
  <c r="I90" i="15"/>
  <c r="J90" i="15"/>
  <c r="H91" i="15"/>
  <c r="I91" i="15"/>
  <c r="J91" i="15"/>
  <c r="H92" i="15"/>
  <c r="I92" i="15"/>
  <c r="J92" i="15"/>
  <c r="H93" i="15"/>
  <c r="I93" i="15"/>
  <c r="J93" i="15"/>
  <c r="H94" i="15"/>
  <c r="I94" i="15"/>
  <c r="J94" i="15"/>
  <c r="H95" i="15"/>
  <c r="I95" i="15"/>
  <c r="J95" i="15"/>
  <c r="H96" i="15"/>
  <c r="I96" i="15"/>
  <c r="J96" i="15"/>
  <c r="H97" i="15"/>
  <c r="I97" i="15"/>
  <c r="J97" i="15"/>
  <c r="H98" i="15"/>
  <c r="I98" i="15"/>
  <c r="J98" i="15"/>
  <c r="H99" i="15"/>
  <c r="I99" i="15"/>
  <c r="J99" i="15"/>
  <c r="H100" i="15"/>
  <c r="I100" i="15"/>
  <c r="J100" i="15"/>
  <c r="H101" i="15"/>
  <c r="I101" i="15"/>
  <c r="J101" i="15"/>
  <c r="H102" i="15"/>
  <c r="I102" i="15"/>
  <c r="J102" i="15"/>
  <c r="H103" i="15"/>
  <c r="I103" i="15"/>
  <c r="J103" i="15"/>
  <c r="H104" i="15"/>
  <c r="I104" i="15"/>
  <c r="J104" i="15"/>
  <c r="H105" i="15"/>
  <c r="I105" i="15"/>
  <c r="J105" i="15"/>
  <c r="H106" i="15"/>
  <c r="I106" i="15"/>
  <c r="J106" i="15"/>
  <c r="H107" i="15"/>
  <c r="I107" i="15"/>
  <c r="J107" i="15"/>
  <c r="H108" i="15"/>
  <c r="I108" i="15"/>
  <c r="J108" i="15"/>
  <c r="H109" i="15"/>
  <c r="I109" i="15"/>
  <c r="J109" i="15"/>
  <c r="H110" i="15"/>
  <c r="I110" i="15"/>
  <c r="J110" i="15"/>
  <c r="H111" i="15"/>
  <c r="I111" i="15"/>
  <c r="J111" i="15"/>
  <c r="H112" i="15"/>
  <c r="I112" i="15"/>
  <c r="J112" i="15"/>
  <c r="I19" i="15"/>
  <c r="J19" i="15"/>
  <c r="H19" i="15"/>
  <c r="B20" i="15"/>
  <c r="C20" i="15"/>
  <c r="D20" i="15"/>
  <c r="B21" i="15"/>
  <c r="C21" i="15"/>
  <c r="D21" i="15"/>
  <c r="B22" i="15"/>
  <c r="E22" i="15" s="1"/>
  <c r="C22" i="15"/>
  <c r="D22" i="15"/>
  <c r="B23" i="15"/>
  <c r="C23" i="15"/>
  <c r="E23" i="15" s="1"/>
  <c r="D23" i="15"/>
  <c r="B24" i="15"/>
  <c r="C24" i="15"/>
  <c r="D24" i="15"/>
  <c r="E24" i="15" s="1"/>
  <c r="B25" i="15"/>
  <c r="C25" i="15"/>
  <c r="D25" i="15"/>
  <c r="B26" i="15"/>
  <c r="C26" i="15"/>
  <c r="D26" i="15"/>
  <c r="B27" i="15"/>
  <c r="C27" i="15"/>
  <c r="E27" i="15" s="1"/>
  <c r="D27" i="15"/>
  <c r="B28" i="15"/>
  <c r="C28" i="15"/>
  <c r="D28" i="15"/>
  <c r="B29" i="15"/>
  <c r="C29" i="15"/>
  <c r="D29" i="15"/>
  <c r="B30" i="15"/>
  <c r="E30" i="15" s="1"/>
  <c r="C30" i="15"/>
  <c r="D30" i="15"/>
  <c r="B31" i="15"/>
  <c r="E31" i="15" s="1"/>
  <c r="C31" i="15"/>
  <c r="D31" i="15"/>
  <c r="B32" i="15"/>
  <c r="C32" i="15"/>
  <c r="D32" i="15"/>
  <c r="E32" i="15" s="1"/>
  <c r="B33" i="15"/>
  <c r="C33" i="15"/>
  <c r="D33" i="15"/>
  <c r="B34" i="15"/>
  <c r="C34" i="15"/>
  <c r="D34" i="15"/>
  <c r="B35" i="15"/>
  <c r="C35" i="15"/>
  <c r="E35" i="15" s="1"/>
  <c r="D35" i="15"/>
  <c r="B36" i="15"/>
  <c r="C36" i="15"/>
  <c r="E36" i="15" s="1"/>
  <c r="D36" i="15"/>
  <c r="B37" i="15"/>
  <c r="C37" i="15"/>
  <c r="D37" i="15"/>
  <c r="B38" i="15"/>
  <c r="E38" i="15" s="1"/>
  <c r="C38" i="15"/>
  <c r="D38" i="15"/>
  <c r="B39" i="15"/>
  <c r="C39" i="15"/>
  <c r="D39" i="15"/>
  <c r="B40" i="15"/>
  <c r="C40" i="15"/>
  <c r="D40" i="15"/>
  <c r="E40" i="15" s="1"/>
  <c r="B41" i="15"/>
  <c r="C41" i="15"/>
  <c r="D41" i="15"/>
  <c r="E41" i="15" s="1"/>
  <c r="B42" i="15"/>
  <c r="C42" i="15"/>
  <c r="D42" i="15"/>
  <c r="B43" i="15"/>
  <c r="C43" i="15"/>
  <c r="E43" i="15" s="1"/>
  <c r="D43" i="15"/>
  <c r="B44" i="15"/>
  <c r="C44" i="15"/>
  <c r="D44" i="15"/>
  <c r="B45" i="15"/>
  <c r="C45" i="15"/>
  <c r="D45" i="15"/>
  <c r="B46" i="15"/>
  <c r="E46" i="15" s="1"/>
  <c r="C46" i="15"/>
  <c r="D46" i="15"/>
  <c r="B47" i="15"/>
  <c r="C47" i="15"/>
  <c r="D47" i="15"/>
  <c r="B48" i="15"/>
  <c r="C48" i="15"/>
  <c r="D48" i="15"/>
  <c r="E48" i="15" s="1"/>
  <c r="B49" i="15"/>
  <c r="C49" i="15"/>
  <c r="D49" i="15"/>
  <c r="B50" i="15"/>
  <c r="C50" i="15"/>
  <c r="D50" i="15"/>
  <c r="B51" i="15"/>
  <c r="C51" i="15"/>
  <c r="E51" i="15" s="1"/>
  <c r="D51" i="15"/>
  <c r="B52" i="15"/>
  <c r="C52" i="15"/>
  <c r="D52" i="15"/>
  <c r="B53" i="15"/>
  <c r="C53" i="15"/>
  <c r="D53" i="15"/>
  <c r="B54" i="15"/>
  <c r="E54" i="15" s="1"/>
  <c r="C54" i="15"/>
  <c r="D54" i="15"/>
  <c r="B55" i="15"/>
  <c r="E55" i="15" s="1"/>
  <c r="C55" i="15"/>
  <c r="D55" i="15"/>
  <c r="B56" i="15"/>
  <c r="C56" i="15"/>
  <c r="D56" i="15"/>
  <c r="E56" i="15" s="1"/>
  <c r="B57" i="15"/>
  <c r="C57" i="15"/>
  <c r="D57" i="15"/>
  <c r="B58" i="15"/>
  <c r="C58" i="15"/>
  <c r="D58" i="15"/>
  <c r="B59" i="15"/>
  <c r="C59" i="15"/>
  <c r="E59" i="15" s="1"/>
  <c r="D59" i="15"/>
  <c r="B60" i="15"/>
  <c r="C60" i="15"/>
  <c r="D60" i="15"/>
  <c r="B61" i="15"/>
  <c r="C61" i="15"/>
  <c r="D61" i="15"/>
  <c r="B62" i="15"/>
  <c r="E62" i="15" s="1"/>
  <c r="C62" i="15"/>
  <c r="D62" i="15"/>
  <c r="B63" i="15"/>
  <c r="C63" i="15"/>
  <c r="D63" i="15"/>
  <c r="B64" i="15"/>
  <c r="C64" i="15"/>
  <c r="D64" i="15"/>
  <c r="E64" i="15" s="1"/>
  <c r="B65" i="15"/>
  <c r="C65" i="15"/>
  <c r="D65" i="15"/>
  <c r="B66" i="15"/>
  <c r="C66" i="15"/>
  <c r="D66" i="15"/>
  <c r="B67" i="15"/>
  <c r="C67" i="15"/>
  <c r="E67" i="15" s="1"/>
  <c r="D67" i="15"/>
  <c r="B68" i="15"/>
  <c r="C68" i="15"/>
  <c r="E68" i="15" s="1"/>
  <c r="D68" i="15"/>
  <c r="B69" i="15"/>
  <c r="C69" i="15"/>
  <c r="D69" i="15"/>
  <c r="B70" i="15"/>
  <c r="E70" i="15" s="1"/>
  <c r="C70" i="15"/>
  <c r="D70" i="15"/>
  <c r="B71" i="15"/>
  <c r="C71" i="15"/>
  <c r="D71" i="15"/>
  <c r="B72" i="15"/>
  <c r="C72" i="15"/>
  <c r="D72" i="15"/>
  <c r="E72" i="15" s="1"/>
  <c r="B73" i="15"/>
  <c r="C73" i="15"/>
  <c r="D73" i="15"/>
  <c r="B74" i="15"/>
  <c r="C74" i="15"/>
  <c r="D74" i="15"/>
  <c r="B75" i="15"/>
  <c r="C75" i="15"/>
  <c r="E75" i="15" s="1"/>
  <c r="D75" i="15"/>
  <c r="B76" i="15"/>
  <c r="C76" i="15"/>
  <c r="D76" i="15"/>
  <c r="B77" i="15"/>
  <c r="C77" i="15"/>
  <c r="D77" i="15"/>
  <c r="B78" i="15"/>
  <c r="E78" i="15" s="1"/>
  <c r="C78" i="15"/>
  <c r="D78" i="15"/>
  <c r="B79" i="15"/>
  <c r="C79" i="15"/>
  <c r="D79" i="15"/>
  <c r="B80" i="15"/>
  <c r="C80" i="15"/>
  <c r="D80" i="15"/>
  <c r="E80" i="15" s="1"/>
  <c r="B81" i="15"/>
  <c r="C81" i="15"/>
  <c r="D81" i="15"/>
  <c r="E81" i="15" s="1"/>
  <c r="B82" i="15"/>
  <c r="C82" i="15"/>
  <c r="D82" i="15"/>
  <c r="B83" i="15"/>
  <c r="C83" i="15"/>
  <c r="E83" i="15" s="1"/>
  <c r="D83" i="15"/>
  <c r="B84" i="15"/>
  <c r="C84" i="15"/>
  <c r="E84" i="15" s="1"/>
  <c r="D84" i="15"/>
  <c r="B85" i="15"/>
  <c r="C85" i="15"/>
  <c r="D85" i="15"/>
  <c r="B86" i="15"/>
  <c r="E86" i="15" s="1"/>
  <c r="C86" i="15"/>
  <c r="D86" i="15"/>
  <c r="B87" i="15"/>
  <c r="C87" i="15"/>
  <c r="E87" i="15" s="1"/>
  <c r="D87" i="15"/>
  <c r="B88" i="15"/>
  <c r="C88" i="15"/>
  <c r="D88" i="15"/>
  <c r="E88" i="15" s="1"/>
  <c r="B89" i="15"/>
  <c r="C89" i="15"/>
  <c r="D89" i="15"/>
  <c r="B90" i="15"/>
  <c r="C90" i="15"/>
  <c r="D90" i="15"/>
  <c r="B91" i="15"/>
  <c r="C91" i="15"/>
  <c r="E91" i="15" s="1"/>
  <c r="D91" i="15"/>
  <c r="B92" i="15"/>
  <c r="C92" i="15"/>
  <c r="D92" i="15"/>
  <c r="E92" i="15" s="1"/>
  <c r="B93" i="15"/>
  <c r="C93" i="15"/>
  <c r="D93" i="15"/>
  <c r="B94" i="15"/>
  <c r="E94" i="15" s="1"/>
  <c r="C94" i="15"/>
  <c r="D94" i="15"/>
  <c r="B95" i="15"/>
  <c r="C95" i="15"/>
  <c r="D95" i="15"/>
  <c r="B96" i="15"/>
  <c r="C96" i="15"/>
  <c r="D96" i="15"/>
  <c r="E96" i="15" s="1"/>
  <c r="B97" i="15"/>
  <c r="C97" i="15"/>
  <c r="D97" i="15"/>
  <c r="B98" i="15"/>
  <c r="C98" i="15"/>
  <c r="D98" i="15"/>
  <c r="B99" i="15"/>
  <c r="C99" i="15"/>
  <c r="E99" i="15" s="1"/>
  <c r="D99" i="15"/>
  <c r="B100" i="15"/>
  <c r="C100" i="15"/>
  <c r="D100" i="15"/>
  <c r="B101" i="15"/>
  <c r="C101" i="15"/>
  <c r="D101" i="15"/>
  <c r="B102" i="15"/>
  <c r="E102" i="15" s="1"/>
  <c r="C102" i="15"/>
  <c r="D102" i="15"/>
  <c r="B103" i="15"/>
  <c r="C103" i="15"/>
  <c r="D103" i="15"/>
  <c r="B104" i="15"/>
  <c r="C104" i="15"/>
  <c r="D104" i="15"/>
  <c r="E104" i="15" s="1"/>
  <c r="B105" i="15"/>
  <c r="C105" i="15"/>
  <c r="D105" i="15"/>
  <c r="E105" i="15" s="1"/>
  <c r="B106" i="15"/>
  <c r="C106" i="15"/>
  <c r="D106" i="15"/>
  <c r="B107" i="15"/>
  <c r="C107" i="15"/>
  <c r="E107" i="15" s="1"/>
  <c r="D107" i="15"/>
  <c r="B108" i="15"/>
  <c r="C108" i="15"/>
  <c r="D108" i="15"/>
  <c r="B109" i="15"/>
  <c r="C109" i="15"/>
  <c r="E109" i="15" s="1"/>
  <c r="D109" i="15"/>
  <c r="B110" i="15"/>
  <c r="E110" i="15" s="1"/>
  <c r="C110" i="15"/>
  <c r="D110" i="15"/>
  <c r="B111" i="15"/>
  <c r="C111" i="15"/>
  <c r="D111" i="15"/>
  <c r="B112" i="15"/>
  <c r="C112" i="15"/>
  <c r="D112" i="15"/>
  <c r="E112" i="15" s="1"/>
  <c r="C19" i="15"/>
  <c r="B19" i="15"/>
  <c r="E26" i="15"/>
  <c r="E37" i="15"/>
  <c r="E45" i="15"/>
  <c r="E61" i="15"/>
  <c r="E69" i="15"/>
  <c r="E77" i="15"/>
  <c r="E103" i="15"/>
  <c r="E101" i="15"/>
  <c r="E93" i="15"/>
  <c r="E85" i="15"/>
  <c r="E53" i="15"/>
  <c r="E49" i="15"/>
  <c r="E29" i="15"/>
  <c r="E28" i="15"/>
  <c r="E21" i="15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9" i="1"/>
  <c r="AC19" i="1"/>
  <c r="W19" i="1"/>
  <c r="Q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9" i="1"/>
  <c r="E111" i="15" l="1"/>
  <c r="E79" i="15"/>
  <c r="E63" i="15"/>
  <c r="E44" i="15"/>
  <c r="E39" i="15"/>
  <c r="E108" i="15"/>
  <c r="E95" i="15"/>
  <c r="E76" i="15"/>
  <c r="E71" i="15"/>
  <c r="E60" i="15"/>
  <c r="E52" i="15"/>
  <c r="E47" i="15"/>
  <c r="E20" i="15"/>
  <c r="E100" i="15"/>
  <c r="E19" i="15"/>
  <c r="E106" i="15"/>
  <c r="E98" i="15"/>
  <c r="E90" i="15"/>
  <c r="E82" i="15"/>
  <c r="E74" i="15"/>
  <c r="E66" i="15"/>
  <c r="E58" i="15"/>
  <c r="E50" i="15"/>
  <c r="E42" i="15"/>
  <c r="E34" i="15"/>
  <c r="E97" i="15"/>
  <c r="E89" i="15"/>
  <c r="E73" i="15"/>
  <c r="E65" i="15"/>
  <c r="E57" i="15"/>
  <c r="E33" i="15"/>
  <c r="E25" i="15"/>
</calcChain>
</file>

<file path=xl/sharedStrings.xml><?xml version="1.0" encoding="utf-8"?>
<sst xmlns="http://schemas.openxmlformats.org/spreadsheetml/2006/main" count="273" uniqueCount="118">
  <si>
    <t>Air Force Institute of Technology</t>
  </si>
  <si>
    <t>2950 Hobson Way</t>
  </si>
  <si>
    <t>Wright-Patterson AFB, OH 45433</t>
  </si>
  <si>
    <t>Nathan E. Ellsworth</t>
  </si>
  <si>
    <t>Date:</t>
  </si>
  <si>
    <t>Job# :</t>
  </si>
  <si>
    <t>M-88</t>
  </si>
  <si>
    <t>Measured by:</t>
  </si>
  <si>
    <t>Tracy L. Brooks</t>
  </si>
  <si>
    <t>Instruments:</t>
  </si>
  <si>
    <t>LPSR300 (S/N 119H)</t>
  </si>
  <si>
    <t>MO</t>
  </si>
  <si>
    <t>45-65</t>
  </si>
  <si>
    <t>KBR</t>
  </si>
  <si>
    <t>Alpha, Air Mass 1.5</t>
  </si>
  <si>
    <t>Average</t>
  </si>
  <si>
    <t>KBR Subtracted</t>
  </si>
  <si>
    <t>WAVELENGTH, µm</t>
  </si>
  <si>
    <t>Reflectance</t>
  </si>
  <si>
    <t>K-S Conversion</t>
  </si>
  <si>
    <t>Solar Absorptance</t>
  </si>
  <si>
    <t>These measurements were made in accordance with ASTM standard test method E 903-12,</t>
  </si>
  <si>
    <t xml:space="preserve"> Solar Absorptance, Reflectance, and Transmittance of Materials Using Integrating Spheres.</t>
  </si>
  <si>
    <t>Measurement statistics</t>
  </si>
  <si>
    <t>Uncertainty:</t>
  </si>
  <si>
    <t>±0.01 of a full-scale value of 1.0 (gray bodies)</t>
  </si>
  <si>
    <t>±0.03 of a full-scale value of 1.0 (nongray bodies)</t>
  </si>
  <si>
    <t>Repeatability:</t>
  </si>
  <si>
    <t>±0.007 of a full-scale value of 1.0</t>
  </si>
  <si>
    <t>Model:</t>
  </si>
  <si>
    <t>LPSR 300 (S/N 119H)</t>
  </si>
  <si>
    <t>Sphere geometry:</t>
  </si>
  <si>
    <t>Absolute integrating sphere, 15°/h</t>
  </si>
  <si>
    <t>Sphere of lambursion (diffuse and scattering material)</t>
  </si>
  <si>
    <t>Manufacturer:</t>
  </si>
  <si>
    <t>AZ Technology, Inc.</t>
  </si>
  <si>
    <t>Integrating Sphere is reference</t>
  </si>
  <si>
    <t>light beam at 15% from horizontal</t>
  </si>
  <si>
    <t>Instrument Calibration:</t>
  </si>
  <si>
    <t>light beam dithers between reference and sample</t>
  </si>
  <si>
    <t>LPSR:</t>
  </si>
  <si>
    <t>September, 2021</t>
  </si>
  <si>
    <t>Solar Absorptance NIST Traceable Calibration Samples (MCAA01-0316-3694 &amp; 99AA10-0116-3892)</t>
  </si>
  <si>
    <t>Computation of Solar Properties</t>
  </si>
  <si>
    <t xml:space="preserve">The solar spectral irradiance distribution and the weighting method used for the </t>
  </si>
  <si>
    <t>computation of the solar optical property are in compliance with the standard as called out in</t>
  </si>
  <si>
    <t xml:space="preserve"> paragraphs of section 8.3 of ASTM E 903-12</t>
  </si>
  <si>
    <t>Emittance</t>
  </si>
  <si>
    <t xml:space="preserve">These measurements were made in accordance with AZ Technology test methods for near-normal  </t>
  </si>
  <si>
    <t>emittance and total hemispherical emittance at 300K.</t>
  </si>
  <si>
    <t>Near normal and total hemispherical emittance measurements are in accordance with ASTM E 408-13.</t>
  </si>
  <si>
    <t>gray body is flat and has same reflectance at some wavelength(KBr Window)</t>
  </si>
  <si>
    <t>nongray bodies Everything else</t>
  </si>
  <si>
    <t>Instrument Identification</t>
  </si>
  <si>
    <t>TEMP 2000A (S/N 02 03 20)</t>
  </si>
  <si>
    <t>SpectraFIRE (S/N 20508)</t>
  </si>
  <si>
    <t>Collector geometry:</t>
  </si>
  <si>
    <t>Absolute ellipsoidal cavity, 15°/h</t>
  </si>
  <si>
    <t>Calibration Puck Identification</t>
  </si>
  <si>
    <t>Hemispheric Emittance NIST Traceable Calibration Samples</t>
  </si>
  <si>
    <t>(S/N 099928-001)</t>
  </si>
  <si>
    <t>(S/N 39633/54)</t>
  </si>
  <si>
    <t>Instrument Calibration</t>
  </si>
  <si>
    <t>TEMP 2000A:</t>
  </si>
  <si>
    <t>Prior to each usage.</t>
  </si>
  <si>
    <t>Spectrafire:</t>
  </si>
  <si>
    <t>Temperature: 73⁰</t>
  </si>
  <si>
    <t xml:space="preserve">All testing is performed by qualified AZ Technology technicians in accordance with the </t>
  </si>
  <si>
    <t xml:space="preserve">Measurements, Procedures, and Instruments Manual.  </t>
  </si>
  <si>
    <t>AZ Technology methods and standards for hemispherical illumination, hemispherical collection</t>
  </si>
  <si>
    <t>alpha = absorbance</t>
  </si>
  <si>
    <t>reference are in compliance with ANSI/NCSL Z540-3-2006 (R2013).</t>
  </si>
  <si>
    <t>air mass 1.5 = earth indicator at a certain lattitude</t>
  </si>
  <si>
    <t xml:space="preserve">air mass values = </t>
  </si>
  <si>
    <t>Oxidation Reactions of SiC</t>
  </si>
  <si>
    <t>ΔF (kcal)</t>
  </si>
  <si>
    <t>Reaction</t>
  </si>
  <si>
    <t>Material</t>
  </si>
  <si>
    <t>Mo</t>
  </si>
  <si>
    <t>SiC</t>
  </si>
  <si>
    <t>SiO</t>
  </si>
  <si>
    <t>-</t>
  </si>
  <si>
    <r>
      <t>SiC+ 3/2O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→SiO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CO</t>
    </r>
  </si>
  <si>
    <r>
      <t xml:space="preserve">25 </t>
    </r>
    <r>
      <rPr>
        <sz val="14"/>
        <color theme="1"/>
        <rFont val="Calibri"/>
        <family val="2"/>
      </rPr>
      <t>⁰C</t>
    </r>
  </si>
  <si>
    <r>
      <t xml:space="preserve">1627 </t>
    </r>
    <r>
      <rPr>
        <sz val="14"/>
        <color theme="1"/>
        <rFont val="Calibri"/>
        <family val="2"/>
      </rPr>
      <t>⁰C</t>
    </r>
  </si>
  <si>
    <r>
      <t>SiC+ 2O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→SiO</t>
    </r>
    <r>
      <rPr>
        <vertAlign val="sub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 xml:space="preserve"> + CO</t>
    </r>
    <r>
      <rPr>
        <vertAlign val="subscript"/>
        <sz val="14"/>
        <color theme="1"/>
        <rFont val="Calibri"/>
        <family val="2"/>
      </rPr>
      <t>2</t>
    </r>
  </si>
  <si>
    <r>
      <t>SiC+ 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→SiO</t>
    </r>
    <r>
      <rPr>
        <vertAlign val="sub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 xml:space="preserve"> + C</t>
    </r>
  </si>
  <si>
    <r>
      <t>MoO</t>
    </r>
    <r>
      <rPr>
        <vertAlign val="subscript"/>
        <sz val="14"/>
        <color theme="1"/>
        <rFont val="Calibri"/>
        <family val="2"/>
        <scheme val="minor"/>
      </rPr>
      <t>3</t>
    </r>
  </si>
  <si>
    <r>
      <t>SiC+ 3/2O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→SiO + CO</t>
    </r>
    <r>
      <rPr>
        <vertAlign val="subscript"/>
        <sz val="14"/>
        <color theme="1"/>
        <rFont val="Calibri"/>
        <family val="2"/>
      </rPr>
      <t>2</t>
    </r>
  </si>
  <si>
    <r>
      <t>SiO</t>
    </r>
    <r>
      <rPr>
        <vertAlign val="subscript"/>
        <sz val="14"/>
        <color theme="1"/>
        <rFont val="Calibri"/>
        <family val="2"/>
        <scheme val="minor"/>
      </rPr>
      <t>2</t>
    </r>
  </si>
  <si>
    <r>
      <t>SiC+ 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→SiO + CO</t>
    </r>
  </si>
  <si>
    <r>
      <t>SiC+ 1/2O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→SiO + C</t>
    </r>
  </si>
  <si>
    <r>
      <t>SiC+ 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 + CO</t>
    </r>
    <r>
      <rPr>
        <vertAlign val="subscript"/>
        <sz val="14"/>
        <color theme="1"/>
        <rFont val="Calibri"/>
        <family val="2"/>
      </rPr>
      <t>2</t>
    </r>
  </si>
  <si>
    <r>
      <t>SiC+ 1/2O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</rPr>
      <t>→Si + CO</t>
    </r>
  </si>
  <si>
    <t>Refractive Index n[]</t>
  </si>
  <si>
    <t>Extinction Coeff k[]</t>
  </si>
  <si>
    <t>Absorption Coeff α[1/cm]</t>
  </si>
  <si>
    <t>Mo-MoSic (18)</t>
  </si>
  <si>
    <t>F(R) =K/S</t>
  </si>
  <si>
    <t>F(R) x E</t>
  </si>
  <si>
    <t xml:space="preserve">Energy (eV) </t>
  </si>
  <si>
    <t>Mo-MoSic (55)</t>
  </si>
  <si>
    <t>Mo-MoSic (80)</t>
  </si>
  <si>
    <t xml:space="preserve"> (F(R) xE)^1/2</t>
  </si>
  <si>
    <t xml:space="preserve"> (F(R) xE)^2</t>
  </si>
  <si>
    <t>(F(R) x E)^2</t>
  </si>
  <si>
    <t>AVE-KBr</t>
  </si>
  <si>
    <t>M-52</t>
  </si>
  <si>
    <t>NATE</t>
  </si>
  <si>
    <t>Mo(SiC) 100</t>
  </si>
  <si>
    <t>M0-0.1 SiC</t>
  </si>
  <si>
    <t>R(Mo-MoSic 100)</t>
  </si>
  <si>
    <t>Mo Sic (100)-KBr</t>
  </si>
  <si>
    <t>(F(R) x E)^1/2</t>
  </si>
  <si>
    <t>R(Mo)-R(KBR)</t>
  </si>
  <si>
    <t>R(MoSiC)-R(KBr)</t>
  </si>
  <si>
    <t>K/S</t>
  </si>
  <si>
    <t>K/S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</si>
</sst>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d\-mmm\-yy;@"/>
    <numFmt numFmtId="166" formatCode="0.000000000000000"/>
    <numFmt numFmtId="167" formatCode="0.000E+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0" fontId="10" fillId="0" borderId="0"/>
    <xf numFmtId="0" fontId="4" fillId="0" borderId="0"/>
    <xf numFmtId="0" fontId="11" fillId="0" borderId="0"/>
    <xf numFmtId="0" fontId="2" fillId="0" borderId="0"/>
    <xf numFmtId="0" fontId="12" fillId="0" borderId="0"/>
    <xf numFmtId="0" fontId="1" fillId="0" borderId="0"/>
  </cellStyleXfs>
  <cellXfs count="91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7" fontId="5" fillId="0" borderId="0" xfId="0" applyNumberFormat="1" applyFont="1" applyAlignment="1">
      <alignment horizontal="left"/>
    </xf>
    <xf numFmtId="164" fontId="0" fillId="0" borderId="0" xfId="0" applyNumberFormat="1"/>
    <xf numFmtId="0" fontId="7" fillId="0" borderId="0" xfId="0" applyFont="1"/>
    <xf numFmtId="165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wrapText="1"/>
    </xf>
    <xf numFmtId="0" fontId="7" fillId="2" borderId="9" xfId="0" applyFont="1" applyFill="1" applyBorder="1" applyAlignment="1">
      <alignment horizontal="center"/>
    </xf>
    <xf numFmtId="0" fontId="8" fillId="0" borderId="6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8" fillId="2" borderId="10" xfId="0" applyFont="1" applyFill="1" applyBorder="1"/>
    <xf numFmtId="164" fontId="7" fillId="0" borderId="0" xfId="0" applyNumberFormat="1" applyFont="1"/>
    <xf numFmtId="2" fontId="5" fillId="2" borderId="11" xfId="1" applyNumberFormat="1" applyFont="1" applyFill="1" applyBorder="1" applyProtection="1">
      <protection locked="0"/>
    </xf>
    <xf numFmtId="2" fontId="5" fillId="2" borderId="12" xfId="1" applyNumberFormat="1" applyFont="1" applyFill="1" applyBorder="1" applyProtection="1">
      <protection locked="0"/>
    </xf>
    <xf numFmtId="164" fontId="7" fillId="0" borderId="2" xfId="0" applyNumberFormat="1" applyFont="1" applyBorder="1"/>
    <xf numFmtId="164" fontId="7" fillId="0" borderId="4" xfId="0" applyNumberFormat="1" applyFont="1" applyBorder="1"/>
    <xf numFmtId="164" fontId="7" fillId="0" borderId="5" xfId="0" applyNumberFormat="1" applyFont="1" applyBorder="1"/>
    <xf numFmtId="0" fontId="7" fillId="2" borderId="1" xfId="0" applyFont="1" applyFill="1" applyBorder="1" applyAlignment="1">
      <alignment horizontal="center"/>
    </xf>
    <xf numFmtId="0" fontId="7" fillId="2" borderId="12" xfId="2" applyFont="1" applyFill="1" applyBorder="1"/>
    <xf numFmtId="0" fontId="7" fillId="2" borderId="10" xfId="2" applyFont="1" applyFill="1" applyBorder="1"/>
    <xf numFmtId="164" fontId="7" fillId="0" borderId="13" xfId="0" applyNumberFormat="1" applyFont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3" xfId="0" applyNumberFormat="1" applyFont="1" applyBorder="1"/>
    <xf numFmtId="2" fontId="5" fillId="2" borderId="16" xfId="1" applyNumberFormat="1" applyFont="1" applyFill="1" applyBorder="1" applyProtection="1">
      <protection locked="0"/>
    </xf>
    <xf numFmtId="0" fontId="7" fillId="2" borderId="16" xfId="2" applyFont="1" applyFill="1" applyBorder="1"/>
    <xf numFmtId="2" fontId="5" fillId="2" borderId="13" xfId="1" applyNumberFormat="1" applyFont="1" applyFill="1" applyBorder="1" applyProtection="1">
      <protection locked="0"/>
    </xf>
    <xf numFmtId="0" fontId="7" fillId="2" borderId="3" xfId="2" applyFont="1" applyFill="1" applyBorder="1"/>
    <xf numFmtId="0" fontId="7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right" vertical="center"/>
    </xf>
    <xf numFmtId="0" fontId="3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5" fillId="0" borderId="0" xfId="4" applyFont="1" applyAlignment="1">
      <alignment horizontal="left"/>
    </xf>
    <xf numFmtId="0" fontId="4" fillId="0" borderId="0" xfId="4" applyFont="1" applyAlignment="1">
      <alignment horizontal="left" wrapText="1"/>
    </xf>
    <xf numFmtId="0" fontId="4" fillId="0" borderId="0" xfId="4" applyFont="1"/>
    <xf numFmtId="0" fontId="12" fillId="0" borderId="0" xfId="6"/>
    <xf numFmtId="0" fontId="3" fillId="0" borderId="0" xfId="4" applyFont="1"/>
    <xf numFmtId="0" fontId="1" fillId="0" borderId="0" xfId="7"/>
    <xf numFmtId="0" fontId="4" fillId="0" borderId="0" xfId="6" applyFont="1"/>
    <xf numFmtId="0" fontId="7" fillId="0" borderId="0" xfId="7" applyFont="1"/>
    <xf numFmtId="0" fontId="5" fillId="0" borderId="0" xfId="4" applyFont="1"/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/>
    </xf>
    <xf numFmtId="164" fontId="7" fillId="0" borderId="11" xfId="0" applyNumberFormat="1" applyFont="1" applyBorder="1"/>
    <xf numFmtId="164" fontId="7" fillId="0" borderId="12" xfId="0" applyNumberFormat="1" applyFont="1" applyBorder="1"/>
    <xf numFmtId="164" fontId="7" fillId="0" borderId="10" xfId="0" applyNumberFormat="1" applyFont="1" applyBorder="1"/>
    <xf numFmtId="164" fontId="8" fillId="0" borderId="6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11" fillId="0" borderId="0" xfId="6" applyFont="1"/>
    <xf numFmtId="0" fontId="14" fillId="4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4" fillId="0" borderId="0" xfId="0" applyFont="1"/>
    <xf numFmtId="0" fontId="14" fillId="3" borderId="0" xfId="0" applyFont="1" applyFill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2" borderId="1" xfId="0" applyFont="1" applyFill="1" applyBorder="1"/>
    <xf numFmtId="0" fontId="8" fillId="0" borderId="0" xfId="0" applyFont="1" applyAlignment="1">
      <alignment horizontal="center"/>
    </xf>
    <xf numFmtId="2" fontId="5" fillId="2" borderId="10" xfId="1" applyNumberFormat="1" applyFont="1" applyFill="1" applyBorder="1" applyProtection="1">
      <protection locked="0"/>
    </xf>
    <xf numFmtId="2" fontId="5" fillId="2" borderId="3" xfId="1" applyNumberFormat="1" applyFont="1" applyFill="1" applyBorder="1" applyProtection="1"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3" borderId="17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</cellXfs>
  <cellStyles count="8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5E69142B-F2EE-4C65-B134-08DAA378113C}"/>
    <cellStyle name="Normal 5" xfId="5" xr:uid="{00000000-0005-0000-0000-000033000000}"/>
    <cellStyle name="Normal 5 2" xfId="7" xr:uid="{03D3FE48-A5A8-4764-8CDD-1799FF7B5177}"/>
    <cellStyle name="Normal 6" xfId="6" xr:uid="{464ECA6B-49CE-48CD-9C7D-2FD07BEFC3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Data'!$B$17</c:f>
              <c:strCache>
                <c:ptCount val="1"/>
                <c:pt idx="0">
                  <c:v>0.744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Data'!$B$19:$B$112</c:f>
              <c:numCache>
                <c:formatCode>0.000</c:formatCode>
                <c:ptCount val="94"/>
                <c:pt idx="0">
                  <c:v>0.5333</c:v>
                </c:pt>
                <c:pt idx="1">
                  <c:v>0.52659999999999996</c:v>
                </c:pt>
                <c:pt idx="2">
                  <c:v>0.52339999999999998</c:v>
                </c:pt>
                <c:pt idx="3">
                  <c:v>0.52210000000000001</c:v>
                </c:pt>
                <c:pt idx="4">
                  <c:v>0.51800000000000002</c:v>
                </c:pt>
                <c:pt idx="5">
                  <c:v>0.5121</c:v>
                </c:pt>
                <c:pt idx="6">
                  <c:v>0.50560000000000005</c:v>
                </c:pt>
                <c:pt idx="7">
                  <c:v>0.49909999999999999</c:v>
                </c:pt>
                <c:pt idx="8">
                  <c:v>0.49359999999999998</c:v>
                </c:pt>
                <c:pt idx="9">
                  <c:v>0.49199999999999999</c:v>
                </c:pt>
                <c:pt idx="10">
                  <c:v>0.4945</c:v>
                </c:pt>
                <c:pt idx="11">
                  <c:v>0.49509999999999998</c:v>
                </c:pt>
                <c:pt idx="12">
                  <c:v>0.48930000000000001</c:v>
                </c:pt>
                <c:pt idx="13">
                  <c:v>0.48060000000000003</c:v>
                </c:pt>
                <c:pt idx="14">
                  <c:v>0.47249999999999998</c:v>
                </c:pt>
                <c:pt idx="15">
                  <c:v>0.46300000000000002</c:v>
                </c:pt>
                <c:pt idx="16">
                  <c:v>0.45660000000000001</c:v>
                </c:pt>
                <c:pt idx="17">
                  <c:v>0.44929999999999998</c:v>
                </c:pt>
                <c:pt idx="18">
                  <c:v>0.44359999999999999</c:v>
                </c:pt>
                <c:pt idx="19">
                  <c:v>0.43769999999999998</c:v>
                </c:pt>
                <c:pt idx="20">
                  <c:v>0.43159999999999998</c:v>
                </c:pt>
                <c:pt idx="21">
                  <c:v>0.42730000000000001</c:v>
                </c:pt>
                <c:pt idx="22">
                  <c:v>0.42270000000000002</c:v>
                </c:pt>
                <c:pt idx="23">
                  <c:v>0.41660000000000003</c:v>
                </c:pt>
                <c:pt idx="24">
                  <c:v>0.41010000000000002</c:v>
                </c:pt>
                <c:pt idx="25">
                  <c:v>0.4012</c:v>
                </c:pt>
                <c:pt idx="26">
                  <c:v>0.39589999999999997</c:v>
                </c:pt>
                <c:pt idx="27">
                  <c:v>0.39069999999999999</c:v>
                </c:pt>
                <c:pt idx="28">
                  <c:v>0.38340000000000002</c:v>
                </c:pt>
                <c:pt idx="29">
                  <c:v>0.37759999999999999</c:v>
                </c:pt>
                <c:pt idx="30">
                  <c:v>0.36880000000000002</c:v>
                </c:pt>
                <c:pt idx="31">
                  <c:v>0.36109999999999998</c:v>
                </c:pt>
                <c:pt idx="32">
                  <c:v>0.35370000000000001</c:v>
                </c:pt>
                <c:pt idx="33">
                  <c:v>0.34860000000000002</c:v>
                </c:pt>
                <c:pt idx="34">
                  <c:v>0.33939999999999998</c:v>
                </c:pt>
                <c:pt idx="35">
                  <c:v>0.32790000000000002</c:v>
                </c:pt>
                <c:pt idx="36">
                  <c:v>0.31769999999999998</c:v>
                </c:pt>
                <c:pt idx="37">
                  <c:v>0.30969999999999998</c:v>
                </c:pt>
                <c:pt idx="38">
                  <c:v>0.30120000000000002</c:v>
                </c:pt>
                <c:pt idx="39">
                  <c:v>0.2928</c:v>
                </c:pt>
                <c:pt idx="40">
                  <c:v>0.28449999999999998</c:v>
                </c:pt>
                <c:pt idx="41">
                  <c:v>0.26869999999999999</c:v>
                </c:pt>
                <c:pt idx="42">
                  <c:v>0.26229999999999998</c:v>
                </c:pt>
                <c:pt idx="43">
                  <c:v>0.25209999999999999</c:v>
                </c:pt>
                <c:pt idx="44">
                  <c:v>0.24540000000000001</c:v>
                </c:pt>
                <c:pt idx="45">
                  <c:v>0.2384</c:v>
                </c:pt>
                <c:pt idx="46">
                  <c:v>0.2331</c:v>
                </c:pt>
                <c:pt idx="47">
                  <c:v>0.23089999999999999</c:v>
                </c:pt>
                <c:pt idx="48">
                  <c:v>0.22509999999999999</c:v>
                </c:pt>
                <c:pt idx="49">
                  <c:v>0.22220000000000001</c:v>
                </c:pt>
                <c:pt idx="50">
                  <c:v>0.2198</c:v>
                </c:pt>
                <c:pt idx="51">
                  <c:v>0.21659999999999999</c:v>
                </c:pt>
                <c:pt idx="52">
                  <c:v>0.21809999999999999</c:v>
                </c:pt>
                <c:pt idx="53">
                  <c:v>0.218</c:v>
                </c:pt>
                <c:pt idx="54">
                  <c:v>0.2195</c:v>
                </c:pt>
                <c:pt idx="55">
                  <c:v>0.2185</c:v>
                </c:pt>
                <c:pt idx="56">
                  <c:v>0.21820000000000001</c:v>
                </c:pt>
                <c:pt idx="57">
                  <c:v>0.21929999999999999</c:v>
                </c:pt>
                <c:pt idx="58">
                  <c:v>0.2198</c:v>
                </c:pt>
                <c:pt idx="59">
                  <c:v>0.2198</c:v>
                </c:pt>
                <c:pt idx="60">
                  <c:v>0.22120000000000001</c:v>
                </c:pt>
                <c:pt idx="61">
                  <c:v>0.22</c:v>
                </c:pt>
                <c:pt idx="62">
                  <c:v>0.21740000000000001</c:v>
                </c:pt>
                <c:pt idx="63">
                  <c:v>0.2167</c:v>
                </c:pt>
                <c:pt idx="64">
                  <c:v>0.2175</c:v>
                </c:pt>
                <c:pt idx="65">
                  <c:v>0.21709999999999999</c:v>
                </c:pt>
                <c:pt idx="66">
                  <c:v>0.21640000000000001</c:v>
                </c:pt>
                <c:pt idx="67">
                  <c:v>0.21690000000000001</c:v>
                </c:pt>
                <c:pt idx="68">
                  <c:v>0.2195</c:v>
                </c:pt>
                <c:pt idx="69">
                  <c:v>0.21829999999999999</c:v>
                </c:pt>
                <c:pt idx="70">
                  <c:v>0.21629999999999999</c:v>
                </c:pt>
                <c:pt idx="71">
                  <c:v>0.21629999999999999</c:v>
                </c:pt>
                <c:pt idx="72">
                  <c:v>0.2145</c:v>
                </c:pt>
                <c:pt idx="73">
                  <c:v>0.21299999999999999</c:v>
                </c:pt>
                <c:pt idx="74">
                  <c:v>0.2112</c:v>
                </c:pt>
                <c:pt idx="75">
                  <c:v>0.21160000000000001</c:v>
                </c:pt>
                <c:pt idx="76">
                  <c:v>0.20519999999999999</c:v>
                </c:pt>
                <c:pt idx="77">
                  <c:v>0.19550000000000001</c:v>
                </c:pt>
                <c:pt idx="78">
                  <c:v>0.1968</c:v>
                </c:pt>
                <c:pt idx="79">
                  <c:v>0.1978</c:v>
                </c:pt>
                <c:pt idx="80">
                  <c:v>0.19789999999999999</c:v>
                </c:pt>
                <c:pt idx="81">
                  <c:v>0.19769999999999999</c:v>
                </c:pt>
                <c:pt idx="82">
                  <c:v>0.19819999999999999</c:v>
                </c:pt>
                <c:pt idx="83">
                  <c:v>0.19370000000000001</c:v>
                </c:pt>
                <c:pt idx="84">
                  <c:v>0.20250000000000001</c:v>
                </c:pt>
                <c:pt idx="85">
                  <c:v>0.2026</c:v>
                </c:pt>
                <c:pt idx="86">
                  <c:v>0.20530000000000001</c:v>
                </c:pt>
                <c:pt idx="87">
                  <c:v>0.21429999999999999</c:v>
                </c:pt>
                <c:pt idx="88">
                  <c:v>0.224</c:v>
                </c:pt>
                <c:pt idx="89">
                  <c:v>0.21529999999999999</c:v>
                </c:pt>
                <c:pt idx="90">
                  <c:v>0.2165</c:v>
                </c:pt>
                <c:pt idx="91">
                  <c:v>0.2276</c:v>
                </c:pt>
                <c:pt idx="92">
                  <c:v>0.22170000000000001</c:v>
                </c:pt>
                <c:pt idx="93">
                  <c:v>0.20469999999999999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B-4F8B-B252-5D666CFFAB32}"/>
            </c:ext>
          </c:extLst>
        </c:ser>
        <c:ser>
          <c:idx val="1"/>
          <c:order val="1"/>
          <c:tx>
            <c:strRef>
              <c:f>'E903 Data'!$C$17</c:f>
              <c:strCache>
                <c:ptCount val="1"/>
                <c:pt idx="0">
                  <c:v>0.742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Data'!$C$19:$C$112</c:f>
              <c:numCache>
                <c:formatCode>0.000</c:formatCode>
                <c:ptCount val="94"/>
                <c:pt idx="0">
                  <c:v>0.54659999999999997</c:v>
                </c:pt>
                <c:pt idx="1">
                  <c:v>0.54</c:v>
                </c:pt>
                <c:pt idx="2">
                  <c:v>0.5363</c:v>
                </c:pt>
                <c:pt idx="3">
                  <c:v>0.53400000000000003</c:v>
                </c:pt>
                <c:pt idx="4">
                  <c:v>0.53110000000000002</c:v>
                </c:pt>
                <c:pt idx="5">
                  <c:v>0.52510000000000001</c:v>
                </c:pt>
                <c:pt idx="6">
                  <c:v>0.51819999999999999</c:v>
                </c:pt>
                <c:pt idx="7">
                  <c:v>0.51139999999999997</c:v>
                </c:pt>
                <c:pt idx="8">
                  <c:v>0.50480000000000003</c:v>
                </c:pt>
                <c:pt idx="9">
                  <c:v>0.50270000000000004</c:v>
                </c:pt>
                <c:pt idx="10">
                  <c:v>0.50660000000000005</c:v>
                </c:pt>
                <c:pt idx="11">
                  <c:v>0.50439999999999996</c:v>
                </c:pt>
                <c:pt idx="12">
                  <c:v>0.4995</c:v>
                </c:pt>
                <c:pt idx="13">
                  <c:v>0.48949999999999999</c:v>
                </c:pt>
                <c:pt idx="14">
                  <c:v>0.48149999999999998</c:v>
                </c:pt>
                <c:pt idx="15">
                  <c:v>0.47170000000000001</c:v>
                </c:pt>
                <c:pt idx="16">
                  <c:v>0.46500000000000002</c:v>
                </c:pt>
                <c:pt idx="17">
                  <c:v>0.45829999999999999</c:v>
                </c:pt>
                <c:pt idx="18">
                  <c:v>0.45250000000000001</c:v>
                </c:pt>
                <c:pt idx="19">
                  <c:v>0.4456</c:v>
                </c:pt>
                <c:pt idx="20">
                  <c:v>0.43940000000000001</c:v>
                </c:pt>
                <c:pt idx="21">
                  <c:v>0.43540000000000001</c:v>
                </c:pt>
                <c:pt idx="22">
                  <c:v>0.42899999999999999</c:v>
                </c:pt>
                <c:pt idx="23">
                  <c:v>0.42380000000000001</c:v>
                </c:pt>
                <c:pt idx="24">
                  <c:v>0.4168</c:v>
                </c:pt>
                <c:pt idx="25">
                  <c:v>0.40679999999999999</c:v>
                </c:pt>
                <c:pt idx="26">
                  <c:v>0.40129999999999999</c:v>
                </c:pt>
                <c:pt idx="27">
                  <c:v>0.39650000000000002</c:v>
                </c:pt>
                <c:pt idx="28">
                  <c:v>0.39100000000000001</c:v>
                </c:pt>
                <c:pt idx="29">
                  <c:v>0.38329999999999997</c:v>
                </c:pt>
                <c:pt idx="30">
                  <c:v>0.37419999999999998</c:v>
                </c:pt>
                <c:pt idx="31">
                  <c:v>0.36559999999999998</c:v>
                </c:pt>
                <c:pt idx="32">
                  <c:v>0.35820000000000002</c:v>
                </c:pt>
                <c:pt idx="33">
                  <c:v>0.35160000000000002</c:v>
                </c:pt>
                <c:pt idx="34">
                  <c:v>0.34310000000000002</c:v>
                </c:pt>
                <c:pt idx="35">
                  <c:v>0.33450000000000002</c:v>
                </c:pt>
                <c:pt idx="36">
                  <c:v>0.32319999999999999</c:v>
                </c:pt>
                <c:pt idx="37">
                  <c:v>0.31190000000000001</c:v>
                </c:pt>
                <c:pt idx="38">
                  <c:v>0.3044</c:v>
                </c:pt>
                <c:pt idx="39">
                  <c:v>0.29670000000000002</c:v>
                </c:pt>
                <c:pt idx="40">
                  <c:v>0.28670000000000001</c:v>
                </c:pt>
                <c:pt idx="41">
                  <c:v>0.27400000000000002</c:v>
                </c:pt>
                <c:pt idx="42">
                  <c:v>0.2646</c:v>
                </c:pt>
                <c:pt idx="43">
                  <c:v>0.25530000000000003</c:v>
                </c:pt>
                <c:pt idx="44">
                  <c:v>0.24790000000000001</c:v>
                </c:pt>
                <c:pt idx="45">
                  <c:v>0.24110000000000001</c:v>
                </c:pt>
                <c:pt idx="46">
                  <c:v>0.23469999999999999</c:v>
                </c:pt>
                <c:pt idx="47">
                  <c:v>0.2331</c:v>
                </c:pt>
                <c:pt idx="48">
                  <c:v>0.2283</c:v>
                </c:pt>
                <c:pt idx="49">
                  <c:v>0.22450000000000001</c:v>
                </c:pt>
                <c:pt idx="50">
                  <c:v>0.22059999999999999</c:v>
                </c:pt>
                <c:pt idx="51">
                  <c:v>0.22040000000000001</c:v>
                </c:pt>
                <c:pt idx="52">
                  <c:v>0.21940000000000001</c:v>
                </c:pt>
                <c:pt idx="53">
                  <c:v>0.22040000000000001</c:v>
                </c:pt>
                <c:pt idx="54">
                  <c:v>0.21779999999999999</c:v>
                </c:pt>
                <c:pt idx="55">
                  <c:v>0.219</c:v>
                </c:pt>
                <c:pt idx="56">
                  <c:v>0.21990000000000001</c:v>
                </c:pt>
                <c:pt idx="57">
                  <c:v>0.21970000000000001</c:v>
                </c:pt>
                <c:pt idx="58">
                  <c:v>0.21870000000000001</c:v>
                </c:pt>
                <c:pt idx="59">
                  <c:v>0.22189999999999999</c:v>
                </c:pt>
                <c:pt idx="60">
                  <c:v>0.2198</c:v>
                </c:pt>
                <c:pt idx="61">
                  <c:v>0.22040000000000001</c:v>
                </c:pt>
                <c:pt idx="62">
                  <c:v>0.22009999999999999</c:v>
                </c:pt>
                <c:pt idx="63">
                  <c:v>0.2177</c:v>
                </c:pt>
                <c:pt idx="64">
                  <c:v>0.21970000000000001</c:v>
                </c:pt>
                <c:pt idx="65">
                  <c:v>0.21840000000000001</c:v>
                </c:pt>
                <c:pt idx="66">
                  <c:v>0.21560000000000001</c:v>
                </c:pt>
                <c:pt idx="67">
                  <c:v>0.217</c:v>
                </c:pt>
                <c:pt idx="68">
                  <c:v>0.2185</c:v>
                </c:pt>
                <c:pt idx="69">
                  <c:v>0.21909999999999999</c:v>
                </c:pt>
                <c:pt idx="70">
                  <c:v>0.2205</c:v>
                </c:pt>
                <c:pt idx="71">
                  <c:v>0.218</c:v>
                </c:pt>
                <c:pt idx="72">
                  <c:v>0.216</c:v>
                </c:pt>
                <c:pt idx="73">
                  <c:v>0.21440000000000001</c:v>
                </c:pt>
                <c:pt idx="74">
                  <c:v>0.2112</c:v>
                </c:pt>
                <c:pt idx="75">
                  <c:v>0.2114</c:v>
                </c:pt>
                <c:pt idx="76">
                  <c:v>0.2109</c:v>
                </c:pt>
                <c:pt idx="77">
                  <c:v>0.19139999999999999</c:v>
                </c:pt>
                <c:pt idx="78">
                  <c:v>0.19739999999999999</c:v>
                </c:pt>
                <c:pt idx="79">
                  <c:v>0.1988</c:v>
                </c:pt>
                <c:pt idx="80">
                  <c:v>0.1983</c:v>
                </c:pt>
                <c:pt idx="81">
                  <c:v>0.19520000000000001</c:v>
                </c:pt>
                <c:pt idx="82">
                  <c:v>0.1948</c:v>
                </c:pt>
                <c:pt idx="83">
                  <c:v>0.2046</c:v>
                </c:pt>
                <c:pt idx="84">
                  <c:v>0.19869999999999999</c:v>
                </c:pt>
                <c:pt idx="85">
                  <c:v>0.2029</c:v>
                </c:pt>
                <c:pt idx="86">
                  <c:v>0.19600000000000001</c:v>
                </c:pt>
                <c:pt idx="87">
                  <c:v>0.21609999999999999</c:v>
                </c:pt>
                <c:pt idx="88">
                  <c:v>0.21079999999999999</c:v>
                </c:pt>
                <c:pt idx="89">
                  <c:v>0.21740000000000001</c:v>
                </c:pt>
                <c:pt idx="90">
                  <c:v>0.24110000000000001</c:v>
                </c:pt>
                <c:pt idx="91">
                  <c:v>0.22559999999999999</c:v>
                </c:pt>
                <c:pt idx="92">
                  <c:v>0.22339999999999999</c:v>
                </c:pt>
                <c:pt idx="93">
                  <c:v>0.20749999999999999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B-4F8B-B252-5D666CFFAB32}"/>
            </c:ext>
          </c:extLst>
        </c:ser>
        <c:ser>
          <c:idx val="2"/>
          <c:order val="2"/>
          <c:tx>
            <c:strRef>
              <c:f>'E903 Data'!$D$17</c:f>
              <c:strCache>
                <c:ptCount val="1"/>
                <c:pt idx="0">
                  <c:v>0.746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Data'!$D$19:$D$112</c:f>
              <c:numCache>
                <c:formatCode>0.000</c:formatCode>
                <c:ptCount val="94"/>
                <c:pt idx="0">
                  <c:v>0.53890000000000005</c:v>
                </c:pt>
                <c:pt idx="1">
                  <c:v>0.53169999999999995</c:v>
                </c:pt>
                <c:pt idx="2">
                  <c:v>0.52829999999999999</c:v>
                </c:pt>
                <c:pt idx="3">
                  <c:v>0.52700000000000002</c:v>
                </c:pt>
                <c:pt idx="4">
                  <c:v>0.52370000000000005</c:v>
                </c:pt>
                <c:pt idx="5">
                  <c:v>0.51690000000000003</c:v>
                </c:pt>
                <c:pt idx="6">
                  <c:v>0.51049999999999995</c:v>
                </c:pt>
                <c:pt idx="7">
                  <c:v>0.504</c:v>
                </c:pt>
                <c:pt idx="8">
                  <c:v>0.498</c:v>
                </c:pt>
                <c:pt idx="9">
                  <c:v>0.49509999999999998</c:v>
                </c:pt>
                <c:pt idx="10">
                  <c:v>0.49719999999999998</c:v>
                </c:pt>
                <c:pt idx="11">
                  <c:v>0.49780000000000002</c:v>
                </c:pt>
                <c:pt idx="12">
                  <c:v>0.49230000000000002</c:v>
                </c:pt>
                <c:pt idx="13">
                  <c:v>0.4834</c:v>
                </c:pt>
                <c:pt idx="14">
                  <c:v>0.47449999999999998</c:v>
                </c:pt>
                <c:pt idx="15">
                  <c:v>0.46560000000000001</c:v>
                </c:pt>
                <c:pt idx="16">
                  <c:v>0.45810000000000001</c:v>
                </c:pt>
                <c:pt idx="17">
                  <c:v>0.45029999999999998</c:v>
                </c:pt>
                <c:pt idx="18">
                  <c:v>0.4451</c:v>
                </c:pt>
                <c:pt idx="19">
                  <c:v>0.43909999999999999</c:v>
                </c:pt>
                <c:pt idx="20">
                  <c:v>0.43059999999999998</c:v>
                </c:pt>
                <c:pt idx="21">
                  <c:v>0.42780000000000001</c:v>
                </c:pt>
                <c:pt idx="22">
                  <c:v>0.42149999999999999</c:v>
                </c:pt>
                <c:pt idx="23">
                  <c:v>0.41660000000000003</c:v>
                </c:pt>
                <c:pt idx="24">
                  <c:v>0.4088</c:v>
                </c:pt>
                <c:pt idx="25">
                  <c:v>0.4002</c:v>
                </c:pt>
                <c:pt idx="26">
                  <c:v>0.39329999999999998</c:v>
                </c:pt>
                <c:pt idx="27">
                  <c:v>0.38879999999999998</c:v>
                </c:pt>
                <c:pt idx="28">
                  <c:v>0.38329999999999997</c:v>
                </c:pt>
                <c:pt idx="29">
                  <c:v>0.37490000000000001</c:v>
                </c:pt>
                <c:pt idx="30">
                  <c:v>0.36709999999999998</c:v>
                </c:pt>
                <c:pt idx="31">
                  <c:v>0.35830000000000001</c:v>
                </c:pt>
                <c:pt idx="32">
                  <c:v>0.35149999999999998</c:v>
                </c:pt>
                <c:pt idx="33">
                  <c:v>0.3473</c:v>
                </c:pt>
                <c:pt idx="34">
                  <c:v>0.33689999999999998</c:v>
                </c:pt>
                <c:pt idx="35">
                  <c:v>0.32719999999999999</c:v>
                </c:pt>
                <c:pt idx="36">
                  <c:v>0.31640000000000001</c:v>
                </c:pt>
                <c:pt idx="37">
                  <c:v>0.308</c:v>
                </c:pt>
                <c:pt idx="38">
                  <c:v>0.2994</c:v>
                </c:pt>
                <c:pt idx="39">
                  <c:v>0.29239999999999999</c:v>
                </c:pt>
                <c:pt idx="40">
                  <c:v>0.28139999999999998</c:v>
                </c:pt>
                <c:pt idx="41">
                  <c:v>0.26690000000000003</c:v>
                </c:pt>
                <c:pt idx="42">
                  <c:v>0.25900000000000001</c:v>
                </c:pt>
                <c:pt idx="43">
                  <c:v>0.25169999999999998</c:v>
                </c:pt>
                <c:pt idx="44">
                  <c:v>0.2429</c:v>
                </c:pt>
                <c:pt idx="45">
                  <c:v>0.23830000000000001</c:v>
                </c:pt>
                <c:pt idx="46">
                  <c:v>0.23200000000000001</c:v>
                </c:pt>
                <c:pt idx="47">
                  <c:v>0.2298</c:v>
                </c:pt>
                <c:pt idx="48">
                  <c:v>0.22520000000000001</c:v>
                </c:pt>
                <c:pt idx="49">
                  <c:v>0.2223</c:v>
                </c:pt>
                <c:pt idx="50">
                  <c:v>0.21879999999999999</c:v>
                </c:pt>
                <c:pt idx="51">
                  <c:v>0.2175</c:v>
                </c:pt>
                <c:pt idx="52">
                  <c:v>0.21779999999999999</c:v>
                </c:pt>
                <c:pt idx="53">
                  <c:v>0.21679999999999999</c:v>
                </c:pt>
                <c:pt idx="54">
                  <c:v>0.21709999999999999</c:v>
                </c:pt>
                <c:pt idx="55">
                  <c:v>0.21759999999999999</c:v>
                </c:pt>
                <c:pt idx="56">
                  <c:v>0.21929999999999999</c:v>
                </c:pt>
                <c:pt idx="57">
                  <c:v>0.2177</c:v>
                </c:pt>
                <c:pt idx="58">
                  <c:v>0.21740000000000001</c:v>
                </c:pt>
                <c:pt idx="59">
                  <c:v>0.21779999999999999</c:v>
                </c:pt>
                <c:pt idx="60">
                  <c:v>0.22040000000000001</c:v>
                </c:pt>
                <c:pt idx="61">
                  <c:v>0.21879999999999999</c:v>
                </c:pt>
                <c:pt idx="62">
                  <c:v>0.2145</c:v>
                </c:pt>
                <c:pt idx="63">
                  <c:v>0.2175</c:v>
                </c:pt>
                <c:pt idx="64">
                  <c:v>0.2165</c:v>
                </c:pt>
                <c:pt idx="65">
                  <c:v>0.2117</c:v>
                </c:pt>
                <c:pt idx="66">
                  <c:v>0.2127</c:v>
                </c:pt>
                <c:pt idx="67">
                  <c:v>0.21290000000000001</c:v>
                </c:pt>
                <c:pt idx="68">
                  <c:v>0.21149999999999999</c:v>
                </c:pt>
                <c:pt idx="69">
                  <c:v>0.2147</c:v>
                </c:pt>
                <c:pt idx="70">
                  <c:v>0.21379999999999999</c:v>
                </c:pt>
                <c:pt idx="71">
                  <c:v>0.21060000000000001</c:v>
                </c:pt>
                <c:pt idx="72">
                  <c:v>0.20830000000000001</c:v>
                </c:pt>
                <c:pt idx="73">
                  <c:v>0.2064</c:v>
                </c:pt>
                <c:pt idx="74">
                  <c:v>0.20269999999999999</c:v>
                </c:pt>
                <c:pt idx="75">
                  <c:v>0.20430000000000001</c:v>
                </c:pt>
                <c:pt idx="76">
                  <c:v>0.2014</c:v>
                </c:pt>
                <c:pt idx="77">
                  <c:v>0.19109999999999999</c:v>
                </c:pt>
                <c:pt idx="78">
                  <c:v>0.19439999999999999</c:v>
                </c:pt>
                <c:pt idx="79">
                  <c:v>0.1968</c:v>
                </c:pt>
                <c:pt idx="80">
                  <c:v>0.19769999999999999</c:v>
                </c:pt>
                <c:pt idx="81">
                  <c:v>0.2001</c:v>
                </c:pt>
                <c:pt idx="82">
                  <c:v>0.19919999999999999</c:v>
                </c:pt>
                <c:pt idx="83">
                  <c:v>0.2031</c:v>
                </c:pt>
                <c:pt idx="84">
                  <c:v>0.20169999999999999</c:v>
                </c:pt>
                <c:pt idx="85">
                  <c:v>0.20849999999999999</c:v>
                </c:pt>
                <c:pt idx="86">
                  <c:v>0.2087</c:v>
                </c:pt>
                <c:pt idx="87">
                  <c:v>0.20449999999999999</c:v>
                </c:pt>
                <c:pt idx="88">
                  <c:v>0.2145</c:v>
                </c:pt>
                <c:pt idx="89">
                  <c:v>0.2172</c:v>
                </c:pt>
                <c:pt idx="90">
                  <c:v>0.23480000000000001</c:v>
                </c:pt>
                <c:pt idx="91">
                  <c:v>0.2311</c:v>
                </c:pt>
                <c:pt idx="92">
                  <c:v>0.2273</c:v>
                </c:pt>
                <c:pt idx="93">
                  <c:v>0.2157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B-4F8B-B252-5D666CFFAB32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Data'!$E$19:$E$112</c:f>
              <c:numCache>
                <c:formatCode>0.000</c:formatCode>
                <c:ptCount val="94"/>
                <c:pt idx="0">
                  <c:v>0.53959999999999997</c:v>
                </c:pt>
                <c:pt idx="1">
                  <c:v>0.53276666666666672</c:v>
                </c:pt>
                <c:pt idx="2">
                  <c:v>0.52933333333333332</c:v>
                </c:pt>
                <c:pt idx="3">
                  <c:v>0.52769999999999995</c:v>
                </c:pt>
                <c:pt idx="4">
                  <c:v>0.52426666666666677</c:v>
                </c:pt>
                <c:pt idx="5">
                  <c:v>0.51803333333333335</c:v>
                </c:pt>
                <c:pt idx="6">
                  <c:v>0.5114333333333333</c:v>
                </c:pt>
                <c:pt idx="7">
                  <c:v>0.50483333333333336</c:v>
                </c:pt>
                <c:pt idx="8">
                  <c:v>0.49879999999999997</c:v>
                </c:pt>
                <c:pt idx="9">
                  <c:v>0.49659999999999999</c:v>
                </c:pt>
                <c:pt idx="10">
                  <c:v>0.49943333333333334</c:v>
                </c:pt>
                <c:pt idx="11">
                  <c:v>0.49910000000000004</c:v>
                </c:pt>
                <c:pt idx="12">
                  <c:v>0.49370000000000003</c:v>
                </c:pt>
                <c:pt idx="13">
                  <c:v>0.48449999999999999</c:v>
                </c:pt>
                <c:pt idx="14">
                  <c:v>0.47616666666666663</c:v>
                </c:pt>
                <c:pt idx="15">
                  <c:v>0.46676666666666672</c:v>
                </c:pt>
                <c:pt idx="16">
                  <c:v>0.45989999999999998</c:v>
                </c:pt>
                <c:pt idx="17">
                  <c:v>0.45263333333333328</c:v>
                </c:pt>
                <c:pt idx="18">
                  <c:v>0.44706666666666667</c:v>
                </c:pt>
                <c:pt idx="19">
                  <c:v>0.44080000000000003</c:v>
                </c:pt>
                <c:pt idx="20">
                  <c:v>0.43386666666666668</c:v>
                </c:pt>
                <c:pt idx="21">
                  <c:v>0.43016666666666664</c:v>
                </c:pt>
                <c:pt idx="22">
                  <c:v>0.42440000000000005</c:v>
                </c:pt>
                <c:pt idx="23">
                  <c:v>0.41900000000000004</c:v>
                </c:pt>
                <c:pt idx="24">
                  <c:v>0.41189999999999999</c:v>
                </c:pt>
                <c:pt idx="25">
                  <c:v>0.40273333333333339</c:v>
                </c:pt>
                <c:pt idx="26">
                  <c:v>0.39683333333333332</c:v>
                </c:pt>
                <c:pt idx="27">
                  <c:v>0.39199999999999996</c:v>
                </c:pt>
                <c:pt idx="28">
                  <c:v>0.38589999999999997</c:v>
                </c:pt>
                <c:pt idx="29">
                  <c:v>0.37859999999999999</c:v>
                </c:pt>
                <c:pt idx="30">
                  <c:v>0.37003333333333338</c:v>
                </c:pt>
                <c:pt idx="31">
                  <c:v>0.36166666666666664</c:v>
                </c:pt>
                <c:pt idx="32">
                  <c:v>0.35446666666666665</c:v>
                </c:pt>
                <c:pt idx="33">
                  <c:v>0.34916666666666668</c:v>
                </c:pt>
                <c:pt idx="34">
                  <c:v>0.33980000000000005</c:v>
                </c:pt>
                <c:pt idx="35">
                  <c:v>0.3298666666666667</c:v>
                </c:pt>
                <c:pt idx="36">
                  <c:v>0.31909999999999999</c:v>
                </c:pt>
                <c:pt idx="37">
                  <c:v>0.30986666666666668</c:v>
                </c:pt>
                <c:pt idx="38">
                  <c:v>0.30166666666666669</c:v>
                </c:pt>
                <c:pt idx="39">
                  <c:v>0.29396666666666665</c:v>
                </c:pt>
                <c:pt idx="40">
                  <c:v>0.28419999999999995</c:v>
                </c:pt>
                <c:pt idx="41">
                  <c:v>0.26986666666666664</c:v>
                </c:pt>
                <c:pt idx="42">
                  <c:v>0.26196666666666663</c:v>
                </c:pt>
                <c:pt idx="43">
                  <c:v>0.25303333333333339</c:v>
                </c:pt>
                <c:pt idx="44">
                  <c:v>0.24539999999999998</c:v>
                </c:pt>
                <c:pt idx="45">
                  <c:v>0.23926666666666666</c:v>
                </c:pt>
                <c:pt idx="46">
                  <c:v>0.23326666666666665</c:v>
                </c:pt>
                <c:pt idx="47">
                  <c:v>0.23126666666666665</c:v>
                </c:pt>
                <c:pt idx="48">
                  <c:v>0.22620000000000004</c:v>
                </c:pt>
                <c:pt idx="49">
                  <c:v>0.223</c:v>
                </c:pt>
                <c:pt idx="50">
                  <c:v>0.21973333333333334</c:v>
                </c:pt>
                <c:pt idx="51">
                  <c:v>0.21816666666666665</c:v>
                </c:pt>
                <c:pt idx="52">
                  <c:v>0.21843333333333334</c:v>
                </c:pt>
                <c:pt idx="53">
                  <c:v>0.21840000000000001</c:v>
                </c:pt>
                <c:pt idx="54">
                  <c:v>0.21813333333333332</c:v>
                </c:pt>
                <c:pt idx="55">
                  <c:v>0.21836666666666668</c:v>
                </c:pt>
                <c:pt idx="56">
                  <c:v>0.21913333333333332</c:v>
                </c:pt>
                <c:pt idx="57">
                  <c:v>0.21890000000000001</c:v>
                </c:pt>
                <c:pt idx="58">
                  <c:v>0.21863333333333335</c:v>
                </c:pt>
                <c:pt idx="59">
                  <c:v>0.21983333333333333</c:v>
                </c:pt>
                <c:pt idx="60">
                  <c:v>0.22046666666666667</c:v>
                </c:pt>
                <c:pt idx="61">
                  <c:v>0.21973333333333334</c:v>
                </c:pt>
                <c:pt idx="62">
                  <c:v>0.21733333333333335</c:v>
                </c:pt>
                <c:pt idx="63">
                  <c:v>0.21730000000000002</c:v>
                </c:pt>
                <c:pt idx="64">
                  <c:v>0.21790000000000001</c:v>
                </c:pt>
                <c:pt idx="65">
                  <c:v>0.21573333333333333</c:v>
                </c:pt>
                <c:pt idx="66">
                  <c:v>0.21490000000000001</c:v>
                </c:pt>
                <c:pt idx="67">
                  <c:v>0.21560000000000001</c:v>
                </c:pt>
                <c:pt idx="68">
                  <c:v>0.2165</c:v>
                </c:pt>
                <c:pt idx="69">
                  <c:v>0.21736666666666668</c:v>
                </c:pt>
                <c:pt idx="70">
                  <c:v>0.21686666666666665</c:v>
                </c:pt>
                <c:pt idx="71">
                  <c:v>0.21496666666666667</c:v>
                </c:pt>
                <c:pt idx="72">
                  <c:v>0.21293333333333334</c:v>
                </c:pt>
                <c:pt idx="73">
                  <c:v>0.21126666666666669</c:v>
                </c:pt>
                <c:pt idx="74">
                  <c:v>0.20836666666666667</c:v>
                </c:pt>
                <c:pt idx="75">
                  <c:v>0.20910000000000004</c:v>
                </c:pt>
                <c:pt idx="76">
                  <c:v>0.20583333333333334</c:v>
                </c:pt>
                <c:pt idx="77">
                  <c:v>0.19266666666666668</c:v>
                </c:pt>
                <c:pt idx="78">
                  <c:v>0.19620000000000001</c:v>
                </c:pt>
                <c:pt idx="79">
                  <c:v>0.1978</c:v>
                </c:pt>
                <c:pt idx="80">
                  <c:v>0.19796666666666665</c:v>
                </c:pt>
                <c:pt idx="81">
                  <c:v>0.19766666666666666</c:v>
                </c:pt>
                <c:pt idx="82">
                  <c:v>0.19740000000000002</c:v>
                </c:pt>
                <c:pt idx="83">
                  <c:v>0.20046666666666665</c:v>
                </c:pt>
                <c:pt idx="84">
                  <c:v>0.20096666666666665</c:v>
                </c:pt>
                <c:pt idx="85">
                  <c:v>0.20466666666666666</c:v>
                </c:pt>
                <c:pt idx="86">
                  <c:v>0.20333333333333334</c:v>
                </c:pt>
                <c:pt idx="87">
                  <c:v>0.21163333333333334</c:v>
                </c:pt>
                <c:pt idx="88">
                  <c:v>0.21643333333333334</c:v>
                </c:pt>
                <c:pt idx="89">
                  <c:v>0.21663333333333332</c:v>
                </c:pt>
                <c:pt idx="90">
                  <c:v>0.23080000000000001</c:v>
                </c:pt>
                <c:pt idx="91">
                  <c:v>0.2281</c:v>
                </c:pt>
                <c:pt idx="92">
                  <c:v>0.22413333333333332</c:v>
                </c:pt>
                <c:pt idx="93">
                  <c:v>0.20930000000000001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CB-4F8B-B252-5D666CFF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39112831370309"/>
          <c:h val="0.31624975605869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Conversion'!$B$17</c:f>
              <c:strCache>
                <c:ptCount val="1"/>
                <c:pt idx="0">
                  <c:v>0.744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Conversion'!$B$19:$B$112</c:f>
              <c:numCache>
                <c:formatCode>0.000</c:formatCode>
                <c:ptCount val="94"/>
                <c:pt idx="0">
                  <c:v>0.20420859741233827</c:v>
                </c:pt>
                <c:pt idx="1">
                  <c:v>0.21278727687048998</c:v>
                </c:pt>
                <c:pt idx="2">
                  <c:v>0.21699231944975167</c:v>
                </c:pt>
                <c:pt idx="3">
                  <c:v>0.21872094426355101</c:v>
                </c:pt>
                <c:pt idx="4">
                  <c:v>0.22425096525096522</c:v>
                </c:pt>
                <c:pt idx="5">
                  <c:v>0.23242180238234722</c:v>
                </c:pt>
                <c:pt idx="6">
                  <c:v>0.24172405063291133</c:v>
                </c:pt>
                <c:pt idx="7">
                  <c:v>0.25135324584251656</c:v>
                </c:pt>
                <c:pt idx="8">
                  <c:v>0.259765964343598</c:v>
                </c:pt>
                <c:pt idx="9">
                  <c:v>0.26226016260162605</c:v>
                </c:pt>
                <c:pt idx="10">
                  <c:v>0.25837234580384233</c:v>
                </c:pt>
                <c:pt idx="11">
                  <c:v>0.25744699050696834</c:v>
                </c:pt>
                <c:pt idx="12">
                  <c:v>0.26651797465767418</c:v>
                </c:pt>
                <c:pt idx="13">
                  <c:v>0.28066620890553473</c:v>
                </c:pt>
                <c:pt idx="14">
                  <c:v>0.29445105820105832</c:v>
                </c:pt>
                <c:pt idx="15">
                  <c:v>0.31141360691144698</c:v>
                </c:pt>
                <c:pt idx="16">
                  <c:v>0.3233503723171266</c:v>
                </c:pt>
                <c:pt idx="17">
                  <c:v>0.33749219897618515</c:v>
                </c:pt>
                <c:pt idx="18">
                  <c:v>0.34894156898106404</c:v>
                </c:pt>
                <c:pt idx="19">
                  <c:v>0.36118493260223899</c:v>
                </c:pt>
                <c:pt idx="20">
                  <c:v>0.37428007414272479</c:v>
                </c:pt>
                <c:pt idx="21">
                  <c:v>0.38378807629300254</c:v>
                </c:pt>
                <c:pt idx="22">
                  <c:v>0.39422201324816641</c:v>
                </c:pt>
                <c:pt idx="23">
                  <c:v>0.40849203072491586</c:v>
                </c:pt>
                <c:pt idx="24">
                  <c:v>0.42426482565227985</c:v>
                </c:pt>
                <c:pt idx="25">
                  <c:v>0.44686121635094717</c:v>
                </c:pt>
                <c:pt idx="26">
                  <c:v>0.46089518817883318</c:v>
                </c:pt>
                <c:pt idx="27">
                  <c:v>0.47510428717686198</c:v>
                </c:pt>
                <c:pt idx="28">
                  <c:v>0.49582102243088161</c:v>
                </c:pt>
                <c:pt idx="29">
                  <c:v>0.51295254237288146</c:v>
                </c:pt>
                <c:pt idx="30">
                  <c:v>0.54014837310195218</c:v>
                </c:pt>
                <c:pt idx="31">
                  <c:v>0.56520798947659934</c:v>
                </c:pt>
                <c:pt idx="32">
                  <c:v>0.59047736782584104</c:v>
                </c:pt>
                <c:pt idx="33">
                  <c:v>0.60860866322432583</c:v>
                </c:pt>
                <c:pt idx="34">
                  <c:v>0.64288797878609327</c:v>
                </c:pt>
                <c:pt idx="35">
                  <c:v>0.68880513876181748</c:v>
                </c:pt>
                <c:pt idx="36">
                  <c:v>0.73266177211205552</c:v>
                </c:pt>
                <c:pt idx="37">
                  <c:v>0.76931561188246711</c:v>
                </c:pt>
                <c:pt idx="38">
                  <c:v>0.81062656042496661</c:v>
                </c:pt>
                <c:pt idx="39">
                  <c:v>0.85405027322404392</c:v>
                </c:pt>
                <c:pt idx="40">
                  <c:v>0.89971924428822503</c:v>
                </c:pt>
                <c:pt idx="41">
                  <c:v>0.9951613137327876</c:v>
                </c:pt>
                <c:pt idx="42">
                  <c:v>1.0373642584826537</c:v>
                </c:pt>
                <c:pt idx="43">
                  <c:v>1.1093899444664814</c:v>
                </c:pt>
                <c:pt idx="44">
                  <c:v>1.1601898125509369</c:v>
                </c:pt>
                <c:pt idx="45">
                  <c:v>1.2165154362416108</c:v>
                </c:pt>
                <c:pt idx="46">
                  <c:v>1.261552145002145</c:v>
                </c:pt>
                <c:pt idx="47">
                  <c:v>1.2808895842356001</c:v>
                </c:pt>
                <c:pt idx="48">
                  <c:v>1.3337850066637051</c:v>
                </c:pt>
                <c:pt idx="49">
                  <c:v>1.3613250225022504</c:v>
                </c:pt>
                <c:pt idx="50">
                  <c:v>1.3846952684258418</c:v>
                </c:pt>
                <c:pt idx="51">
                  <c:v>1.4167025854108957</c:v>
                </c:pt>
                <c:pt idx="52">
                  <c:v>1.4015763640531869</c:v>
                </c:pt>
                <c:pt idx="53">
                  <c:v>1.4025779816513764</c:v>
                </c:pt>
                <c:pt idx="54">
                  <c:v>1.3876543280182232</c:v>
                </c:pt>
                <c:pt idx="55">
                  <c:v>1.3975795194508007</c:v>
                </c:pt>
                <c:pt idx="56">
                  <c:v>1.4005757103574703</c:v>
                </c:pt>
                <c:pt idx="57">
                  <c:v>1.3896317601459187</c:v>
                </c:pt>
                <c:pt idx="58">
                  <c:v>1.3846952684258418</c:v>
                </c:pt>
                <c:pt idx="59">
                  <c:v>1.3846952684258418</c:v>
                </c:pt>
                <c:pt idx="60">
                  <c:v>1.3709978300180827</c:v>
                </c:pt>
                <c:pt idx="61">
                  <c:v>1.3827272727272728</c:v>
                </c:pt>
                <c:pt idx="62">
                  <c:v>1.4086080036798527</c:v>
                </c:pt>
                <c:pt idx="63">
                  <c:v>1.4156873327180433</c:v>
                </c:pt>
                <c:pt idx="64">
                  <c:v>1.4076005747126437</c:v>
                </c:pt>
                <c:pt idx="65">
                  <c:v>1.411636135421465</c:v>
                </c:pt>
                <c:pt idx="66">
                  <c:v>1.4187360443622918</c:v>
                </c:pt>
                <c:pt idx="67">
                  <c:v>1.4136597740894421</c:v>
                </c:pt>
                <c:pt idx="68">
                  <c:v>1.3876543280182232</c:v>
                </c:pt>
                <c:pt idx="69">
                  <c:v>1.399576019239579</c:v>
                </c:pt>
                <c:pt idx="70">
                  <c:v>1.4197542533518266</c:v>
                </c:pt>
                <c:pt idx="71">
                  <c:v>1.4197542533518266</c:v>
                </c:pt>
                <c:pt idx="72">
                  <c:v>1.438252331002331</c:v>
                </c:pt>
                <c:pt idx="73">
                  <c:v>1.453917840375587</c:v>
                </c:pt>
                <c:pt idx="74">
                  <c:v>1.4730242424242421</c:v>
                </c:pt>
                <c:pt idx="75">
                  <c:v>1.4687489603024575</c:v>
                </c:pt>
                <c:pt idx="76">
                  <c:v>1.5392471734892785</c:v>
                </c:pt>
                <c:pt idx="77">
                  <c:v>1.6552947570332479</c:v>
                </c:pt>
                <c:pt idx="78">
                  <c:v>1.6390504065040652</c:v>
                </c:pt>
                <c:pt idx="79">
                  <c:v>1.6267058645096055</c:v>
                </c:pt>
                <c:pt idx="80">
                  <c:v>1.6254785497726127</c:v>
                </c:pt>
                <c:pt idx="81">
                  <c:v>1.6279344714213457</c:v>
                </c:pt>
                <c:pt idx="82">
                  <c:v>1.6218043390514634</c:v>
                </c:pt>
                <c:pt idx="83">
                  <c:v>1.678161306143521</c:v>
                </c:pt>
                <c:pt idx="84">
                  <c:v>1.5703858024691357</c:v>
                </c:pt>
                <c:pt idx="85">
                  <c:v>1.5692170779861796</c:v>
                </c:pt>
                <c:pt idx="86">
                  <c:v>1.5381103019970772</c:v>
                </c:pt>
                <c:pt idx="87">
                  <c:v>1.4403277881474572</c:v>
                </c:pt>
                <c:pt idx="88">
                  <c:v>1.3441428571428573</c:v>
                </c:pt>
                <c:pt idx="89">
                  <c:v>1.429990919647004</c:v>
                </c:pt>
                <c:pt idx="90">
                  <c:v>1.4177188221709007</c:v>
                </c:pt>
                <c:pt idx="91">
                  <c:v>1.3106365553602812</c:v>
                </c:pt>
                <c:pt idx="92">
                  <c:v>1.366149954894001</c:v>
                </c:pt>
                <c:pt idx="93">
                  <c:v>1.544948925256473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B-4078-AA9F-CFC6625F134B}"/>
            </c:ext>
          </c:extLst>
        </c:ser>
        <c:ser>
          <c:idx val="1"/>
          <c:order val="1"/>
          <c:tx>
            <c:strRef>
              <c:f>'K-S Conversion'!$C$17</c:f>
              <c:strCache>
                <c:ptCount val="1"/>
                <c:pt idx="0">
                  <c:v>0.742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Conversion'!$C$19:$C$112</c:f>
              <c:numCache>
                <c:formatCode>0.000</c:formatCode>
                <c:ptCount val="94"/>
                <c:pt idx="0">
                  <c:v>0.18804570069520676</c:v>
                </c:pt>
                <c:pt idx="1">
                  <c:v>0.19592592592592586</c:v>
                </c:pt>
                <c:pt idx="2">
                  <c:v>0.20046400335633041</c:v>
                </c:pt>
                <c:pt idx="3">
                  <c:v>0.20332958801498122</c:v>
                </c:pt>
                <c:pt idx="4">
                  <c:v>0.20699228958764826</c:v>
                </c:pt>
                <c:pt idx="5">
                  <c:v>0.21474958103218433</c:v>
                </c:pt>
                <c:pt idx="6">
                  <c:v>0.22397842531840989</c:v>
                </c:pt>
                <c:pt idx="7">
                  <c:v>0.23340825185764574</c:v>
                </c:pt>
                <c:pt idx="8">
                  <c:v>0.2428912836767036</c:v>
                </c:pt>
                <c:pt idx="9">
                  <c:v>0.24597900338173856</c:v>
                </c:pt>
                <c:pt idx="10">
                  <c:v>0.24027196999605205</c:v>
                </c:pt>
                <c:pt idx="11">
                  <c:v>0.24347676447264083</c:v>
                </c:pt>
                <c:pt idx="12">
                  <c:v>0.25075100100100095</c:v>
                </c:pt>
                <c:pt idx="13">
                  <c:v>0.26620045965270678</c:v>
                </c:pt>
                <c:pt idx="14">
                  <c:v>0.27917159916926265</c:v>
                </c:pt>
                <c:pt idx="15">
                  <c:v>0.29584576001695989</c:v>
                </c:pt>
                <c:pt idx="16">
                  <c:v>0.30776881720430094</c:v>
                </c:pt>
                <c:pt idx="17">
                  <c:v>0.32013843552258353</c:v>
                </c:pt>
                <c:pt idx="18">
                  <c:v>0.33122237569060775</c:v>
                </c:pt>
                <c:pt idx="19">
                  <c:v>0.34488258527827653</c:v>
                </c:pt>
                <c:pt idx="20">
                  <c:v>0.35761533909877102</c:v>
                </c:pt>
                <c:pt idx="21">
                  <c:v>0.36606931557188793</c:v>
                </c:pt>
                <c:pt idx="22">
                  <c:v>0.38000116550116547</c:v>
                </c:pt>
                <c:pt idx="23">
                  <c:v>0.3917017932987259</c:v>
                </c:pt>
                <c:pt idx="24">
                  <c:v>0.40801612284069089</c:v>
                </c:pt>
                <c:pt idx="25">
                  <c:v>0.43250521140609632</c:v>
                </c:pt>
                <c:pt idx="26">
                  <c:v>0.44660066035385004</c:v>
                </c:pt>
                <c:pt idx="27">
                  <c:v>0.45928404791929367</c:v>
                </c:pt>
                <c:pt idx="28">
                  <c:v>0.47427237851662396</c:v>
                </c:pt>
                <c:pt idx="29">
                  <c:v>0.49611125750065227</c:v>
                </c:pt>
                <c:pt idx="30">
                  <c:v>0.52328385889898466</c:v>
                </c:pt>
                <c:pt idx="31">
                  <c:v>0.55041487964989078</c:v>
                </c:pt>
                <c:pt idx="32">
                  <c:v>0.57496823003908415</c:v>
                </c:pt>
                <c:pt idx="33">
                  <c:v>0.59787053469852092</c:v>
                </c:pt>
                <c:pt idx="34">
                  <c:v>0.62885107840279808</c:v>
                </c:pt>
                <c:pt idx="35">
                  <c:v>0.66201831091180863</c:v>
                </c:pt>
                <c:pt idx="36">
                  <c:v>0.70862970297029726</c:v>
                </c:pt>
                <c:pt idx="37">
                  <c:v>0.75902790958640565</c:v>
                </c:pt>
                <c:pt idx="38">
                  <c:v>0.79477555847568992</c:v>
                </c:pt>
                <c:pt idx="39">
                  <c:v>0.83355390967307041</c:v>
                </c:pt>
                <c:pt idx="40">
                  <c:v>0.88733325776072558</c:v>
                </c:pt>
                <c:pt idx="41">
                  <c:v>0.96181751824817507</c:v>
                </c:pt>
                <c:pt idx="42">
                  <c:v>1.0219447467876042</c:v>
                </c:pt>
                <c:pt idx="43">
                  <c:v>1.0861302193497844</c:v>
                </c:pt>
                <c:pt idx="44">
                  <c:v>1.1408923154497779</c:v>
                </c:pt>
                <c:pt idx="45">
                  <c:v>1.194378287017835</c:v>
                </c:pt>
                <c:pt idx="46">
                  <c:v>1.2477292074989348</c:v>
                </c:pt>
                <c:pt idx="47">
                  <c:v>1.261552145002145</c:v>
                </c:pt>
                <c:pt idx="48">
                  <c:v>1.3042507446342533</c:v>
                </c:pt>
                <c:pt idx="49">
                  <c:v>1.3394214922048997</c:v>
                </c:pt>
                <c:pt idx="50">
                  <c:v>1.3768457842248412</c:v>
                </c:pt>
                <c:pt idx="51">
                  <c:v>1.3788025408348454</c:v>
                </c:pt>
                <c:pt idx="52">
                  <c:v>1.3886425706472194</c:v>
                </c:pt>
                <c:pt idx="53">
                  <c:v>1.3788025408348454</c:v>
                </c:pt>
                <c:pt idx="54">
                  <c:v>1.4045841138659323</c:v>
                </c:pt>
                <c:pt idx="55">
                  <c:v>1.3926050228310505</c:v>
                </c:pt>
                <c:pt idx="56">
                  <c:v>1.3837108003638017</c:v>
                </c:pt>
                <c:pt idx="57">
                  <c:v>1.3856806781975419</c:v>
                </c:pt>
                <c:pt idx="58">
                  <c:v>1.3955868541380887</c:v>
                </c:pt>
                <c:pt idx="59">
                  <c:v>1.3642172374943669</c:v>
                </c:pt>
                <c:pt idx="60">
                  <c:v>1.3846952684258418</c:v>
                </c:pt>
                <c:pt idx="61">
                  <c:v>1.3788025408348454</c:v>
                </c:pt>
                <c:pt idx="62">
                  <c:v>1.3817446842344392</c:v>
                </c:pt>
                <c:pt idx="63">
                  <c:v>1.405588631143776</c:v>
                </c:pt>
                <c:pt idx="64">
                  <c:v>1.3856806781975419</c:v>
                </c:pt>
                <c:pt idx="65">
                  <c:v>1.3985772893772892</c:v>
                </c:pt>
                <c:pt idx="66">
                  <c:v>1.4269094619666045</c:v>
                </c:pt>
                <c:pt idx="67">
                  <c:v>1.4126474654377881</c:v>
                </c:pt>
                <c:pt idx="68">
                  <c:v>1.3975795194508007</c:v>
                </c:pt>
                <c:pt idx="69">
                  <c:v>1.3916129849383845</c:v>
                </c:pt>
                <c:pt idx="70">
                  <c:v>1.3778236961451247</c:v>
                </c:pt>
                <c:pt idx="71">
                  <c:v>1.4025779816513764</c:v>
                </c:pt>
                <c:pt idx="72">
                  <c:v>1.422814814814815</c:v>
                </c:pt>
                <c:pt idx="73">
                  <c:v>1.4392895522388058</c:v>
                </c:pt>
                <c:pt idx="74">
                  <c:v>1.4730242424242421</c:v>
                </c:pt>
                <c:pt idx="75">
                  <c:v>1.4708844843897824</c:v>
                </c:pt>
                <c:pt idx="76">
                  <c:v>1.476241844476055</c:v>
                </c:pt>
                <c:pt idx="77">
                  <c:v>1.7080301985370951</c:v>
                </c:pt>
                <c:pt idx="78">
                  <c:v>1.6316280648429584</c:v>
                </c:pt>
                <c:pt idx="79">
                  <c:v>1.6144905432595575</c:v>
                </c:pt>
                <c:pt idx="80">
                  <c:v>1.6205821734745334</c:v>
                </c:pt>
                <c:pt idx="81">
                  <c:v>1.6590754098360652</c:v>
                </c:pt>
                <c:pt idx="82">
                  <c:v>1.6641351129363453</c:v>
                </c:pt>
                <c:pt idx="83">
                  <c:v>1.5460927663734114</c:v>
                </c:pt>
                <c:pt idx="84">
                  <c:v>1.6157063160543534</c:v>
                </c:pt>
                <c:pt idx="85">
                  <c:v>1.5657181123706259</c:v>
                </c:pt>
                <c:pt idx="86">
                  <c:v>1.6490204081632656</c:v>
                </c:pt>
                <c:pt idx="87">
                  <c:v>1.421793637204998</c:v>
                </c:pt>
                <c:pt idx="88">
                  <c:v>1.4773165085388997</c:v>
                </c:pt>
                <c:pt idx="89">
                  <c:v>1.4086080036798527</c:v>
                </c:pt>
                <c:pt idx="90">
                  <c:v>1.194378287017835</c:v>
                </c:pt>
                <c:pt idx="91">
                  <c:v>1.3291120567375887</c:v>
                </c:pt>
                <c:pt idx="92">
                  <c:v>1.3498378692927484</c:v>
                </c:pt>
                <c:pt idx="93">
                  <c:v>1.5133885542168675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B-4078-AA9F-CFC6625F134B}"/>
            </c:ext>
          </c:extLst>
        </c:ser>
        <c:ser>
          <c:idx val="2"/>
          <c:order val="2"/>
          <c:tx>
            <c:strRef>
              <c:f>'K-S Conversion'!$D$17</c:f>
              <c:strCache>
                <c:ptCount val="1"/>
                <c:pt idx="0">
                  <c:v>0.746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Conversion'!$D$19:$D$112</c:f>
              <c:numCache>
                <c:formatCode>0.000</c:formatCode>
                <c:ptCount val="94"/>
                <c:pt idx="0">
                  <c:v>0.19726592132120982</c:v>
                </c:pt>
                <c:pt idx="1">
                  <c:v>0.20622991348504804</c:v>
                </c:pt>
                <c:pt idx="2">
                  <c:v>0.21058195154268408</c:v>
                </c:pt>
                <c:pt idx="3">
                  <c:v>0.21226660341555975</c:v>
                </c:pt>
                <c:pt idx="4">
                  <c:v>0.21659508306282216</c:v>
                </c:pt>
                <c:pt idx="5">
                  <c:v>0.22575508802476296</c:v>
                </c:pt>
                <c:pt idx="6">
                  <c:v>0.23468192948090116</c:v>
                </c:pt>
                <c:pt idx="7">
                  <c:v>0.24406349206349204</c:v>
                </c:pt>
                <c:pt idx="8">
                  <c:v>0.25301606425702811</c:v>
                </c:pt>
                <c:pt idx="9">
                  <c:v>0.25744699050696834</c:v>
                </c:pt>
                <c:pt idx="10">
                  <c:v>0.25423153660498793</c:v>
                </c:pt>
                <c:pt idx="11">
                  <c:v>0.25331944556046604</c:v>
                </c:pt>
                <c:pt idx="12">
                  <c:v>0.2617908693885842</c:v>
                </c:pt>
                <c:pt idx="13">
                  <c:v>0.27604009102192795</c:v>
                </c:pt>
                <c:pt idx="14">
                  <c:v>0.29099077976817717</c:v>
                </c:pt>
                <c:pt idx="15">
                  <c:v>0.30668316151202751</c:v>
                </c:pt>
                <c:pt idx="16">
                  <c:v>0.3205147456887143</c:v>
                </c:pt>
                <c:pt idx="17">
                  <c:v>0.33552086386853219</c:v>
                </c:pt>
                <c:pt idx="18">
                  <c:v>0.34589306897326438</c:v>
                </c:pt>
                <c:pt idx="19">
                  <c:v>0.35824278068777038</c:v>
                </c:pt>
                <c:pt idx="20">
                  <c:v>0.37647045982350213</c:v>
                </c:pt>
                <c:pt idx="21">
                  <c:v>0.38267045348293599</c:v>
                </c:pt>
                <c:pt idx="22">
                  <c:v>0.39698962040332147</c:v>
                </c:pt>
                <c:pt idx="23">
                  <c:v>0.40849203072491586</c:v>
                </c:pt>
                <c:pt idx="24">
                  <c:v>0.42749197651663401</c:v>
                </c:pt>
                <c:pt idx="25">
                  <c:v>0.44947531234382809</c:v>
                </c:pt>
                <c:pt idx="26">
                  <c:v>0.4679441774726672</c:v>
                </c:pt>
                <c:pt idx="27">
                  <c:v>0.48040823045267489</c:v>
                </c:pt>
                <c:pt idx="28">
                  <c:v>0.49611125750065227</c:v>
                </c:pt>
                <c:pt idx="29">
                  <c:v>0.52113898372899436</c:v>
                </c:pt>
                <c:pt idx="30">
                  <c:v>0.5455766957232363</c:v>
                </c:pt>
                <c:pt idx="31">
                  <c:v>0.57462864917666745</c:v>
                </c:pt>
                <c:pt idx="32">
                  <c:v>0.59822510668563311</c:v>
                </c:pt>
                <c:pt idx="33">
                  <c:v>0.6133275122372589</c:v>
                </c:pt>
                <c:pt idx="34">
                  <c:v>0.65256991688928467</c:v>
                </c:pt>
                <c:pt idx="35">
                  <c:v>0.69171735941320311</c:v>
                </c:pt>
                <c:pt idx="36">
                  <c:v>0.73847812895069531</c:v>
                </c:pt>
                <c:pt idx="37">
                  <c:v>0.77737662337662328</c:v>
                </c:pt>
                <c:pt idx="38">
                  <c:v>0.81970668002672009</c:v>
                </c:pt>
                <c:pt idx="39">
                  <c:v>0.85618632010943918</c:v>
                </c:pt>
                <c:pt idx="40">
                  <c:v>0.91753013503909042</c:v>
                </c:pt>
                <c:pt idx="41">
                  <c:v>1.0068108092918695</c:v>
                </c:pt>
                <c:pt idx="42">
                  <c:v>1.0600019305019306</c:v>
                </c:pt>
                <c:pt idx="43">
                  <c:v>1.1123418553833928</c:v>
                </c:pt>
                <c:pt idx="44">
                  <c:v>1.1799102717167558</c:v>
                </c:pt>
                <c:pt idx="45">
                  <c:v>1.2173455518254304</c:v>
                </c:pt>
                <c:pt idx="46">
                  <c:v>1.2711724137931033</c:v>
                </c:pt>
                <c:pt idx="47">
                  <c:v>1.2907050478677111</c:v>
                </c:pt>
                <c:pt idx="48">
                  <c:v>1.3328486678507989</c:v>
                </c:pt>
                <c:pt idx="49">
                  <c:v>1.3603627755285652</c:v>
                </c:pt>
                <c:pt idx="50">
                  <c:v>1.3945919561243145</c:v>
                </c:pt>
                <c:pt idx="51">
                  <c:v>1.4076005747126437</c:v>
                </c:pt>
                <c:pt idx="52">
                  <c:v>1.4045841138659323</c:v>
                </c:pt>
                <c:pt idx="53">
                  <c:v>1.4146730627306274</c:v>
                </c:pt>
                <c:pt idx="54">
                  <c:v>1.411636135421465</c:v>
                </c:pt>
                <c:pt idx="55">
                  <c:v>1.4065941176470589</c:v>
                </c:pt>
                <c:pt idx="56">
                  <c:v>1.3896317601459187</c:v>
                </c:pt>
                <c:pt idx="57">
                  <c:v>1.405588631143776</c:v>
                </c:pt>
                <c:pt idx="58">
                  <c:v>1.4086080036798527</c:v>
                </c:pt>
                <c:pt idx="59">
                  <c:v>1.4045841138659323</c:v>
                </c:pt>
                <c:pt idx="60">
                  <c:v>1.3788025408348454</c:v>
                </c:pt>
                <c:pt idx="61">
                  <c:v>1.3945919561243145</c:v>
                </c:pt>
                <c:pt idx="62">
                  <c:v>1.438252331002331</c:v>
                </c:pt>
                <c:pt idx="63">
                  <c:v>1.4076005747126437</c:v>
                </c:pt>
                <c:pt idx="64">
                  <c:v>1.4177188221709007</c:v>
                </c:pt>
                <c:pt idx="65">
                  <c:v>1.4676827822390175</c:v>
                </c:pt>
                <c:pt idx="66">
                  <c:v>1.4570787259050306</c:v>
                </c:pt>
                <c:pt idx="67">
                  <c:v>1.4549704321277597</c:v>
                </c:pt>
                <c:pt idx="68">
                  <c:v>1.469816193853428</c:v>
                </c:pt>
                <c:pt idx="69">
                  <c:v>1.436180926874709</c:v>
                </c:pt>
                <c:pt idx="70">
                  <c:v>1.4455342376052387</c:v>
                </c:pt>
                <c:pt idx="71">
                  <c:v>1.4794690408357074</c:v>
                </c:pt>
                <c:pt idx="72">
                  <c:v>1.5045340614498317</c:v>
                </c:pt>
                <c:pt idx="73">
                  <c:v>1.5256806201550386</c:v>
                </c:pt>
                <c:pt idx="74">
                  <c:v>1.5680495559940801</c:v>
                </c:pt>
                <c:pt idx="75">
                  <c:v>1.5495313020068524</c:v>
                </c:pt>
                <c:pt idx="76">
                  <c:v>1.5833216484607746</c:v>
                </c:pt>
                <c:pt idx="77">
                  <c:v>1.7119811878597593</c:v>
                </c:pt>
                <c:pt idx="78">
                  <c:v>1.6692164609053499</c:v>
                </c:pt>
                <c:pt idx="79">
                  <c:v>1.6390504065040652</c:v>
                </c:pt>
                <c:pt idx="80">
                  <c:v>1.6279344714213457</c:v>
                </c:pt>
                <c:pt idx="81">
                  <c:v>1.5988006246876565</c:v>
                </c:pt>
                <c:pt idx="82">
                  <c:v>1.6096401606425703</c:v>
                </c:pt>
                <c:pt idx="83">
                  <c:v>1.5633914574101426</c:v>
                </c:pt>
                <c:pt idx="84">
                  <c:v>1.5797791026276651</c:v>
                </c:pt>
                <c:pt idx="85">
                  <c:v>1.5023315347721822</c:v>
                </c:pt>
                <c:pt idx="86">
                  <c:v>1.5001334211787256</c:v>
                </c:pt>
                <c:pt idx="87">
                  <c:v>1.5472377750611248</c:v>
                </c:pt>
                <c:pt idx="88">
                  <c:v>1.438252331002331</c:v>
                </c:pt>
                <c:pt idx="89">
                  <c:v>1.410625782688766</c:v>
                </c:pt>
                <c:pt idx="90">
                  <c:v>1.2468718909710392</c:v>
                </c:pt>
                <c:pt idx="91">
                  <c:v>1.2791155560363481</c:v>
                </c:pt>
                <c:pt idx="92">
                  <c:v>1.3133860316761985</c:v>
                </c:pt>
                <c:pt idx="93">
                  <c:v>1.425884306907742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2B-4078-AA9F-CFC6625F134B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Conversion'!$E$19:$E$112</c:f>
              <c:numCache>
                <c:formatCode>0.000</c:formatCode>
                <c:ptCount val="94"/>
                <c:pt idx="0">
                  <c:v>0.19650673980958497</c:v>
                </c:pt>
                <c:pt idx="1">
                  <c:v>0.20498103876048798</c:v>
                </c:pt>
                <c:pt idx="2">
                  <c:v>0.20934609144958871</c:v>
                </c:pt>
                <c:pt idx="3">
                  <c:v>0.211439045231364</c:v>
                </c:pt>
                <c:pt idx="4">
                  <c:v>0.21594611263381189</c:v>
                </c:pt>
                <c:pt idx="5">
                  <c:v>0.22430882381309816</c:v>
                </c:pt>
                <c:pt idx="6">
                  <c:v>0.23346146847740745</c:v>
                </c:pt>
                <c:pt idx="7">
                  <c:v>0.24294166325455144</c:v>
                </c:pt>
                <c:pt idx="8">
                  <c:v>0.2518911040924432</c:v>
                </c:pt>
                <c:pt idx="9">
                  <c:v>0.255228718830111</c:v>
                </c:pt>
                <c:pt idx="10">
                  <c:v>0.25095861746829412</c:v>
                </c:pt>
                <c:pt idx="11">
                  <c:v>0.25141440018002509</c:v>
                </c:pt>
                <c:pt idx="12">
                  <c:v>0.25968661501575313</c:v>
                </c:pt>
                <c:pt idx="13">
                  <c:v>0.2743022531933898</c:v>
                </c:pt>
                <c:pt idx="14">
                  <c:v>0.28820447904616603</c:v>
                </c:pt>
                <c:pt idx="15">
                  <c:v>0.3046475094801448</c:v>
                </c:pt>
                <c:pt idx="16">
                  <c:v>0.31721131173671396</c:v>
                </c:pt>
                <c:pt idx="17">
                  <c:v>0.33105049945576698</c:v>
                </c:pt>
                <c:pt idx="18">
                  <c:v>0.34201900454831208</c:v>
                </c:pt>
                <c:pt idx="19">
                  <c:v>0.35477009952276201</c:v>
                </c:pt>
                <c:pt idx="20">
                  <c:v>0.36945529102166602</c:v>
                </c:pt>
                <c:pt idx="21">
                  <c:v>0.37750928178260884</c:v>
                </c:pt>
                <c:pt idx="22">
                  <c:v>0.39040426638421777</c:v>
                </c:pt>
                <c:pt idx="23">
                  <c:v>0.40289528491618581</c:v>
                </c:pt>
                <c:pt idx="24">
                  <c:v>0.41992430833653493</c:v>
                </c:pt>
                <c:pt idx="25">
                  <c:v>0.44294724670029045</c:v>
                </c:pt>
                <c:pt idx="26">
                  <c:v>0.45848000866845012</c:v>
                </c:pt>
                <c:pt idx="27">
                  <c:v>0.47159885518294353</c:v>
                </c:pt>
                <c:pt idx="28">
                  <c:v>0.48873488614938593</c:v>
                </c:pt>
                <c:pt idx="29">
                  <c:v>0.51006759453417605</c:v>
                </c:pt>
                <c:pt idx="30">
                  <c:v>0.53633630924139108</c:v>
                </c:pt>
                <c:pt idx="31">
                  <c:v>0.56341717276771919</c:v>
                </c:pt>
                <c:pt idx="32">
                  <c:v>0.5878902348501861</c:v>
                </c:pt>
                <c:pt idx="33">
                  <c:v>0.60660223672003522</c:v>
                </c:pt>
                <c:pt idx="34">
                  <c:v>0.64143632469272538</c:v>
                </c:pt>
                <c:pt idx="35">
                  <c:v>0.68084693636227644</c:v>
                </c:pt>
                <c:pt idx="36">
                  <c:v>0.72658986801101599</c:v>
                </c:pt>
                <c:pt idx="37">
                  <c:v>0.76857338161516531</c:v>
                </c:pt>
                <c:pt idx="38">
                  <c:v>0.8083695996424588</c:v>
                </c:pt>
                <c:pt idx="39">
                  <c:v>0.8479301676688511</c:v>
                </c:pt>
                <c:pt idx="40">
                  <c:v>0.90152754569601357</c:v>
                </c:pt>
                <c:pt idx="41">
                  <c:v>0.98792988042427743</c:v>
                </c:pt>
                <c:pt idx="42">
                  <c:v>1.0397703119240627</c:v>
                </c:pt>
                <c:pt idx="43">
                  <c:v>1.1026206730665529</c:v>
                </c:pt>
                <c:pt idx="44">
                  <c:v>1.1603307999058237</c:v>
                </c:pt>
                <c:pt idx="45">
                  <c:v>1.2094130916949588</c:v>
                </c:pt>
                <c:pt idx="46">
                  <c:v>1.2601512554313943</c:v>
                </c:pt>
                <c:pt idx="47">
                  <c:v>1.2777155923684853</c:v>
                </c:pt>
                <c:pt idx="48">
                  <c:v>1.3236281397162524</c:v>
                </c:pt>
                <c:pt idx="49">
                  <c:v>1.3537030967452386</c:v>
                </c:pt>
                <c:pt idx="50">
                  <c:v>1.3853776695916658</c:v>
                </c:pt>
                <c:pt idx="51">
                  <c:v>1.4010352336527951</c:v>
                </c:pt>
                <c:pt idx="52">
                  <c:v>1.3982676828554463</c:v>
                </c:pt>
                <c:pt idx="53">
                  <c:v>1.3986845284056164</c:v>
                </c:pt>
                <c:pt idx="54">
                  <c:v>1.4012915257685401</c:v>
                </c:pt>
                <c:pt idx="55">
                  <c:v>1.3989262199763033</c:v>
                </c:pt>
                <c:pt idx="56">
                  <c:v>1.3913060902890635</c:v>
                </c:pt>
                <c:pt idx="57">
                  <c:v>1.3936336898290789</c:v>
                </c:pt>
                <c:pt idx="58">
                  <c:v>1.3962967087479277</c:v>
                </c:pt>
                <c:pt idx="59">
                  <c:v>1.3844988732620471</c:v>
                </c:pt>
                <c:pt idx="60">
                  <c:v>1.3781652130929232</c:v>
                </c:pt>
                <c:pt idx="61">
                  <c:v>1.3853739232288109</c:v>
                </c:pt>
                <c:pt idx="62">
                  <c:v>1.409535006305541</c:v>
                </c:pt>
                <c:pt idx="63">
                  <c:v>1.4096255128581543</c:v>
                </c:pt>
                <c:pt idx="64">
                  <c:v>1.4036666916936955</c:v>
                </c:pt>
                <c:pt idx="65">
                  <c:v>1.4259654023459241</c:v>
                </c:pt>
                <c:pt idx="66">
                  <c:v>1.4342414107446422</c:v>
                </c:pt>
                <c:pt idx="67">
                  <c:v>1.4270925572183299</c:v>
                </c:pt>
                <c:pt idx="68">
                  <c:v>1.4183500137741507</c:v>
                </c:pt>
                <c:pt idx="69">
                  <c:v>1.4091233103508909</c:v>
                </c:pt>
                <c:pt idx="70">
                  <c:v>1.4143707290340632</c:v>
                </c:pt>
                <c:pt idx="71">
                  <c:v>1.4339337586129701</c:v>
                </c:pt>
                <c:pt idx="72">
                  <c:v>1.455200402422326</c:v>
                </c:pt>
                <c:pt idx="73">
                  <c:v>1.4729626709231438</c:v>
                </c:pt>
                <c:pt idx="74">
                  <c:v>1.5046993469475216</c:v>
                </c:pt>
                <c:pt idx="75">
                  <c:v>1.4963882488996976</c:v>
                </c:pt>
                <c:pt idx="76">
                  <c:v>1.5329368888087027</c:v>
                </c:pt>
                <c:pt idx="77">
                  <c:v>1.6917687144767009</c:v>
                </c:pt>
                <c:pt idx="78">
                  <c:v>1.6466316440841247</c:v>
                </c:pt>
                <c:pt idx="79">
                  <c:v>1.626748938091076</c:v>
                </c:pt>
                <c:pt idx="80">
                  <c:v>1.6246650648894974</c:v>
                </c:pt>
                <c:pt idx="81">
                  <c:v>1.6286035019816891</c:v>
                </c:pt>
                <c:pt idx="82">
                  <c:v>1.6318598708767931</c:v>
                </c:pt>
                <c:pt idx="83">
                  <c:v>1.5958818433090249</c:v>
                </c:pt>
                <c:pt idx="84">
                  <c:v>1.588623740383718</c:v>
                </c:pt>
                <c:pt idx="85">
                  <c:v>1.5457555750429959</c:v>
                </c:pt>
                <c:pt idx="86">
                  <c:v>1.5624213771130229</c:v>
                </c:pt>
                <c:pt idx="87">
                  <c:v>1.46978640013786</c:v>
                </c:pt>
                <c:pt idx="88">
                  <c:v>1.4199038988946959</c:v>
                </c:pt>
                <c:pt idx="89">
                  <c:v>1.416408235338541</c:v>
                </c:pt>
                <c:pt idx="90">
                  <c:v>1.2863230000532584</c:v>
                </c:pt>
                <c:pt idx="91">
                  <c:v>1.3062880560447394</c:v>
                </c:pt>
                <c:pt idx="92">
                  <c:v>1.3431246186209826</c:v>
                </c:pt>
                <c:pt idx="93">
                  <c:v>1.494740595460361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2B-4078-AA9F-CFC6625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39112831370309"/>
          <c:h val="0.31624975605869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80nm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Conversion'!$H$17</c:f>
              <c:strCache>
                <c:ptCount val="1"/>
                <c:pt idx="0">
                  <c:v>0.750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Conversion'!$H$19:$H$112</c:f>
              <c:numCache>
                <c:formatCode>0.000</c:formatCode>
                <c:ptCount val="94"/>
                <c:pt idx="0">
                  <c:v>0.26843024994878106</c:v>
                </c:pt>
                <c:pt idx="1">
                  <c:v>0.27489445362528409</c:v>
                </c:pt>
                <c:pt idx="2">
                  <c:v>0.27850965968043162</c:v>
                </c:pt>
                <c:pt idx="3">
                  <c:v>0.28149969797958763</c:v>
                </c:pt>
                <c:pt idx="4">
                  <c:v>0.28401374843292931</c:v>
                </c:pt>
                <c:pt idx="5">
                  <c:v>0.29254324324324321</c:v>
                </c:pt>
                <c:pt idx="6">
                  <c:v>0.29882978723404263</c:v>
                </c:pt>
                <c:pt idx="7">
                  <c:v>0.31031596203623812</c:v>
                </c:pt>
                <c:pt idx="8">
                  <c:v>0.31919947689625111</c:v>
                </c:pt>
                <c:pt idx="9">
                  <c:v>0.3205147456887143</c:v>
                </c:pt>
                <c:pt idx="10">
                  <c:v>0.31658413733159502</c:v>
                </c:pt>
                <c:pt idx="11">
                  <c:v>0.31361979211779994</c:v>
                </c:pt>
                <c:pt idx="12">
                  <c:v>0.32126861481319641</c:v>
                </c:pt>
                <c:pt idx="13">
                  <c:v>0.33297449069973428</c:v>
                </c:pt>
                <c:pt idx="14">
                  <c:v>0.34629805574286343</c:v>
                </c:pt>
                <c:pt idx="15">
                  <c:v>0.36013149246919224</c:v>
                </c:pt>
                <c:pt idx="16">
                  <c:v>0.37384349235757297</c:v>
                </c:pt>
                <c:pt idx="17">
                  <c:v>0.38244731245618141</c:v>
                </c:pt>
                <c:pt idx="18">
                  <c:v>0.39238754427390793</c:v>
                </c:pt>
                <c:pt idx="19">
                  <c:v>0.40305229171640006</c:v>
                </c:pt>
                <c:pt idx="20">
                  <c:v>0.41424630613230323</c:v>
                </c:pt>
                <c:pt idx="21">
                  <c:v>0.42278364986608219</c:v>
                </c:pt>
                <c:pt idx="22">
                  <c:v>0.43200122850122852</c:v>
                </c:pt>
                <c:pt idx="23">
                  <c:v>0.44116455131383248</c:v>
                </c:pt>
                <c:pt idx="24">
                  <c:v>0.45661163522012582</c:v>
                </c:pt>
                <c:pt idx="25">
                  <c:v>0.47510428717686198</c:v>
                </c:pt>
                <c:pt idx="26">
                  <c:v>0.4849223140495868</c:v>
                </c:pt>
                <c:pt idx="27">
                  <c:v>0.49698302872062661</c:v>
                </c:pt>
                <c:pt idx="28">
                  <c:v>0.51295254237288146</c:v>
                </c:pt>
                <c:pt idx="29">
                  <c:v>0.53133283100107664</c:v>
                </c:pt>
                <c:pt idx="30">
                  <c:v>0.55138802354229399</c:v>
                </c:pt>
                <c:pt idx="31">
                  <c:v>0.57124476760367382</c:v>
                </c:pt>
                <c:pt idx="32">
                  <c:v>0.59574792731402593</c:v>
                </c:pt>
                <c:pt idx="33">
                  <c:v>0.61150782058654407</c:v>
                </c:pt>
                <c:pt idx="34">
                  <c:v>0.63753615023474186</c:v>
                </c:pt>
                <c:pt idx="35">
                  <c:v>0.67851719128329291</c:v>
                </c:pt>
                <c:pt idx="36">
                  <c:v>0.71163759689922479</c:v>
                </c:pt>
                <c:pt idx="37">
                  <c:v>0.75118775510204083</c:v>
                </c:pt>
                <c:pt idx="38">
                  <c:v>0.78408930202217886</c:v>
                </c:pt>
                <c:pt idx="39">
                  <c:v>0.82685234899328852</c:v>
                </c:pt>
                <c:pt idx="40">
                  <c:v>0.87900631505898674</c:v>
                </c:pt>
                <c:pt idx="41">
                  <c:v>0.93102259046936575</c:v>
                </c:pt>
                <c:pt idx="42">
                  <c:v>0.99580409530900971</c:v>
                </c:pt>
                <c:pt idx="43">
                  <c:v>1.0641845201238391</c:v>
                </c:pt>
                <c:pt idx="44">
                  <c:v>1.1363224346076459</c:v>
                </c:pt>
                <c:pt idx="45">
                  <c:v>1.1823057708161582</c:v>
                </c:pt>
                <c:pt idx="46">
                  <c:v>1.2366440677966102</c:v>
                </c:pt>
                <c:pt idx="47">
                  <c:v>1.258077623126338</c:v>
                </c:pt>
                <c:pt idx="48">
                  <c:v>1.3006202229995627</c:v>
                </c:pt>
                <c:pt idx="49">
                  <c:v>1.3347222222222224</c:v>
                </c:pt>
                <c:pt idx="50">
                  <c:v>1.3632522522522523</c:v>
                </c:pt>
                <c:pt idx="51">
                  <c:v>1.3896317601459187</c:v>
                </c:pt>
                <c:pt idx="52">
                  <c:v>1.3916129849383845</c:v>
                </c:pt>
                <c:pt idx="53">
                  <c:v>1.3965827081427264</c:v>
                </c:pt>
                <c:pt idx="54">
                  <c:v>1.4197542533518266</c:v>
                </c:pt>
                <c:pt idx="55">
                  <c:v>1.4086080036798527</c:v>
                </c:pt>
                <c:pt idx="56">
                  <c:v>1.425884306907742</c:v>
                </c:pt>
                <c:pt idx="57">
                  <c:v>1.4269094619666045</c:v>
                </c:pt>
                <c:pt idx="58">
                  <c:v>1.4434485981308411</c:v>
                </c:pt>
                <c:pt idx="59">
                  <c:v>1.44867037470726</c:v>
                </c:pt>
                <c:pt idx="60">
                  <c:v>1.4341135644485807</c:v>
                </c:pt>
                <c:pt idx="61">
                  <c:v>1.4528662834350068</c:v>
                </c:pt>
                <c:pt idx="62">
                  <c:v>1.4935654323936931</c:v>
                </c:pt>
                <c:pt idx="63">
                  <c:v>1.4990360153256705</c:v>
                </c:pt>
                <c:pt idx="64">
                  <c:v>1.4968444976076556</c:v>
                </c:pt>
                <c:pt idx="65">
                  <c:v>1.5392471734892785</c:v>
                </c:pt>
                <c:pt idx="66">
                  <c:v>1.531313283147159</c:v>
                </c:pt>
                <c:pt idx="67">
                  <c:v>1.5403852023403215</c:v>
                </c:pt>
                <c:pt idx="68">
                  <c:v>1.5599104228121925</c:v>
                </c:pt>
                <c:pt idx="69">
                  <c:v>1.5415243902439026</c:v>
                </c:pt>
                <c:pt idx="70">
                  <c:v>1.54380625</c:v>
                </c:pt>
                <c:pt idx="71">
                  <c:v>1.5692170779861796</c:v>
                </c:pt>
                <c:pt idx="72">
                  <c:v>1.6024025025025026</c:v>
                </c:pt>
                <c:pt idx="73">
                  <c:v>1.6096401606425703</c:v>
                </c:pt>
                <c:pt idx="74">
                  <c:v>1.6267058645096055</c:v>
                </c:pt>
                <c:pt idx="75">
                  <c:v>1.6316280648429584</c:v>
                </c:pt>
                <c:pt idx="76">
                  <c:v>1.6378100812595229</c:v>
                </c:pt>
                <c:pt idx="77">
                  <c:v>1.7714431976432781</c:v>
                </c:pt>
                <c:pt idx="78">
                  <c:v>1.7185948583420776</c:v>
                </c:pt>
                <c:pt idx="79">
                  <c:v>1.7373061310782241</c:v>
                </c:pt>
                <c:pt idx="80">
                  <c:v>1.6833028711846869</c:v>
                </c:pt>
                <c:pt idx="81">
                  <c:v>1.6743195876288661</c:v>
                </c:pt>
                <c:pt idx="82">
                  <c:v>1.697556815816857</c:v>
                </c:pt>
                <c:pt idx="83">
                  <c:v>1.6144905432595575</c:v>
                </c:pt>
                <c:pt idx="84">
                  <c:v>1.6060156641604009</c:v>
                </c:pt>
                <c:pt idx="85">
                  <c:v>1.5575956777996069</c:v>
                </c:pt>
                <c:pt idx="86">
                  <c:v>1.5245575060532688</c:v>
                </c:pt>
                <c:pt idx="87">
                  <c:v>1.5472377750611248</c:v>
                </c:pt>
                <c:pt idx="88">
                  <c:v>1.453917840375587</c:v>
                </c:pt>
                <c:pt idx="89">
                  <c:v>1.4581344308560675</c:v>
                </c:pt>
                <c:pt idx="90">
                  <c:v>1.2782297577854673</c:v>
                </c:pt>
                <c:pt idx="91">
                  <c:v>1.3441428571428573</c:v>
                </c:pt>
                <c:pt idx="92">
                  <c:v>1.491384844868735</c:v>
                </c:pt>
                <c:pt idx="93">
                  <c:v>1.4859523809523811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4-4529-927B-971170869DC6}"/>
            </c:ext>
          </c:extLst>
        </c:ser>
        <c:ser>
          <c:idx val="1"/>
          <c:order val="1"/>
          <c:tx>
            <c:strRef>
              <c:f>'K-S Conversion'!$I$17</c:f>
              <c:strCache>
                <c:ptCount val="1"/>
                <c:pt idx="0">
                  <c:v>0.747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Conversion'!$I$19:$I$112</c:f>
              <c:numCache>
                <c:formatCode>0.000</c:formatCode>
                <c:ptCount val="94"/>
                <c:pt idx="0">
                  <c:v>0.26524995919200167</c:v>
                </c:pt>
                <c:pt idx="1">
                  <c:v>0.27277828594973214</c:v>
                </c:pt>
                <c:pt idx="2">
                  <c:v>0.27587616339193377</c:v>
                </c:pt>
                <c:pt idx="3">
                  <c:v>0.27983497193930568</c:v>
                </c:pt>
                <c:pt idx="4">
                  <c:v>0.28216811548884713</c:v>
                </c:pt>
                <c:pt idx="5">
                  <c:v>0.29306242341009925</c:v>
                </c:pt>
                <c:pt idx="6">
                  <c:v>0.2981251700680273</c:v>
                </c:pt>
                <c:pt idx="7">
                  <c:v>0.30958620689655175</c:v>
                </c:pt>
                <c:pt idx="8">
                  <c:v>0.31658413733159502</c:v>
                </c:pt>
                <c:pt idx="9">
                  <c:v>0.31770252393385551</c:v>
                </c:pt>
                <c:pt idx="10">
                  <c:v>0.31602633007600428</c:v>
                </c:pt>
                <c:pt idx="11">
                  <c:v>0.31013337287039033</c:v>
                </c:pt>
                <c:pt idx="12">
                  <c:v>0.31714286801478586</c:v>
                </c:pt>
                <c:pt idx="13">
                  <c:v>0.32889981265153184</c:v>
                </c:pt>
                <c:pt idx="14">
                  <c:v>0.34327168458781354</c:v>
                </c:pt>
                <c:pt idx="15">
                  <c:v>0.35866166552745488</c:v>
                </c:pt>
                <c:pt idx="16">
                  <c:v>0.36778320294523703</c:v>
                </c:pt>
                <c:pt idx="17">
                  <c:v>0.38044477611940286</c:v>
                </c:pt>
                <c:pt idx="18">
                  <c:v>0.38716021606387985</c:v>
                </c:pt>
                <c:pt idx="19">
                  <c:v>0.39814845605700711</c:v>
                </c:pt>
                <c:pt idx="20">
                  <c:v>0.4128001928640308</c:v>
                </c:pt>
                <c:pt idx="21">
                  <c:v>0.41666776379477249</c:v>
                </c:pt>
                <c:pt idx="22">
                  <c:v>0.4264963831867058</c:v>
                </c:pt>
                <c:pt idx="23">
                  <c:v>0.43402072870507141</c:v>
                </c:pt>
                <c:pt idx="24">
                  <c:v>0.44947531234382809</c:v>
                </c:pt>
                <c:pt idx="25">
                  <c:v>0.4654916793505835</c:v>
                </c:pt>
                <c:pt idx="26">
                  <c:v>0.47733009746088739</c:v>
                </c:pt>
                <c:pt idx="27">
                  <c:v>0.48919430904848343</c:v>
                </c:pt>
                <c:pt idx="28">
                  <c:v>0.49814788290642964</c:v>
                </c:pt>
                <c:pt idx="29">
                  <c:v>0.51930792276964055</c:v>
                </c:pt>
                <c:pt idx="30">
                  <c:v>0.53792997293640066</c:v>
                </c:pt>
                <c:pt idx="31">
                  <c:v>0.5618840237503453</c:v>
                </c:pt>
                <c:pt idx="32">
                  <c:v>0.58421976090014083</c:v>
                </c:pt>
                <c:pt idx="33">
                  <c:v>0.60000142450142457</c:v>
                </c:pt>
                <c:pt idx="34">
                  <c:v>0.62660705557171947</c:v>
                </c:pt>
                <c:pt idx="35">
                  <c:v>0.66082891278375155</c:v>
                </c:pt>
                <c:pt idx="36">
                  <c:v>0.6929697308045274</c:v>
                </c:pt>
                <c:pt idx="37">
                  <c:v>0.73043878064110612</c:v>
                </c:pt>
                <c:pt idx="38">
                  <c:v>0.76228380462724954</c:v>
                </c:pt>
                <c:pt idx="39">
                  <c:v>0.80563342157511575</c:v>
                </c:pt>
                <c:pt idx="40">
                  <c:v>0.86101586620926251</c:v>
                </c:pt>
                <c:pt idx="41">
                  <c:v>0.91058520877565474</c:v>
                </c:pt>
                <c:pt idx="42">
                  <c:v>0.97236006243114215</c:v>
                </c:pt>
                <c:pt idx="43">
                  <c:v>1.051010545524395</c:v>
                </c:pt>
                <c:pt idx="44">
                  <c:v>1.1057140934283454</c:v>
                </c:pt>
                <c:pt idx="45">
                  <c:v>1.1640996529195589</c:v>
                </c:pt>
                <c:pt idx="46">
                  <c:v>1.1976246157041961</c:v>
                </c:pt>
                <c:pt idx="47">
                  <c:v>1.2366440677966102</c:v>
                </c:pt>
                <c:pt idx="48">
                  <c:v>1.2554799828913601</c:v>
                </c:pt>
                <c:pt idx="49">
                  <c:v>1.3198313327449247</c:v>
                </c:pt>
                <c:pt idx="50">
                  <c:v>1.3319132046160673</c:v>
                </c:pt>
                <c:pt idx="51">
                  <c:v>1.355565170556553</c:v>
                </c:pt>
                <c:pt idx="52">
                  <c:v>1.3739176324128566</c:v>
                </c:pt>
                <c:pt idx="53">
                  <c:v>1.3758688038060716</c:v>
                </c:pt>
                <c:pt idx="54">
                  <c:v>1.3709978300180827</c:v>
                </c:pt>
                <c:pt idx="55">
                  <c:v>1.3886425706472194</c:v>
                </c:pt>
                <c:pt idx="56">
                  <c:v>1.3817446842344392</c:v>
                </c:pt>
                <c:pt idx="57">
                  <c:v>1.3896317601459187</c:v>
                </c:pt>
                <c:pt idx="58">
                  <c:v>1.3965827081427264</c:v>
                </c:pt>
                <c:pt idx="59">
                  <c:v>1.4146730627306274</c:v>
                </c:pt>
                <c:pt idx="60">
                  <c:v>1.411636135421465</c:v>
                </c:pt>
                <c:pt idx="61">
                  <c:v>1.4248601482854495</c:v>
                </c:pt>
                <c:pt idx="62">
                  <c:v>1.44867037470726</c:v>
                </c:pt>
                <c:pt idx="63">
                  <c:v>1.4507662681669009</c:v>
                </c:pt>
                <c:pt idx="64">
                  <c:v>1.4634285950023576</c:v>
                </c:pt>
                <c:pt idx="65">
                  <c:v>1.4902961832061068</c:v>
                </c:pt>
                <c:pt idx="66">
                  <c:v>1.4892086075345732</c:v>
                </c:pt>
                <c:pt idx="67">
                  <c:v>1.5078461538461541</c:v>
                </c:pt>
                <c:pt idx="68">
                  <c:v>1.5211949709864603</c:v>
                </c:pt>
                <c:pt idx="69">
                  <c:v>1.4990360153256705</c:v>
                </c:pt>
                <c:pt idx="70">
                  <c:v>1.5223146831156267</c:v>
                </c:pt>
                <c:pt idx="71">
                  <c:v>1.5189589371980678</c:v>
                </c:pt>
                <c:pt idx="72">
                  <c:v>1.5415243902439026</c:v>
                </c:pt>
                <c:pt idx="73">
                  <c:v>1.5750727610094013</c:v>
                </c:pt>
                <c:pt idx="74">
                  <c:v>1.5928224327018943</c:v>
                </c:pt>
                <c:pt idx="75">
                  <c:v>1.5750727610094013</c:v>
                </c:pt>
                <c:pt idx="76">
                  <c:v>1.6291643724696359</c:v>
                </c:pt>
                <c:pt idx="77">
                  <c:v>1.7080301985370951</c:v>
                </c:pt>
                <c:pt idx="78">
                  <c:v>1.6845917184265009</c:v>
                </c:pt>
                <c:pt idx="79">
                  <c:v>1.6845917184265009</c:v>
                </c:pt>
                <c:pt idx="80">
                  <c:v>1.7014737102657636</c:v>
                </c:pt>
                <c:pt idx="81">
                  <c:v>1.6169233635448137</c:v>
                </c:pt>
                <c:pt idx="82">
                  <c:v>1.5916305181863479</c:v>
                </c:pt>
                <c:pt idx="83">
                  <c:v>1.5845049428713363</c:v>
                </c:pt>
                <c:pt idx="84">
                  <c:v>1.5964056165751372</c:v>
                </c:pt>
                <c:pt idx="85">
                  <c:v>1.5904398406374503</c:v>
                </c:pt>
                <c:pt idx="86">
                  <c:v>1.5904398406374503</c:v>
                </c:pt>
                <c:pt idx="87">
                  <c:v>1.4392895522388058</c:v>
                </c:pt>
                <c:pt idx="88">
                  <c:v>1.4805469121140142</c:v>
                </c:pt>
                <c:pt idx="89">
                  <c:v>1.411636135421465</c:v>
                </c:pt>
                <c:pt idx="90">
                  <c:v>1.3768457842248412</c:v>
                </c:pt>
                <c:pt idx="91">
                  <c:v>1.3632522522522523</c:v>
                </c:pt>
                <c:pt idx="92">
                  <c:v>1.4924745940783188</c:v>
                </c:pt>
                <c:pt idx="93">
                  <c:v>1.5369745861733204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4-4529-927B-971170869DC6}"/>
            </c:ext>
          </c:extLst>
        </c:ser>
        <c:ser>
          <c:idx val="2"/>
          <c:order val="2"/>
          <c:tx>
            <c:strRef>
              <c:f>'K-S Conversion'!$J$17</c:f>
              <c:strCache>
                <c:ptCount val="1"/>
                <c:pt idx="0">
                  <c:v>0.750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Conversion'!$J$19:$J$112</c:f>
              <c:numCache>
                <c:formatCode>0.000</c:formatCode>
                <c:ptCount val="94"/>
                <c:pt idx="0">
                  <c:v>0.26556645233721166</c:v>
                </c:pt>
                <c:pt idx="1">
                  <c:v>0.27505785123966942</c:v>
                </c:pt>
                <c:pt idx="2">
                  <c:v>0.27950310617078739</c:v>
                </c:pt>
                <c:pt idx="3">
                  <c:v>0.28116603164688742</c:v>
                </c:pt>
                <c:pt idx="4">
                  <c:v>0.2858704188481675</c:v>
                </c:pt>
                <c:pt idx="5">
                  <c:v>0.29323567202028733</c:v>
                </c:pt>
                <c:pt idx="6">
                  <c:v>0.30006657788195179</c:v>
                </c:pt>
                <c:pt idx="7">
                  <c:v>0.30976849536538048</c:v>
                </c:pt>
                <c:pt idx="8">
                  <c:v>0.31957474923680768</c:v>
                </c:pt>
                <c:pt idx="9">
                  <c:v>0.32297092819614714</c:v>
                </c:pt>
                <c:pt idx="10">
                  <c:v>0.31957474923680768</c:v>
                </c:pt>
                <c:pt idx="11">
                  <c:v>0.31491347863803937</c:v>
                </c:pt>
                <c:pt idx="12">
                  <c:v>0.32278136353687903</c:v>
                </c:pt>
                <c:pt idx="13">
                  <c:v>0.33630807957323855</c:v>
                </c:pt>
                <c:pt idx="14">
                  <c:v>0.34914571589627957</c:v>
                </c:pt>
                <c:pt idx="15">
                  <c:v>0.36372537227949603</c:v>
                </c:pt>
                <c:pt idx="16">
                  <c:v>0.37625085906663558</c:v>
                </c:pt>
                <c:pt idx="17">
                  <c:v>0.38580787992495313</c:v>
                </c:pt>
                <c:pt idx="18">
                  <c:v>0.39560342335939364</c:v>
                </c:pt>
                <c:pt idx="19">
                  <c:v>0.40588136222169025</c:v>
                </c:pt>
                <c:pt idx="20">
                  <c:v>0.41569748549323021</c:v>
                </c:pt>
                <c:pt idx="21">
                  <c:v>0.42699388753056233</c:v>
                </c:pt>
                <c:pt idx="22">
                  <c:v>0.43427383649347451</c:v>
                </c:pt>
                <c:pt idx="23">
                  <c:v>0.44452177319074854</c:v>
                </c:pt>
                <c:pt idx="24">
                  <c:v>0.45528140703517578</c:v>
                </c:pt>
                <c:pt idx="25">
                  <c:v>0.47316550843127236</c:v>
                </c:pt>
                <c:pt idx="26">
                  <c:v>0.4849223140495868</c:v>
                </c:pt>
                <c:pt idx="27">
                  <c:v>0.50165962244362872</c:v>
                </c:pt>
                <c:pt idx="28">
                  <c:v>0.51235156167284268</c:v>
                </c:pt>
                <c:pt idx="29">
                  <c:v>0.52946378291241281</c:v>
                </c:pt>
                <c:pt idx="30">
                  <c:v>0.54912021857923499</c:v>
                </c:pt>
                <c:pt idx="31">
                  <c:v>0.57158218262806237</c:v>
                </c:pt>
                <c:pt idx="32">
                  <c:v>0.59504222474460833</c:v>
                </c:pt>
                <c:pt idx="33">
                  <c:v>0.61005634692705324</c:v>
                </c:pt>
                <c:pt idx="34">
                  <c:v>0.63148037383177569</c:v>
                </c:pt>
                <c:pt idx="35">
                  <c:v>0.67364077201447525</c:v>
                </c:pt>
                <c:pt idx="36">
                  <c:v>0.71856779370520418</c:v>
                </c:pt>
                <c:pt idx="37">
                  <c:v>0.74163207158694977</c:v>
                </c:pt>
                <c:pt idx="38">
                  <c:v>0.78698692810457516</c:v>
                </c:pt>
                <c:pt idx="39">
                  <c:v>0.81565629580279797</c:v>
                </c:pt>
                <c:pt idx="40">
                  <c:v>0.86859360565322286</c:v>
                </c:pt>
                <c:pt idx="41">
                  <c:v>0.92044288002848007</c:v>
                </c:pt>
                <c:pt idx="42">
                  <c:v>0.98494652238253799</c:v>
                </c:pt>
                <c:pt idx="43">
                  <c:v>1.0704975728155337</c:v>
                </c:pt>
                <c:pt idx="44">
                  <c:v>1.1265012810248198</c:v>
                </c:pt>
                <c:pt idx="45">
                  <c:v>1.1799102717167558</c:v>
                </c:pt>
                <c:pt idx="46">
                  <c:v>1.2290451878429718</c:v>
                </c:pt>
                <c:pt idx="47">
                  <c:v>1.2511662185232608</c:v>
                </c:pt>
                <c:pt idx="48">
                  <c:v>1.302433807439825</c:v>
                </c:pt>
                <c:pt idx="49">
                  <c:v>1.3337850066637051</c:v>
                </c:pt>
                <c:pt idx="50">
                  <c:v>1.3536524663677132</c:v>
                </c:pt>
                <c:pt idx="51">
                  <c:v>1.366149954894001</c:v>
                </c:pt>
                <c:pt idx="52">
                  <c:v>1.4086080036798527</c:v>
                </c:pt>
                <c:pt idx="53">
                  <c:v>1.4015763640531869</c:v>
                </c:pt>
                <c:pt idx="54">
                  <c:v>1.4015763640531869</c:v>
                </c:pt>
                <c:pt idx="55">
                  <c:v>1.422814814814815</c:v>
                </c:pt>
                <c:pt idx="56">
                  <c:v>1.4320502324500228</c:v>
                </c:pt>
                <c:pt idx="57">
                  <c:v>1.4289627669452181</c:v>
                </c:pt>
                <c:pt idx="58">
                  <c:v>1.4424073096683794</c:v>
                </c:pt>
                <c:pt idx="59">
                  <c:v>1.4372161230195712</c:v>
                </c:pt>
                <c:pt idx="60">
                  <c:v>1.453917840375587</c:v>
                </c:pt>
                <c:pt idx="61">
                  <c:v>1.456024060150376</c:v>
                </c:pt>
                <c:pt idx="62">
                  <c:v>1.4740957129322594</c:v>
                </c:pt>
                <c:pt idx="63">
                  <c:v>1.4783922401518745</c:v>
                </c:pt>
                <c:pt idx="64">
                  <c:v>1.4924745940783188</c:v>
                </c:pt>
                <c:pt idx="65">
                  <c:v>1.5223146831156267</c:v>
                </c:pt>
                <c:pt idx="66">
                  <c:v>1.5403852023403215</c:v>
                </c:pt>
                <c:pt idx="67">
                  <c:v>1.5518295198432144</c:v>
                </c:pt>
                <c:pt idx="68">
                  <c:v>1.5279302618816684</c:v>
                </c:pt>
                <c:pt idx="69">
                  <c:v>1.5268048715462916</c:v>
                </c:pt>
                <c:pt idx="70">
                  <c:v>1.555285672227674</c:v>
                </c:pt>
                <c:pt idx="71">
                  <c:v>1.5541324423737126</c:v>
                </c:pt>
                <c:pt idx="72">
                  <c:v>1.5892503982080639</c:v>
                </c:pt>
                <c:pt idx="73">
                  <c:v>1.5833216484607746</c:v>
                </c:pt>
                <c:pt idx="74">
                  <c:v>1.6218043390514634</c:v>
                </c:pt>
                <c:pt idx="75">
                  <c:v>1.6108508538422899</c:v>
                </c:pt>
                <c:pt idx="76">
                  <c:v>1.634096957403651</c:v>
                </c:pt>
                <c:pt idx="77">
                  <c:v>1.7440585320614732</c:v>
                </c:pt>
                <c:pt idx="78">
                  <c:v>1.765917717797969</c:v>
                </c:pt>
                <c:pt idx="79">
                  <c:v>1.7225803730951128</c:v>
                </c:pt>
                <c:pt idx="80">
                  <c:v>1.6704901955738547</c:v>
                </c:pt>
                <c:pt idx="81">
                  <c:v>1.6871735751295334</c:v>
                </c:pt>
                <c:pt idx="82">
                  <c:v>1.6654034155110424</c:v>
                </c:pt>
                <c:pt idx="83">
                  <c:v>1.6427792620865138</c:v>
                </c:pt>
                <c:pt idx="84">
                  <c:v>1.6218043390514634</c:v>
                </c:pt>
                <c:pt idx="85">
                  <c:v>1.6590754098360652</c:v>
                </c:pt>
                <c:pt idx="86">
                  <c:v>1.5472377750611248</c:v>
                </c:pt>
                <c:pt idx="87">
                  <c:v>1.5821395781637715</c:v>
                </c:pt>
                <c:pt idx="88">
                  <c:v>1.4507662681669009</c:v>
                </c:pt>
                <c:pt idx="89">
                  <c:v>1.4708844843897824</c:v>
                </c:pt>
                <c:pt idx="90">
                  <c:v>1.5023315347721822</c:v>
                </c:pt>
                <c:pt idx="91">
                  <c:v>1.4392895522388058</c:v>
                </c:pt>
                <c:pt idx="92">
                  <c:v>1.446578591483388</c:v>
                </c:pt>
                <c:pt idx="93">
                  <c:v>1.47195383341221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4-4529-927B-971170869DC6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Conversion'!$K$19:$K$112</c:f>
              <c:numCache>
                <c:formatCode>0.000</c:formatCode>
                <c:ptCount val="94"/>
                <c:pt idx="0">
                  <c:v>0.26641209840383251</c:v>
                </c:pt>
                <c:pt idx="1">
                  <c:v>0.27424174406604757</c:v>
                </c:pt>
                <c:pt idx="2">
                  <c:v>0.27795913573419967</c:v>
                </c:pt>
                <c:pt idx="3">
                  <c:v>0.28083272632674311</c:v>
                </c:pt>
                <c:pt idx="4">
                  <c:v>0.28401374843292948</c:v>
                </c:pt>
                <c:pt idx="5">
                  <c:v>0.29294697673872722</c:v>
                </c:pt>
                <c:pt idx="6">
                  <c:v>0.29900618216641844</c:v>
                </c:pt>
                <c:pt idx="7">
                  <c:v>0.30989007665588697</c:v>
                </c:pt>
                <c:pt idx="8">
                  <c:v>0.31845017421602778</c:v>
                </c:pt>
                <c:pt idx="9">
                  <c:v>0.32038926276221669</c:v>
                </c:pt>
                <c:pt idx="10">
                  <c:v>0.31739148964450564</c:v>
                </c:pt>
                <c:pt idx="11">
                  <c:v>0.31288277801817399</c:v>
                </c:pt>
                <c:pt idx="12">
                  <c:v>0.32038926276221669</c:v>
                </c:pt>
                <c:pt idx="13">
                  <c:v>0.33271436442345537</c:v>
                </c:pt>
                <c:pt idx="14">
                  <c:v>0.34623052642093688</c:v>
                </c:pt>
                <c:pt idx="15">
                  <c:v>0.360833455136013</c:v>
                </c:pt>
                <c:pt idx="16">
                  <c:v>0.37260920643486728</c:v>
                </c:pt>
                <c:pt idx="17">
                  <c:v>0.38289372223521162</c:v>
                </c:pt>
                <c:pt idx="18">
                  <c:v>0.39170179329872595</c:v>
                </c:pt>
                <c:pt idx="19">
                  <c:v>0.40234809160305335</c:v>
                </c:pt>
                <c:pt idx="20">
                  <c:v>0.4142463061323034</c:v>
                </c:pt>
                <c:pt idx="21">
                  <c:v>0.42212701895260485</c:v>
                </c:pt>
                <c:pt idx="22">
                  <c:v>0.43091129973547138</c:v>
                </c:pt>
                <c:pt idx="23">
                  <c:v>0.43988018073780649</c:v>
                </c:pt>
                <c:pt idx="24">
                  <c:v>0.45377860806779841</c:v>
                </c:pt>
                <c:pt idx="25">
                  <c:v>0.47123490181076283</c:v>
                </c:pt>
                <c:pt idx="26">
                  <c:v>0.48237775057974774</c:v>
                </c:pt>
                <c:pt idx="27">
                  <c:v>0.49591774773208136</c:v>
                </c:pt>
                <c:pt idx="28">
                  <c:v>0.5077685998828354</c:v>
                </c:pt>
                <c:pt idx="29">
                  <c:v>0.52667329134280361</c:v>
                </c:pt>
                <c:pt idx="30">
                  <c:v>0.54611201550387589</c:v>
                </c:pt>
                <c:pt idx="31">
                  <c:v>0.5682177123820098</c:v>
                </c:pt>
                <c:pt idx="32">
                  <c:v>0.59164418608307401</c:v>
                </c:pt>
                <c:pt idx="33">
                  <c:v>0.60716475644699153</c:v>
                </c:pt>
                <c:pt idx="34">
                  <c:v>0.63185698217937469</c:v>
                </c:pt>
                <c:pt idx="35">
                  <c:v>0.67094874264312465</c:v>
                </c:pt>
                <c:pt idx="36">
                  <c:v>0.70763030162492724</c:v>
                </c:pt>
                <c:pt idx="37">
                  <c:v>0.74103012313104677</c:v>
                </c:pt>
                <c:pt idx="38">
                  <c:v>0.77769474633759106</c:v>
                </c:pt>
                <c:pt idx="39">
                  <c:v>0.81599292166444526</c:v>
                </c:pt>
                <c:pt idx="40">
                  <c:v>0.86950104238522263</c:v>
                </c:pt>
                <c:pt idx="41">
                  <c:v>0.92063746340691544</c:v>
                </c:pt>
                <c:pt idx="42">
                  <c:v>0.98431242603550317</c:v>
                </c:pt>
                <c:pt idx="43">
                  <c:v>1.0618582925362881</c:v>
                </c:pt>
                <c:pt idx="44">
                  <c:v>1.1227528765481423</c:v>
                </c:pt>
                <c:pt idx="45">
                  <c:v>1.1754025556772543</c:v>
                </c:pt>
                <c:pt idx="46">
                  <c:v>1.2209512705530643</c:v>
                </c:pt>
                <c:pt idx="47">
                  <c:v>1.2485872975277066</c:v>
                </c:pt>
                <c:pt idx="48">
                  <c:v>1.2859336710082003</c:v>
                </c:pt>
                <c:pt idx="49">
                  <c:v>1.3294229077385349</c:v>
                </c:pt>
                <c:pt idx="50">
                  <c:v>1.349520635039037</c:v>
                </c:pt>
                <c:pt idx="51">
                  <c:v>1.3703501154966358</c:v>
                </c:pt>
                <c:pt idx="52">
                  <c:v>1.3912825169861072</c:v>
                </c:pt>
                <c:pt idx="53">
                  <c:v>1.3912825169861072</c:v>
                </c:pt>
                <c:pt idx="54">
                  <c:v>1.3972471425666055</c:v>
                </c:pt>
                <c:pt idx="55">
                  <c:v>1.4065941176470587</c:v>
                </c:pt>
                <c:pt idx="56">
                  <c:v>1.4129847928509245</c:v>
                </c:pt>
                <c:pt idx="57">
                  <c:v>1.4150110436208929</c:v>
                </c:pt>
                <c:pt idx="58">
                  <c:v>1.4272514019895879</c:v>
                </c:pt>
                <c:pt idx="59">
                  <c:v>1.4334253398459709</c:v>
                </c:pt>
                <c:pt idx="60">
                  <c:v>1.4330813953488373</c:v>
                </c:pt>
                <c:pt idx="61">
                  <c:v>1.444490906965872</c:v>
                </c:pt>
                <c:pt idx="62">
                  <c:v>1.4719538334122098</c:v>
                </c:pt>
                <c:pt idx="63">
                  <c:v>1.4758838600927098</c:v>
                </c:pt>
                <c:pt idx="64">
                  <c:v>1.4841475680676708</c:v>
                </c:pt>
                <c:pt idx="65">
                  <c:v>1.5170990211853048</c:v>
                </c:pt>
                <c:pt idx="66">
                  <c:v>1.5200763895601741</c:v>
                </c:pt>
                <c:pt idx="67">
                  <c:v>1.5331971916180602</c:v>
                </c:pt>
                <c:pt idx="68">
                  <c:v>1.5362180834955654</c:v>
                </c:pt>
                <c:pt idx="69">
                  <c:v>1.5223146831156267</c:v>
                </c:pt>
                <c:pt idx="70">
                  <c:v>1.5403852023403222</c:v>
                </c:pt>
                <c:pt idx="71">
                  <c:v>1.5472377750611248</c:v>
                </c:pt>
                <c:pt idx="72">
                  <c:v>1.5774235017335314</c:v>
                </c:pt>
                <c:pt idx="73">
                  <c:v>1.5892503982080639</c:v>
                </c:pt>
                <c:pt idx="74">
                  <c:v>1.6136807352776847</c:v>
                </c:pt>
                <c:pt idx="75">
                  <c:v>1.6056136429446484</c:v>
                </c:pt>
                <c:pt idx="76">
                  <c:v>1.6336851135147321</c:v>
                </c:pt>
                <c:pt idx="77">
                  <c:v>1.7409027993413317</c:v>
                </c:pt>
                <c:pt idx="78">
                  <c:v>1.7225803730951128</c:v>
                </c:pt>
                <c:pt idx="79">
                  <c:v>1.7146223415400734</c:v>
                </c:pt>
                <c:pt idx="80">
                  <c:v>1.6850216422203046</c:v>
                </c:pt>
                <c:pt idx="81">
                  <c:v>1.6590754098360652</c:v>
                </c:pt>
                <c:pt idx="82">
                  <c:v>1.6506903108690723</c:v>
                </c:pt>
                <c:pt idx="83">
                  <c:v>1.6136807352776847</c:v>
                </c:pt>
                <c:pt idx="84">
                  <c:v>1.6080278706800442</c:v>
                </c:pt>
                <c:pt idx="85">
                  <c:v>1.6016011118523461</c:v>
                </c:pt>
                <c:pt idx="86">
                  <c:v>1.5537482946496679</c:v>
                </c:pt>
                <c:pt idx="87">
                  <c:v>1.5211949709864603</c:v>
                </c:pt>
                <c:pt idx="88">
                  <c:v>1.4616609715242876</c:v>
                </c:pt>
                <c:pt idx="89">
                  <c:v>1.446578591483388</c:v>
                </c:pt>
                <c:pt idx="90">
                  <c:v>1.3817446842344392</c:v>
                </c:pt>
                <c:pt idx="91">
                  <c:v>1.3814173632142139</c:v>
                </c:pt>
                <c:pt idx="92">
                  <c:v>1.4765999473074087</c:v>
                </c:pt>
                <c:pt idx="93">
                  <c:v>1.4979397079942558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4-4529-927B-97117086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18nm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Conversion'!$N$17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Conversion'!$N$19:$N$112</c:f>
              <c:numCache>
                <c:formatCode>0.000</c:formatCode>
                <c:ptCount val="94"/>
                <c:pt idx="0">
                  <c:v>0.31995043630017461</c:v>
                </c:pt>
                <c:pt idx="1">
                  <c:v>0.32640109890109881</c:v>
                </c:pt>
                <c:pt idx="2">
                  <c:v>0.33141662245800174</c:v>
                </c:pt>
                <c:pt idx="3">
                  <c:v>0.33395168477056075</c:v>
                </c:pt>
                <c:pt idx="4">
                  <c:v>0.33630807957323855</c:v>
                </c:pt>
                <c:pt idx="5">
                  <c:v>0.34650071942446048</c:v>
                </c:pt>
                <c:pt idx="6">
                  <c:v>0.3551161597821153</c:v>
                </c:pt>
                <c:pt idx="7">
                  <c:v>0.36735400183992628</c:v>
                </c:pt>
                <c:pt idx="8">
                  <c:v>0.37449855156431056</c:v>
                </c:pt>
                <c:pt idx="9">
                  <c:v>0.37384349235757297</c:v>
                </c:pt>
                <c:pt idx="10">
                  <c:v>0.36950488704472106</c:v>
                </c:pt>
                <c:pt idx="11">
                  <c:v>0.36864306771073252</c:v>
                </c:pt>
                <c:pt idx="12">
                  <c:v>0.37669018583042974</c:v>
                </c:pt>
                <c:pt idx="13">
                  <c:v>0.39078929750117863</c:v>
                </c:pt>
                <c:pt idx="14">
                  <c:v>0.40611800766283523</c:v>
                </c:pt>
                <c:pt idx="15">
                  <c:v>0.42451219512195132</c:v>
                </c:pt>
                <c:pt idx="16">
                  <c:v>0.43554161735700203</c:v>
                </c:pt>
                <c:pt idx="17">
                  <c:v>0.44581992031872514</c:v>
                </c:pt>
                <c:pt idx="18">
                  <c:v>0.45263283208020044</c:v>
                </c:pt>
                <c:pt idx="19">
                  <c:v>0.46332278481012656</c:v>
                </c:pt>
                <c:pt idx="20">
                  <c:v>0.47900653737477528</c:v>
                </c:pt>
                <c:pt idx="21">
                  <c:v>0.48691106080206975</c:v>
                </c:pt>
                <c:pt idx="22">
                  <c:v>0.49756509926854753</c:v>
                </c:pt>
                <c:pt idx="23">
                  <c:v>0.50757032156035853</c:v>
                </c:pt>
                <c:pt idx="24">
                  <c:v>0.52698257372654156</c:v>
                </c:pt>
                <c:pt idx="25">
                  <c:v>0.54365418819689959</c:v>
                </c:pt>
                <c:pt idx="26">
                  <c:v>0.5618840237503453</c:v>
                </c:pt>
                <c:pt idx="27">
                  <c:v>0.56922479855515418</c:v>
                </c:pt>
                <c:pt idx="28">
                  <c:v>0.58595070422535223</c:v>
                </c:pt>
                <c:pt idx="29">
                  <c:v>0.6057246136233545</c:v>
                </c:pt>
                <c:pt idx="30">
                  <c:v>0.62810208272647838</c:v>
                </c:pt>
                <c:pt idx="31">
                  <c:v>0.65413410104011882</c:v>
                </c:pt>
                <c:pt idx="32">
                  <c:v>0.68425683890577516</c:v>
                </c:pt>
                <c:pt idx="33">
                  <c:v>0.70138505694059716</c:v>
                </c:pt>
                <c:pt idx="34">
                  <c:v>0.73266177211205552</c:v>
                </c:pt>
                <c:pt idx="35">
                  <c:v>0.77928764629388825</c:v>
                </c:pt>
                <c:pt idx="36">
                  <c:v>0.80812543917799107</c:v>
                </c:pt>
                <c:pt idx="37">
                  <c:v>0.85405027322404392</c:v>
                </c:pt>
                <c:pt idx="38">
                  <c:v>0.90370408738548258</c:v>
                </c:pt>
                <c:pt idx="39">
                  <c:v>0.9435541516245487</c:v>
                </c:pt>
                <c:pt idx="40">
                  <c:v>1.0022603886397607</c:v>
                </c:pt>
                <c:pt idx="41">
                  <c:v>1.0811250000000001</c:v>
                </c:pt>
                <c:pt idx="42">
                  <c:v>1.1609704239706484</c:v>
                </c:pt>
                <c:pt idx="43">
                  <c:v>1.2408922505307853</c:v>
                </c:pt>
                <c:pt idx="44">
                  <c:v>1.3133860316761985</c:v>
                </c:pt>
                <c:pt idx="45">
                  <c:v>1.3603627755285652</c:v>
                </c:pt>
                <c:pt idx="46">
                  <c:v>1.4207734505087883</c:v>
                </c:pt>
                <c:pt idx="47">
                  <c:v>1.44867037470726</c:v>
                </c:pt>
                <c:pt idx="48">
                  <c:v>1.4881221163012395</c:v>
                </c:pt>
                <c:pt idx="49">
                  <c:v>1.52905679281902</c:v>
                </c:pt>
                <c:pt idx="50">
                  <c:v>1.5324432458697763</c:v>
                </c:pt>
                <c:pt idx="51">
                  <c:v>1.5657181123706259</c:v>
                </c:pt>
                <c:pt idx="52">
                  <c:v>1.5856894632206757</c:v>
                </c:pt>
                <c:pt idx="53">
                  <c:v>1.5856894632206757</c:v>
                </c:pt>
                <c:pt idx="54">
                  <c:v>1.6072225677031093</c:v>
                </c:pt>
                <c:pt idx="55">
                  <c:v>1.6132760432378082</c:v>
                </c:pt>
                <c:pt idx="56">
                  <c:v>1.6169233635448137</c:v>
                </c:pt>
                <c:pt idx="57">
                  <c:v>1.6218043390514634</c:v>
                </c:pt>
                <c:pt idx="58">
                  <c:v>1.6502726135783568</c:v>
                </c:pt>
                <c:pt idx="59">
                  <c:v>1.6490204081632656</c:v>
                </c:pt>
                <c:pt idx="60">
                  <c:v>1.6378100812595229</c:v>
                </c:pt>
                <c:pt idx="61">
                  <c:v>1.6692164609053499</c:v>
                </c:pt>
                <c:pt idx="62">
                  <c:v>1.6833028711846869</c:v>
                </c:pt>
                <c:pt idx="63">
                  <c:v>1.6871735751295334</c:v>
                </c:pt>
                <c:pt idx="64">
                  <c:v>1.7106627615062759</c:v>
                </c:pt>
                <c:pt idx="65">
                  <c:v>1.7400026455026452</c:v>
                </c:pt>
                <c:pt idx="66">
                  <c:v>1.7604166666666667</c:v>
                </c:pt>
                <c:pt idx="67">
                  <c:v>1.7617896478121664</c:v>
                </c:pt>
                <c:pt idx="68">
                  <c:v>1.7481278131634816</c:v>
                </c:pt>
                <c:pt idx="69">
                  <c:v>1.7604166666666667</c:v>
                </c:pt>
                <c:pt idx="70">
                  <c:v>1.7937925715829282</c:v>
                </c:pt>
                <c:pt idx="71">
                  <c:v>1.8051179869777536</c:v>
                </c:pt>
                <c:pt idx="72">
                  <c:v>1.8603331024930749</c:v>
                </c:pt>
                <c:pt idx="73">
                  <c:v>1.8752653203342617</c:v>
                </c:pt>
                <c:pt idx="74">
                  <c:v>1.8918905829596411</c:v>
                </c:pt>
                <c:pt idx="75">
                  <c:v>1.8782724205242609</c:v>
                </c:pt>
                <c:pt idx="76">
                  <c:v>1.9557673264486515</c:v>
                </c:pt>
                <c:pt idx="77">
                  <c:v>2.1416755201958386</c:v>
                </c:pt>
                <c:pt idx="78">
                  <c:v>2.0584699881023201</c:v>
                </c:pt>
                <c:pt idx="79">
                  <c:v>2.0430798816568045</c:v>
                </c:pt>
                <c:pt idx="80">
                  <c:v>1.9557673264486515</c:v>
                </c:pt>
                <c:pt idx="81">
                  <c:v>2.0278575927015896</c:v>
                </c:pt>
                <c:pt idx="82">
                  <c:v>2.0775119760479042</c:v>
                </c:pt>
                <c:pt idx="83">
                  <c:v>1.9541724770642201</c:v>
                </c:pt>
                <c:pt idx="84">
                  <c:v>1.9766734104046242</c:v>
                </c:pt>
                <c:pt idx="85">
                  <c:v>1.8949361391694723</c:v>
                </c:pt>
                <c:pt idx="86">
                  <c:v>2.1416755201958386</c:v>
                </c:pt>
                <c:pt idx="87">
                  <c:v>1.9367528490028492</c:v>
                </c:pt>
                <c:pt idx="88">
                  <c:v>1.935180410022779</c:v>
                </c:pt>
                <c:pt idx="89">
                  <c:v>1.6072225677031093</c:v>
                </c:pt>
                <c:pt idx="90">
                  <c:v>1.8367940966501919</c:v>
                </c:pt>
                <c:pt idx="91">
                  <c:v>1.7467698938992045</c:v>
                </c:pt>
                <c:pt idx="92">
                  <c:v>1.9734360277136256</c:v>
                </c:pt>
                <c:pt idx="93">
                  <c:v>2.0061607476635515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E98-BCEE-A9CDD8E62316}"/>
            </c:ext>
          </c:extLst>
        </c:ser>
        <c:ser>
          <c:idx val="1"/>
          <c:order val="1"/>
          <c:tx>
            <c:strRef>
              <c:f>'K-S Conversion'!$O$17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Conversion'!$O$19:$O$112</c:f>
              <c:numCache>
                <c:formatCode>0.000</c:formatCode>
                <c:ptCount val="94"/>
                <c:pt idx="0">
                  <c:v>0.31472836079791838</c:v>
                </c:pt>
                <c:pt idx="1">
                  <c:v>0.32354025191675789</c:v>
                </c:pt>
                <c:pt idx="2">
                  <c:v>0.32889981265153184</c:v>
                </c:pt>
                <c:pt idx="3">
                  <c:v>0.32947900308778116</c:v>
                </c:pt>
                <c:pt idx="4">
                  <c:v>0.33434332446218662</c:v>
                </c:pt>
                <c:pt idx="5">
                  <c:v>0.345084455667789</c:v>
                </c:pt>
                <c:pt idx="6">
                  <c:v>0.3551161597821153</c:v>
                </c:pt>
                <c:pt idx="7">
                  <c:v>0.36330076711701398</c:v>
                </c:pt>
                <c:pt idx="8">
                  <c:v>0.3718850127108852</c:v>
                </c:pt>
                <c:pt idx="9">
                  <c:v>0.37145115500115494</c:v>
                </c:pt>
                <c:pt idx="10">
                  <c:v>0.36713958381237061</c:v>
                </c:pt>
                <c:pt idx="11">
                  <c:v>0.36542860913472575</c:v>
                </c:pt>
                <c:pt idx="12">
                  <c:v>0.37362538782125498</c:v>
                </c:pt>
                <c:pt idx="13">
                  <c:v>0.38942448210922781</c:v>
                </c:pt>
                <c:pt idx="14">
                  <c:v>0.40493615163836394</c:v>
                </c:pt>
                <c:pt idx="15">
                  <c:v>0.42229108055487952</c:v>
                </c:pt>
                <c:pt idx="16">
                  <c:v>0.43427383649347451</c:v>
                </c:pt>
                <c:pt idx="17">
                  <c:v>0.44400359184688043</c:v>
                </c:pt>
                <c:pt idx="18">
                  <c:v>0.4502625781445363</c:v>
                </c:pt>
                <c:pt idx="19">
                  <c:v>0.46278218623481782</c:v>
                </c:pt>
                <c:pt idx="20">
                  <c:v>0.47677263522173796</c:v>
                </c:pt>
                <c:pt idx="21">
                  <c:v>0.4849223140495868</c:v>
                </c:pt>
                <c:pt idx="22">
                  <c:v>0.49756509926854753</c:v>
                </c:pt>
                <c:pt idx="23">
                  <c:v>0.50757032156035853</c:v>
                </c:pt>
                <c:pt idx="24">
                  <c:v>0.52389839572192509</c:v>
                </c:pt>
                <c:pt idx="25">
                  <c:v>0.54014837310195218</c:v>
                </c:pt>
                <c:pt idx="26">
                  <c:v>0.55989976564653976</c:v>
                </c:pt>
                <c:pt idx="27">
                  <c:v>0.57259572304263029</c:v>
                </c:pt>
                <c:pt idx="28">
                  <c:v>0.58456550365785043</c:v>
                </c:pt>
                <c:pt idx="29">
                  <c:v>0.6057246136233545</c:v>
                </c:pt>
                <c:pt idx="30">
                  <c:v>0.62362880986937597</c:v>
                </c:pt>
                <c:pt idx="31">
                  <c:v>0.65335148500148499</c:v>
                </c:pt>
                <c:pt idx="32">
                  <c:v>0.67688730350665061</c:v>
                </c:pt>
                <c:pt idx="33">
                  <c:v>0.69716294875728724</c:v>
                </c:pt>
                <c:pt idx="34">
                  <c:v>0.73221655129011931</c:v>
                </c:pt>
                <c:pt idx="35">
                  <c:v>0.77594695102173195</c:v>
                </c:pt>
                <c:pt idx="36">
                  <c:v>0.81313683072830067</c:v>
                </c:pt>
                <c:pt idx="37">
                  <c:v>0.85511749829118255</c:v>
                </c:pt>
                <c:pt idx="38">
                  <c:v>0.89462711983181509</c:v>
                </c:pt>
                <c:pt idx="39">
                  <c:v>0.93161469534050168</c:v>
                </c:pt>
                <c:pt idx="40">
                  <c:v>0.98621623472787856</c:v>
                </c:pt>
                <c:pt idx="41">
                  <c:v>1.0726124416796268</c:v>
                </c:pt>
                <c:pt idx="42">
                  <c:v>1.137843113169553</c:v>
                </c:pt>
                <c:pt idx="43">
                  <c:v>1.2315713440405747</c:v>
                </c:pt>
                <c:pt idx="44">
                  <c:v>1.3106365553602812</c:v>
                </c:pt>
                <c:pt idx="45">
                  <c:v>1.365183137962128</c:v>
                </c:pt>
                <c:pt idx="46">
                  <c:v>1.4065941176470589</c:v>
                </c:pt>
                <c:pt idx="47">
                  <c:v>1.4320502324500228</c:v>
                </c:pt>
                <c:pt idx="48">
                  <c:v>1.4655535865974518</c:v>
                </c:pt>
                <c:pt idx="49">
                  <c:v>1.531313283147159</c:v>
                </c:pt>
                <c:pt idx="50">
                  <c:v>1.5392471734892785</c:v>
                </c:pt>
                <c:pt idx="51">
                  <c:v>1.5633914574101426</c:v>
                </c:pt>
                <c:pt idx="52">
                  <c:v>1.6205821734745334</c:v>
                </c:pt>
                <c:pt idx="53">
                  <c:v>1.5786006937561941</c:v>
                </c:pt>
                <c:pt idx="54">
                  <c:v>1.6084307325639737</c:v>
                </c:pt>
                <c:pt idx="55">
                  <c:v>1.6108508538422899</c:v>
                </c:pt>
                <c:pt idx="56">
                  <c:v>1.6169233635448137</c:v>
                </c:pt>
                <c:pt idx="57">
                  <c:v>1.6328618601115052</c:v>
                </c:pt>
                <c:pt idx="58">
                  <c:v>1.6415349949135301</c:v>
                </c:pt>
                <c:pt idx="59">
                  <c:v>1.6477695308516065</c:v>
                </c:pt>
                <c:pt idx="60">
                  <c:v>1.6654034155110424</c:v>
                </c:pt>
                <c:pt idx="61">
                  <c:v>1.6415349949135301</c:v>
                </c:pt>
                <c:pt idx="62">
                  <c:v>1.7014737102657636</c:v>
                </c:pt>
                <c:pt idx="63">
                  <c:v>1.7332724274406333</c:v>
                </c:pt>
                <c:pt idx="64">
                  <c:v>1.7265789473684214</c:v>
                </c:pt>
                <c:pt idx="65">
                  <c:v>1.7756034334763948</c:v>
                </c:pt>
                <c:pt idx="66">
                  <c:v>1.7756034334763948</c:v>
                </c:pt>
                <c:pt idx="67">
                  <c:v>1.7346155227032733</c:v>
                </c:pt>
                <c:pt idx="68">
                  <c:v>1.8022771002710027</c:v>
                </c:pt>
                <c:pt idx="69">
                  <c:v>1.7714431976432781</c:v>
                </c:pt>
                <c:pt idx="70">
                  <c:v>1.7853648088314487</c:v>
                </c:pt>
                <c:pt idx="71">
                  <c:v>1.8382527472527475</c:v>
                </c:pt>
                <c:pt idx="72">
                  <c:v>1.8151115468409587</c:v>
                </c:pt>
                <c:pt idx="73">
                  <c:v>1.839713056624519</c:v>
                </c:pt>
                <c:pt idx="74">
                  <c:v>1.8903704481792718</c:v>
                </c:pt>
                <c:pt idx="75">
                  <c:v>1.9025810073157008</c:v>
                </c:pt>
                <c:pt idx="76">
                  <c:v>1.9336098178713719</c:v>
                </c:pt>
                <c:pt idx="77">
                  <c:v>2.1145906913280776</c:v>
                </c:pt>
                <c:pt idx="78">
                  <c:v>2.1021236714975848</c:v>
                </c:pt>
                <c:pt idx="79">
                  <c:v>2.041380277942046</c:v>
                </c:pt>
                <c:pt idx="80">
                  <c:v>2.0329132075471699</c:v>
                </c:pt>
                <c:pt idx="81">
                  <c:v>2.0636377830750896</c:v>
                </c:pt>
                <c:pt idx="82">
                  <c:v>2.0670935560859189</c:v>
                </c:pt>
                <c:pt idx="83">
                  <c:v>2.0379872711163611</c:v>
                </c:pt>
                <c:pt idx="84">
                  <c:v>2.0012018950437316</c:v>
                </c:pt>
                <c:pt idx="85">
                  <c:v>1.9782949971081549</c:v>
                </c:pt>
                <c:pt idx="86">
                  <c:v>1.932041069397042</c:v>
                </c:pt>
                <c:pt idx="87">
                  <c:v>1.8949361391694723</c:v>
                </c:pt>
                <c:pt idx="88">
                  <c:v>1.8603331024930749</c:v>
                </c:pt>
                <c:pt idx="89">
                  <c:v>1.8918905829596411</c:v>
                </c:pt>
                <c:pt idx="90">
                  <c:v>1.8647947835738068</c:v>
                </c:pt>
                <c:pt idx="91">
                  <c:v>1.8411750275027507</c:v>
                </c:pt>
                <c:pt idx="92">
                  <c:v>1.8179813522355506</c:v>
                </c:pt>
                <c:pt idx="93">
                  <c:v>2.261236187141948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A-4E98-BCEE-A9CDD8E62316}"/>
            </c:ext>
          </c:extLst>
        </c:ser>
        <c:ser>
          <c:idx val="2"/>
          <c:order val="2"/>
          <c:tx>
            <c:strRef>
              <c:f>'K-S Conversion'!$P$17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Conversion'!$P$19:$P$112</c:f>
              <c:numCache>
                <c:formatCode>0.000</c:formatCode>
                <c:ptCount val="94"/>
                <c:pt idx="0">
                  <c:v>0.31472836079791838</c:v>
                </c:pt>
                <c:pt idx="1">
                  <c:v>0.32449122807017544</c:v>
                </c:pt>
                <c:pt idx="2">
                  <c:v>0.3271680158380994</c:v>
                </c:pt>
                <c:pt idx="3">
                  <c:v>0.32909276895943562</c:v>
                </c:pt>
                <c:pt idx="4">
                  <c:v>0.33356048083314865</c:v>
                </c:pt>
                <c:pt idx="5">
                  <c:v>0.34407623318385661</c:v>
                </c:pt>
                <c:pt idx="6">
                  <c:v>0.35160444268595969</c:v>
                </c:pt>
                <c:pt idx="7">
                  <c:v>0.36160714285714285</c:v>
                </c:pt>
                <c:pt idx="8">
                  <c:v>0.36950488704472106</c:v>
                </c:pt>
                <c:pt idx="9">
                  <c:v>0.3718850127108852</c:v>
                </c:pt>
                <c:pt idx="10">
                  <c:v>0.36778320294523703</c:v>
                </c:pt>
                <c:pt idx="11">
                  <c:v>0.36692528735632174</c:v>
                </c:pt>
                <c:pt idx="12">
                  <c:v>0.37362538782125498</c:v>
                </c:pt>
                <c:pt idx="13">
                  <c:v>0.38738605825698852</c:v>
                </c:pt>
                <c:pt idx="14">
                  <c:v>0.40470019129603058</c:v>
                </c:pt>
                <c:pt idx="15">
                  <c:v>0.41788380179306994</c:v>
                </c:pt>
                <c:pt idx="16">
                  <c:v>0.43024195486877614</c:v>
                </c:pt>
                <c:pt idx="17">
                  <c:v>0.44478109452736314</c:v>
                </c:pt>
                <c:pt idx="18">
                  <c:v>0.45184133483596295</c:v>
                </c:pt>
                <c:pt idx="19">
                  <c:v>0.46278218623481782</c:v>
                </c:pt>
                <c:pt idx="20">
                  <c:v>0.47844704749679084</c:v>
                </c:pt>
                <c:pt idx="21">
                  <c:v>0.48435565307176048</c:v>
                </c:pt>
                <c:pt idx="22">
                  <c:v>0.4937943374121323</c:v>
                </c:pt>
                <c:pt idx="23">
                  <c:v>0.50460588853838051</c:v>
                </c:pt>
                <c:pt idx="24">
                  <c:v>0.51991751931787911</c:v>
                </c:pt>
                <c:pt idx="25">
                  <c:v>0.53887952329360789</c:v>
                </c:pt>
                <c:pt idx="26">
                  <c:v>0.55956979051819178</c:v>
                </c:pt>
                <c:pt idx="27">
                  <c:v>0.5682177123820098</c:v>
                </c:pt>
                <c:pt idx="28">
                  <c:v>0.58595070422535223</c:v>
                </c:pt>
                <c:pt idx="29">
                  <c:v>0.60428822184105202</c:v>
                </c:pt>
                <c:pt idx="30">
                  <c:v>0.62885107840279808</c:v>
                </c:pt>
                <c:pt idx="31">
                  <c:v>0.64945408646727865</c:v>
                </c:pt>
                <c:pt idx="32">
                  <c:v>0.68056079114883272</c:v>
                </c:pt>
                <c:pt idx="33">
                  <c:v>0.70180886699507394</c:v>
                </c:pt>
                <c:pt idx="34">
                  <c:v>0.73399930686830483</c:v>
                </c:pt>
                <c:pt idx="35">
                  <c:v>0.77404549724651783</c:v>
                </c:pt>
                <c:pt idx="36">
                  <c:v>0.81414351081530789</c:v>
                </c:pt>
                <c:pt idx="37">
                  <c:v>0.85672133082449542</c:v>
                </c:pt>
                <c:pt idx="38">
                  <c:v>0.89519118471784098</c:v>
                </c:pt>
                <c:pt idx="39">
                  <c:v>0.94415603105814394</c:v>
                </c:pt>
                <c:pt idx="40">
                  <c:v>1.0016124206200971</c:v>
                </c:pt>
                <c:pt idx="41">
                  <c:v>1.0789888607101057</c:v>
                </c:pt>
                <c:pt idx="42">
                  <c:v>1.1477914979757085</c:v>
                </c:pt>
                <c:pt idx="43">
                  <c:v>1.2324149048625797</c:v>
                </c:pt>
                <c:pt idx="44">
                  <c:v>1.2933992374727667</c:v>
                </c:pt>
                <c:pt idx="45">
                  <c:v>1.3565228783116299</c:v>
                </c:pt>
                <c:pt idx="46">
                  <c:v>1.4177188221709007</c:v>
                </c:pt>
                <c:pt idx="47">
                  <c:v>1.429990919647004</c:v>
                </c:pt>
                <c:pt idx="48">
                  <c:v>1.4773165085388997</c:v>
                </c:pt>
                <c:pt idx="49">
                  <c:v>1.511168247472316</c:v>
                </c:pt>
                <c:pt idx="50">
                  <c:v>1.5392471734892785</c:v>
                </c:pt>
                <c:pt idx="51">
                  <c:v>1.5727268660405336</c:v>
                </c:pt>
                <c:pt idx="52">
                  <c:v>1.6390504065040652</c:v>
                </c:pt>
                <c:pt idx="53">
                  <c:v>1.5680495559940801</c:v>
                </c:pt>
                <c:pt idx="54">
                  <c:v>1.588062189054726</c:v>
                </c:pt>
                <c:pt idx="55">
                  <c:v>1.6120628140703512</c:v>
                </c:pt>
                <c:pt idx="56">
                  <c:v>1.6096401606425703</c:v>
                </c:pt>
                <c:pt idx="57">
                  <c:v>1.6353333587011669</c:v>
                </c:pt>
                <c:pt idx="58">
                  <c:v>1.6427792620865138</c:v>
                </c:pt>
                <c:pt idx="59">
                  <c:v>1.634096957403651</c:v>
                </c:pt>
                <c:pt idx="60">
                  <c:v>1.6427792620865138</c:v>
                </c:pt>
                <c:pt idx="61">
                  <c:v>1.6616025641025636</c:v>
                </c:pt>
                <c:pt idx="62">
                  <c:v>1.6755987880350698</c:v>
                </c:pt>
                <c:pt idx="63">
                  <c:v>1.7159450733752621</c:v>
                </c:pt>
                <c:pt idx="64">
                  <c:v>1.7093457658128592</c:v>
                </c:pt>
                <c:pt idx="65">
                  <c:v>1.7617896478121664</c:v>
                </c:pt>
                <c:pt idx="66">
                  <c:v>1.7617896478121664</c:v>
                </c:pt>
                <c:pt idx="67">
                  <c:v>1.7881677897574124</c:v>
                </c:pt>
                <c:pt idx="68">
                  <c:v>1.7645401709401709</c:v>
                </c:pt>
                <c:pt idx="69">
                  <c:v>1.7549398882384248</c:v>
                </c:pt>
                <c:pt idx="70">
                  <c:v>1.8008590465872156</c:v>
                </c:pt>
                <c:pt idx="71">
                  <c:v>1.8237404371584698</c:v>
                </c:pt>
                <c:pt idx="72">
                  <c:v>1.8647947835738068</c:v>
                </c:pt>
                <c:pt idx="73">
                  <c:v>1.9010484814398201</c:v>
                </c:pt>
                <c:pt idx="74">
                  <c:v>1.8827960893854747</c:v>
                </c:pt>
                <c:pt idx="75">
                  <c:v>1.8964615665356539</c:v>
                </c:pt>
                <c:pt idx="76">
                  <c:v>1.9525795128939831</c:v>
                </c:pt>
                <c:pt idx="77">
                  <c:v>2.2260831025802386</c:v>
                </c:pt>
                <c:pt idx="78">
                  <c:v>2.0810019184652275</c:v>
                </c:pt>
                <c:pt idx="79">
                  <c:v>2.0430798816568045</c:v>
                </c:pt>
                <c:pt idx="80">
                  <c:v>2.0278575927015896</c:v>
                </c:pt>
                <c:pt idx="81">
                  <c:v>2.053321140142518</c:v>
                </c:pt>
                <c:pt idx="82">
                  <c:v>1.9164542986425335</c:v>
                </c:pt>
                <c:pt idx="83">
                  <c:v>2.041380277942046</c:v>
                </c:pt>
                <c:pt idx="84">
                  <c:v>2.0379872711163611</c:v>
                </c:pt>
                <c:pt idx="85">
                  <c:v>2.044781557134399</c:v>
                </c:pt>
                <c:pt idx="86">
                  <c:v>1.986432018561485</c:v>
                </c:pt>
                <c:pt idx="87">
                  <c:v>2.0278575927015896</c:v>
                </c:pt>
                <c:pt idx="88">
                  <c:v>1.7881677897574124</c:v>
                </c:pt>
                <c:pt idx="89">
                  <c:v>1.897988764044944</c:v>
                </c:pt>
                <c:pt idx="90">
                  <c:v>1.7742151474530832</c:v>
                </c:pt>
                <c:pt idx="91">
                  <c:v>1.9589626938541067</c:v>
                </c:pt>
                <c:pt idx="92">
                  <c:v>1.996260884749709</c:v>
                </c:pt>
                <c:pt idx="93">
                  <c:v>2.0915235860409149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A-4E98-BCEE-A9CDD8E62316}"/>
            </c:ext>
          </c:extLst>
        </c:ser>
        <c:ser>
          <c:idx val="3"/>
          <c:order val="3"/>
          <c:tx>
            <c:strRef>
              <c:f>'K-S Conversion'!$E$17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Conversion'!$Q$19:$Q$112</c:f>
              <c:numCache>
                <c:formatCode>0.000</c:formatCode>
                <c:ptCount val="94"/>
                <c:pt idx="0">
                  <c:v>0.31646010042487455</c:v>
                </c:pt>
                <c:pt idx="1">
                  <c:v>0.32480880560633762</c:v>
                </c:pt>
                <c:pt idx="2">
                  <c:v>0.32915711153572913</c:v>
                </c:pt>
                <c:pt idx="3">
                  <c:v>0.33083420587585582</c:v>
                </c:pt>
                <c:pt idx="4">
                  <c:v>0.33473540048812944</c:v>
                </c:pt>
                <c:pt idx="5">
                  <c:v>0.34521909875526952</c:v>
                </c:pt>
                <c:pt idx="6">
                  <c:v>0.35394185241153497</c:v>
                </c:pt>
                <c:pt idx="7">
                  <c:v>0.36407957728545975</c:v>
                </c:pt>
                <c:pt idx="8">
                  <c:v>0.37195737031330234</c:v>
                </c:pt>
                <c:pt idx="9">
                  <c:v>0.37239180412106243</c:v>
                </c:pt>
                <c:pt idx="10">
                  <c:v>0.36814124274278093</c:v>
                </c:pt>
                <c:pt idx="11">
                  <c:v>0.36699670600556872</c:v>
                </c:pt>
                <c:pt idx="12">
                  <c:v>0.37464427232223341</c:v>
                </c:pt>
                <c:pt idx="13">
                  <c:v>0.38919746999293942</c:v>
                </c:pt>
                <c:pt idx="14">
                  <c:v>0.40525097828109602</c:v>
                </c:pt>
                <c:pt idx="15">
                  <c:v>0.42155330739299612</c:v>
                </c:pt>
                <c:pt idx="16">
                  <c:v>0.43334650374501105</c:v>
                </c:pt>
                <c:pt idx="17">
                  <c:v>0.44486756917378417</c:v>
                </c:pt>
                <c:pt idx="18">
                  <c:v>0.45157781672508768</c:v>
                </c:pt>
                <c:pt idx="19">
                  <c:v>0.46296231370564084</c:v>
                </c:pt>
                <c:pt idx="20">
                  <c:v>0.47807443037613723</c:v>
                </c:pt>
                <c:pt idx="21">
                  <c:v>0.48539505784744347</c:v>
                </c:pt>
                <c:pt idx="22">
                  <c:v>0.49630484619176024</c:v>
                </c:pt>
                <c:pt idx="23">
                  <c:v>0.50658014981273425</c:v>
                </c:pt>
                <c:pt idx="24">
                  <c:v>0.52359103180967637</c:v>
                </c:pt>
                <c:pt idx="25">
                  <c:v>0.54089000783817176</c:v>
                </c:pt>
                <c:pt idx="26">
                  <c:v>0.56045019002084084</c:v>
                </c:pt>
                <c:pt idx="27">
                  <c:v>0.57000942230460327</c:v>
                </c:pt>
                <c:pt idx="28">
                  <c:v>0.58548857393154385</c:v>
                </c:pt>
                <c:pt idx="29">
                  <c:v>0.60524540021616147</c:v>
                </c:pt>
                <c:pt idx="30">
                  <c:v>0.62685595272739059</c:v>
                </c:pt>
                <c:pt idx="31">
                  <c:v>0.6523096267352525</c:v>
                </c:pt>
                <c:pt idx="32">
                  <c:v>0.68056079114883272</c:v>
                </c:pt>
                <c:pt idx="33">
                  <c:v>0.70011537515375166</c:v>
                </c:pt>
                <c:pt idx="34">
                  <c:v>0.73295875922622167</c:v>
                </c:pt>
                <c:pt idx="35">
                  <c:v>0.77642316677482159</c:v>
                </c:pt>
                <c:pt idx="36">
                  <c:v>0.81179687857643912</c:v>
                </c:pt>
                <c:pt idx="37">
                  <c:v>0.85529552428696198</c:v>
                </c:pt>
                <c:pt idx="38">
                  <c:v>0.89782918860932348</c:v>
                </c:pt>
                <c:pt idx="39">
                  <c:v>0.93975315363989242</c:v>
                </c:pt>
                <c:pt idx="40">
                  <c:v>0.99666194023673527</c:v>
                </c:pt>
                <c:pt idx="41">
                  <c:v>1.0775677387914231</c:v>
                </c:pt>
                <c:pt idx="42">
                  <c:v>1.1488181564497255</c:v>
                </c:pt>
                <c:pt idx="43">
                  <c:v>1.2349501270110079</c:v>
                </c:pt>
                <c:pt idx="44">
                  <c:v>1.3057674264562635</c:v>
                </c:pt>
                <c:pt idx="45">
                  <c:v>1.3606834233153366</c:v>
                </c:pt>
                <c:pt idx="46">
                  <c:v>1.4150110436208929</c:v>
                </c:pt>
                <c:pt idx="47">
                  <c:v>1.4368709452813586</c:v>
                </c:pt>
                <c:pt idx="48">
                  <c:v>1.4769581686429514</c:v>
                </c:pt>
                <c:pt idx="49">
                  <c:v>1.5238093943305899</c:v>
                </c:pt>
                <c:pt idx="50">
                  <c:v>1.5369745861733202</c:v>
                </c:pt>
                <c:pt idx="51">
                  <c:v>1.5672718751712422</c:v>
                </c:pt>
                <c:pt idx="52">
                  <c:v>1.6148956593437309</c:v>
                </c:pt>
                <c:pt idx="53">
                  <c:v>1.5774235017335314</c:v>
                </c:pt>
                <c:pt idx="54">
                  <c:v>1.6012006253126563</c:v>
                </c:pt>
                <c:pt idx="55">
                  <c:v>1.6120628140703521</c:v>
                </c:pt>
                <c:pt idx="56">
                  <c:v>1.6144905432595575</c:v>
                </c:pt>
                <c:pt idx="57">
                  <c:v>1.6299850264371694</c:v>
                </c:pt>
                <c:pt idx="58">
                  <c:v>1.6448559705715902</c:v>
                </c:pt>
                <c:pt idx="59">
                  <c:v>1.6436095056281463</c:v>
                </c:pt>
                <c:pt idx="60">
                  <c:v>1.6486033015926991</c:v>
                </c:pt>
                <c:pt idx="61">
                  <c:v>1.6573936291240043</c:v>
                </c:pt>
                <c:pt idx="62">
                  <c:v>1.6867428797559436</c:v>
                </c:pt>
                <c:pt idx="63">
                  <c:v>1.7119811878597588</c:v>
                </c:pt>
                <c:pt idx="64">
                  <c:v>1.7155040029112083</c:v>
                </c:pt>
                <c:pt idx="65">
                  <c:v>1.7590452025586354</c:v>
                </c:pt>
                <c:pt idx="66">
                  <c:v>1.7659177177979688</c:v>
                </c:pt>
                <c:pt idx="67">
                  <c:v>1.7613318187207301</c:v>
                </c:pt>
                <c:pt idx="68">
                  <c:v>1.7714431976432781</c:v>
                </c:pt>
                <c:pt idx="69">
                  <c:v>1.7622476457332621</c:v>
                </c:pt>
                <c:pt idx="70">
                  <c:v>1.7933228784059534</c:v>
                </c:pt>
                <c:pt idx="71">
                  <c:v>1.8222982250136546</c:v>
                </c:pt>
                <c:pt idx="72">
                  <c:v>1.8465498468981565</c:v>
                </c:pt>
                <c:pt idx="73">
                  <c:v>1.8717657764589517</c:v>
                </c:pt>
                <c:pt idx="74">
                  <c:v>1.8883463363811659</c:v>
                </c:pt>
                <c:pt idx="75">
                  <c:v>1.8923976857908178</c:v>
                </c:pt>
                <c:pt idx="76">
                  <c:v>1.9472832062281542</c:v>
                </c:pt>
                <c:pt idx="77">
                  <c:v>2.1600177339901481</c:v>
                </c:pt>
                <c:pt idx="78">
                  <c:v>2.0804196636696646</c:v>
                </c:pt>
                <c:pt idx="79">
                  <c:v>2.0425131170709259</c:v>
                </c:pt>
                <c:pt idx="80">
                  <c:v>2.0050572336836643</c:v>
                </c:pt>
                <c:pt idx="81">
                  <c:v>2.0481911381149973</c:v>
                </c:pt>
                <c:pt idx="82">
                  <c:v>2.0183580889062704</c:v>
                </c:pt>
                <c:pt idx="83">
                  <c:v>2.0105836713468532</c:v>
                </c:pt>
                <c:pt idx="84">
                  <c:v>2.0050572336836643</c:v>
                </c:pt>
                <c:pt idx="85">
                  <c:v>1.971282051282051</c:v>
                </c:pt>
                <c:pt idx="86">
                  <c:v>2.0172447745634607</c:v>
                </c:pt>
                <c:pt idx="87">
                  <c:v>1.952048943213649</c:v>
                </c:pt>
                <c:pt idx="88">
                  <c:v>1.8598383062530772</c:v>
                </c:pt>
                <c:pt idx="89">
                  <c:v>1.7914458558234372</c:v>
                </c:pt>
                <c:pt idx="90">
                  <c:v>1.8247028182701657</c:v>
                </c:pt>
                <c:pt idx="91">
                  <c:v>1.846060298799902</c:v>
                </c:pt>
                <c:pt idx="92">
                  <c:v>1.9268251829422152</c:v>
                </c:pt>
                <c:pt idx="93">
                  <c:v>2.1157837040781944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A-4E98-BCEE-A9CDD8E6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45-65nm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Conversion'!$T$17</c:f>
              <c:strCache>
                <c:ptCount val="1"/>
                <c:pt idx="0">
                  <c:v>0.757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Conversion'!$T$19:$T$112</c:f>
              <c:numCache>
                <c:formatCode>0.000</c:formatCode>
                <c:ptCount val="94"/>
                <c:pt idx="0">
                  <c:v>0.27884045048785544</c:v>
                </c:pt>
                <c:pt idx="1">
                  <c:v>0.28790855553222766</c:v>
                </c:pt>
                <c:pt idx="2">
                  <c:v>0.29047497893850038</c:v>
                </c:pt>
                <c:pt idx="3">
                  <c:v>0.29410333192299554</c:v>
                </c:pt>
                <c:pt idx="4">
                  <c:v>0.2981251700680273</c:v>
                </c:pt>
                <c:pt idx="5">
                  <c:v>0.30632206955775015</c:v>
                </c:pt>
                <c:pt idx="6">
                  <c:v>0.31546944444444447</c:v>
                </c:pt>
                <c:pt idx="7">
                  <c:v>0.32640109890109881</c:v>
                </c:pt>
                <c:pt idx="8">
                  <c:v>0.33200001105950022</c:v>
                </c:pt>
                <c:pt idx="9">
                  <c:v>0.33571750333185263</c:v>
                </c:pt>
                <c:pt idx="10">
                  <c:v>0.33064028268551238</c:v>
                </c:pt>
                <c:pt idx="11">
                  <c:v>0.32889981265153184</c:v>
                </c:pt>
                <c:pt idx="12">
                  <c:v>0.33532433392539956</c:v>
                </c:pt>
                <c:pt idx="13">
                  <c:v>0.34853361874718347</c:v>
                </c:pt>
                <c:pt idx="14">
                  <c:v>0.36308864468864455</c:v>
                </c:pt>
                <c:pt idx="15">
                  <c:v>0.37625085906663558</c:v>
                </c:pt>
                <c:pt idx="16">
                  <c:v>0.39330372252422596</c:v>
                </c:pt>
                <c:pt idx="17">
                  <c:v>0.40211362985928928</c:v>
                </c:pt>
                <c:pt idx="18">
                  <c:v>0.40849203072491586</c:v>
                </c:pt>
                <c:pt idx="19">
                  <c:v>0.41764031007751928</c:v>
                </c:pt>
                <c:pt idx="20">
                  <c:v>0.43200122850122852</c:v>
                </c:pt>
                <c:pt idx="21">
                  <c:v>0.44193700074423214</c:v>
                </c:pt>
                <c:pt idx="22">
                  <c:v>0.44895124875124881</c:v>
                </c:pt>
                <c:pt idx="23">
                  <c:v>0.45928404791929367</c:v>
                </c:pt>
                <c:pt idx="24">
                  <c:v>0.47593770491803267</c:v>
                </c:pt>
                <c:pt idx="25">
                  <c:v>0.49466185513288186</c:v>
                </c:pt>
                <c:pt idx="26">
                  <c:v>0.51055306553911195</c:v>
                </c:pt>
                <c:pt idx="27">
                  <c:v>0.51839494411921228</c:v>
                </c:pt>
                <c:pt idx="28">
                  <c:v>0.53164502018842541</c:v>
                </c:pt>
                <c:pt idx="29">
                  <c:v>0.54912021857923499</c:v>
                </c:pt>
                <c:pt idx="30">
                  <c:v>0.56888888888888889</c:v>
                </c:pt>
                <c:pt idx="31">
                  <c:v>0.59539496168038597</c:v>
                </c:pt>
                <c:pt idx="32">
                  <c:v>0.61698482529598608</c:v>
                </c:pt>
                <c:pt idx="33">
                  <c:v>0.63185698217937469</c:v>
                </c:pt>
                <c:pt idx="34">
                  <c:v>0.67081445982545884</c:v>
                </c:pt>
                <c:pt idx="35">
                  <c:v>0.69927037492317146</c:v>
                </c:pt>
                <c:pt idx="36">
                  <c:v>0.73802883096366512</c:v>
                </c:pt>
                <c:pt idx="37">
                  <c:v>0.77785386489119834</c:v>
                </c:pt>
                <c:pt idx="38">
                  <c:v>0.81565629580279797</c:v>
                </c:pt>
                <c:pt idx="39">
                  <c:v>0.85351725844998316</c:v>
                </c:pt>
                <c:pt idx="40">
                  <c:v>0.91811178457163178</c:v>
                </c:pt>
                <c:pt idx="41">
                  <c:v>0.9836788354898337</c:v>
                </c:pt>
                <c:pt idx="42">
                  <c:v>1.0421149847094799</c:v>
                </c:pt>
                <c:pt idx="43">
                  <c:v>1.1175318725099601</c:v>
                </c:pt>
                <c:pt idx="44">
                  <c:v>1.1783167626491156</c:v>
                </c:pt>
                <c:pt idx="45">
                  <c:v>1.2460153469561517</c:v>
                </c:pt>
                <c:pt idx="46">
                  <c:v>1.2773447686986594</c:v>
                </c:pt>
                <c:pt idx="47">
                  <c:v>1.3015265966754155</c:v>
                </c:pt>
                <c:pt idx="48">
                  <c:v>1.3526974675033621</c:v>
                </c:pt>
                <c:pt idx="49">
                  <c:v>1.3768457842248412</c:v>
                </c:pt>
                <c:pt idx="50">
                  <c:v>1.4005757103574703</c:v>
                </c:pt>
                <c:pt idx="51">
                  <c:v>1.453917840375587</c:v>
                </c:pt>
                <c:pt idx="52">
                  <c:v>1.4837869647954331</c:v>
                </c:pt>
                <c:pt idx="53">
                  <c:v>1.444490906965872</c:v>
                </c:pt>
                <c:pt idx="54">
                  <c:v>1.446578591483388</c:v>
                </c:pt>
                <c:pt idx="55">
                  <c:v>1.4773165085388997</c:v>
                </c:pt>
                <c:pt idx="56">
                  <c:v>1.4935654323936931</c:v>
                </c:pt>
                <c:pt idx="57">
                  <c:v>1.4892086075345732</c:v>
                </c:pt>
                <c:pt idx="58">
                  <c:v>1.5078461538461541</c:v>
                </c:pt>
                <c:pt idx="59">
                  <c:v>1.4773165085388997</c:v>
                </c:pt>
                <c:pt idx="60">
                  <c:v>1.5034322456813818</c:v>
                </c:pt>
                <c:pt idx="61">
                  <c:v>1.5156133381572598</c:v>
                </c:pt>
                <c:pt idx="62">
                  <c:v>1.544948925256473</c:v>
                </c:pt>
                <c:pt idx="63">
                  <c:v>1.5904398406374503</c:v>
                </c:pt>
                <c:pt idx="64">
                  <c:v>1.556440083456063</c:v>
                </c:pt>
                <c:pt idx="65">
                  <c:v>1.5964056165751372</c:v>
                </c:pt>
                <c:pt idx="66">
                  <c:v>1.6072225677031093</c:v>
                </c:pt>
                <c:pt idx="67">
                  <c:v>1.644024847250509</c:v>
                </c:pt>
                <c:pt idx="68">
                  <c:v>1.5976024975024978</c:v>
                </c:pt>
                <c:pt idx="69">
                  <c:v>1.6036056334501756</c:v>
                </c:pt>
                <c:pt idx="70">
                  <c:v>1.644024847250509</c:v>
                </c:pt>
                <c:pt idx="71">
                  <c:v>1.6415349949135301</c:v>
                </c:pt>
                <c:pt idx="72">
                  <c:v>1.6743195876288661</c:v>
                </c:pt>
                <c:pt idx="73">
                  <c:v>1.6936525974025973</c:v>
                </c:pt>
                <c:pt idx="74">
                  <c:v>1.7199219160104986</c:v>
                </c:pt>
                <c:pt idx="75">
                  <c:v>1.7054033402922755</c:v>
                </c:pt>
                <c:pt idx="76">
                  <c:v>1.7265789473684214</c:v>
                </c:pt>
                <c:pt idx="77">
                  <c:v>1.8266297592997813</c:v>
                </c:pt>
                <c:pt idx="78">
                  <c:v>1.7742151474530832</c:v>
                </c:pt>
                <c:pt idx="79">
                  <c:v>1.7686773943285174</c:v>
                </c:pt>
                <c:pt idx="80">
                  <c:v>1.7494872278279339</c:v>
                </c:pt>
                <c:pt idx="81">
                  <c:v>1.7440585320614732</c:v>
                </c:pt>
                <c:pt idx="82">
                  <c:v>1.7522105528973952</c:v>
                </c:pt>
                <c:pt idx="83">
                  <c:v>1.7172692448872575</c:v>
                </c:pt>
                <c:pt idx="84">
                  <c:v>1.685881952356292</c:v>
                </c:pt>
                <c:pt idx="85">
                  <c:v>1.6540372188139059</c:v>
                </c:pt>
                <c:pt idx="86">
                  <c:v>1.6402920437214032</c:v>
                </c:pt>
                <c:pt idx="87">
                  <c:v>1.6552947570332479</c:v>
                </c:pt>
                <c:pt idx="88">
                  <c:v>1.5460927663734114</c:v>
                </c:pt>
                <c:pt idx="89">
                  <c:v>1.5392471734892785</c:v>
                </c:pt>
                <c:pt idx="90">
                  <c:v>1.4924745940783188</c:v>
                </c:pt>
                <c:pt idx="91">
                  <c:v>1.5145003857280617</c:v>
                </c:pt>
                <c:pt idx="92">
                  <c:v>1.5472377750611248</c:v>
                </c:pt>
                <c:pt idx="93">
                  <c:v>1.5335743558580459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A-471E-A5A3-3066B60C7700}"/>
            </c:ext>
          </c:extLst>
        </c:ser>
        <c:ser>
          <c:idx val="1"/>
          <c:order val="1"/>
          <c:tx>
            <c:strRef>
              <c:f>'K-S Conversion'!$U$17</c:f>
              <c:strCache>
                <c:ptCount val="1"/>
                <c:pt idx="0">
                  <c:v>0.755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Conversion'!$U$19:$U$112</c:f>
              <c:numCache>
                <c:formatCode>0.000</c:formatCode>
                <c:ptCount val="94"/>
                <c:pt idx="0">
                  <c:v>0.27148338132455785</c:v>
                </c:pt>
                <c:pt idx="1">
                  <c:v>0.27834439834024899</c:v>
                </c:pt>
                <c:pt idx="2">
                  <c:v>0.28300567612687805</c:v>
                </c:pt>
                <c:pt idx="3">
                  <c:v>0.28671802935010487</c:v>
                </c:pt>
                <c:pt idx="4">
                  <c:v>0.28790855553222766</c:v>
                </c:pt>
                <c:pt idx="5">
                  <c:v>0.29602052586938082</c:v>
                </c:pt>
                <c:pt idx="6">
                  <c:v>0.30219783165990177</c:v>
                </c:pt>
                <c:pt idx="7">
                  <c:v>0.31677027820039122</c:v>
                </c:pt>
                <c:pt idx="8">
                  <c:v>0.32297092819614714</c:v>
                </c:pt>
                <c:pt idx="9">
                  <c:v>0.32582702613661318</c:v>
                </c:pt>
                <c:pt idx="10">
                  <c:v>0.32070305676855898</c:v>
                </c:pt>
                <c:pt idx="11">
                  <c:v>0.31901199607757685</c:v>
                </c:pt>
                <c:pt idx="12">
                  <c:v>0.32601827768014058</c:v>
                </c:pt>
                <c:pt idx="13">
                  <c:v>0.33887868925546144</c:v>
                </c:pt>
                <c:pt idx="14">
                  <c:v>0.35428684807256228</c:v>
                </c:pt>
                <c:pt idx="15">
                  <c:v>0.36799798619102414</c:v>
                </c:pt>
                <c:pt idx="16">
                  <c:v>0.38111114352392067</c:v>
                </c:pt>
                <c:pt idx="17">
                  <c:v>0.39193024545669108</c:v>
                </c:pt>
                <c:pt idx="18">
                  <c:v>0.39954348239771642</c:v>
                </c:pt>
                <c:pt idx="19">
                  <c:v>0.41040120250120254</c:v>
                </c:pt>
                <c:pt idx="20">
                  <c:v>0.42500736944851153</c:v>
                </c:pt>
                <c:pt idx="21">
                  <c:v>0.42873976242958611</c:v>
                </c:pt>
                <c:pt idx="22">
                  <c:v>0.44013675086676585</c:v>
                </c:pt>
                <c:pt idx="23">
                  <c:v>0.44895124875124881</c:v>
                </c:pt>
                <c:pt idx="24">
                  <c:v>0.46413489992399282</c:v>
                </c:pt>
                <c:pt idx="25">
                  <c:v>0.48209587841318913</c:v>
                </c:pt>
                <c:pt idx="26">
                  <c:v>0.49785640188136915</c:v>
                </c:pt>
                <c:pt idx="27">
                  <c:v>0.50431044678055181</c:v>
                </c:pt>
                <c:pt idx="28">
                  <c:v>0.52175085401654653</c:v>
                </c:pt>
                <c:pt idx="29">
                  <c:v>0.53824629128316193</c:v>
                </c:pt>
                <c:pt idx="30">
                  <c:v>0.55825198237885465</c:v>
                </c:pt>
                <c:pt idx="31">
                  <c:v>0.58595070422535223</c:v>
                </c:pt>
                <c:pt idx="32">
                  <c:v>0.60357142857142865</c:v>
                </c:pt>
                <c:pt idx="33">
                  <c:v>0.6221455639315745</c:v>
                </c:pt>
                <c:pt idx="34">
                  <c:v>0.65217952522255196</c:v>
                </c:pt>
                <c:pt idx="35">
                  <c:v>0.69005152625152621</c:v>
                </c:pt>
                <c:pt idx="36">
                  <c:v>0.7251351909830932</c:v>
                </c:pt>
                <c:pt idx="37">
                  <c:v>0.76790322580645143</c:v>
                </c:pt>
                <c:pt idx="38">
                  <c:v>0.80067651715039567</c:v>
                </c:pt>
                <c:pt idx="39">
                  <c:v>0.84084336268201831</c:v>
                </c:pt>
                <c:pt idx="40">
                  <c:v>0.89181323889471842</c:v>
                </c:pt>
                <c:pt idx="41">
                  <c:v>0.95874362477231323</c:v>
                </c:pt>
                <c:pt idx="42">
                  <c:v>1.0306245537409802</c:v>
                </c:pt>
                <c:pt idx="43">
                  <c:v>1.1057140934283454</c:v>
                </c:pt>
                <c:pt idx="44">
                  <c:v>1.1640996529195589</c:v>
                </c:pt>
                <c:pt idx="45">
                  <c:v>1.2181764063811924</c:v>
                </c:pt>
                <c:pt idx="46">
                  <c:v>1.262422746781116</c:v>
                </c:pt>
                <c:pt idx="47">
                  <c:v>1.2916022855898999</c:v>
                </c:pt>
                <c:pt idx="48">
                  <c:v>1.3450897945511391</c:v>
                </c:pt>
                <c:pt idx="49">
                  <c:v>1.3574814914645104</c:v>
                </c:pt>
                <c:pt idx="50">
                  <c:v>1.3837108003638017</c:v>
                </c:pt>
                <c:pt idx="51">
                  <c:v>1.4341135644485807</c:v>
                </c:pt>
                <c:pt idx="52">
                  <c:v>1.4197542533518266</c:v>
                </c:pt>
                <c:pt idx="53">
                  <c:v>1.4403277881474572</c:v>
                </c:pt>
                <c:pt idx="54">
                  <c:v>1.446578591483388</c:v>
                </c:pt>
                <c:pt idx="55">
                  <c:v>1.4602489642184555</c:v>
                </c:pt>
                <c:pt idx="56">
                  <c:v>1.4773165085388997</c:v>
                </c:pt>
                <c:pt idx="57">
                  <c:v>1.4827058725630056</c:v>
                </c:pt>
                <c:pt idx="58">
                  <c:v>1.4783922401518745</c:v>
                </c:pt>
                <c:pt idx="59">
                  <c:v>1.4859523809523811</c:v>
                </c:pt>
                <c:pt idx="60">
                  <c:v>1.5023315347721822</c:v>
                </c:pt>
                <c:pt idx="61">
                  <c:v>1.5122778420038534</c:v>
                </c:pt>
                <c:pt idx="62">
                  <c:v>1.5403852023403215</c:v>
                </c:pt>
                <c:pt idx="63">
                  <c:v>1.5715557312252963</c:v>
                </c:pt>
                <c:pt idx="64">
                  <c:v>1.5703858024691357</c:v>
                </c:pt>
                <c:pt idx="65">
                  <c:v>1.5868752113376428</c:v>
                </c:pt>
                <c:pt idx="66">
                  <c:v>1.5868752113376428</c:v>
                </c:pt>
                <c:pt idx="67">
                  <c:v>1.6072225677031093</c:v>
                </c:pt>
                <c:pt idx="68">
                  <c:v>1.6144905432595575</c:v>
                </c:pt>
                <c:pt idx="69">
                  <c:v>1.6084307325639737</c:v>
                </c:pt>
                <c:pt idx="70">
                  <c:v>1.6628681631605955</c:v>
                </c:pt>
                <c:pt idx="71">
                  <c:v>1.6365710659898474</c:v>
                </c:pt>
                <c:pt idx="72">
                  <c:v>1.6616025641025636</c:v>
                </c:pt>
                <c:pt idx="73">
                  <c:v>1.6743195876288661</c:v>
                </c:pt>
                <c:pt idx="74">
                  <c:v>1.7001666666666668</c:v>
                </c:pt>
                <c:pt idx="75">
                  <c:v>1.7119811878597593</c:v>
                </c:pt>
                <c:pt idx="76">
                  <c:v>1.7549398882384248</c:v>
                </c:pt>
                <c:pt idx="77">
                  <c:v>1.8065408251900106</c:v>
                </c:pt>
                <c:pt idx="78">
                  <c:v>1.7923840172786176</c:v>
                </c:pt>
                <c:pt idx="79">
                  <c:v>1.7359600898045431</c:v>
                </c:pt>
                <c:pt idx="80">
                  <c:v>1.7067160574412532</c:v>
                </c:pt>
                <c:pt idx="81">
                  <c:v>1.7576752530633992</c:v>
                </c:pt>
                <c:pt idx="82">
                  <c:v>1.6794446280991737</c:v>
                </c:pt>
                <c:pt idx="83">
                  <c:v>1.6328618601115052</c:v>
                </c:pt>
                <c:pt idx="84">
                  <c:v>1.7093457658128592</c:v>
                </c:pt>
                <c:pt idx="85">
                  <c:v>1.6490204081632656</c:v>
                </c:pt>
                <c:pt idx="86">
                  <c:v>1.5988006246876565</c:v>
                </c:pt>
                <c:pt idx="87">
                  <c:v>1.5703858024691357</c:v>
                </c:pt>
                <c:pt idx="88">
                  <c:v>1.44867037470726</c:v>
                </c:pt>
                <c:pt idx="89">
                  <c:v>1.5001334211787256</c:v>
                </c:pt>
                <c:pt idx="90">
                  <c:v>1.4434485981308411</c:v>
                </c:pt>
                <c:pt idx="91">
                  <c:v>1.5403852023403215</c:v>
                </c:pt>
                <c:pt idx="92">
                  <c:v>1.6755987880350698</c:v>
                </c:pt>
                <c:pt idx="93">
                  <c:v>1.6193612903225807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A-471E-A5A3-3066B60C7700}"/>
            </c:ext>
          </c:extLst>
        </c:ser>
        <c:ser>
          <c:idx val="2"/>
          <c:order val="2"/>
          <c:tx>
            <c:strRef>
              <c:f>'K-S Conversion'!$V$17</c:f>
              <c:strCache>
                <c:ptCount val="1"/>
                <c:pt idx="0">
                  <c:v>0.754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Conversion'!$V$19:$V$112</c:f>
              <c:numCache>
                <c:formatCode>0.000</c:formatCode>
                <c:ptCount val="94"/>
                <c:pt idx="0">
                  <c:v>0.27669668737060044</c:v>
                </c:pt>
                <c:pt idx="1">
                  <c:v>0.28468762024257638</c:v>
                </c:pt>
                <c:pt idx="2">
                  <c:v>0.28910361648444066</c:v>
                </c:pt>
                <c:pt idx="3">
                  <c:v>0.29133511490617758</c:v>
                </c:pt>
                <c:pt idx="4">
                  <c:v>0.29619538706256626</c:v>
                </c:pt>
                <c:pt idx="5">
                  <c:v>0.30380547945205472</c:v>
                </c:pt>
                <c:pt idx="6">
                  <c:v>0.31178029386343997</c:v>
                </c:pt>
                <c:pt idx="7">
                  <c:v>0.32164617486338798</c:v>
                </c:pt>
                <c:pt idx="8">
                  <c:v>0.33005915912602068</c:v>
                </c:pt>
                <c:pt idx="9">
                  <c:v>0.331028236853734</c:v>
                </c:pt>
                <c:pt idx="10">
                  <c:v>0.32967228105007718</c:v>
                </c:pt>
                <c:pt idx="11">
                  <c:v>0.32582702613661318</c:v>
                </c:pt>
                <c:pt idx="12">
                  <c:v>0.32967228105007718</c:v>
                </c:pt>
                <c:pt idx="13">
                  <c:v>0.34307082866741323</c:v>
                </c:pt>
                <c:pt idx="14">
                  <c:v>0.3595008551881414</c:v>
                </c:pt>
                <c:pt idx="15">
                  <c:v>0.37406172110261759</c:v>
                </c:pt>
                <c:pt idx="16">
                  <c:v>0.38513345441762348</c:v>
                </c:pt>
                <c:pt idx="17">
                  <c:v>0.39629592223802756</c:v>
                </c:pt>
                <c:pt idx="18">
                  <c:v>0.40470019129603058</c:v>
                </c:pt>
                <c:pt idx="19">
                  <c:v>0.41424630613230323</c:v>
                </c:pt>
                <c:pt idx="20">
                  <c:v>0.42575122100122109</c:v>
                </c:pt>
                <c:pt idx="21">
                  <c:v>0.43478050012318314</c:v>
                </c:pt>
                <c:pt idx="22">
                  <c:v>0.44322747143566804</c:v>
                </c:pt>
                <c:pt idx="23">
                  <c:v>0.4523688423953896</c:v>
                </c:pt>
                <c:pt idx="24">
                  <c:v>0.46821749745676505</c:v>
                </c:pt>
                <c:pt idx="25">
                  <c:v>0.48237775057974752</c:v>
                </c:pt>
                <c:pt idx="26">
                  <c:v>0.49843954248366001</c:v>
                </c:pt>
                <c:pt idx="27">
                  <c:v>0.50965631106416687</c:v>
                </c:pt>
                <c:pt idx="28">
                  <c:v>0.52144482390608315</c:v>
                </c:pt>
                <c:pt idx="29">
                  <c:v>0.53887952329360789</c:v>
                </c:pt>
                <c:pt idx="30">
                  <c:v>0.56155278851463264</c:v>
                </c:pt>
                <c:pt idx="31">
                  <c:v>0.58008815531258751</c:v>
                </c:pt>
                <c:pt idx="32">
                  <c:v>0.60897022955523672</c:v>
                </c:pt>
                <c:pt idx="33">
                  <c:v>0.62140540423065782</c:v>
                </c:pt>
                <c:pt idx="34">
                  <c:v>0.65062056905749865</c:v>
                </c:pt>
                <c:pt idx="35">
                  <c:v>0.68220068285280722</c:v>
                </c:pt>
                <c:pt idx="36">
                  <c:v>0.72910871271585553</c:v>
                </c:pt>
                <c:pt idx="37">
                  <c:v>0.75256445898499824</c:v>
                </c:pt>
                <c:pt idx="38">
                  <c:v>0.79477555847568992</c:v>
                </c:pt>
                <c:pt idx="39">
                  <c:v>0.84241525423728836</c:v>
                </c:pt>
                <c:pt idx="40">
                  <c:v>0.88901005586592197</c:v>
                </c:pt>
                <c:pt idx="41">
                  <c:v>0.95202351233671967</c:v>
                </c:pt>
                <c:pt idx="42">
                  <c:v>1.0100768768768769</c:v>
                </c:pt>
                <c:pt idx="43">
                  <c:v>1.091886542239686</c:v>
                </c:pt>
                <c:pt idx="44">
                  <c:v>1.1594098778004074</c:v>
                </c:pt>
                <c:pt idx="45">
                  <c:v>1.2181764063811924</c:v>
                </c:pt>
                <c:pt idx="46">
                  <c:v>1.2391906873143828</c:v>
                </c:pt>
                <c:pt idx="47">
                  <c:v>1.2694161068044791</c:v>
                </c:pt>
                <c:pt idx="48">
                  <c:v>1.3033418563922945</c:v>
                </c:pt>
                <c:pt idx="49">
                  <c:v>1.3479359570661895</c:v>
                </c:pt>
                <c:pt idx="50">
                  <c:v>1.3758688038060716</c:v>
                </c:pt>
                <c:pt idx="51">
                  <c:v>1.4065941176470589</c:v>
                </c:pt>
                <c:pt idx="52">
                  <c:v>1.4424073096683794</c:v>
                </c:pt>
                <c:pt idx="53">
                  <c:v>1.4279356148491877</c:v>
                </c:pt>
                <c:pt idx="54">
                  <c:v>1.4310200743494421</c:v>
                </c:pt>
                <c:pt idx="55">
                  <c:v>1.438252331002331</c:v>
                </c:pt>
                <c:pt idx="56">
                  <c:v>1.4740957129322594</c:v>
                </c:pt>
                <c:pt idx="57">
                  <c:v>1.4634285950023576</c:v>
                </c:pt>
                <c:pt idx="58">
                  <c:v>1.4730242424242421</c:v>
                </c:pt>
                <c:pt idx="59">
                  <c:v>1.4623676720075403</c:v>
                </c:pt>
                <c:pt idx="60">
                  <c:v>1.4794690408357074</c:v>
                </c:pt>
                <c:pt idx="61">
                  <c:v>1.4881221163012395</c:v>
                </c:pt>
                <c:pt idx="62">
                  <c:v>1.5023315347721822</c:v>
                </c:pt>
                <c:pt idx="63">
                  <c:v>1.5483839530332681</c:v>
                </c:pt>
                <c:pt idx="64">
                  <c:v>1.5426647388970229</c:v>
                </c:pt>
                <c:pt idx="65">
                  <c:v>1.5575956777996069</c:v>
                </c:pt>
                <c:pt idx="66">
                  <c:v>1.5904398406374503</c:v>
                </c:pt>
                <c:pt idx="67">
                  <c:v>1.566883234714004</c:v>
                </c:pt>
                <c:pt idx="68">
                  <c:v>1.588062189054726</c:v>
                </c:pt>
                <c:pt idx="69">
                  <c:v>1.5599104228121925</c:v>
                </c:pt>
                <c:pt idx="70">
                  <c:v>1.5762475247524752</c:v>
                </c:pt>
                <c:pt idx="71">
                  <c:v>1.6218043390514634</c:v>
                </c:pt>
                <c:pt idx="72">
                  <c:v>1.6157063160543534</c:v>
                </c:pt>
                <c:pt idx="73">
                  <c:v>1.6427792620865138</c:v>
                </c:pt>
                <c:pt idx="74">
                  <c:v>1.6820154084798347</c:v>
                </c:pt>
                <c:pt idx="75">
                  <c:v>1.6590754098360652</c:v>
                </c:pt>
                <c:pt idx="76">
                  <c:v>1.691056798131811</c:v>
                </c:pt>
                <c:pt idx="77">
                  <c:v>1.8065408251900106</c:v>
                </c:pt>
                <c:pt idx="78">
                  <c:v>1.7980277056277059</c:v>
                </c:pt>
                <c:pt idx="79">
                  <c:v>1.7359600898045431</c:v>
                </c:pt>
                <c:pt idx="80">
                  <c:v>1.7359600898045431</c:v>
                </c:pt>
                <c:pt idx="81">
                  <c:v>1.7535744680851064</c:v>
                </c:pt>
                <c:pt idx="82">
                  <c:v>1.7172692448872575</c:v>
                </c:pt>
                <c:pt idx="83">
                  <c:v>1.6833028711846869</c:v>
                </c:pt>
                <c:pt idx="84">
                  <c:v>1.6949525987525988</c:v>
                </c:pt>
                <c:pt idx="85">
                  <c:v>1.6679440874035987</c:v>
                </c:pt>
                <c:pt idx="86">
                  <c:v>1.5738992087042534</c:v>
                </c:pt>
                <c:pt idx="87">
                  <c:v>1.6024025025025026</c:v>
                </c:pt>
                <c:pt idx="88">
                  <c:v>1.5078461538461541</c:v>
                </c:pt>
                <c:pt idx="89">
                  <c:v>1.54380625</c:v>
                </c:pt>
                <c:pt idx="90">
                  <c:v>1.456024060150376</c:v>
                </c:pt>
                <c:pt idx="91">
                  <c:v>1.399576019239579</c:v>
                </c:pt>
                <c:pt idx="92">
                  <c:v>1.6132760432378082</c:v>
                </c:pt>
                <c:pt idx="93">
                  <c:v>1.6897609958506223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3A-471E-A5A3-3066B60C7700}"/>
            </c:ext>
          </c:extLst>
        </c:ser>
        <c:ser>
          <c:idx val="3"/>
          <c:order val="3"/>
          <c:tx>
            <c:strRef>
              <c:f>'K-S Conversion'!$E$17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Conversion'!$W$19:$W$112</c:f>
              <c:numCache>
                <c:formatCode>0.000</c:formatCode>
                <c:ptCount val="94"/>
                <c:pt idx="0">
                  <c:v>0.27565773083373535</c:v>
                </c:pt>
                <c:pt idx="1">
                  <c:v>0.28362133078083324</c:v>
                </c:pt>
                <c:pt idx="2">
                  <c:v>0.28751121059503837</c:v>
                </c:pt>
                <c:pt idx="3">
                  <c:v>0.2907041198501874</c:v>
                </c:pt>
                <c:pt idx="4">
                  <c:v>0.29404541437502951</c:v>
                </c:pt>
                <c:pt idx="5">
                  <c:v>0.30201969243912863</c:v>
                </c:pt>
                <c:pt idx="6">
                  <c:v>0.30976849536538048</c:v>
                </c:pt>
                <c:pt idx="7">
                  <c:v>0.32158321919471561</c:v>
                </c:pt>
                <c:pt idx="8">
                  <c:v>0.32832158590308375</c:v>
                </c:pt>
                <c:pt idx="9">
                  <c:v>0.33083420587585616</c:v>
                </c:pt>
                <c:pt idx="10">
                  <c:v>0.32697612711678015</c:v>
                </c:pt>
                <c:pt idx="11">
                  <c:v>0.32455472013061387</c:v>
                </c:pt>
                <c:pt idx="12">
                  <c:v>0.33031731670223458</c:v>
                </c:pt>
                <c:pt idx="13">
                  <c:v>0.34347265292404222</c:v>
                </c:pt>
                <c:pt idx="14">
                  <c:v>0.35894118488693039</c:v>
                </c:pt>
                <c:pt idx="15">
                  <c:v>0.37275421003932468</c:v>
                </c:pt>
                <c:pt idx="16">
                  <c:v>0.38648346632245961</c:v>
                </c:pt>
                <c:pt idx="17">
                  <c:v>0.39675825426944977</c:v>
                </c:pt>
                <c:pt idx="18">
                  <c:v>0.40422868068833678</c:v>
                </c:pt>
                <c:pt idx="19">
                  <c:v>0.41408537710546095</c:v>
                </c:pt>
                <c:pt idx="20">
                  <c:v>0.4275750482481176</c:v>
                </c:pt>
                <c:pt idx="21">
                  <c:v>0.4351186081217997</c:v>
                </c:pt>
                <c:pt idx="22">
                  <c:v>0.44408991271682663</c:v>
                </c:pt>
                <c:pt idx="23">
                  <c:v>0.45351393534002216</c:v>
                </c:pt>
                <c:pt idx="24">
                  <c:v>0.46940378652861453</c:v>
                </c:pt>
                <c:pt idx="25">
                  <c:v>0.48634198344970253</c:v>
                </c:pt>
                <c:pt idx="26">
                  <c:v>0.50224742917103882</c:v>
                </c:pt>
                <c:pt idx="27">
                  <c:v>0.51075256975036698</c:v>
                </c:pt>
                <c:pt idx="28">
                  <c:v>0.5249243235206662</c:v>
                </c:pt>
                <c:pt idx="29">
                  <c:v>0.54205763172189003</c:v>
                </c:pt>
                <c:pt idx="30">
                  <c:v>0.56287899391929208</c:v>
                </c:pt>
                <c:pt idx="31">
                  <c:v>0.58710776942355891</c:v>
                </c:pt>
                <c:pt idx="32">
                  <c:v>0.60981480347115868</c:v>
                </c:pt>
                <c:pt idx="33">
                  <c:v>0.62511596919500123</c:v>
                </c:pt>
                <c:pt idx="34">
                  <c:v>0.65780022019138473</c:v>
                </c:pt>
                <c:pt idx="35">
                  <c:v>0.69046755725190834</c:v>
                </c:pt>
                <c:pt idx="36">
                  <c:v>0.73073473037161207</c:v>
                </c:pt>
                <c:pt idx="37">
                  <c:v>0.76602474226804118</c:v>
                </c:pt>
                <c:pt idx="38">
                  <c:v>0.80364633179114331</c:v>
                </c:pt>
                <c:pt idx="39">
                  <c:v>0.84556956521739124</c:v>
                </c:pt>
                <c:pt idx="40">
                  <c:v>0.89953002186816644</c:v>
                </c:pt>
                <c:pt idx="41">
                  <c:v>0.96469744902104115</c:v>
                </c:pt>
                <c:pt idx="42">
                  <c:v>1.0274981444037239</c:v>
                </c:pt>
                <c:pt idx="43">
                  <c:v>1.1049807874950537</c:v>
                </c:pt>
                <c:pt idx="44">
                  <c:v>1.1672397750511243</c:v>
                </c:pt>
                <c:pt idx="45">
                  <c:v>1.2273648460565165</c:v>
                </c:pt>
                <c:pt idx="46">
                  <c:v>1.2595238095238093</c:v>
                </c:pt>
                <c:pt idx="47">
                  <c:v>1.2874222181993726</c:v>
                </c:pt>
                <c:pt idx="48">
                  <c:v>1.333472796367585</c:v>
                </c:pt>
                <c:pt idx="49">
                  <c:v>1.3606834233153373</c:v>
                </c:pt>
                <c:pt idx="50">
                  <c:v>1.3866670309653912</c:v>
                </c:pt>
                <c:pt idx="51">
                  <c:v>1.4313633488252004</c:v>
                </c:pt>
                <c:pt idx="52">
                  <c:v>1.448321459048808</c:v>
                </c:pt>
                <c:pt idx="53">
                  <c:v>1.4375614131841954</c:v>
                </c:pt>
                <c:pt idx="54">
                  <c:v>1.4413670401493928</c:v>
                </c:pt>
                <c:pt idx="55">
                  <c:v>1.4584865636924362</c:v>
                </c:pt>
                <c:pt idx="56">
                  <c:v>1.4816258555133077</c:v>
                </c:pt>
                <c:pt idx="57">
                  <c:v>1.4783922401518745</c:v>
                </c:pt>
                <c:pt idx="58">
                  <c:v>1.4863137032333178</c:v>
                </c:pt>
                <c:pt idx="59">
                  <c:v>1.4751682464454978</c:v>
                </c:pt>
                <c:pt idx="60">
                  <c:v>1.495021580345286</c:v>
                </c:pt>
                <c:pt idx="61">
                  <c:v>1.5052692198922146</c:v>
                </c:pt>
                <c:pt idx="62">
                  <c:v>1.5290567928190202</c:v>
                </c:pt>
                <c:pt idx="63">
                  <c:v>1.5699960939214395</c:v>
                </c:pt>
                <c:pt idx="64">
                  <c:v>1.556440083456063</c:v>
                </c:pt>
                <c:pt idx="65">
                  <c:v>1.5801721763085399</c:v>
                </c:pt>
                <c:pt idx="66">
                  <c:v>1.5948117107378459</c:v>
                </c:pt>
                <c:pt idx="67">
                  <c:v>1.6056136429446484</c:v>
                </c:pt>
                <c:pt idx="68">
                  <c:v>1.5999999999999994</c:v>
                </c:pt>
                <c:pt idx="69">
                  <c:v>1.5904398406374503</c:v>
                </c:pt>
                <c:pt idx="70">
                  <c:v>1.627115256475083</c:v>
                </c:pt>
                <c:pt idx="71">
                  <c:v>1.6332734144418155</c:v>
                </c:pt>
                <c:pt idx="72">
                  <c:v>1.6502726135783568</c:v>
                </c:pt>
                <c:pt idx="73">
                  <c:v>1.67006546598056</c:v>
                </c:pt>
                <c:pt idx="74">
                  <c:v>1.7006021907738615</c:v>
                </c:pt>
                <c:pt idx="75">
                  <c:v>1.6919214425794544</c:v>
                </c:pt>
                <c:pt idx="76">
                  <c:v>1.7239117770767609</c:v>
                </c:pt>
                <c:pt idx="77">
                  <c:v>1.8132019351717468</c:v>
                </c:pt>
                <c:pt idx="78">
                  <c:v>1.7881677897574124</c:v>
                </c:pt>
                <c:pt idx="79">
                  <c:v>1.7467698938992045</c:v>
                </c:pt>
                <c:pt idx="80">
                  <c:v>1.730590643120717</c:v>
                </c:pt>
                <c:pt idx="81">
                  <c:v>1.7517562485235054</c:v>
                </c:pt>
                <c:pt idx="82">
                  <c:v>1.7159450733752621</c:v>
                </c:pt>
                <c:pt idx="83">
                  <c:v>1.6773065227363955</c:v>
                </c:pt>
                <c:pt idx="84">
                  <c:v>1.6966881183541378</c:v>
                </c:pt>
                <c:pt idx="85">
                  <c:v>1.6569735568446793</c:v>
                </c:pt>
                <c:pt idx="86">
                  <c:v>1.6040069560378409</c:v>
                </c:pt>
                <c:pt idx="87">
                  <c:v>1.6088337348053972</c:v>
                </c:pt>
                <c:pt idx="88">
                  <c:v>1.5001334211787256</c:v>
                </c:pt>
                <c:pt idx="89">
                  <c:v>1.5275550051182585</c:v>
                </c:pt>
                <c:pt idx="90">
                  <c:v>1.4637824688253174</c:v>
                </c:pt>
                <c:pt idx="91">
                  <c:v>1.4830661170999786</c:v>
                </c:pt>
                <c:pt idx="92">
                  <c:v>1.6108508538422908</c:v>
                </c:pt>
                <c:pt idx="93">
                  <c:v>1.6124670827050875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3A-471E-A5A3-3066B60C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600nm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Conversion'!$Z$17</c:f>
              <c:strCache>
                <c:ptCount val="1"/>
                <c:pt idx="0">
                  <c:v>0.753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Conversion'!$Z$19:$Z$112</c:f>
              <c:numCache>
                <c:formatCode>0.000</c:formatCode>
                <c:ptCount val="94"/>
                <c:pt idx="0">
                  <c:v>0.23326710654936467</c:v>
                </c:pt>
                <c:pt idx="1">
                  <c:v>0.24450435775263049</c:v>
                </c:pt>
                <c:pt idx="2">
                  <c:v>0.25075100100100095</c:v>
                </c:pt>
                <c:pt idx="3">
                  <c:v>0.25241027287319423</c:v>
                </c:pt>
                <c:pt idx="4">
                  <c:v>0.25775511214386748</c:v>
                </c:pt>
                <c:pt idx="5">
                  <c:v>0.26651797465767418</c:v>
                </c:pt>
                <c:pt idx="6">
                  <c:v>0.27342783505154639</c:v>
                </c:pt>
                <c:pt idx="7">
                  <c:v>0.28961717862402686</c:v>
                </c:pt>
                <c:pt idx="8">
                  <c:v>0.30042081645704527</c:v>
                </c:pt>
                <c:pt idx="9">
                  <c:v>0.30326871657754007</c:v>
                </c:pt>
                <c:pt idx="10">
                  <c:v>0.30255440265013894</c:v>
                </c:pt>
                <c:pt idx="11">
                  <c:v>0.30219783165990177</c:v>
                </c:pt>
                <c:pt idx="12">
                  <c:v>0.30995088400172494</c:v>
                </c:pt>
                <c:pt idx="13">
                  <c:v>0.32659266871839954</c:v>
                </c:pt>
                <c:pt idx="14">
                  <c:v>0.34528643915581492</c:v>
                </c:pt>
                <c:pt idx="15">
                  <c:v>0.36351300961978927</c:v>
                </c:pt>
                <c:pt idx="16">
                  <c:v>0.37889435389988363</c:v>
                </c:pt>
                <c:pt idx="17">
                  <c:v>0.39147347251710313</c:v>
                </c:pt>
                <c:pt idx="18">
                  <c:v>0.39861292775665391</c:v>
                </c:pt>
                <c:pt idx="19">
                  <c:v>0.42008164157357952</c:v>
                </c:pt>
                <c:pt idx="20">
                  <c:v>0.43554161735700203</c:v>
                </c:pt>
                <c:pt idx="21">
                  <c:v>0.44921320259805148</c:v>
                </c:pt>
                <c:pt idx="22">
                  <c:v>0.45794584382871528</c:v>
                </c:pt>
                <c:pt idx="23">
                  <c:v>0.47261307456588364</c:v>
                </c:pt>
                <c:pt idx="24">
                  <c:v>0.49034011160134966</c:v>
                </c:pt>
                <c:pt idx="25">
                  <c:v>0.51506183337755362</c:v>
                </c:pt>
                <c:pt idx="26">
                  <c:v>0.53698220659816109</c:v>
                </c:pt>
                <c:pt idx="27">
                  <c:v>0.55073905608755147</c:v>
                </c:pt>
                <c:pt idx="28">
                  <c:v>0.56520798947659934</c:v>
                </c:pt>
                <c:pt idx="29">
                  <c:v>0.58873184641445497</c:v>
                </c:pt>
                <c:pt idx="30">
                  <c:v>0.61078160919540236</c:v>
                </c:pt>
                <c:pt idx="31">
                  <c:v>0.64327216327733583</c:v>
                </c:pt>
                <c:pt idx="32">
                  <c:v>0.67607401812688828</c:v>
                </c:pt>
                <c:pt idx="33">
                  <c:v>0.6967423312883434</c:v>
                </c:pt>
                <c:pt idx="34">
                  <c:v>0.72822354879196749</c:v>
                </c:pt>
                <c:pt idx="35">
                  <c:v>0.76978708010335917</c:v>
                </c:pt>
                <c:pt idx="36">
                  <c:v>0.8111278811026239</c:v>
                </c:pt>
                <c:pt idx="37">
                  <c:v>0.84293999660902019</c:v>
                </c:pt>
                <c:pt idx="38">
                  <c:v>0.88566027874564479</c:v>
                </c:pt>
                <c:pt idx="39">
                  <c:v>0.9257142857142856</c:v>
                </c:pt>
                <c:pt idx="40">
                  <c:v>0.9817810930576073</c:v>
                </c:pt>
                <c:pt idx="41">
                  <c:v>1.0434773527161436</c:v>
                </c:pt>
                <c:pt idx="42">
                  <c:v>1.1071825673534073</c:v>
                </c:pt>
                <c:pt idx="43">
                  <c:v>1.1911433747412008</c:v>
                </c:pt>
                <c:pt idx="44">
                  <c:v>1.2417441801189464</c:v>
                </c:pt>
                <c:pt idx="45">
                  <c:v>1.285338888888889</c:v>
                </c:pt>
                <c:pt idx="46">
                  <c:v>1.3253893805309735</c:v>
                </c:pt>
                <c:pt idx="47">
                  <c:v>1.365183137962128</c:v>
                </c:pt>
                <c:pt idx="48">
                  <c:v>1.3916129849383845</c:v>
                </c:pt>
                <c:pt idx="49">
                  <c:v>1.4238369847151457</c:v>
                </c:pt>
                <c:pt idx="50">
                  <c:v>1.4341135644485807</c:v>
                </c:pt>
                <c:pt idx="51">
                  <c:v>1.4602489642184555</c:v>
                </c:pt>
                <c:pt idx="52">
                  <c:v>1.4708844843897824</c:v>
                </c:pt>
                <c:pt idx="53">
                  <c:v>1.4623676720075403</c:v>
                </c:pt>
                <c:pt idx="54">
                  <c:v>1.4634285950023576</c:v>
                </c:pt>
                <c:pt idx="55">
                  <c:v>1.4783922401518745</c:v>
                </c:pt>
                <c:pt idx="56">
                  <c:v>1.4666176581680832</c:v>
                </c:pt>
                <c:pt idx="57">
                  <c:v>1.4434485981308411</c:v>
                </c:pt>
                <c:pt idx="58">
                  <c:v>1.4676827822390175</c:v>
                </c:pt>
                <c:pt idx="59">
                  <c:v>1.4528662834350068</c:v>
                </c:pt>
                <c:pt idx="60">
                  <c:v>1.456024060150376</c:v>
                </c:pt>
                <c:pt idx="61">
                  <c:v>1.4644905660377361</c:v>
                </c:pt>
                <c:pt idx="62">
                  <c:v>1.4848691337458353</c:v>
                </c:pt>
                <c:pt idx="63">
                  <c:v>1.47195383341221</c:v>
                </c:pt>
                <c:pt idx="64">
                  <c:v>1.4740957129322594</c:v>
                </c:pt>
                <c:pt idx="65">
                  <c:v>1.4816258555133077</c:v>
                </c:pt>
                <c:pt idx="66">
                  <c:v>1.5045340614498317</c:v>
                </c:pt>
                <c:pt idx="67">
                  <c:v>1.4837869647954331</c:v>
                </c:pt>
                <c:pt idx="68">
                  <c:v>1.476241844476055</c:v>
                </c:pt>
                <c:pt idx="69">
                  <c:v>1.4613077955723037</c:v>
                </c:pt>
                <c:pt idx="70">
                  <c:v>1.469816193853428</c:v>
                </c:pt>
                <c:pt idx="71">
                  <c:v>1.5067410139356081</c:v>
                </c:pt>
                <c:pt idx="72">
                  <c:v>1.4827058725630056</c:v>
                </c:pt>
                <c:pt idx="73">
                  <c:v>1.4623676720075403</c:v>
                </c:pt>
                <c:pt idx="74">
                  <c:v>1.4946573613766729</c:v>
                </c:pt>
                <c:pt idx="75">
                  <c:v>1.4740957129322594</c:v>
                </c:pt>
                <c:pt idx="76">
                  <c:v>1.491384844868735</c:v>
                </c:pt>
                <c:pt idx="77">
                  <c:v>1.6279344714213457</c:v>
                </c:pt>
                <c:pt idx="78">
                  <c:v>1.5622299212598425</c:v>
                </c:pt>
                <c:pt idx="79">
                  <c:v>1.566883234714004</c:v>
                </c:pt>
                <c:pt idx="80">
                  <c:v>1.5472377750611248</c:v>
                </c:pt>
                <c:pt idx="81">
                  <c:v>1.5200763895601741</c:v>
                </c:pt>
                <c:pt idx="82">
                  <c:v>1.555285672227674</c:v>
                </c:pt>
                <c:pt idx="83">
                  <c:v>1.5167274131274131</c:v>
                </c:pt>
                <c:pt idx="84">
                  <c:v>1.4859523809523811</c:v>
                </c:pt>
                <c:pt idx="85">
                  <c:v>1.5056369836695489</c:v>
                </c:pt>
                <c:pt idx="86">
                  <c:v>1.4751682464454978</c:v>
                </c:pt>
                <c:pt idx="87">
                  <c:v>1.3876543280182232</c:v>
                </c:pt>
                <c:pt idx="88">
                  <c:v>1.425884306907742</c:v>
                </c:pt>
                <c:pt idx="89">
                  <c:v>1.4035805644791188</c:v>
                </c:pt>
                <c:pt idx="90">
                  <c:v>1.3603627755285652</c:v>
                </c:pt>
                <c:pt idx="91">
                  <c:v>1.3876543280182232</c:v>
                </c:pt>
                <c:pt idx="92">
                  <c:v>1.4045841138659323</c:v>
                </c:pt>
                <c:pt idx="93">
                  <c:v>1.4126474654377881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C-4B75-8E98-DB84BC160BC4}"/>
            </c:ext>
          </c:extLst>
        </c:ser>
        <c:ser>
          <c:idx val="1"/>
          <c:order val="1"/>
          <c:tx>
            <c:strRef>
              <c:f>'K-S Conversion'!$AA$17</c:f>
              <c:strCache>
                <c:ptCount val="1"/>
                <c:pt idx="0">
                  <c:v>0.757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Conversion'!$AA$19:$AA$112</c:f>
              <c:numCache>
                <c:formatCode>0.000</c:formatCode>
                <c:ptCount val="94"/>
                <c:pt idx="0">
                  <c:v>0.23439836498923039</c:v>
                </c:pt>
                <c:pt idx="1">
                  <c:v>0.24686756622186817</c:v>
                </c:pt>
                <c:pt idx="2">
                  <c:v>0.25180577385725739</c:v>
                </c:pt>
                <c:pt idx="3">
                  <c:v>0.256371157724889</c:v>
                </c:pt>
                <c:pt idx="4">
                  <c:v>0.26210364763259503</c:v>
                </c:pt>
                <c:pt idx="5">
                  <c:v>0.27132191034340947</c:v>
                </c:pt>
                <c:pt idx="6">
                  <c:v>0.28116603164688742</c:v>
                </c:pt>
                <c:pt idx="7">
                  <c:v>0.29462506350550388</c:v>
                </c:pt>
                <c:pt idx="8">
                  <c:v>0.30596137339055796</c:v>
                </c:pt>
                <c:pt idx="9">
                  <c:v>0.30995088400172494</c:v>
                </c:pt>
                <c:pt idx="10">
                  <c:v>0.30795010755001079</c:v>
                </c:pt>
                <c:pt idx="11">
                  <c:v>0.30831298687325154</c:v>
                </c:pt>
                <c:pt idx="12">
                  <c:v>0.31695652173913047</c:v>
                </c:pt>
                <c:pt idx="13">
                  <c:v>0.33395168477056075</c:v>
                </c:pt>
                <c:pt idx="14">
                  <c:v>0.35242770988911526</c:v>
                </c:pt>
                <c:pt idx="15">
                  <c:v>0.3712344110854503</c:v>
                </c:pt>
                <c:pt idx="16">
                  <c:v>0.38738605825698852</c:v>
                </c:pt>
                <c:pt idx="17">
                  <c:v>0.40234809160305335</c:v>
                </c:pt>
                <c:pt idx="18">
                  <c:v>0.4128001928640308</c:v>
                </c:pt>
                <c:pt idx="19">
                  <c:v>0.42873976242958611</c:v>
                </c:pt>
                <c:pt idx="20">
                  <c:v>0.44348602484472038</c:v>
                </c:pt>
                <c:pt idx="21">
                  <c:v>0.45848064516129028</c:v>
                </c:pt>
                <c:pt idx="22">
                  <c:v>0.47371860940695293</c:v>
                </c:pt>
                <c:pt idx="23">
                  <c:v>0.48605770423991723</c:v>
                </c:pt>
                <c:pt idx="24">
                  <c:v>0.5025416032537392</c:v>
                </c:pt>
                <c:pt idx="25">
                  <c:v>0.52822163177670423</c:v>
                </c:pt>
                <c:pt idx="26">
                  <c:v>0.54589782016348776</c:v>
                </c:pt>
                <c:pt idx="27">
                  <c:v>0.56587532557495146</c:v>
                </c:pt>
                <c:pt idx="28">
                  <c:v>0.57906022408963587</c:v>
                </c:pt>
                <c:pt idx="29">
                  <c:v>0.60392970848813954</c:v>
                </c:pt>
                <c:pt idx="30">
                  <c:v>0.62772795573675033</c:v>
                </c:pt>
                <c:pt idx="31">
                  <c:v>0.66360791679137965</c:v>
                </c:pt>
                <c:pt idx="32">
                  <c:v>0.68756130408287619</c:v>
                </c:pt>
                <c:pt idx="33">
                  <c:v>0.70862970297029726</c:v>
                </c:pt>
                <c:pt idx="34">
                  <c:v>0.74027848101265814</c:v>
                </c:pt>
                <c:pt idx="35">
                  <c:v>0.78360758069775038</c:v>
                </c:pt>
                <c:pt idx="36">
                  <c:v>0.83045289270097544</c:v>
                </c:pt>
                <c:pt idx="37">
                  <c:v>0.87570193905817184</c:v>
                </c:pt>
                <c:pt idx="38">
                  <c:v>0.91173824362606248</c:v>
                </c:pt>
                <c:pt idx="39">
                  <c:v>0.94959420289855057</c:v>
                </c:pt>
                <c:pt idx="40">
                  <c:v>1.0126992481203008</c:v>
                </c:pt>
                <c:pt idx="41">
                  <c:v>1.0761489871445269</c:v>
                </c:pt>
                <c:pt idx="42">
                  <c:v>1.135563073209976</c:v>
                </c:pt>
                <c:pt idx="43">
                  <c:v>1.2156860587002101</c:v>
                </c:pt>
                <c:pt idx="44">
                  <c:v>1.264166323024055</c:v>
                </c:pt>
                <c:pt idx="45">
                  <c:v>1.3143042253521124</c:v>
                </c:pt>
                <c:pt idx="46">
                  <c:v>1.3603627755285652</c:v>
                </c:pt>
                <c:pt idx="47">
                  <c:v>1.380763033605813</c:v>
                </c:pt>
                <c:pt idx="48">
                  <c:v>1.4351467411545626</c:v>
                </c:pt>
                <c:pt idx="49">
                  <c:v>1.44867037470726</c:v>
                </c:pt>
                <c:pt idx="50">
                  <c:v>1.4848691337458353</c:v>
                </c:pt>
                <c:pt idx="51">
                  <c:v>1.4837869647954331</c:v>
                </c:pt>
                <c:pt idx="52">
                  <c:v>1.5056369836695489</c:v>
                </c:pt>
                <c:pt idx="53">
                  <c:v>1.4881221163012395</c:v>
                </c:pt>
                <c:pt idx="54">
                  <c:v>1.5178426122646063</c:v>
                </c:pt>
                <c:pt idx="55">
                  <c:v>1.5156133381572598</c:v>
                </c:pt>
                <c:pt idx="56">
                  <c:v>1.5045340614498317</c:v>
                </c:pt>
                <c:pt idx="57">
                  <c:v>1.5078461538461541</c:v>
                </c:pt>
                <c:pt idx="58">
                  <c:v>1.4924745940783188</c:v>
                </c:pt>
                <c:pt idx="59">
                  <c:v>1.4946573613766729</c:v>
                </c:pt>
                <c:pt idx="60">
                  <c:v>1.4968444976076556</c:v>
                </c:pt>
                <c:pt idx="61">
                  <c:v>1.4892086075345732</c:v>
                </c:pt>
                <c:pt idx="62">
                  <c:v>1.5122778420038534</c:v>
                </c:pt>
                <c:pt idx="63">
                  <c:v>1.5426647388970229</c:v>
                </c:pt>
                <c:pt idx="64">
                  <c:v>1.5133885542168675</c:v>
                </c:pt>
                <c:pt idx="65">
                  <c:v>1.5045340614498317</c:v>
                </c:pt>
                <c:pt idx="66">
                  <c:v>1.511168247472316</c:v>
                </c:pt>
                <c:pt idx="67">
                  <c:v>1.5189589371980678</c:v>
                </c:pt>
                <c:pt idx="68">
                  <c:v>1.5089524050024052</c:v>
                </c:pt>
                <c:pt idx="69">
                  <c:v>1.4990360153256705</c:v>
                </c:pt>
                <c:pt idx="70">
                  <c:v>1.5133885542168675</c:v>
                </c:pt>
                <c:pt idx="71">
                  <c:v>1.5145003857280617</c:v>
                </c:pt>
                <c:pt idx="72">
                  <c:v>1.5268048715462916</c:v>
                </c:pt>
                <c:pt idx="73">
                  <c:v>1.544948925256473</c:v>
                </c:pt>
                <c:pt idx="74">
                  <c:v>1.5541324423737126</c:v>
                </c:pt>
                <c:pt idx="75">
                  <c:v>1.5369745861733204</c:v>
                </c:pt>
                <c:pt idx="76">
                  <c:v>1.5541324423737126</c:v>
                </c:pt>
                <c:pt idx="77">
                  <c:v>1.6692164609053499</c:v>
                </c:pt>
                <c:pt idx="78">
                  <c:v>1.5833216484607746</c:v>
                </c:pt>
                <c:pt idx="79">
                  <c:v>1.6120628140703512</c:v>
                </c:pt>
                <c:pt idx="80">
                  <c:v>1.5809587301587302</c:v>
                </c:pt>
                <c:pt idx="81">
                  <c:v>1.6024025025025026</c:v>
                </c:pt>
                <c:pt idx="82">
                  <c:v>1.6036056334501756</c:v>
                </c:pt>
                <c:pt idx="83">
                  <c:v>1.6157063160543534</c:v>
                </c:pt>
                <c:pt idx="84">
                  <c:v>1.5089524050024052</c:v>
                </c:pt>
                <c:pt idx="85">
                  <c:v>1.5692170779861796</c:v>
                </c:pt>
                <c:pt idx="86">
                  <c:v>1.6218043390514634</c:v>
                </c:pt>
                <c:pt idx="87">
                  <c:v>1.4881221163012395</c:v>
                </c:pt>
                <c:pt idx="88">
                  <c:v>1.550679823702253</c:v>
                </c:pt>
                <c:pt idx="89">
                  <c:v>1.4902961832061068</c:v>
                </c:pt>
                <c:pt idx="90">
                  <c:v>1.4528662834350068</c:v>
                </c:pt>
                <c:pt idx="91">
                  <c:v>1.3632522522522523</c:v>
                </c:pt>
                <c:pt idx="92">
                  <c:v>1.456024060150376</c:v>
                </c:pt>
                <c:pt idx="93">
                  <c:v>1.5381103019970772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C-4B75-8E98-DB84BC160BC4}"/>
            </c:ext>
          </c:extLst>
        </c:ser>
        <c:ser>
          <c:idx val="2"/>
          <c:order val="2"/>
          <c:tx>
            <c:strRef>
              <c:f>'K-S Conversion'!$AB$17</c:f>
              <c:strCache>
                <c:ptCount val="1"/>
                <c:pt idx="0">
                  <c:v>0.752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Conversion'!$AB$19:$AB$112</c:f>
              <c:numCache>
                <c:formatCode>0.000</c:formatCode>
                <c:ptCount val="94"/>
                <c:pt idx="0">
                  <c:v>0.22438734311643169</c:v>
                </c:pt>
                <c:pt idx="1">
                  <c:v>0.23496579463060949</c:v>
                </c:pt>
                <c:pt idx="2">
                  <c:v>0.24128761612966987</c:v>
                </c:pt>
                <c:pt idx="3">
                  <c:v>0.24465146942017468</c:v>
                </c:pt>
                <c:pt idx="4">
                  <c:v>0.25</c:v>
                </c:pt>
                <c:pt idx="5">
                  <c:v>0.25790929668552948</c:v>
                </c:pt>
                <c:pt idx="6">
                  <c:v>0.26923068088597207</c:v>
                </c:pt>
                <c:pt idx="7">
                  <c:v>0.28083272632674311</c:v>
                </c:pt>
                <c:pt idx="8">
                  <c:v>0.29392961082910318</c:v>
                </c:pt>
                <c:pt idx="9">
                  <c:v>0.29637034365719134</c:v>
                </c:pt>
                <c:pt idx="10">
                  <c:v>0.2951476488032197</c:v>
                </c:pt>
                <c:pt idx="11">
                  <c:v>0.29462506350550388</c:v>
                </c:pt>
                <c:pt idx="12">
                  <c:v>0.30219783165990177</c:v>
                </c:pt>
                <c:pt idx="13">
                  <c:v>0.31658413733159502</c:v>
                </c:pt>
                <c:pt idx="14">
                  <c:v>0.33749219897618515</c:v>
                </c:pt>
                <c:pt idx="15">
                  <c:v>0.35698895838071415</c:v>
                </c:pt>
                <c:pt idx="16">
                  <c:v>0.36993653136531368</c:v>
                </c:pt>
                <c:pt idx="17">
                  <c:v>0.38580787992495313</c:v>
                </c:pt>
                <c:pt idx="18">
                  <c:v>0.39583412322274897</c:v>
                </c:pt>
                <c:pt idx="19">
                  <c:v>0.41135912373615796</c:v>
                </c:pt>
                <c:pt idx="20">
                  <c:v>0.42699388753056233</c:v>
                </c:pt>
                <c:pt idx="21">
                  <c:v>0.43988018073780649</c:v>
                </c:pt>
                <c:pt idx="22">
                  <c:v>0.45395514429109141</c:v>
                </c:pt>
                <c:pt idx="23">
                  <c:v>0.46739803049555279</c:v>
                </c:pt>
                <c:pt idx="24">
                  <c:v>0.4877659761781461</c:v>
                </c:pt>
                <c:pt idx="25">
                  <c:v>0.5084632155104194</c:v>
                </c:pt>
                <c:pt idx="26">
                  <c:v>0.53039743210540469</c:v>
                </c:pt>
                <c:pt idx="27">
                  <c:v>0.54525577342047937</c:v>
                </c:pt>
                <c:pt idx="28">
                  <c:v>0.55759433131535507</c:v>
                </c:pt>
                <c:pt idx="29">
                  <c:v>0.57837603583426656</c:v>
                </c:pt>
                <c:pt idx="30">
                  <c:v>0.59929020501138963</c:v>
                </c:pt>
                <c:pt idx="31">
                  <c:v>0.63753615023474186</c:v>
                </c:pt>
                <c:pt idx="32">
                  <c:v>0.66043297999402817</c:v>
                </c:pt>
                <c:pt idx="33">
                  <c:v>0.68179029126213586</c:v>
                </c:pt>
                <c:pt idx="34">
                  <c:v>0.72557546194801148</c:v>
                </c:pt>
                <c:pt idx="35">
                  <c:v>0.7613518946692357</c:v>
                </c:pt>
                <c:pt idx="36">
                  <c:v>0.79870382081686431</c:v>
                </c:pt>
                <c:pt idx="37">
                  <c:v>0.84979727520435944</c:v>
                </c:pt>
                <c:pt idx="38">
                  <c:v>0.87186571675302249</c:v>
                </c:pt>
                <c:pt idx="39">
                  <c:v>0.91753013503909042</c:v>
                </c:pt>
                <c:pt idx="40">
                  <c:v>0.95935743440233257</c:v>
                </c:pt>
                <c:pt idx="41">
                  <c:v>1.0400756204658266</c:v>
                </c:pt>
                <c:pt idx="42">
                  <c:v>1.096955161544523</c:v>
                </c:pt>
                <c:pt idx="43">
                  <c:v>1.1656683489987738</c:v>
                </c:pt>
                <c:pt idx="44">
                  <c:v>1.2132023450586262</c:v>
                </c:pt>
                <c:pt idx="45">
                  <c:v>1.2685391519586744</c:v>
                </c:pt>
                <c:pt idx="46">
                  <c:v>1.3097217610891523</c:v>
                </c:pt>
                <c:pt idx="47">
                  <c:v>1.3300449002217292</c:v>
                </c:pt>
                <c:pt idx="48">
                  <c:v>1.3768457842248412</c:v>
                </c:pt>
                <c:pt idx="49">
                  <c:v>1.4197542533518266</c:v>
                </c:pt>
                <c:pt idx="50">
                  <c:v>1.429990919647004</c:v>
                </c:pt>
                <c:pt idx="51">
                  <c:v>1.4392895522388058</c:v>
                </c:pt>
                <c:pt idx="52">
                  <c:v>1.4634285950023576</c:v>
                </c:pt>
                <c:pt idx="53">
                  <c:v>1.453917840375587</c:v>
                </c:pt>
                <c:pt idx="54">
                  <c:v>1.4602489642184555</c:v>
                </c:pt>
                <c:pt idx="55">
                  <c:v>1.4581344308560675</c:v>
                </c:pt>
                <c:pt idx="56">
                  <c:v>1.4773165085388997</c:v>
                </c:pt>
                <c:pt idx="57">
                  <c:v>1.4613077955723037</c:v>
                </c:pt>
                <c:pt idx="58">
                  <c:v>1.4859523809523811</c:v>
                </c:pt>
                <c:pt idx="59">
                  <c:v>1.444490906965872</c:v>
                </c:pt>
                <c:pt idx="60">
                  <c:v>1.446578591483388</c:v>
                </c:pt>
                <c:pt idx="61">
                  <c:v>1.4623676720075403</c:v>
                </c:pt>
                <c:pt idx="62">
                  <c:v>1.47195383341221</c:v>
                </c:pt>
                <c:pt idx="63">
                  <c:v>1.4783922401518745</c:v>
                </c:pt>
                <c:pt idx="64">
                  <c:v>1.4602489642184555</c:v>
                </c:pt>
                <c:pt idx="65">
                  <c:v>1.4881221163012395</c:v>
                </c:pt>
                <c:pt idx="66">
                  <c:v>1.4935654323936931</c:v>
                </c:pt>
                <c:pt idx="67">
                  <c:v>1.4805469121140142</c:v>
                </c:pt>
                <c:pt idx="68">
                  <c:v>1.4655535865974518</c:v>
                </c:pt>
                <c:pt idx="69">
                  <c:v>1.4549704321277597</c:v>
                </c:pt>
                <c:pt idx="70">
                  <c:v>1.4676827822390175</c:v>
                </c:pt>
                <c:pt idx="71">
                  <c:v>1.469816193853428</c:v>
                </c:pt>
                <c:pt idx="72">
                  <c:v>1.4644905660377361</c:v>
                </c:pt>
                <c:pt idx="73">
                  <c:v>1.4676827822390175</c:v>
                </c:pt>
                <c:pt idx="74">
                  <c:v>1.4816258555133077</c:v>
                </c:pt>
                <c:pt idx="75">
                  <c:v>1.47195383341221</c:v>
                </c:pt>
                <c:pt idx="76">
                  <c:v>1.5122778420038534</c:v>
                </c:pt>
                <c:pt idx="77">
                  <c:v>1.6157063160543534</c:v>
                </c:pt>
                <c:pt idx="78">
                  <c:v>1.5268048715462916</c:v>
                </c:pt>
                <c:pt idx="79">
                  <c:v>1.5495313020068524</c:v>
                </c:pt>
                <c:pt idx="80">
                  <c:v>1.5715557312252963</c:v>
                </c:pt>
                <c:pt idx="81">
                  <c:v>1.5256806201550386</c:v>
                </c:pt>
                <c:pt idx="82">
                  <c:v>1.52905679281902</c:v>
                </c:pt>
                <c:pt idx="83">
                  <c:v>1.52905679281902</c:v>
                </c:pt>
                <c:pt idx="84">
                  <c:v>1.552980392156863</c:v>
                </c:pt>
                <c:pt idx="85">
                  <c:v>1.5599104228121925</c:v>
                </c:pt>
                <c:pt idx="86">
                  <c:v>1.4848691337458353</c:v>
                </c:pt>
                <c:pt idx="87">
                  <c:v>1.4751682464454978</c:v>
                </c:pt>
                <c:pt idx="88">
                  <c:v>1.3837108003638017</c:v>
                </c:pt>
                <c:pt idx="89">
                  <c:v>1.3768457842248412</c:v>
                </c:pt>
                <c:pt idx="90">
                  <c:v>1.3469863433169422</c:v>
                </c:pt>
                <c:pt idx="91">
                  <c:v>1.3748927536231885</c:v>
                </c:pt>
                <c:pt idx="92">
                  <c:v>1.4392895522388058</c:v>
                </c:pt>
                <c:pt idx="93">
                  <c:v>1.555285672227674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C-4B75-8E98-DB84BC160BC4}"/>
            </c:ext>
          </c:extLst>
        </c:ser>
        <c:ser>
          <c:idx val="3"/>
          <c:order val="3"/>
          <c:tx>
            <c:strRef>
              <c:f>'K-S Conversion'!$E$17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Conversion'!$AC$19:$AC$112</c:f>
              <c:numCache>
                <c:formatCode>0.000</c:formatCode>
                <c:ptCount val="94"/>
                <c:pt idx="0">
                  <c:v>0.23064606302621046</c:v>
                </c:pt>
                <c:pt idx="1">
                  <c:v>0.24206398104786409</c:v>
                </c:pt>
                <c:pt idx="2">
                  <c:v>0.24790781810929405</c:v>
                </c:pt>
                <c:pt idx="3">
                  <c:v>0.25110215427070803</c:v>
                </c:pt>
                <c:pt idx="4">
                  <c:v>0.25657576776507501</c:v>
                </c:pt>
                <c:pt idx="5">
                  <c:v>0.265197243380486</c:v>
                </c:pt>
                <c:pt idx="6">
                  <c:v>0.27456792277513942</c:v>
                </c:pt>
                <c:pt idx="7">
                  <c:v>0.288306404331793</c:v>
                </c:pt>
                <c:pt idx="8">
                  <c:v>0.30006657788195179</c:v>
                </c:pt>
                <c:pt idx="9">
                  <c:v>0.30314955561892537</c:v>
                </c:pt>
                <c:pt idx="10">
                  <c:v>0.30184165065129198</c:v>
                </c:pt>
                <c:pt idx="11">
                  <c:v>0.30166370623398814</c:v>
                </c:pt>
                <c:pt idx="12">
                  <c:v>0.30964695859376878</c:v>
                </c:pt>
                <c:pt idx="13">
                  <c:v>0.32563588054457615</c:v>
                </c:pt>
                <c:pt idx="14">
                  <c:v>0.34501715297521074</c:v>
                </c:pt>
                <c:pt idx="15">
                  <c:v>0.36386701418060563</c:v>
                </c:pt>
                <c:pt idx="16">
                  <c:v>0.37867337057728123</c:v>
                </c:pt>
                <c:pt idx="17">
                  <c:v>0.39315087961139555</c:v>
                </c:pt>
                <c:pt idx="18">
                  <c:v>0.40234809160305335</c:v>
                </c:pt>
                <c:pt idx="19">
                  <c:v>0.42000003372453804</c:v>
                </c:pt>
                <c:pt idx="20">
                  <c:v>0.43528776189302448</c:v>
                </c:pt>
                <c:pt idx="21">
                  <c:v>0.44912586733277854</c:v>
                </c:pt>
                <c:pt idx="22">
                  <c:v>0.46179277127046997</c:v>
                </c:pt>
                <c:pt idx="23">
                  <c:v>0.47528936058252974</c:v>
                </c:pt>
                <c:pt idx="24">
                  <c:v>0.49350551795939596</c:v>
                </c:pt>
                <c:pt idx="25">
                  <c:v>0.51718027644869735</c:v>
                </c:pt>
                <c:pt idx="26">
                  <c:v>0.53771920417305563</c:v>
                </c:pt>
                <c:pt idx="27">
                  <c:v>0.55388334552548157</c:v>
                </c:pt>
                <c:pt idx="28">
                  <c:v>0.56721255201109566</c:v>
                </c:pt>
                <c:pt idx="29">
                  <c:v>0.59024430572568254</c:v>
                </c:pt>
                <c:pt idx="30">
                  <c:v>0.61247758168680888</c:v>
                </c:pt>
                <c:pt idx="31">
                  <c:v>0.6480315585354629</c:v>
                </c:pt>
                <c:pt idx="32">
                  <c:v>0.67458585823022521</c:v>
                </c:pt>
                <c:pt idx="33">
                  <c:v>0.69562209508241379</c:v>
                </c:pt>
                <c:pt idx="34">
                  <c:v>0.73132704402515714</c:v>
                </c:pt>
                <c:pt idx="35">
                  <c:v>0.77151868240451327</c:v>
                </c:pt>
                <c:pt idx="36">
                  <c:v>0.81330450849963043</c:v>
                </c:pt>
                <c:pt idx="37">
                  <c:v>0.85600807211520202</c:v>
                </c:pt>
                <c:pt idx="38">
                  <c:v>0.88956983932937506</c:v>
                </c:pt>
                <c:pt idx="39">
                  <c:v>0.93082532441684573</c:v>
                </c:pt>
                <c:pt idx="40">
                  <c:v>0.98431242603550317</c:v>
                </c:pt>
                <c:pt idx="41">
                  <c:v>1.053076923076923</c:v>
                </c:pt>
                <c:pt idx="42">
                  <c:v>1.1130813990461048</c:v>
                </c:pt>
                <c:pt idx="43">
                  <c:v>1.1906053286417366</c:v>
                </c:pt>
                <c:pt idx="44">
                  <c:v>1.2394740688354549</c:v>
                </c:pt>
                <c:pt idx="45">
                  <c:v>1.2892114823404359</c:v>
                </c:pt>
                <c:pt idx="46">
                  <c:v>1.3316015779092698</c:v>
                </c:pt>
                <c:pt idx="47">
                  <c:v>1.3584410112359548</c:v>
                </c:pt>
                <c:pt idx="48">
                  <c:v>1.4009091545709196</c:v>
                </c:pt>
                <c:pt idx="49">
                  <c:v>1.4306769113623461</c:v>
                </c:pt>
                <c:pt idx="50">
                  <c:v>1.4493685485970114</c:v>
                </c:pt>
                <c:pt idx="51">
                  <c:v>1.46095473574045</c:v>
                </c:pt>
                <c:pt idx="52">
                  <c:v>1.4798282122315447</c:v>
                </c:pt>
                <c:pt idx="53">
                  <c:v>1.4680380577427821</c:v>
                </c:pt>
                <c:pt idx="54">
                  <c:v>1.4801875026388007</c:v>
                </c:pt>
                <c:pt idx="55">
                  <c:v>1.4837869647954325</c:v>
                </c:pt>
                <c:pt idx="56">
                  <c:v>1.4827058725630049</c:v>
                </c:pt>
                <c:pt idx="57">
                  <c:v>1.4705282700089337</c:v>
                </c:pt>
                <c:pt idx="58">
                  <c:v>1.4819857418264404</c:v>
                </c:pt>
                <c:pt idx="59">
                  <c:v>1.4637824688253174</c:v>
                </c:pt>
                <c:pt idx="60">
                  <c:v>1.466262850773669</c:v>
                </c:pt>
                <c:pt idx="61">
                  <c:v>1.4719538334122109</c:v>
                </c:pt>
                <c:pt idx="62">
                  <c:v>1.4895710121886592</c:v>
                </c:pt>
                <c:pt idx="63">
                  <c:v>1.4972094459509757</c:v>
                </c:pt>
                <c:pt idx="64">
                  <c:v>1.4823457474907553</c:v>
                </c:pt>
                <c:pt idx="65">
                  <c:v>1.4913848448687348</c:v>
                </c:pt>
                <c:pt idx="66">
                  <c:v>1.5030652193613729</c:v>
                </c:pt>
                <c:pt idx="67">
                  <c:v>1.494293263767192</c:v>
                </c:pt>
                <c:pt idx="68">
                  <c:v>1.4834264811585007</c:v>
                </c:pt>
                <c:pt idx="69">
                  <c:v>1.4715972660357517</c:v>
                </c:pt>
                <c:pt idx="70">
                  <c:v>1.4834264811585007</c:v>
                </c:pt>
                <c:pt idx="71">
                  <c:v>1.4968444976076556</c:v>
                </c:pt>
                <c:pt idx="72">
                  <c:v>1.491021836886202</c:v>
                </c:pt>
                <c:pt idx="73">
                  <c:v>1.4910218368862018</c:v>
                </c:pt>
                <c:pt idx="74">
                  <c:v>1.5096905239240845</c:v>
                </c:pt>
                <c:pt idx="75">
                  <c:v>1.4939292874588515</c:v>
                </c:pt>
                <c:pt idx="76">
                  <c:v>1.5189589371980678</c:v>
                </c:pt>
                <c:pt idx="77">
                  <c:v>1.6373969307154144</c:v>
                </c:pt>
                <c:pt idx="78">
                  <c:v>1.5572103481202597</c:v>
                </c:pt>
                <c:pt idx="79">
                  <c:v>1.5758558021228615</c:v>
                </c:pt>
                <c:pt idx="80">
                  <c:v>1.5664947274719256</c:v>
                </c:pt>
                <c:pt idx="81">
                  <c:v>1.5487662724949707</c:v>
                </c:pt>
                <c:pt idx="82">
                  <c:v>1.5622299212598429</c:v>
                </c:pt>
                <c:pt idx="83">
                  <c:v>1.552980392156863</c:v>
                </c:pt>
                <c:pt idx="84">
                  <c:v>1.5156133381572598</c:v>
                </c:pt>
                <c:pt idx="85">
                  <c:v>1.5445679040486271</c:v>
                </c:pt>
                <c:pt idx="86">
                  <c:v>1.5253061225039022</c:v>
                </c:pt>
                <c:pt idx="87">
                  <c:v>1.4493685485970116</c:v>
                </c:pt>
                <c:pt idx="88">
                  <c:v>1.4511159841617169</c:v>
                </c:pt>
                <c:pt idx="89">
                  <c:v>1.4224743120917556</c:v>
                </c:pt>
                <c:pt idx="90">
                  <c:v>1.3856806781975419</c:v>
                </c:pt>
                <c:pt idx="91">
                  <c:v>1.3752180004026373</c:v>
                </c:pt>
                <c:pt idx="92">
                  <c:v>1.4330813953488373</c:v>
                </c:pt>
                <c:pt idx="93">
                  <c:v>1.5001334211787256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7C-4B75-8E98-DB84BC16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800nm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 Conversion'!$AF$17</c:f>
              <c:strCache>
                <c:ptCount val="1"/>
                <c:pt idx="0">
                  <c:v>0.745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Conversion'!$AF$19:$AF$112</c:f>
              <c:numCache>
                <c:formatCode>0.000</c:formatCode>
                <c:ptCount val="94"/>
                <c:pt idx="0">
                  <c:v>0.20345496347630637</c:v>
                </c:pt>
                <c:pt idx="1">
                  <c:v>0.21148764215314639</c:v>
                </c:pt>
                <c:pt idx="2">
                  <c:v>0.21567063310450041</c:v>
                </c:pt>
                <c:pt idx="3">
                  <c:v>0.21712487101089242</c:v>
                </c:pt>
                <c:pt idx="4">
                  <c:v>0.22343420748168152</c:v>
                </c:pt>
                <c:pt idx="5">
                  <c:v>0.23059949357226339</c:v>
                </c:pt>
                <c:pt idx="6">
                  <c:v>0.24027196999605205</c:v>
                </c:pt>
                <c:pt idx="7">
                  <c:v>0.25180577385725739</c:v>
                </c:pt>
                <c:pt idx="8">
                  <c:v>0.26257344448962994</c:v>
                </c:pt>
                <c:pt idx="9">
                  <c:v>0.26477585644371948</c:v>
                </c:pt>
                <c:pt idx="10">
                  <c:v>0.26398738032185781</c:v>
                </c:pt>
                <c:pt idx="11">
                  <c:v>0.2617908693885842</c:v>
                </c:pt>
                <c:pt idx="12">
                  <c:v>0.26939102564102563</c:v>
                </c:pt>
                <c:pt idx="13">
                  <c:v>0.28066620890553473</c:v>
                </c:pt>
                <c:pt idx="14">
                  <c:v>0.3023760683760684</c:v>
                </c:pt>
                <c:pt idx="15">
                  <c:v>0.31845017421602784</c:v>
                </c:pt>
                <c:pt idx="16">
                  <c:v>0.33122237569060775</c:v>
                </c:pt>
                <c:pt idx="17">
                  <c:v>0.34367373375168092</c:v>
                </c:pt>
                <c:pt idx="18">
                  <c:v>0.35636363636363644</c:v>
                </c:pt>
                <c:pt idx="19">
                  <c:v>0.37058491807062077</c:v>
                </c:pt>
                <c:pt idx="20">
                  <c:v>0.38267045348293599</c:v>
                </c:pt>
                <c:pt idx="21">
                  <c:v>0.3939922421948911</c:v>
                </c:pt>
                <c:pt idx="22">
                  <c:v>0.40493615163836394</c:v>
                </c:pt>
                <c:pt idx="23">
                  <c:v>0.41739696052312902</c:v>
                </c:pt>
                <c:pt idx="24">
                  <c:v>0.43427383649347451</c:v>
                </c:pt>
                <c:pt idx="25">
                  <c:v>0.45714484017115531</c:v>
                </c:pt>
                <c:pt idx="26">
                  <c:v>0.4734419754663941</c:v>
                </c:pt>
                <c:pt idx="27">
                  <c:v>0.48577359782889629</c:v>
                </c:pt>
                <c:pt idx="28">
                  <c:v>0.49990052356020942</c:v>
                </c:pt>
                <c:pt idx="29">
                  <c:v>0.51869908171413381</c:v>
                </c:pt>
                <c:pt idx="30">
                  <c:v>0.54205763172189003</c:v>
                </c:pt>
                <c:pt idx="31">
                  <c:v>0.57327249790911616</c:v>
                </c:pt>
                <c:pt idx="32">
                  <c:v>0.60071356898517669</c:v>
                </c:pt>
                <c:pt idx="33">
                  <c:v>0.61296309729418552</c:v>
                </c:pt>
                <c:pt idx="34">
                  <c:v>0.64250405007363764</c:v>
                </c:pt>
                <c:pt idx="35">
                  <c:v>0.68590681679853927</c:v>
                </c:pt>
                <c:pt idx="36">
                  <c:v>0.72733962057071189</c:v>
                </c:pt>
                <c:pt idx="37">
                  <c:v>0.76088643659711075</c:v>
                </c:pt>
                <c:pt idx="38">
                  <c:v>0.79379704530531847</c:v>
                </c:pt>
                <c:pt idx="39">
                  <c:v>0.83979737732656523</c:v>
                </c:pt>
                <c:pt idx="40">
                  <c:v>0.88510346569139664</c:v>
                </c:pt>
                <c:pt idx="41">
                  <c:v>0.94415603105814394</c:v>
                </c:pt>
                <c:pt idx="42">
                  <c:v>1.01335616773223</c:v>
                </c:pt>
                <c:pt idx="43">
                  <c:v>1.0940551534225023</c:v>
                </c:pt>
                <c:pt idx="44">
                  <c:v>1.1493319286871961</c:v>
                </c:pt>
                <c:pt idx="45">
                  <c:v>1.2057907592824362</c:v>
                </c:pt>
                <c:pt idx="46">
                  <c:v>1.2374921788893598</c:v>
                </c:pt>
                <c:pt idx="47">
                  <c:v>1.2659130696474634</c:v>
                </c:pt>
                <c:pt idx="48">
                  <c:v>1.3124686895338609</c:v>
                </c:pt>
                <c:pt idx="49">
                  <c:v>1.3422516503122213</c:v>
                </c:pt>
                <c:pt idx="50">
                  <c:v>1.3536524663677132</c:v>
                </c:pt>
                <c:pt idx="51">
                  <c:v>1.3827272727272728</c:v>
                </c:pt>
                <c:pt idx="52">
                  <c:v>1.3975795194508007</c:v>
                </c:pt>
                <c:pt idx="53">
                  <c:v>1.3886425706472194</c:v>
                </c:pt>
                <c:pt idx="54">
                  <c:v>1.3906218978102185</c:v>
                </c:pt>
                <c:pt idx="55">
                  <c:v>1.3846952684258418</c:v>
                </c:pt>
                <c:pt idx="56">
                  <c:v>1.4065941176470589</c:v>
                </c:pt>
                <c:pt idx="57">
                  <c:v>1.4005757103574703</c:v>
                </c:pt>
                <c:pt idx="58">
                  <c:v>1.4126474654377881</c:v>
                </c:pt>
                <c:pt idx="59">
                  <c:v>1.3985772893772892</c:v>
                </c:pt>
                <c:pt idx="60">
                  <c:v>1.3955868541380887</c:v>
                </c:pt>
                <c:pt idx="61">
                  <c:v>1.4136597740894421</c:v>
                </c:pt>
                <c:pt idx="62">
                  <c:v>1.425884306907742</c:v>
                </c:pt>
                <c:pt idx="63">
                  <c:v>1.4403277881474572</c:v>
                </c:pt>
                <c:pt idx="64">
                  <c:v>1.4187360443622918</c:v>
                </c:pt>
                <c:pt idx="65">
                  <c:v>1.4413670401493932</c:v>
                </c:pt>
                <c:pt idx="66">
                  <c:v>1.4413670401493932</c:v>
                </c:pt>
                <c:pt idx="67">
                  <c:v>1.4581344308560675</c:v>
                </c:pt>
                <c:pt idx="68">
                  <c:v>1.4372161230195712</c:v>
                </c:pt>
                <c:pt idx="69">
                  <c:v>1.4372161230195712</c:v>
                </c:pt>
                <c:pt idx="70">
                  <c:v>1.4320502324500228</c:v>
                </c:pt>
                <c:pt idx="71">
                  <c:v>1.4497178069353325</c:v>
                </c:pt>
                <c:pt idx="72">
                  <c:v>1.4528662834350068</c:v>
                </c:pt>
                <c:pt idx="73">
                  <c:v>1.47195383341221</c:v>
                </c:pt>
                <c:pt idx="74">
                  <c:v>1.5012319271332693</c:v>
                </c:pt>
                <c:pt idx="75">
                  <c:v>1.4892086075345732</c:v>
                </c:pt>
                <c:pt idx="76">
                  <c:v>1.4957503825920608</c:v>
                </c:pt>
                <c:pt idx="77">
                  <c:v>1.6205821734745334</c:v>
                </c:pt>
                <c:pt idx="78">
                  <c:v>1.552980392156863</c:v>
                </c:pt>
                <c:pt idx="79">
                  <c:v>1.5279302618816684</c:v>
                </c:pt>
                <c:pt idx="80">
                  <c:v>1.5078461538461541</c:v>
                </c:pt>
                <c:pt idx="81">
                  <c:v>1.5483839530332681</c:v>
                </c:pt>
                <c:pt idx="82">
                  <c:v>1.5145003857280617</c:v>
                </c:pt>
                <c:pt idx="83">
                  <c:v>1.4859523809523811</c:v>
                </c:pt>
                <c:pt idx="84">
                  <c:v>1.5245575060532688</c:v>
                </c:pt>
                <c:pt idx="85">
                  <c:v>1.4476239700374531</c:v>
                </c:pt>
                <c:pt idx="86">
                  <c:v>1.429990919647004</c:v>
                </c:pt>
                <c:pt idx="87">
                  <c:v>1.5541324423737126</c:v>
                </c:pt>
                <c:pt idx="88">
                  <c:v>1.4045841138659323</c:v>
                </c:pt>
                <c:pt idx="89">
                  <c:v>1.3507901701746527</c:v>
                </c:pt>
                <c:pt idx="90">
                  <c:v>1.366149954894001</c:v>
                </c:pt>
                <c:pt idx="91">
                  <c:v>1.3748927536231885</c:v>
                </c:pt>
                <c:pt idx="92">
                  <c:v>1.491384844868735</c:v>
                </c:pt>
                <c:pt idx="93">
                  <c:v>1.3690559168925021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0-425E-B1DE-AC082849FEA1}"/>
            </c:ext>
          </c:extLst>
        </c:ser>
        <c:ser>
          <c:idx val="1"/>
          <c:order val="1"/>
          <c:tx>
            <c:strRef>
              <c:f>'K-S Conversion'!$AG$17</c:f>
              <c:strCache>
                <c:ptCount val="1"/>
                <c:pt idx="0">
                  <c:v>0.746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Conversion'!$AG$19:$AG$112</c:f>
              <c:numCache>
                <c:formatCode>0.000</c:formatCode>
                <c:ptCount val="94"/>
                <c:pt idx="0">
                  <c:v>0.20814036212749906</c:v>
                </c:pt>
                <c:pt idx="1">
                  <c:v>0.21672742551566088</c:v>
                </c:pt>
                <c:pt idx="2">
                  <c:v>0.22207867590454203</c:v>
                </c:pt>
                <c:pt idx="3">
                  <c:v>0.2237061728395062</c:v>
                </c:pt>
                <c:pt idx="4">
                  <c:v>0.22976264591439688</c:v>
                </c:pt>
                <c:pt idx="5">
                  <c:v>0.23739083759339358</c:v>
                </c:pt>
                <c:pt idx="6">
                  <c:v>0.24597900338173856</c:v>
                </c:pt>
                <c:pt idx="7">
                  <c:v>0.25837234580384233</c:v>
                </c:pt>
                <c:pt idx="8">
                  <c:v>0.26907042239081402</c:v>
                </c:pt>
                <c:pt idx="9">
                  <c:v>0.27310288540807903</c:v>
                </c:pt>
                <c:pt idx="10">
                  <c:v>0.27083801890669967</c:v>
                </c:pt>
                <c:pt idx="11">
                  <c:v>0.27035490860546313</c:v>
                </c:pt>
                <c:pt idx="12">
                  <c:v>0.27571232423490483</c:v>
                </c:pt>
                <c:pt idx="13">
                  <c:v>0.28996001894338025</c:v>
                </c:pt>
                <c:pt idx="14">
                  <c:v>0.30596137339055796</c:v>
                </c:pt>
                <c:pt idx="15">
                  <c:v>0.31995043630017461</c:v>
                </c:pt>
                <c:pt idx="16">
                  <c:v>0.33650515784793245</c:v>
                </c:pt>
                <c:pt idx="17">
                  <c:v>0.35263381620642825</c:v>
                </c:pt>
                <c:pt idx="18">
                  <c:v>0.36181842706904438</c:v>
                </c:pt>
                <c:pt idx="19">
                  <c:v>0.37691003717472116</c:v>
                </c:pt>
                <c:pt idx="20">
                  <c:v>0.38829072419468608</c:v>
                </c:pt>
                <c:pt idx="21">
                  <c:v>0.39977645729241013</c:v>
                </c:pt>
                <c:pt idx="22">
                  <c:v>0.40944550696780391</c:v>
                </c:pt>
                <c:pt idx="23">
                  <c:v>0.4220450121654501</c:v>
                </c:pt>
                <c:pt idx="24">
                  <c:v>0.44374473161033801</c:v>
                </c:pt>
                <c:pt idx="25">
                  <c:v>0.46576352448617103</c:v>
                </c:pt>
                <c:pt idx="26">
                  <c:v>0.47872670775552134</c:v>
                </c:pt>
                <c:pt idx="27">
                  <c:v>0.49177629937629941</c:v>
                </c:pt>
                <c:pt idx="28">
                  <c:v>0.50608582521716239</c:v>
                </c:pt>
                <c:pt idx="29">
                  <c:v>0.52636420150053598</c:v>
                </c:pt>
                <c:pt idx="30">
                  <c:v>0.54912021857923499</c:v>
                </c:pt>
                <c:pt idx="31">
                  <c:v>0.57701029082774069</c:v>
                </c:pt>
                <c:pt idx="32">
                  <c:v>0.60142664004563595</c:v>
                </c:pt>
                <c:pt idx="33">
                  <c:v>0.62400023228803714</c:v>
                </c:pt>
                <c:pt idx="34">
                  <c:v>0.65609523809523795</c:v>
                </c:pt>
                <c:pt idx="35">
                  <c:v>0.69005152625152621</c:v>
                </c:pt>
                <c:pt idx="36">
                  <c:v>0.73578706624605694</c:v>
                </c:pt>
                <c:pt idx="37">
                  <c:v>0.7683736850596965</c:v>
                </c:pt>
                <c:pt idx="38">
                  <c:v>0.80414256198347112</c:v>
                </c:pt>
                <c:pt idx="39">
                  <c:v>0.84715200612036723</c:v>
                </c:pt>
                <c:pt idx="40">
                  <c:v>0.89801797752808998</c:v>
                </c:pt>
                <c:pt idx="41">
                  <c:v>0.96800183150183128</c:v>
                </c:pt>
                <c:pt idx="42">
                  <c:v>1.0219447467876042</c:v>
                </c:pt>
                <c:pt idx="43">
                  <c:v>1.0991365877712032</c:v>
                </c:pt>
                <c:pt idx="44">
                  <c:v>1.1539692120227456</c:v>
                </c:pt>
                <c:pt idx="45">
                  <c:v>1.2025156393169512</c:v>
                </c:pt>
                <c:pt idx="46">
                  <c:v>1.2425968763280915</c:v>
                </c:pt>
                <c:pt idx="47">
                  <c:v>1.267662994836489</c:v>
                </c:pt>
                <c:pt idx="48">
                  <c:v>1.3069824561403509</c:v>
                </c:pt>
                <c:pt idx="49">
                  <c:v>1.354608366980709</c:v>
                </c:pt>
                <c:pt idx="50">
                  <c:v>1.3594014388489213</c:v>
                </c:pt>
                <c:pt idx="51">
                  <c:v>1.3935980127912291</c:v>
                </c:pt>
                <c:pt idx="52">
                  <c:v>1.4086080036798527</c:v>
                </c:pt>
                <c:pt idx="53">
                  <c:v>1.3916129849383845</c:v>
                </c:pt>
                <c:pt idx="54">
                  <c:v>1.399576019239579</c:v>
                </c:pt>
                <c:pt idx="55">
                  <c:v>1.4096164058904739</c:v>
                </c:pt>
                <c:pt idx="56">
                  <c:v>1.4035805644791188</c:v>
                </c:pt>
                <c:pt idx="57">
                  <c:v>1.3985772893772892</c:v>
                </c:pt>
                <c:pt idx="58">
                  <c:v>1.4320502324500228</c:v>
                </c:pt>
                <c:pt idx="59">
                  <c:v>1.4086080036798527</c:v>
                </c:pt>
                <c:pt idx="60">
                  <c:v>1.3985772893772892</c:v>
                </c:pt>
                <c:pt idx="61">
                  <c:v>1.4005757103574703</c:v>
                </c:pt>
                <c:pt idx="62">
                  <c:v>1.436180926874709</c:v>
                </c:pt>
                <c:pt idx="63">
                  <c:v>1.4740957129322594</c:v>
                </c:pt>
                <c:pt idx="64">
                  <c:v>1.429990919647004</c:v>
                </c:pt>
                <c:pt idx="65">
                  <c:v>1.47195383341221</c:v>
                </c:pt>
                <c:pt idx="66">
                  <c:v>1.47195383341221</c:v>
                </c:pt>
                <c:pt idx="67">
                  <c:v>1.4687489603024575</c:v>
                </c:pt>
                <c:pt idx="68">
                  <c:v>1.4289627669452181</c:v>
                </c:pt>
                <c:pt idx="69">
                  <c:v>1.436180926874709</c:v>
                </c:pt>
                <c:pt idx="70">
                  <c:v>1.4581344308560675</c:v>
                </c:pt>
                <c:pt idx="71">
                  <c:v>1.44867037470726</c:v>
                </c:pt>
                <c:pt idx="72">
                  <c:v>1.4816258555133077</c:v>
                </c:pt>
                <c:pt idx="73">
                  <c:v>1.4902961832061068</c:v>
                </c:pt>
                <c:pt idx="74">
                  <c:v>1.5012319271332693</c:v>
                </c:pt>
                <c:pt idx="75">
                  <c:v>1.5056369836695489</c:v>
                </c:pt>
                <c:pt idx="76">
                  <c:v>1.4990360153256705</c:v>
                </c:pt>
                <c:pt idx="77">
                  <c:v>1.588062189054726</c:v>
                </c:pt>
                <c:pt idx="78">
                  <c:v>1.5797791026276651</c:v>
                </c:pt>
                <c:pt idx="79">
                  <c:v>1.5518295198432144</c:v>
                </c:pt>
                <c:pt idx="80">
                  <c:v>1.5200763895601741</c:v>
                </c:pt>
                <c:pt idx="81">
                  <c:v>1.5541324423737126</c:v>
                </c:pt>
                <c:pt idx="82">
                  <c:v>1.5426647388970229</c:v>
                </c:pt>
                <c:pt idx="83">
                  <c:v>1.511168247472316</c:v>
                </c:pt>
                <c:pt idx="84">
                  <c:v>1.5200763895601741</c:v>
                </c:pt>
                <c:pt idx="85">
                  <c:v>1.4902961832061068</c:v>
                </c:pt>
                <c:pt idx="86">
                  <c:v>1.446578591483388</c:v>
                </c:pt>
                <c:pt idx="87">
                  <c:v>1.3394214922048997</c:v>
                </c:pt>
                <c:pt idx="88">
                  <c:v>1.3574814914645104</c:v>
                </c:pt>
                <c:pt idx="89">
                  <c:v>1.3226064737074681</c:v>
                </c:pt>
                <c:pt idx="90">
                  <c:v>1.368086343115124</c:v>
                </c:pt>
                <c:pt idx="91">
                  <c:v>1.3394214922048997</c:v>
                </c:pt>
                <c:pt idx="92">
                  <c:v>1.438252331002331</c:v>
                </c:pt>
                <c:pt idx="93">
                  <c:v>1.5211949709864603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0-425E-B1DE-AC082849FEA1}"/>
            </c:ext>
          </c:extLst>
        </c:ser>
        <c:ser>
          <c:idx val="2"/>
          <c:order val="2"/>
          <c:tx>
            <c:strRef>
              <c:f>'K-S Conversion'!$AH$17</c:f>
              <c:strCache>
                <c:ptCount val="1"/>
                <c:pt idx="0">
                  <c:v>0.744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Conversion'!$AH$19:$AH$112</c:f>
              <c:numCache>
                <c:formatCode>0.000</c:formatCode>
                <c:ptCount val="94"/>
                <c:pt idx="0">
                  <c:v>0.20282874251497007</c:v>
                </c:pt>
                <c:pt idx="1">
                  <c:v>0.21213660595712386</c:v>
                </c:pt>
                <c:pt idx="2">
                  <c:v>0.21672742551566088</c:v>
                </c:pt>
                <c:pt idx="3">
                  <c:v>0.2200587315294569</c:v>
                </c:pt>
                <c:pt idx="4">
                  <c:v>0.22438734311643169</c:v>
                </c:pt>
                <c:pt idx="5">
                  <c:v>0.23354947193428519</c:v>
                </c:pt>
                <c:pt idx="6">
                  <c:v>0.24128761612966987</c:v>
                </c:pt>
                <c:pt idx="7">
                  <c:v>0.25316771440048202</c:v>
                </c:pt>
                <c:pt idx="8">
                  <c:v>0.26257344448962994</c:v>
                </c:pt>
                <c:pt idx="9">
                  <c:v>0.26667686017988546</c:v>
                </c:pt>
                <c:pt idx="10">
                  <c:v>0.26588328568511332</c:v>
                </c:pt>
                <c:pt idx="11">
                  <c:v>0.26257344448962994</c:v>
                </c:pt>
                <c:pt idx="12">
                  <c:v>0.27116052631578952</c:v>
                </c:pt>
                <c:pt idx="13">
                  <c:v>0.28334133611691026</c:v>
                </c:pt>
                <c:pt idx="14">
                  <c:v>0.29794925611052087</c:v>
                </c:pt>
                <c:pt idx="15">
                  <c:v>0.31714286801478586</c:v>
                </c:pt>
                <c:pt idx="16">
                  <c:v>0.32947900308778116</c:v>
                </c:pt>
                <c:pt idx="17">
                  <c:v>0.34387492714637979</c:v>
                </c:pt>
                <c:pt idx="18">
                  <c:v>0.35532377979568674</c:v>
                </c:pt>
                <c:pt idx="19">
                  <c:v>0.36692528735632174</c:v>
                </c:pt>
                <c:pt idx="20">
                  <c:v>0.38044477611940286</c:v>
                </c:pt>
                <c:pt idx="21">
                  <c:v>0.39376260345235276</c:v>
                </c:pt>
                <c:pt idx="22">
                  <c:v>0.40399313022700123</c:v>
                </c:pt>
                <c:pt idx="23">
                  <c:v>0.41497126117419675</c:v>
                </c:pt>
                <c:pt idx="24">
                  <c:v>0.43250521140609632</c:v>
                </c:pt>
                <c:pt idx="25">
                  <c:v>0.45475042692114515</c:v>
                </c:pt>
                <c:pt idx="26">
                  <c:v>0.46958656735421439</c:v>
                </c:pt>
                <c:pt idx="27">
                  <c:v>0.4837896800825594</c:v>
                </c:pt>
                <c:pt idx="28">
                  <c:v>0.49843954248366001</c:v>
                </c:pt>
                <c:pt idx="29">
                  <c:v>0.51718027644869757</c:v>
                </c:pt>
                <c:pt idx="30">
                  <c:v>0.54078399348887674</c:v>
                </c:pt>
                <c:pt idx="31">
                  <c:v>0.56654351261436087</c:v>
                </c:pt>
                <c:pt idx="32">
                  <c:v>0.5880352144469525</c:v>
                </c:pt>
                <c:pt idx="33">
                  <c:v>0.60608429716576018</c:v>
                </c:pt>
                <c:pt idx="34">
                  <c:v>0.6363957930225741</c:v>
                </c:pt>
                <c:pt idx="35">
                  <c:v>0.68714725860493442</c:v>
                </c:pt>
                <c:pt idx="36">
                  <c:v>0.71900349127182062</c:v>
                </c:pt>
                <c:pt idx="37">
                  <c:v>0.75810062479974361</c:v>
                </c:pt>
                <c:pt idx="38">
                  <c:v>0.7903833770062233</c:v>
                </c:pt>
                <c:pt idx="39">
                  <c:v>0.8356289065136685</c:v>
                </c:pt>
                <c:pt idx="40">
                  <c:v>0.87241250863856257</c:v>
                </c:pt>
                <c:pt idx="41">
                  <c:v>0.94235180375180372</c:v>
                </c:pt>
                <c:pt idx="42">
                  <c:v>1.0029088785046725</c:v>
                </c:pt>
                <c:pt idx="43">
                  <c:v>1.0825520719311958</c:v>
                </c:pt>
                <c:pt idx="44">
                  <c:v>1.1227528765481423</c:v>
                </c:pt>
                <c:pt idx="45">
                  <c:v>1.1911433747412008</c:v>
                </c:pt>
                <c:pt idx="46">
                  <c:v>1.2190080008399833</c:v>
                </c:pt>
                <c:pt idx="47">
                  <c:v>1.2572109589041094</c:v>
                </c:pt>
                <c:pt idx="48">
                  <c:v>1.2961008726003493</c:v>
                </c:pt>
                <c:pt idx="49">
                  <c:v>1.3253893805309735</c:v>
                </c:pt>
                <c:pt idx="50">
                  <c:v>1.3431968094600626</c:v>
                </c:pt>
                <c:pt idx="51">
                  <c:v>1.3709978300180827</c:v>
                </c:pt>
                <c:pt idx="52">
                  <c:v>1.3748927536231885</c:v>
                </c:pt>
                <c:pt idx="53">
                  <c:v>1.3866670309653915</c:v>
                </c:pt>
                <c:pt idx="54">
                  <c:v>1.3797823195642309</c:v>
                </c:pt>
                <c:pt idx="55">
                  <c:v>1.3837108003638017</c:v>
                </c:pt>
                <c:pt idx="56">
                  <c:v>1.3955868541380887</c:v>
                </c:pt>
                <c:pt idx="57">
                  <c:v>1.3935980127912291</c:v>
                </c:pt>
                <c:pt idx="58">
                  <c:v>1.4065941176470589</c:v>
                </c:pt>
                <c:pt idx="59">
                  <c:v>1.4025779816513764</c:v>
                </c:pt>
                <c:pt idx="60">
                  <c:v>1.3876543280182232</c:v>
                </c:pt>
                <c:pt idx="61">
                  <c:v>1.4045841138659323</c:v>
                </c:pt>
                <c:pt idx="62">
                  <c:v>1.4096164058904739</c:v>
                </c:pt>
                <c:pt idx="63">
                  <c:v>1.4413670401493932</c:v>
                </c:pt>
                <c:pt idx="64">
                  <c:v>1.4310200743494421</c:v>
                </c:pt>
                <c:pt idx="65">
                  <c:v>1.4434485981308411</c:v>
                </c:pt>
                <c:pt idx="66">
                  <c:v>1.4455342376052387</c:v>
                </c:pt>
                <c:pt idx="67">
                  <c:v>1.446578591483388</c:v>
                </c:pt>
                <c:pt idx="68">
                  <c:v>1.4403277881474572</c:v>
                </c:pt>
                <c:pt idx="69">
                  <c:v>1.4167025854108957</c:v>
                </c:pt>
                <c:pt idx="70">
                  <c:v>1.4310200743494421</c:v>
                </c:pt>
                <c:pt idx="71">
                  <c:v>1.4434485981308411</c:v>
                </c:pt>
                <c:pt idx="72">
                  <c:v>1.4655535865974518</c:v>
                </c:pt>
                <c:pt idx="73">
                  <c:v>1.4687489603024575</c:v>
                </c:pt>
                <c:pt idx="74">
                  <c:v>1.4708844843897824</c:v>
                </c:pt>
                <c:pt idx="75">
                  <c:v>1.491384844868735</c:v>
                </c:pt>
                <c:pt idx="76">
                  <c:v>1.5279302618816684</c:v>
                </c:pt>
                <c:pt idx="77">
                  <c:v>1.6193612903225807</c:v>
                </c:pt>
                <c:pt idx="78">
                  <c:v>1.5680495559940801</c:v>
                </c:pt>
                <c:pt idx="79">
                  <c:v>1.5774235017335314</c:v>
                </c:pt>
                <c:pt idx="80">
                  <c:v>1.566883234714004</c:v>
                </c:pt>
                <c:pt idx="81">
                  <c:v>1.5245575060532688</c:v>
                </c:pt>
                <c:pt idx="82">
                  <c:v>1.5575956777996069</c:v>
                </c:pt>
                <c:pt idx="83">
                  <c:v>1.5189589371980678</c:v>
                </c:pt>
                <c:pt idx="84">
                  <c:v>1.5100597690086621</c:v>
                </c:pt>
                <c:pt idx="85">
                  <c:v>1.4827058725630056</c:v>
                </c:pt>
                <c:pt idx="86">
                  <c:v>1.5301844660194177</c:v>
                </c:pt>
                <c:pt idx="87">
                  <c:v>1.4634285950023576</c:v>
                </c:pt>
                <c:pt idx="88">
                  <c:v>1.3846952684258418</c:v>
                </c:pt>
                <c:pt idx="89">
                  <c:v>1.4187360443622918</c:v>
                </c:pt>
                <c:pt idx="90">
                  <c:v>1.4146730627306274</c:v>
                </c:pt>
                <c:pt idx="91">
                  <c:v>1.3642172374943669</c:v>
                </c:pt>
                <c:pt idx="92">
                  <c:v>1.3574814914645104</c:v>
                </c:pt>
                <c:pt idx="93">
                  <c:v>1.421793637204998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0-425E-B1DE-AC082849FEA1}"/>
            </c:ext>
          </c:extLst>
        </c:ser>
        <c:ser>
          <c:idx val="3"/>
          <c:order val="3"/>
          <c:tx>
            <c:strRef>
              <c:f>'K-S Conversion'!$E$17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Conversion'!$AI$19:$AI$112</c:f>
              <c:numCache>
                <c:formatCode>0.000</c:formatCode>
                <c:ptCount val="94"/>
                <c:pt idx="0">
                  <c:v>0.20479639766447705</c:v>
                </c:pt>
                <c:pt idx="1">
                  <c:v>0.21343965976050178</c:v>
                </c:pt>
                <c:pt idx="2">
                  <c:v>0.21814342094071609</c:v>
                </c:pt>
                <c:pt idx="3">
                  <c:v>0.22028238204931316</c:v>
                </c:pt>
                <c:pt idx="4">
                  <c:v>0.22584652800171981</c:v>
                </c:pt>
                <c:pt idx="5">
                  <c:v>0.23383213656818627</c:v>
                </c:pt>
                <c:pt idx="6">
                  <c:v>0.24250165434706089</c:v>
                </c:pt>
                <c:pt idx="7">
                  <c:v>0.25443462088698127</c:v>
                </c:pt>
                <c:pt idx="8">
                  <c:v>0.26472322549219518</c:v>
                </c:pt>
                <c:pt idx="9">
                  <c:v>0.26816391771345355</c:v>
                </c:pt>
                <c:pt idx="10">
                  <c:v>0.26688884042166472</c:v>
                </c:pt>
                <c:pt idx="11">
                  <c:v>0.2648811466122819</c:v>
                </c:pt>
                <c:pt idx="12">
                  <c:v>0.27207618639222408</c:v>
                </c:pt>
                <c:pt idx="13">
                  <c:v>0.28463140842452556</c:v>
                </c:pt>
                <c:pt idx="14">
                  <c:v>0.30207906135042129</c:v>
                </c:pt>
                <c:pt idx="15">
                  <c:v>0.31851255293405922</c:v>
                </c:pt>
                <c:pt idx="16">
                  <c:v>0.33238947776056654</c:v>
                </c:pt>
                <c:pt idx="17">
                  <c:v>0.34670349673937473</c:v>
                </c:pt>
                <c:pt idx="18">
                  <c:v>0.35782436831322556</c:v>
                </c:pt>
                <c:pt idx="19">
                  <c:v>0.37145115500115494</c:v>
                </c:pt>
                <c:pt idx="20">
                  <c:v>0.38378807629300254</c:v>
                </c:pt>
                <c:pt idx="21">
                  <c:v>0.39583412322274897</c:v>
                </c:pt>
                <c:pt idx="22">
                  <c:v>0.40611800766283523</c:v>
                </c:pt>
                <c:pt idx="23">
                  <c:v>0.41812743577314576</c:v>
                </c:pt>
                <c:pt idx="24">
                  <c:v>0.43681314490249318</c:v>
                </c:pt>
                <c:pt idx="25">
                  <c:v>0.45919470970634374</c:v>
                </c:pt>
                <c:pt idx="26">
                  <c:v>0.47390312482245323</c:v>
                </c:pt>
                <c:pt idx="27">
                  <c:v>0.48710090715661736</c:v>
                </c:pt>
                <c:pt idx="28">
                  <c:v>0.50146384713969483</c:v>
                </c:pt>
                <c:pt idx="29">
                  <c:v>0.5207314920155246</c:v>
                </c:pt>
                <c:pt idx="30">
                  <c:v>0.54397410228509258</c:v>
                </c:pt>
                <c:pt idx="31">
                  <c:v>0.57225766016713098</c:v>
                </c:pt>
                <c:pt idx="32">
                  <c:v>0.59669028856475315</c:v>
                </c:pt>
                <c:pt idx="33">
                  <c:v>0.61430045304645742</c:v>
                </c:pt>
                <c:pt idx="34">
                  <c:v>0.644939923929438</c:v>
                </c:pt>
                <c:pt idx="35">
                  <c:v>0.6876993820890468</c:v>
                </c:pt>
                <c:pt idx="36">
                  <c:v>0.72733962057071189</c:v>
                </c:pt>
                <c:pt idx="37">
                  <c:v>0.7624392519193004</c:v>
                </c:pt>
                <c:pt idx="38">
                  <c:v>0.79608244921817917</c:v>
                </c:pt>
                <c:pt idx="39">
                  <c:v>0.84084336268201865</c:v>
                </c:pt>
                <c:pt idx="40">
                  <c:v>0.88510346569139664</c:v>
                </c:pt>
                <c:pt idx="41">
                  <c:v>0.95141546971345647</c:v>
                </c:pt>
                <c:pt idx="42">
                  <c:v>1.0126992481203008</c:v>
                </c:pt>
                <c:pt idx="43">
                  <c:v>1.091886542239686</c:v>
                </c:pt>
                <c:pt idx="44">
                  <c:v>1.1419110475806089</c:v>
                </c:pt>
                <c:pt idx="45">
                  <c:v>1.1997952054161465</c:v>
                </c:pt>
                <c:pt idx="46">
                  <c:v>1.23297769867005</c:v>
                </c:pt>
                <c:pt idx="47">
                  <c:v>1.2635847790819734</c:v>
                </c:pt>
                <c:pt idx="48">
                  <c:v>1.3051604732690625</c:v>
                </c:pt>
                <c:pt idx="49">
                  <c:v>1.3406783563611151</c:v>
                </c:pt>
                <c:pt idx="50">
                  <c:v>1.3520613019666419</c:v>
                </c:pt>
                <c:pt idx="51">
                  <c:v>1.3823996389435946</c:v>
                </c:pt>
                <c:pt idx="52">
                  <c:v>1.3935980127912291</c:v>
                </c:pt>
                <c:pt idx="53">
                  <c:v>1.388972195208428</c:v>
                </c:pt>
                <c:pt idx="54">
                  <c:v>1.3899617006182228</c:v>
                </c:pt>
                <c:pt idx="55">
                  <c:v>1.3926050228310505</c:v>
                </c:pt>
                <c:pt idx="56">
                  <c:v>1.401910129420157</c:v>
                </c:pt>
                <c:pt idx="57">
                  <c:v>1.3975795194508007</c:v>
                </c:pt>
                <c:pt idx="58">
                  <c:v>1.4170412215894512</c:v>
                </c:pt>
                <c:pt idx="59">
                  <c:v>1.4032462628734579</c:v>
                </c:pt>
                <c:pt idx="60">
                  <c:v>1.3939292212407353</c:v>
                </c:pt>
                <c:pt idx="61">
                  <c:v>1.4062588477051106</c:v>
                </c:pt>
                <c:pt idx="62">
                  <c:v>1.423836984715146</c:v>
                </c:pt>
                <c:pt idx="63">
                  <c:v>1.4518157598499066</c:v>
                </c:pt>
                <c:pt idx="64">
                  <c:v>1.4265676328129027</c:v>
                </c:pt>
                <c:pt idx="65">
                  <c:v>1.4521658196507692</c:v>
                </c:pt>
                <c:pt idx="66">
                  <c:v>1.4528662834350072</c:v>
                </c:pt>
                <c:pt idx="67">
                  <c:v>1.4577824136489521</c:v>
                </c:pt>
                <c:pt idx="68">
                  <c:v>1.4354913575456567</c:v>
                </c:pt>
                <c:pt idx="69">
                  <c:v>1.429990919647004</c:v>
                </c:pt>
                <c:pt idx="70">
                  <c:v>1.4403277881474565</c:v>
                </c:pt>
                <c:pt idx="71">
                  <c:v>1.447275396577729</c:v>
                </c:pt>
                <c:pt idx="72">
                  <c:v>1.4666176581680832</c:v>
                </c:pt>
                <c:pt idx="73">
                  <c:v>1.4769581686429512</c:v>
                </c:pt>
                <c:pt idx="74">
                  <c:v>1.4910218368862018</c:v>
                </c:pt>
                <c:pt idx="75">
                  <c:v>1.4953859207310598</c:v>
                </c:pt>
                <c:pt idx="76">
                  <c:v>1.507477650483362</c:v>
                </c:pt>
                <c:pt idx="77">
                  <c:v>1.6092368774747641</c:v>
                </c:pt>
                <c:pt idx="78">
                  <c:v>1.5668832347140043</c:v>
                </c:pt>
                <c:pt idx="79">
                  <c:v>1.5522130131765224</c:v>
                </c:pt>
                <c:pt idx="80">
                  <c:v>1.531313283147159</c:v>
                </c:pt>
                <c:pt idx="81">
                  <c:v>1.5422844936022555</c:v>
                </c:pt>
                <c:pt idx="82">
                  <c:v>1.5381103019970772</c:v>
                </c:pt>
                <c:pt idx="83">
                  <c:v>1.5052692198922155</c:v>
                </c:pt>
                <c:pt idx="84">
                  <c:v>1.5182145954067399</c:v>
                </c:pt>
                <c:pt idx="85">
                  <c:v>1.4733812812417788</c:v>
                </c:pt>
                <c:pt idx="86">
                  <c:v>1.4680380577427821</c:v>
                </c:pt>
                <c:pt idx="87">
                  <c:v>1.4486703747072598</c:v>
                </c:pt>
                <c:pt idx="88">
                  <c:v>1.3820721094617796</c:v>
                </c:pt>
                <c:pt idx="89">
                  <c:v>1.3632522522522523</c:v>
                </c:pt>
                <c:pt idx="90">
                  <c:v>1.3827272727272728</c:v>
                </c:pt>
                <c:pt idx="91">
                  <c:v>1.3594014388489206</c:v>
                </c:pt>
                <c:pt idx="92">
                  <c:v>1.4275934529332921</c:v>
                </c:pt>
                <c:pt idx="93">
                  <c:v>1.4354913575456567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0-425E-B1DE-AC082849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KBR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'K-S Conversion'!$AL$17</c:f>
              <c:strCache>
                <c:ptCount val="1"/>
                <c:pt idx="0">
                  <c:v>0.901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Conversion'!$AL$19:$AL$112</c:f>
              <c:numCache>
                <c:formatCode>0.000</c:formatCode>
                <c:ptCount val="94"/>
                <c:pt idx="0">
                  <c:v>4.3271810454065465</c:v>
                </c:pt>
                <c:pt idx="1">
                  <c:v>4.3271810454065465</c:v>
                </c:pt>
                <c:pt idx="2">
                  <c:v>4.3493769353128311</c:v>
                </c:pt>
                <c:pt idx="3">
                  <c:v>4.2779255230125521</c:v>
                </c:pt>
                <c:pt idx="4">
                  <c:v>4.3161538988408852</c:v>
                </c:pt>
                <c:pt idx="5">
                  <c:v>4.3271810454065465</c:v>
                </c:pt>
                <c:pt idx="6">
                  <c:v>4.3717636315228967</c:v>
                </c:pt>
                <c:pt idx="7">
                  <c:v>4.3271810454065465</c:v>
                </c:pt>
                <c:pt idx="8">
                  <c:v>4.3271810454065465</c:v>
                </c:pt>
                <c:pt idx="9">
                  <c:v>4.3382552910052912</c:v>
                </c:pt>
                <c:pt idx="10">
                  <c:v>4.3438101694915252</c:v>
                </c:pt>
                <c:pt idx="11">
                  <c:v>4.3382552910052912</c:v>
                </c:pt>
                <c:pt idx="12">
                  <c:v>4.3605462805526036</c:v>
                </c:pt>
                <c:pt idx="13">
                  <c:v>4.3161538988408852</c:v>
                </c:pt>
                <c:pt idx="14">
                  <c:v>4.3549556263269631</c:v>
                </c:pt>
                <c:pt idx="15">
                  <c:v>4.3717636315228967</c:v>
                </c:pt>
                <c:pt idx="16">
                  <c:v>4.3605462805526036</c:v>
                </c:pt>
                <c:pt idx="17">
                  <c:v>4.3549556263269631</c:v>
                </c:pt>
                <c:pt idx="18">
                  <c:v>4.3271810454065465</c:v>
                </c:pt>
                <c:pt idx="19">
                  <c:v>4.3549556263269631</c:v>
                </c:pt>
                <c:pt idx="20">
                  <c:v>4.3382552910052912</c:v>
                </c:pt>
                <c:pt idx="21">
                  <c:v>4.2617143378519291</c:v>
                </c:pt>
                <c:pt idx="22">
                  <c:v>4.3216616033755271</c:v>
                </c:pt>
                <c:pt idx="23">
                  <c:v>4.2887901467505243</c:v>
                </c:pt>
                <c:pt idx="24">
                  <c:v>4.2725103970741909</c:v>
                </c:pt>
                <c:pt idx="25">
                  <c:v>4.3106578947368419</c:v>
                </c:pt>
                <c:pt idx="26">
                  <c:v>4.3216616033755271</c:v>
                </c:pt>
                <c:pt idx="27">
                  <c:v>4.2833520942408372</c:v>
                </c:pt>
                <c:pt idx="28">
                  <c:v>4.2997008403361345</c:v>
                </c:pt>
                <c:pt idx="29">
                  <c:v>4.3271810454065465</c:v>
                </c:pt>
                <c:pt idx="30">
                  <c:v>4.3106578947368419</c:v>
                </c:pt>
                <c:pt idx="31">
                  <c:v>4.2942397166841566</c:v>
                </c:pt>
                <c:pt idx="32">
                  <c:v>4.2997008403361345</c:v>
                </c:pt>
                <c:pt idx="33">
                  <c:v>4.2887901467505243</c:v>
                </c:pt>
                <c:pt idx="34">
                  <c:v>4.2402579958463136</c:v>
                </c:pt>
                <c:pt idx="35">
                  <c:v>4.2456051975051983</c:v>
                </c:pt>
                <c:pt idx="36">
                  <c:v>4.2509636316337147</c:v>
                </c:pt>
                <c:pt idx="37">
                  <c:v>4.2456051975051983</c:v>
                </c:pt>
                <c:pt idx="38">
                  <c:v>4.2084087203302376</c:v>
                </c:pt>
                <c:pt idx="39">
                  <c:v>4.2563333333333331</c:v>
                </c:pt>
                <c:pt idx="40">
                  <c:v>4.1769551282051278</c:v>
                </c:pt>
                <c:pt idx="41">
                  <c:v>4.2136892561983474</c:v>
                </c:pt>
                <c:pt idx="42">
                  <c:v>4.1356199898270596</c:v>
                </c:pt>
                <c:pt idx="43">
                  <c:v>4.1717508196721313</c:v>
                </c:pt>
                <c:pt idx="44">
                  <c:v>4.1305008130081298</c:v>
                </c:pt>
                <c:pt idx="45">
                  <c:v>4.1305008130081298</c:v>
                </c:pt>
                <c:pt idx="46">
                  <c:v>4.1562022982635343</c:v>
                </c:pt>
                <c:pt idx="47">
                  <c:v>4.1562022982635343</c:v>
                </c:pt>
                <c:pt idx="48">
                  <c:v>4.187396145940391</c:v>
                </c:pt>
                <c:pt idx="49">
                  <c:v>4.1050617290192113</c:v>
                </c:pt>
                <c:pt idx="50">
                  <c:v>4.197880587023687</c:v>
                </c:pt>
                <c:pt idx="51">
                  <c:v>4.1356199898270596</c:v>
                </c:pt>
                <c:pt idx="52">
                  <c:v>4.2031391752577321</c:v>
                </c:pt>
                <c:pt idx="53">
                  <c:v>4.1613744376278117</c:v>
                </c:pt>
                <c:pt idx="54">
                  <c:v>4.0949586781029268</c:v>
                </c:pt>
                <c:pt idx="55">
                  <c:v>4.1562022982635343</c:v>
                </c:pt>
                <c:pt idx="56">
                  <c:v>4.1926329218107004</c:v>
                </c:pt>
                <c:pt idx="57">
                  <c:v>4.1305008130081298</c:v>
                </c:pt>
                <c:pt idx="58">
                  <c:v>4.14588995922528</c:v>
                </c:pt>
                <c:pt idx="59">
                  <c:v>4.0698803212851402</c:v>
                </c:pt>
                <c:pt idx="60">
                  <c:v>4.1407496945010189</c:v>
                </c:pt>
                <c:pt idx="61">
                  <c:v>4.15104081632653</c:v>
                </c:pt>
                <c:pt idx="62">
                  <c:v>4.1305008130081298</c:v>
                </c:pt>
                <c:pt idx="63">
                  <c:v>4.187396145940391</c:v>
                </c:pt>
                <c:pt idx="64">
                  <c:v>4.0302796812748998</c:v>
                </c:pt>
                <c:pt idx="65">
                  <c:v>4.079881086519114</c:v>
                </c:pt>
                <c:pt idx="66">
                  <c:v>4.1562022982635343</c:v>
                </c:pt>
                <c:pt idx="67">
                  <c:v>4.1000050505050503</c:v>
                </c:pt>
                <c:pt idx="68">
                  <c:v>4.1356199898270596</c:v>
                </c:pt>
                <c:pt idx="69">
                  <c:v>4.1202939148073021</c:v>
                </c:pt>
                <c:pt idx="70">
                  <c:v>4.0009950495049509</c:v>
                </c:pt>
                <c:pt idx="71">
                  <c:v>3.9245943469785574</c:v>
                </c:pt>
                <c:pt idx="72">
                  <c:v>3.952960784313726</c:v>
                </c:pt>
                <c:pt idx="73">
                  <c:v>3.7480856807511733</c:v>
                </c:pt>
                <c:pt idx="74">
                  <c:v>3.792086492890995</c:v>
                </c:pt>
                <c:pt idx="75">
                  <c:v>3.6793969010175767</c:v>
                </c:pt>
                <c:pt idx="76">
                  <c:v>3.6541660073597053</c:v>
                </c:pt>
                <c:pt idx="77">
                  <c:v>4.0401199600798412</c:v>
                </c:pt>
                <c:pt idx="78">
                  <c:v>3.5882415684496833</c:v>
                </c:pt>
                <c:pt idx="79">
                  <c:v>3.6292154162854535</c:v>
                </c:pt>
                <c:pt idx="80">
                  <c:v>3.536086738351254</c:v>
                </c:pt>
                <c:pt idx="81">
                  <c:v>3.4890241134751774</c:v>
                </c:pt>
                <c:pt idx="82">
                  <c:v>3.3793711754537599</c:v>
                </c:pt>
                <c:pt idx="83">
                  <c:v>3.3610259896729779</c:v>
                </c:pt>
                <c:pt idx="84">
                  <c:v>3.1927314049586779</c:v>
                </c:pt>
                <c:pt idx="85">
                  <c:v>3.1960992969396198</c:v>
                </c:pt>
                <c:pt idx="86">
                  <c:v>2.9974603068450039</c:v>
                </c:pt>
                <c:pt idx="87">
                  <c:v>3.0035603230890464</c:v>
                </c:pt>
                <c:pt idx="88">
                  <c:v>2.8538787878787875</c:v>
                </c:pt>
                <c:pt idx="89">
                  <c:v>2.8510613550340653</c:v>
                </c:pt>
                <c:pt idx="90">
                  <c:v>2.5994315102328867</c:v>
                </c:pt>
                <c:pt idx="91">
                  <c:v>2.445694167228591</c:v>
                </c:pt>
                <c:pt idx="92">
                  <c:v>2.3697076416337293</c:v>
                </c:pt>
                <c:pt idx="93">
                  <c:v>2.421420214190094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B-403D-9A5F-36E6B39E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Reflectance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Conversion'!$E$19:$E$112</c:f>
              <c:numCache>
                <c:formatCode>0.000</c:formatCode>
                <c:ptCount val="94"/>
                <c:pt idx="0">
                  <c:v>0.19650673980958497</c:v>
                </c:pt>
                <c:pt idx="1">
                  <c:v>0.20498103876048798</c:v>
                </c:pt>
                <c:pt idx="2">
                  <c:v>0.20934609144958871</c:v>
                </c:pt>
                <c:pt idx="3">
                  <c:v>0.211439045231364</c:v>
                </c:pt>
                <c:pt idx="4">
                  <c:v>0.21594611263381189</c:v>
                </c:pt>
                <c:pt idx="5">
                  <c:v>0.22430882381309816</c:v>
                </c:pt>
                <c:pt idx="6">
                  <c:v>0.23346146847740745</c:v>
                </c:pt>
                <c:pt idx="7">
                  <c:v>0.24294166325455144</c:v>
                </c:pt>
                <c:pt idx="8">
                  <c:v>0.2518911040924432</c:v>
                </c:pt>
                <c:pt idx="9">
                  <c:v>0.255228718830111</c:v>
                </c:pt>
                <c:pt idx="10">
                  <c:v>0.25095861746829412</c:v>
                </c:pt>
                <c:pt idx="11">
                  <c:v>0.25141440018002509</c:v>
                </c:pt>
                <c:pt idx="12">
                  <c:v>0.25968661501575313</c:v>
                </c:pt>
                <c:pt idx="13">
                  <c:v>0.2743022531933898</c:v>
                </c:pt>
                <c:pt idx="14">
                  <c:v>0.28820447904616603</c:v>
                </c:pt>
                <c:pt idx="15">
                  <c:v>0.3046475094801448</c:v>
                </c:pt>
                <c:pt idx="16">
                  <c:v>0.31721131173671396</c:v>
                </c:pt>
                <c:pt idx="17">
                  <c:v>0.33105049945576698</c:v>
                </c:pt>
                <c:pt idx="18">
                  <c:v>0.34201900454831208</c:v>
                </c:pt>
                <c:pt idx="19">
                  <c:v>0.35477009952276201</c:v>
                </c:pt>
                <c:pt idx="20">
                  <c:v>0.36945529102166602</c:v>
                </c:pt>
                <c:pt idx="21">
                  <c:v>0.37750928178260884</c:v>
                </c:pt>
                <c:pt idx="22">
                  <c:v>0.39040426638421777</c:v>
                </c:pt>
                <c:pt idx="23">
                  <c:v>0.40289528491618581</c:v>
                </c:pt>
                <c:pt idx="24">
                  <c:v>0.41992430833653493</c:v>
                </c:pt>
                <c:pt idx="25">
                  <c:v>0.44294724670029045</c:v>
                </c:pt>
                <c:pt idx="26">
                  <c:v>0.45848000866845012</c:v>
                </c:pt>
                <c:pt idx="27">
                  <c:v>0.47159885518294353</c:v>
                </c:pt>
                <c:pt idx="28">
                  <c:v>0.48873488614938593</c:v>
                </c:pt>
                <c:pt idx="29">
                  <c:v>0.51006759453417605</c:v>
                </c:pt>
                <c:pt idx="30">
                  <c:v>0.53633630924139108</c:v>
                </c:pt>
                <c:pt idx="31">
                  <c:v>0.56341717276771919</c:v>
                </c:pt>
                <c:pt idx="32">
                  <c:v>0.5878902348501861</c:v>
                </c:pt>
                <c:pt idx="33">
                  <c:v>0.60660223672003522</c:v>
                </c:pt>
                <c:pt idx="34">
                  <c:v>0.64143632469272538</c:v>
                </c:pt>
                <c:pt idx="35">
                  <c:v>0.68084693636227644</c:v>
                </c:pt>
                <c:pt idx="36">
                  <c:v>0.72658986801101599</c:v>
                </c:pt>
                <c:pt idx="37">
                  <c:v>0.76857338161516531</c:v>
                </c:pt>
                <c:pt idx="38">
                  <c:v>0.8083695996424588</c:v>
                </c:pt>
                <c:pt idx="39">
                  <c:v>0.8479301676688511</c:v>
                </c:pt>
                <c:pt idx="40">
                  <c:v>0.90152754569601357</c:v>
                </c:pt>
                <c:pt idx="41">
                  <c:v>0.98792988042427743</c:v>
                </c:pt>
                <c:pt idx="42">
                  <c:v>1.0397703119240627</c:v>
                </c:pt>
                <c:pt idx="43">
                  <c:v>1.1026206730665529</c:v>
                </c:pt>
                <c:pt idx="44">
                  <c:v>1.1603307999058237</c:v>
                </c:pt>
                <c:pt idx="45">
                  <c:v>1.2094130916949588</c:v>
                </c:pt>
                <c:pt idx="46">
                  <c:v>1.2601512554313943</c:v>
                </c:pt>
                <c:pt idx="47">
                  <c:v>1.2777155923684853</c:v>
                </c:pt>
                <c:pt idx="48">
                  <c:v>1.3236281397162524</c:v>
                </c:pt>
                <c:pt idx="49">
                  <c:v>1.3537030967452386</c:v>
                </c:pt>
                <c:pt idx="50">
                  <c:v>1.3853776695916658</c:v>
                </c:pt>
                <c:pt idx="51">
                  <c:v>1.4010352336527951</c:v>
                </c:pt>
                <c:pt idx="52">
                  <c:v>1.3982676828554463</c:v>
                </c:pt>
                <c:pt idx="53">
                  <c:v>1.3986845284056164</c:v>
                </c:pt>
                <c:pt idx="54">
                  <c:v>1.4012915257685401</c:v>
                </c:pt>
                <c:pt idx="55">
                  <c:v>1.3989262199763033</c:v>
                </c:pt>
                <c:pt idx="56">
                  <c:v>1.3913060902890635</c:v>
                </c:pt>
                <c:pt idx="57">
                  <c:v>1.3936336898290789</c:v>
                </c:pt>
                <c:pt idx="58">
                  <c:v>1.3962967087479277</c:v>
                </c:pt>
                <c:pt idx="59">
                  <c:v>1.3844988732620471</c:v>
                </c:pt>
                <c:pt idx="60">
                  <c:v>1.3781652130929232</c:v>
                </c:pt>
                <c:pt idx="61">
                  <c:v>1.3853739232288109</c:v>
                </c:pt>
                <c:pt idx="62">
                  <c:v>1.409535006305541</c:v>
                </c:pt>
                <c:pt idx="63">
                  <c:v>1.4096255128581543</c:v>
                </c:pt>
                <c:pt idx="64">
                  <c:v>1.4036666916936955</c:v>
                </c:pt>
                <c:pt idx="65">
                  <c:v>1.4259654023459241</c:v>
                </c:pt>
                <c:pt idx="66">
                  <c:v>1.4342414107446422</c:v>
                </c:pt>
                <c:pt idx="67">
                  <c:v>1.4270925572183299</c:v>
                </c:pt>
                <c:pt idx="68">
                  <c:v>1.4183500137741507</c:v>
                </c:pt>
                <c:pt idx="69">
                  <c:v>1.4091233103508909</c:v>
                </c:pt>
                <c:pt idx="70">
                  <c:v>1.4143707290340632</c:v>
                </c:pt>
                <c:pt idx="71">
                  <c:v>1.4339337586129701</c:v>
                </c:pt>
                <c:pt idx="72">
                  <c:v>1.455200402422326</c:v>
                </c:pt>
                <c:pt idx="73">
                  <c:v>1.4729626709231438</c:v>
                </c:pt>
                <c:pt idx="74">
                  <c:v>1.5046993469475216</c:v>
                </c:pt>
                <c:pt idx="75">
                  <c:v>1.4963882488996976</c:v>
                </c:pt>
                <c:pt idx="76">
                  <c:v>1.5329368888087027</c:v>
                </c:pt>
                <c:pt idx="77">
                  <c:v>1.6917687144767009</c:v>
                </c:pt>
                <c:pt idx="78">
                  <c:v>1.6466316440841247</c:v>
                </c:pt>
                <c:pt idx="79">
                  <c:v>1.626748938091076</c:v>
                </c:pt>
                <c:pt idx="80">
                  <c:v>1.6246650648894974</c:v>
                </c:pt>
                <c:pt idx="81">
                  <c:v>1.6286035019816891</c:v>
                </c:pt>
                <c:pt idx="82">
                  <c:v>1.6318598708767931</c:v>
                </c:pt>
                <c:pt idx="83">
                  <c:v>1.5958818433090249</c:v>
                </c:pt>
                <c:pt idx="84">
                  <c:v>1.588623740383718</c:v>
                </c:pt>
                <c:pt idx="85">
                  <c:v>1.5457555750429959</c:v>
                </c:pt>
                <c:pt idx="86">
                  <c:v>1.5624213771130229</c:v>
                </c:pt>
                <c:pt idx="87">
                  <c:v>1.46978640013786</c:v>
                </c:pt>
                <c:pt idx="88">
                  <c:v>1.4199038988946959</c:v>
                </c:pt>
                <c:pt idx="89">
                  <c:v>1.416408235338541</c:v>
                </c:pt>
                <c:pt idx="90">
                  <c:v>1.2863230000532584</c:v>
                </c:pt>
                <c:pt idx="91">
                  <c:v>1.3062880560447394</c:v>
                </c:pt>
                <c:pt idx="92">
                  <c:v>1.3431246186209826</c:v>
                </c:pt>
                <c:pt idx="93">
                  <c:v>1.494740595460361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1-4F79-ABC7-0B05B280B998}"/>
            </c:ext>
          </c:extLst>
        </c:ser>
        <c:ser>
          <c:idx val="2"/>
          <c:order val="1"/>
          <c:tx>
            <c:v>MoSiC 18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Conversion'!$Q$19:$Q$112</c:f>
              <c:numCache>
                <c:formatCode>0.000</c:formatCode>
                <c:ptCount val="94"/>
                <c:pt idx="0">
                  <c:v>0.31646010042487455</c:v>
                </c:pt>
                <c:pt idx="1">
                  <c:v>0.32480880560633762</c:v>
                </c:pt>
                <c:pt idx="2">
                  <c:v>0.32915711153572913</c:v>
                </c:pt>
                <c:pt idx="3">
                  <c:v>0.33083420587585582</c:v>
                </c:pt>
                <c:pt idx="4">
                  <c:v>0.33473540048812944</c:v>
                </c:pt>
                <c:pt idx="5">
                  <c:v>0.34521909875526952</c:v>
                </c:pt>
                <c:pt idx="6">
                  <c:v>0.35394185241153497</c:v>
                </c:pt>
                <c:pt idx="7">
                  <c:v>0.36407957728545975</c:v>
                </c:pt>
                <c:pt idx="8">
                  <c:v>0.37195737031330234</c:v>
                </c:pt>
                <c:pt idx="9">
                  <c:v>0.37239180412106243</c:v>
                </c:pt>
                <c:pt idx="10">
                  <c:v>0.36814124274278093</c:v>
                </c:pt>
                <c:pt idx="11">
                  <c:v>0.36699670600556872</c:v>
                </c:pt>
                <c:pt idx="12">
                  <c:v>0.37464427232223341</c:v>
                </c:pt>
                <c:pt idx="13">
                  <c:v>0.38919746999293942</c:v>
                </c:pt>
                <c:pt idx="14">
                  <c:v>0.40525097828109602</c:v>
                </c:pt>
                <c:pt idx="15">
                  <c:v>0.42155330739299612</c:v>
                </c:pt>
                <c:pt idx="16">
                  <c:v>0.43334650374501105</c:v>
                </c:pt>
                <c:pt idx="17">
                  <c:v>0.44486756917378417</c:v>
                </c:pt>
                <c:pt idx="18">
                  <c:v>0.45157781672508768</c:v>
                </c:pt>
                <c:pt idx="19">
                  <c:v>0.46296231370564084</c:v>
                </c:pt>
                <c:pt idx="20">
                  <c:v>0.47807443037613723</c:v>
                </c:pt>
                <c:pt idx="21">
                  <c:v>0.48539505784744347</c:v>
                </c:pt>
                <c:pt idx="22">
                  <c:v>0.49630484619176024</c:v>
                </c:pt>
                <c:pt idx="23">
                  <c:v>0.50658014981273425</c:v>
                </c:pt>
                <c:pt idx="24">
                  <c:v>0.52359103180967637</c:v>
                </c:pt>
                <c:pt idx="25">
                  <c:v>0.54089000783817176</c:v>
                </c:pt>
                <c:pt idx="26">
                  <c:v>0.56045019002084084</c:v>
                </c:pt>
                <c:pt idx="27">
                  <c:v>0.57000942230460327</c:v>
                </c:pt>
                <c:pt idx="28">
                  <c:v>0.58548857393154385</c:v>
                </c:pt>
                <c:pt idx="29">
                  <c:v>0.60524540021616147</c:v>
                </c:pt>
                <c:pt idx="30">
                  <c:v>0.62685595272739059</c:v>
                </c:pt>
                <c:pt idx="31">
                  <c:v>0.6523096267352525</c:v>
                </c:pt>
                <c:pt idx="32">
                  <c:v>0.68056079114883272</c:v>
                </c:pt>
                <c:pt idx="33">
                  <c:v>0.70011537515375166</c:v>
                </c:pt>
                <c:pt idx="34">
                  <c:v>0.73295875922622167</c:v>
                </c:pt>
                <c:pt idx="35">
                  <c:v>0.77642316677482159</c:v>
                </c:pt>
                <c:pt idx="36">
                  <c:v>0.81179687857643912</c:v>
                </c:pt>
                <c:pt idx="37">
                  <c:v>0.85529552428696198</c:v>
                </c:pt>
                <c:pt idx="38">
                  <c:v>0.89782918860932348</c:v>
                </c:pt>
                <c:pt idx="39">
                  <c:v>0.93975315363989242</c:v>
                </c:pt>
                <c:pt idx="40">
                  <c:v>0.99666194023673527</c:v>
                </c:pt>
                <c:pt idx="41">
                  <c:v>1.0775677387914231</c:v>
                </c:pt>
                <c:pt idx="42">
                  <c:v>1.1488181564497255</c:v>
                </c:pt>
                <c:pt idx="43">
                  <c:v>1.2349501270110079</c:v>
                </c:pt>
                <c:pt idx="44">
                  <c:v>1.3057674264562635</c:v>
                </c:pt>
                <c:pt idx="45">
                  <c:v>1.3606834233153366</c:v>
                </c:pt>
                <c:pt idx="46">
                  <c:v>1.4150110436208929</c:v>
                </c:pt>
                <c:pt idx="47">
                  <c:v>1.4368709452813586</c:v>
                </c:pt>
                <c:pt idx="48">
                  <c:v>1.4769581686429514</c:v>
                </c:pt>
                <c:pt idx="49">
                  <c:v>1.5238093943305899</c:v>
                </c:pt>
                <c:pt idx="50">
                  <c:v>1.5369745861733202</c:v>
                </c:pt>
                <c:pt idx="51">
                  <c:v>1.5672718751712422</c:v>
                </c:pt>
                <c:pt idx="52">
                  <c:v>1.6148956593437309</c:v>
                </c:pt>
                <c:pt idx="53">
                  <c:v>1.5774235017335314</c:v>
                </c:pt>
                <c:pt idx="54">
                  <c:v>1.6012006253126563</c:v>
                </c:pt>
                <c:pt idx="55">
                  <c:v>1.6120628140703521</c:v>
                </c:pt>
                <c:pt idx="56">
                  <c:v>1.6144905432595575</c:v>
                </c:pt>
                <c:pt idx="57">
                  <c:v>1.6299850264371694</c:v>
                </c:pt>
                <c:pt idx="58">
                  <c:v>1.6448559705715902</c:v>
                </c:pt>
                <c:pt idx="59">
                  <c:v>1.6436095056281463</c:v>
                </c:pt>
                <c:pt idx="60">
                  <c:v>1.6486033015926991</c:v>
                </c:pt>
                <c:pt idx="61">
                  <c:v>1.6573936291240043</c:v>
                </c:pt>
                <c:pt idx="62">
                  <c:v>1.6867428797559436</c:v>
                </c:pt>
                <c:pt idx="63">
                  <c:v>1.7119811878597588</c:v>
                </c:pt>
                <c:pt idx="64">
                  <c:v>1.7155040029112083</c:v>
                </c:pt>
                <c:pt idx="65">
                  <c:v>1.7590452025586354</c:v>
                </c:pt>
                <c:pt idx="66">
                  <c:v>1.7659177177979688</c:v>
                </c:pt>
                <c:pt idx="67">
                  <c:v>1.7613318187207301</c:v>
                </c:pt>
                <c:pt idx="68">
                  <c:v>1.7714431976432781</c:v>
                </c:pt>
                <c:pt idx="69">
                  <c:v>1.7622476457332621</c:v>
                </c:pt>
                <c:pt idx="70">
                  <c:v>1.7933228784059534</c:v>
                </c:pt>
                <c:pt idx="71">
                  <c:v>1.8222982250136546</c:v>
                </c:pt>
                <c:pt idx="72">
                  <c:v>1.8465498468981565</c:v>
                </c:pt>
                <c:pt idx="73">
                  <c:v>1.8717657764589517</c:v>
                </c:pt>
                <c:pt idx="74">
                  <c:v>1.8883463363811659</c:v>
                </c:pt>
                <c:pt idx="75">
                  <c:v>1.8923976857908178</c:v>
                </c:pt>
                <c:pt idx="76">
                  <c:v>1.9472832062281542</c:v>
                </c:pt>
                <c:pt idx="77">
                  <c:v>2.1600177339901481</c:v>
                </c:pt>
                <c:pt idx="78">
                  <c:v>2.0804196636696646</c:v>
                </c:pt>
                <c:pt idx="79">
                  <c:v>2.0425131170709259</c:v>
                </c:pt>
                <c:pt idx="80">
                  <c:v>2.0050572336836643</c:v>
                </c:pt>
                <c:pt idx="81">
                  <c:v>2.0481911381149973</c:v>
                </c:pt>
                <c:pt idx="82">
                  <c:v>2.0183580889062704</c:v>
                </c:pt>
                <c:pt idx="83">
                  <c:v>2.0105836713468532</c:v>
                </c:pt>
                <c:pt idx="84">
                  <c:v>2.0050572336836643</c:v>
                </c:pt>
                <c:pt idx="85">
                  <c:v>1.971282051282051</c:v>
                </c:pt>
                <c:pt idx="86">
                  <c:v>2.0172447745634607</c:v>
                </c:pt>
                <c:pt idx="87">
                  <c:v>1.952048943213649</c:v>
                </c:pt>
                <c:pt idx="88">
                  <c:v>1.8598383062530772</c:v>
                </c:pt>
                <c:pt idx="89">
                  <c:v>1.7914458558234372</c:v>
                </c:pt>
                <c:pt idx="90">
                  <c:v>1.8247028182701657</c:v>
                </c:pt>
                <c:pt idx="91">
                  <c:v>1.846060298799902</c:v>
                </c:pt>
                <c:pt idx="92">
                  <c:v>1.9268251829422152</c:v>
                </c:pt>
                <c:pt idx="93">
                  <c:v>2.1157837040781944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1-4F79-ABC7-0B05B280B998}"/>
            </c:ext>
          </c:extLst>
        </c:ser>
        <c:ser>
          <c:idx val="3"/>
          <c:order val="2"/>
          <c:tx>
            <c:v>MoSiC 45-65nm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Conversion'!$W$19:$W$112</c:f>
              <c:numCache>
                <c:formatCode>0.000</c:formatCode>
                <c:ptCount val="94"/>
                <c:pt idx="0">
                  <c:v>0.27565773083373535</c:v>
                </c:pt>
                <c:pt idx="1">
                  <c:v>0.28362133078083324</c:v>
                </c:pt>
                <c:pt idx="2">
                  <c:v>0.28751121059503837</c:v>
                </c:pt>
                <c:pt idx="3">
                  <c:v>0.2907041198501874</c:v>
                </c:pt>
                <c:pt idx="4">
                  <c:v>0.29404541437502951</c:v>
                </c:pt>
                <c:pt idx="5">
                  <c:v>0.30201969243912863</c:v>
                </c:pt>
                <c:pt idx="6">
                  <c:v>0.30976849536538048</c:v>
                </c:pt>
                <c:pt idx="7">
                  <c:v>0.32158321919471561</c:v>
                </c:pt>
                <c:pt idx="8">
                  <c:v>0.32832158590308375</c:v>
                </c:pt>
                <c:pt idx="9">
                  <c:v>0.33083420587585616</c:v>
                </c:pt>
                <c:pt idx="10">
                  <c:v>0.32697612711678015</c:v>
                </c:pt>
                <c:pt idx="11">
                  <c:v>0.32455472013061387</c:v>
                </c:pt>
                <c:pt idx="12">
                  <c:v>0.33031731670223458</c:v>
                </c:pt>
                <c:pt idx="13">
                  <c:v>0.34347265292404222</c:v>
                </c:pt>
                <c:pt idx="14">
                  <c:v>0.35894118488693039</c:v>
                </c:pt>
                <c:pt idx="15">
                  <c:v>0.37275421003932468</c:v>
                </c:pt>
                <c:pt idx="16">
                  <c:v>0.38648346632245961</c:v>
                </c:pt>
                <c:pt idx="17">
                  <c:v>0.39675825426944977</c:v>
                </c:pt>
                <c:pt idx="18">
                  <c:v>0.40422868068833678</c:v>
                </c:pt>
                <c:pt idx="19">
                  <c:v>0.41408537710546095</c:v>
                </c:pt>
                <c:pt idx="20">
                  <c:v>0.4275750482481176</c:v>
                </c:pt>
                <c:pt idx="21">
                  <c:v>0.4351186081217997</c:v>
                </c:pt>
                <c:pt idx="22">
                  <c:v>0.44408991271682663</c:v>
                </c:pt>
                <c:pt idx="23">
                  <c:v>0.45351393534002216</c:v>
                </c:pt>
                <c:pt idx="24">
                  <c:v>0.46940378652861453</c:v>
                </c:pt>
                <c:pt idx="25">
                  <c:v>0.48634198344970253</c:v>
                </c:pt>
                <c:pt idx="26">
                  <c:v>0.50224742917103882</c:v>
                </c:pt>
                <c:pt idx="27">
                  <c:v>0.51075256975036698</c:v>
                </c:pt>
                <c:pt idx="28">
                  <c:v>0.5249243235206662</c:v>
                </c:pt>
                <c:pt idx="29">
                  <c:v>0.54205763172189003</c:v>
                </c:pt>
                <c:pt idx="30">
                  <c:v>0.56287899391929208</c:v>
                </c:pt>
                <c:pt idx="31">
                  <c:v>0.58710776942355891</c:v>
                </c:pt>
                <c:pt idx="32">
                  <c:v>0.60981480347115868</c:v>
                </c:pt>
                <c:pt idx="33">
                  <c:v>0.62511596919500123</c:v>
                </c:pt>
                <c:pt idx="34">
                  <c:v>0.65780022019138473</c:v>
                </c:pt>
                <c:pt idx="35">
                  <c:v>0.69046755725190834</c:v>
                </c:pt>
                <c:pt idx="36">
                  <c:v>0.73073473037161207</c:v>
                </c:pt>
                <c:pt idx="37">
                  <c:v>0.76602474226804118</c:v>
                </c:pt>
                <c:pt idx="38">
                  <c:v>0.80364633179114331</c:v>
                </c:pt>
                <c:pt idx="39">
                  <c:v>0.84556956521739124</c:v>
                </c:pt>
                <c:pt idx="40">
                  <c:v>0.89953002186816644</c:v>
                </c:pt>
                <c:pt idx="41">
                  <c:v>0.96469744902104115</c:v>
                </c:pt>
                <c:pt idx="42">
                  <c:v>1.0274981444037239</c:v>
                </c:pt>
                <c:pt idx="43">
                  <c:v>1.1049807874950537</c:v>
                </c:pt>
                <c:pt idx="44">
                  <c:v>1.1672397750511243</c:v>
                </c:pt>
                <c:pt idx="45">
                  <c:v>1.2273648460565165</c:v>
                </c:pt>
                <c:pt idx="46">
                  <c:v>1.2595238095238093</c:v>
                </c:pt>
                <c:pt idx="47">
                  <c:v>1.2874222181993726</c:v>
                </c:pt>
                <c:pt idx="48">
                  <c:v>1.333472796367585</c:v>
                </c:pt>
                <c:pt idx="49">
                  <c:v>1.3606834233153373</c:v>
                </c:pt>
                <c:pt idx="50">
                  <c:v>1.3866670309653912</c:v>
                </c:pt>
                <c:pt idx="51">
                  <c:v>1.4313633488252004</c:v>
                </c:pt>
                <c:pt idx="52">
                  <c:v>1.448321459048808</c:v>
                </c:pt>
                <c:pt idx="53">
                  <c:v>1.4375614131841954</c:v>
                </c:pt>
                <c:pt idx="54">
                  <c:v>1.4413670401493928</c:v>
                </c:pt>
                <c:pt idx="55">
                  <c:v>1.4584865636924362</c:v>
                </c:pt>
                <c:pt idx="56">
                  <c:v>1.4816258555133077</c:v>
                </c:pt>
                <c:pt idx="57">
                  <c:v>1.4783922401518745</c:v>
                </c:pt>
                <c:pt idx="58">
                  <c:v>1.4863137032333178</c:v>
                </c:pt>
                <c:pt idx="59">
                  <c:v>1.4751682464454978</c:v>
                </c:pt>
                <c:pt idx="60">
                  <c:v>1.495021580345286</c:v>
                </c:pt>
                <c:pt idx="61">
                  <c:v>1.5052692198922146</c:v>
                </c:pt>
                <c:pt idx="62">
                  <c:v>1.5290567928190202</c:v>
                </c:pt>
                <c:pt idx="63">
                  <c:v>1.5699960939214395</c:v>
                </c:pt>
                <c:pt idx="64">
                  <c:v>1.556440083456063</c:v>
                </c:pt>
                <c:pt idx="65">
                  <c:v>1.5801721763085399</c:v>
                </c:pt>
                <c:pt idx="66">
                  <c:v>1.5948117107378459</c:v>
                </c:pt>
                <c:pt idx="67">
                  <c:v>1.6056136429446484</c:v>
                </c:pt>
                <c:pt idx="68">
                  <c:v>1.5999999999999994</c:v>
                </c:pt>
                <c:pt idx="69">
                  <c:v>1.5904398406374503</c:v>
                </c:pt>
                <c:pt idx="70">
                  <c:v>1.627115256475083</c:v>
                </c:pt>
                <c:pt idx="71">
                  <c:v>1.6332734144418155</c:v>
                </c:pt>
                <c:pt idx="72">
                  <c:v>1.6502726135783568</c:v>
                </c:pt>
                <c:pt idx="73">
                  <c:v>1.67006546598056</c:v>
                </c:pt>
                <c:pt idx="74">
                  <c:v>1.7006021907738615</c:v>
                </c:pt>
                <c:pt idx="75">
                  <c:v>1.6919214425794544</c:v>
                </c:pt>
                <c:pt idx="76">
                  <c:v>1.7239117770767609</c:v>
                </c:pt>
                <c:pt idx="77">
                  <c:v>1.8132019351717468</c:v>
                </c:pt>
                <c:pt idx="78">
                  <c:v>1.7881677897574124</c:v>
                </c:pt>
                <c:pt idx="79">
                  <c:v>1.7467698938992045</c:v>
                </c:pt>
                <c:pt idx="80">
                  <c:v>1.730590643120717</c:v>
                </c:pt>
                <c:pt idx="81">
                  <c:v>1.7517562485235054</c:v>
                </c:pt>
                <c:pt idx="82">
                  <c:v>1.7159450733752621</c:v>
                </c:pt>
                <c:pt idx="83">
                  <c:v>1.6773065227363955</c:v>
                </c:pt>
                <c:pt idx="84">
                  <c:v>1.6966881183541378</c:v>
                </c:pt>
                <c:pt idx="85">
                  <c:v>1.6569735568446793</c:v>
                </c:pt>
                <c:pt idx="86">
                  <c:v>1.6040069560378409</c:v>
                </c:pt>
                <c:pt idx="87">
                  <c:v>1.6088337348053972</c:v>
                </c:pt>
                <c:pt idx="88">
                  <c:v>1.5001334211787256</c:v>
                </c:pt>
                <c:pt idx="89">
                  <c:v>1.5275550051182585</c:v>
                </c:pt>
                <c:pt idx="90">
                  <c:v>1.4637824688253174</c:v>
                </c:pt>
                <c:pt idx="91">
                  <c:v>1.4830661170999786</c:v>
                </c:pt>
                <c:pt idx="92">
                  <c:v>1.6108508538422908</c:v>
                </c:pt>
                <c:pt idx="93">
                  <c:v>1.6124670827050875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1-4F79-ABC7-0B05B280B998}"/>
            </c:ext>
          </c:extLst>
        </c:ser>
        <c:ser>
          <c:idx val="1"/>
          <c:order val="3"/>
          <c:tx>
            <c:v>MoSiC 80nm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Conversion'!$K$19:$K$112</c:f>
              <c:numCache>
                <c:formatCode>0.000</c:formatCode>
                <c:ptCount val="94"/>
                <c:pt idx="0">
                  <c:v>0.26641209840383251</c:v>
                </c:pt>
                <c:pt idx="1">
                  <c:v>0.27424174406604757</c:v>
                </c:pt>
                <c:pt idx="2">
                  <c:v>0.27795913573419967</c:v>
                </c:pt>
                <c:pt idx="3">
                  <c:v>0.28083272632674311</c:v>
                </c:pt>
                <c:pt idx="4">
                  <c:v>0.28401374843292948</c:v>
                </c:pt>
                <c:pt idx="5">
                  <c:v>0.29294697673872722</c:v>
                </c:pt>
                <c:pt idx="6">
                  <c:v>0.29900618216641844</c:v>
                </c:pt>
                <c:pt idx="7">
                  <c:v>0.30989007665588697</c:v>
                </c:pt>
                <c:pt idx="8">
                  <c:v>0.31845017421602778</c:v>
                </c:pt>
                <c:pt idx="9">
                  <c:v>0.32038926276221669</c:v>
                </c:pt>
                <c:pt idx="10">
                  <c:v>0.31739148964450564</c:v>
                </c:pt>
                <c:pt idx="11">
                  <c:v>0.31288277801817399</c:v>
                </c:pt>
                <c:pt idx="12">
                  <c:v>0.32038926276221669</c:v>
                </c:pt>
                <c:pt idx="13">
                  <c:v>0.33271436442345537</c:v>
                </c:pt>
                <c:pt idx="14">
                  <c:v>0.34623052642093688</c:v>
                </c:pt>
                <c:pt idx="15">
                  <c:v>0.360833455136013</c:v>
                </c:pt>
                <c:pt idx="16">
                  <c:v>0.37260920643486728</c:v>
                </c:pt>
                <c:pt idx="17">
                  <c:v>0.38289372223521162</c:v>
                </c:pt>
                <c:pt idx="18">
                  <c:v>0.39170179329872595</c:v>
                </c:pt>
                <c:pt idx="19">
                  <c:v>0.40234809160305335</c:v>
                </c:pt>
                <c:pt idx="20">
                  <c:v>0.4142463061323034</c:v>
                </c:pt>
                <c:pt idx="21">
                  <c:v>0.42212701895260485</c:v>
                </c:pt>
                <c:pt idx="22">
                  <c:v>0.43091129973547138</c:v>
                </c:pt>
                <c:pt idx="23">
                  <c:v>0.43988018073780649</c:v>
                </c:pt>
                <c:pt idx="24">
                  <c:v>0.45377860806779841</c:v>
                </c:pt>
                <c:pt idx="25">
                  <c:v>0.47123490181076283</c:v>
                </c:pt>
                <c:pt idx="26">
                  <c:v>0.48237775057974774</c:v>
                </c:pt>
                <c:pt idx="27">
                  <c:v>0.49591774773208136</c:v>
                </c:pt>
                <c:pt idx="28">
                  <c:v>0.5077685998828354</c:v>
                </c:pt>
                <c:pt idx="29">
                  <c:v>0.52667329134280361</c:v>
                </c:pt>
                <c:pt idx="30">
                  <c:v>0.54611201550387589</c:v>
                </c:pt>
                <c:pt idx="31">
                  <c:v>0.5682177123820098</c:v>
                </c:pt>
                <c:pt idx="32">
                  <c:v>0.59164418608307401</c:v>
                </c:pt>
                <c:pt idx="33">
                  <c:v>0.60716475644699153</c:v>
                </c:pt>
                <c:pt idx="34">
                  <c:v>0.63185698217937469</c:v>
                </c:pt>
                <c:pt idx="35">
                  <c:v>0.67094874264312465</c:v>
                </c:pt>
                <c:pt idx="36">
                  <c:v>0.70763030162492724</c:v>
                </c:pt>
                <c:pt idx="37">
                  <c:v>0.74103012313104677</c:v>
                </c:pt>
                <c:pt idx="38">
                  <c:v>0.77769474633759106</c:v>
                </c:pt>
                <c:pt idx="39">
                  <c:v>0.81599292166444526</c:v>
                </c:pt>
                <c:pt idx="40">
                  <c:v>0.86950104238522263</c:v>
                </c:pt>
                <c:pt idx="41">
                  <c:v>0.92063746340691544</c:v>
                </c:pt>
                <c:pt idx="42">
                  <c:v>0.98431242603550317</c:v>
                </c:pt>
                <c:pt idx="43">
                  <c:v>1.0618582925362881</c:v>
                </c:pt>
                <c:pt idx="44">
                  <c:v>1.1227528765481423</c:v>
                </c:pt>
                <c:pt idx="45">
                  <c:v>1.1754025556772543</c:v>
                </c:pt>
                <c:pt idx="46">
                  <c:v>1.2209512705530643</c:v>
                </c:pt>
                <c:pt idx="47">
                  <c:v>1.2485872975277066</c:v>
                </c:pt>
                <c:pt idx="48">
                  <c:v>1.2859336710082003</c:v>
                </c:pt>
                <c:pt idx="49">
                  <c:v>1.3294229077385349</c:v>
                </c:pt>
                <c:pt idx="50">
                  <c:v>1.349520635039037</c:v>
                </c:pt>
                <c:pt idx="51">
                  <c:v>1.3703501154966358</c:v>
                </c:pt>
                <c:pt idx="52">
                  <c:v>1.3912825169861072</c:v>
                </c:pt>
                <c:pt idx="53">
                  <c:v>1.3912825169861072</c:v>
                </c:pt>
                <c:pt idx="54">
                  <c:v>1.3972471425666055</c:v>
                </c:pt>
                <c:pt idx="55">
                  <c:v>1.4065941176470587</c:v>
                </c:pt>
                <c:pt idx="56">
                  <c:v>1.4129847928509245</c:v>
                </c:pt>
                <c:pt idx="57">
                  <c:v>1.4150110436208929</c:v>
                </c:pt>
                <c:pt idx="58">
                  <c:v>1.4272514019895879</c:v>
                </c:pt>
                <c:pt idx="59">
                  <c:v>1.4334253398459709</c:v>
                </c:pt>
                <c:pt idx="60">
                  <c:v>1.4330813953488373</c:v>
                </c:pt>
                <c:pt idx="61">
                  <c:v>1.444490906965872</c:v>
                </c:pt>
                <c:pt idx="62">
                  <c:v>1.4719538334122098</c:v>
                </c:pt>
                <c:pt idx="63">
                  <c:v>1.4758838600927098</c:v>
                </c:pt>
                <c:pt idx="64">
                  <c:v>1.4841475680676708</c:v>
                </c:pt>
                <c:pt idx="65">
                  <c:v>1.5170990211853048</c:v>
                </c:pt>
                <c:pt idx="66">
                  <c:v>1.5200763895601741</c:v>
                </c:pt>
                <c:pt idx="67">
                  <c:v>1.5331971916180602</c:v>
                </c:pt>
                <c:pt idx="68">
                  <c:v>1.5362180834955654</c:v>
                </c:pt>
                <c:pt idx="69">
                  <c:v>1.5223146831156267</c:v>
                </c:pt>
                <c:pt idx="70">
                  <c:v>1.5403852023403222</c:v>
                </c:pt>
                <c:pt idx="71">
                  <c:v>1.5472377750611248</c:v>
                </c:pt>
                <c:pt idx="72">
                  <c:v>1.5774235017335314</c:v>
                </c:pt>
                <c:pt idx="73">
                  <c:v>1.5892503982080639</c:v>
                </c:pt>
                <c:pt idx="74">
                  <c:v>1.6136807352776847</c:v>
                </c:pt>
                <c:pt idx="75">
                  <c:v>1.6056136429446484</c:v>
                </c:pt>
                <c:pt idx="76">
                  <c:v>1.6336851135147321</c:v>
                </c:pt>
                <c:pt idx="77">
                  <c:v>1.7409027993413317</c:v>
                </c:pt>
                <c:pt idx="78">
                  <c:v>1.7225803730951128</c:v>
                </c:pt>
                <c:pt idx="79">
                  <c:v>1.7146223415400734</c:v>
                </c:pt>
                <c:pt idx="80">
                  <c:v>1.6850216422203046</c:v>
                </c:pt>
                <c:pt idx="81">
                  <c:v>1.6590754098360652</c:v>
                </c:pt>
                <c:pt idx="82">
                  <c:v>1.6506903108690723</c:v>
                </c:pt>
                <c:pt idx="83">
                  <c:v>1.6136807352776847</c:v>
                </c:pt>
                <c:pt idx="84">
                  <c:v>1.6080278706800442</c:v>
                </c:pt>
                <c:pt idx="85">
                  <c:v>1.6016011118523461</c:v>
                </c:pt>
                <c:pt idx="86">
                  <c:v>1.5537482946496679</c:v>
                </c:pt>
                <c:pt idx="87">
                  <c:v>1.5211949709864603</c:v>
                </c:pt>
                <c:pt idx="88">
                  <c:v>1.4616609715242876</c:v>
                </c:pt>
                <c:pt idx="89">
                  <c:v>1.446578591483388</c:v>
                </c:pt>
                <c:pt idx="90">
                  <c:v>1.3817446842344392</c:v>
                </c:pt>
                <c:pt idx="91">
                  <c:v>1.3814173632142139</c:v>
                </c:pt>
                <c:pt idx="92">
                  <c:v>1.4765999473074087</c:v>
                </c:pt>
                <c:pt idx="93">
                  <c:v>1.4979397079942558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1-4F79-ABC7-0B05B280B998}"/>
            </c:ext>
          </c:extLst>
        </c:ser>
        <c:ser>
          <c:idx val="4"/>
          <c:order val="4"/>
          <c:tx>
            <c:v>MoSiC 600nm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Conversion'!$AC$19:$AC$112</c:f>
              <c:numCache>
                <c:formatCode>0.000</c:formatCode>
                <c:ptCount val="94"/>
                <c:pt idx="0">
                  <c:v>0.23064606302621046</c:v>
                </c:pt>
                <c:pt idx="1">
                  <c:v>0.24206398104786409</c:v>
                </c:pt>
                <c:pt idx="2">
                  <c:v>0.24790781810929405</c:v>
                </c:pt>
                <c:pt idx="3">
                  <c:v>0.25110215427070803</c:v>
                </c:pt>
                <c:pt idx="4">
                  <c:v>0.25657576776507501</c:v>
                </c:pt>
                <c:pt idx="5">
                  <c:v>0.265197243380486</c:v>
                </c:pt>
                <c:pt idx="6">
                  <c:v>0.27456792277513942</c:v>
                </c:pt>
                <c:pt idx="7">
                  <c:v>0.288306404331793</c:v>
                </c:pt>
                <c:pt idx="8">
                  <c:v>0.30006657788195179</c:v>
                </c:pt>
                <c:pt idx="9">
                  <c:v>0.30314955561892537</c:v>
                </c:pt>
                <c:pt idx="10">
                  <c:v>0.30184165065129198</c:v>
                </c:pt>
                <c:pt idx="11">
                  <c:v>0.30166370623398814</c:v>
                </c:pt>
                <c:pt idx="12">
                  <c:v>0.30964695859376878</c:v>
                </c:pt>
                <c:pt idx="13">
                  <c:v>0.32563588054457615</c:v>
                </c:pt>
                <c:pt idx="14">
                  <c:v>0.34501715297521074</c:v>
                </c:pt>
                <c:pt idx="15">
                  <c:v>0.36386701418060563</c:v>
                </c:pt>
                <c:pt idx="16">
                  <c:v>0.37867337057728123</c:v>
                </c:pt>
                <c:pt idx="17">
                  <c:v>0.39315087961139555</c:v>
                </c:pt>
                <c:pt idx="18">
                  <c:v>0.40234809160305335</c:v>
                </c:pt>
                <c:pt idx="19">
                  <c:v>0.42000003372453804</c:v>
                </c:pt>
                <c:pt idx="20">
                  <c:v>0.43528776189302448</c:v>
                </c:pt>
                <c:pt idx="21">
                  <c:v>0.44912586733277854</c:v>
                </c:pt>
                <c:pt idx="22">
                  <c:v>0.46179277127046997</c:v>
                </c:pt>
                <c:pt idx="23">
                  <c:v>0.47528936058252974</c:v>
                </c:pt>
                <c:pt idx="24">
                  <c:v>0.49350551795939596</c:v>
                </c:pt>
                <c:pt idx="25">
                  <c:v>0.51718027644869735</c:v>
                </c:pt>
                <c:pt idx="26">
                  <c:v>0.53771920417305563</c:v>
                </c:pt>
                <c:pt idx="27">
                  <c:v>0.55388334552548157</c:v>
                </c:pt>
                <c:pt idx="28">
                  <c:v>0.56721255201109566</c:v>
                </c:pt>
                <c:pt idx="29">
                  <c:v>0.59024430572568254</c:v>
                </c:pt>
                <c:pt idx="30">
                  <c:v>0.61247758168680888</c:v>
                </c:pt>
                <c:pt idx="31">
                  <c:v>0.6480315585354629</c:v>
                </c:pt>
                <c:pt idx="32">
                  <c:v>0.67458585823022521</c:v>
                </c:pt>
                <c:pt idx="33">
                  <c:v>0.69562209508241379</c:v>
                </c:pt>
                <c:pt idx="34">
                  <c:v>0.73132704402515714</c:v>
                </c:pt>
                <c:pt idx="35">
                  <c:v>0.77151868240451327</c:v>
                </c:pt>
                <c:pt idx="36">
                  <c:v>0.81330450849963043</c:v>
                </c:pt>
                <c:pt idx="37">
                  <c:v>0.85600807211520202</c:v>
                </c:pt>
                <c:pt idx="38">
                  <c:v>0.88956983932937506</c:v>
                </c:pt>
                <c:pt idx="39">
                  <c:v>0.93082532441684573</c:v>
                </c:pt>
                <c:pt idx="40">
                  <c:v>0.98431242603550317</c:v>
                </c:pt>
                <c:pt idx="41">
                  <c:v>1.053076923076923</c:v>
                </c:pt>
                <c:pt idx="42">
                  <c:v>1.1130813990461048</c:v>
                </c:pt>
                <c:pt idx="43">
                  <c:v>1.1906053286417366</c:v>
                </c:pt>
                <c:pt idx="44">
                  <c:v>1.2394740688354549</c:v>
                </c:pt>
                <c:pt idx="45">
                  <c:v>1.2892114823404359</c:v>
                </c:pt>
                <c:pt idx="46">
                  <c:v>1.3316015779092698</c:v>
                </c:pt>
                <c:pt idx="47">
                  <c:v>1.3584410112359548</c:v>
                </c:pt>
                <c:pt idx="48">
                  <c:v>1.4009091545709196</c:v>
                </c:pt>
                <c:pt idx="49">
                  <c:v>1.4306769113623461</c:v>
                </c:pt>
                <c:pt idx="50">
                  <c:v>1.4493685485970114</c:v>
                </c:pt>
                <c:pt idx="51">
                  <c:v>1.46095473574045</c:v>
                </c:pt>
                <c:pt idx="52">
                  <c:v>1.4798282122315447</c:v>
                </c:pt>
                <c:pt idx="53">
                  <c:v>1.4680380577427821</c:v>
                </c:pt>
                <c:pt idx="54">
                  <c:v>1.4801875026388007</c:v>
                </c:pt>
                <c:pt idx="55">
                  <c:v>1.4837869647954325</c:v>
                </c:pt>
                <c:pt idx="56">
                  <c:v>1.4827058725630049</c:v>
                </c:pt>
                <c:pt idx="57">
                  <c:v>1.4705282700089337</c:v>
                </c:pt>
                <c:pt idx="58">
                  <c:v>1.4819857418264404</c:v>
                </c:pt>
                <c:pt idx="59">
                  <c:v>1.4637824688253174</c:v>
                </c:pt>
                <c:pt idx="60">
                  <c:v>1.466262850773669</c:v>
                </c:pt>
                <c:pt idx="61">
                  <c:v>1.4719538334122109</c:v>
                </c:pt>
                <c:pt idx="62">
                  <c:v>1.4895710121886592</c:v>
                </c:pt>
                <c:pt idx="63">
                  <c:v>1.4972094459509757</c:v>
                </c:pt>
                <c:pt idx="64">
                  <c:v>1.4823457474907553</c:v>
                </c:pt>
                <c:pt idx="65">
                  <c:v>1.4913848448687348</c:v>
                </c:pt>
                <c:pt idx="66">
                  <c:v>1.5030652193613729</c:v>
                </c:pt>
                <c:pt idx="67">
                  <c:v>1.494293263767192</c:v>
                </c:pt>
                <c:pt idx="68">
                  <c:v>1.4834264811585007</c:v>
                </c:pt>
                <c:pt idx="69">
                  <c:v>1.4715972660357517</c:v>
                </c:pt>
                <c:pt idx="70">
                  <c:v>1.4834264811585007</c:v>
                </c:pt>
                <c:pt idx="71">
                  <c:v>1.4968444976076556</c:v>
                </c:pt>
                <c:pt idx="72">
                  <c:v>1.491021836886202</c:v>
                </c:pt>
                <c:pt idx="73">
                  <c:v>1.4910218368862018</c:v>
                </c:pt>
                <c:pt idx="74">
                  <c:v>1.5096905239240845</c:v>
                </c:pt>
                <c:pt idx="75">
                  <c:v>1.4939292874588515</c:v>
                </c:pt>
                <c:pt idx="76">
                  <c:v>1.5189589371980678</c:v>
                </c:pt>
                <c:pt idx="77">
                  <c:v>1.6373969307154144</c:v>
                </c:pt>
                <c:pt idx="78">
                  <c:v>1.5572103481202597</c:v>
                </c:pt>
                <c:pt idx="79">
                  <c:v>1.5758558021228615</c:v>
                </c:pt>
                <c:pt idx="80">
                  <c:v>1.5664947274719256</c:v>
                </c:pt>
                <c:pt idx="81">
                  <c:v>1.5487662724949707</c:v>
                </c:pt>
                <c:pt idx="82">
                  <c:v>1.5622299212598429</c:v>
                </c:pt>
                <c:pt idx="83">
                  <c:v>1.552980392156863</c:v>
                </c:pt>
                <c:pt idx="84">
                  <c:v>1.5156133381572598</c:v>
                </c:pt>
                <c:pt idx="85">
                  <c:v>1.5445679040486271</c:v>
                </c:pt>
                <c:pt idx="86">
                  <c:v>1.5253061225039022</c:v>
                </c:pt>
                <c:pt idx="87">
                  <c:v>1.4493685485970116</c:v>
                </c:pt>
                <c:pt idx="88">
                  <c:v>1.4511159841617169</c:v>
                </c:pt>
                <c:pt idx="89">
                  <c:v>1.4224743120917556</c:v>
                </c:pt>
                <c:pt idx="90">
                  <c:v>1.3856806781975419</c:v>
                </c:pt>
                <c:pt idx="91">
                  <c:v>1.3752180004026373</c:v>
                </c:pt>
                <c:pt idx="92">
                  <c:v>1.4330813953488373</c:v>
                </c:pt>
                <c:pt idx="93">
                  <c:v>1.5001334211787256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41-4F79-ABC7-0B05B280B998}"/>
            </c:ext>
          </c:extLst>
        </c:ser>
        <c:ser>
          <c:idx val="5"/>
          <c:order val="5"/>
          <c:tx>
            <c:v>MoSiC 800nm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'K-S Conversion'!$AE$19:$AE$112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Conversion'!$AI$19:$AI$112</c:f>
              <c:numCache>
                <c:formatCode>0.000</c:formatCode>
                <c:ptCount val="94"/>
                <c:pt idx="0">
                  <c:v>0.20479639766447705</c:v>
                </c:pt>
                <c:pt idx="1">
                  <c:v>0.21343965976050178</c:v>
                </c:pt>
                <c:pt idx="2">
                  <c:v>0.21814342094071609</c:v>
                </c:pt>
                <c:pt idx="3">
                  <c:v>0.22028238204931316</c:v>
                </c:pt>
                <c:pt idx="4">
                  <c:v>0.22584652800171981</c:v>
                </c:pt>
                <c:pt idx="5">
                  <c:v>0.23383213656818627</c:v>
                </c:pt>
                <c:pt idx="6">
                  <c:v>0.24250165434706089</c:v>
                </c:pt>
                <c:pt idx="7">
                  <c:v>0.25443462088698127</c:v>
                </c:pt>
                <c:pt idx="8">
                  <c:v>0.26472322549219518</c:v>
                </c:pt>
                <c:pt idx="9">
                  <c:v>0.26816391771345355</c:v>
                </c:pt>
                <c:pt idx="10">
                  <c:v>0.26688884042166472</c:v>
                </c:pt>
                <c:pt idx="11">
                  <c:v>0.2648811466122819</c:v>
                </c:pt>
                <c:pt idx="12">
                  <c:v>0.27207618639222408</c:v>
                </c:pt>
                <c:pt idx="13">
                  <c:v>0.28463140842452556</c:v>
                </c:pt>
                <c:pt idx="14">
                  <c:v>0.30207906135042129</c:v>
                </c:pt>
                <c:pt idx="15">
                  <c:v>0.31851255293405922</c:v>
                </c:pt>
                <c:pt idx="16">
                  <c:v>0.33238947776056654</c:v>
                </c:pt>
                <c:pt idx="17">
                  <c:v>0.34670349673937473</c:v>
                </c:pt>
                <c:pt idx="18">
                  <c:v>0.35782436831322556</c:v>
                </c:pt>
                <c:pt idx="19">
                  <c:v>0.37145115500115494</c:v>
                </c:pt>
                <c:pt idx="20">
                  <c:v>0.38378807629300254</c:v>
                </c:pt>
                <c:pt idx="21">
                  <c:v>0.39583412322274897</c:v>
                </c:pt>
                <c:pt idx="22">
                  <c:v>0.40611800766283523</c:v>
                </c:pt>
                <c:pt idx="23">
                  <c:v>0.41812743577314576</c:v>
                </c:pt>
                <c:pt idx="24">
                  <c:v>0.43681314490249318</c:v>
                </c:pt>
                <c:pt idx="25">
                  <c:v>0.45919470970634374</c:v>
                </c:pt>
                <c:pt idx="26">
                  <c:v>0.47390312482245323</c:v>
                </c:pt>
                <c:pt idx="27">
                  <c:v>0.48710090715661736</c:v>
                </c:pt>
                <c:pt idx="28">
                  <c:v>0.50146384713969483</c:v>
                </c:pt>
                <c:pt idx="29">
                  <c:v>0.5207314920155246</c:v>
                </c:pt>
                <c:pt idx="30">
                  <c:v>0.54397410228509258</c:v>
                </c:pt>
                <c:pt idx="31">
                  <c:v>0.57225766016713098</c:v>
                </c:pt>
                <c:pt idx="32">
                  <c:v>0.59669028856475315</c:v>
                </c:pt>
                <c:pt idx="33">
                  <c:v>0.61430045304645742</c:v>
                </c:pt>
                <c:pt idx="34">
                  <c:v>0.644939923929438</c:v>
                </c:pt>
                <c:pt idx="35">
                  <c:v>0.6876993820890468</c:v>
                </c:pt>
                <c:pt idx="36">
                  <c:v>0.72733962057071189</c:v>
                </c:pt>
                <c:pt idx="37">
                  <c:v>0.7624392519193004</c:v>
                </c:pt>
                <c:pt idx="38">
                  <c:v>0.79608244921817917</c:v>
                </c:pt>
                <c:pt idx="39">
                  <c:v>0.84084336268201865</c:v>
                </c:pt>
                <c:pt idx="40">
                  <c:v>0.88510346569139664</c:v>
                </c:pt>
                <c:pt idx="41">
                  <c:v>0.95141546971345647</c:v>
                </c:pt>
                <c:pt idx="42">
                  <c:v>1.0126992481203008</c:v>
                </c:pt>
                <c:pt idx="43">
                  <c:v>1.091886542239686</c:v>
                </c:pt>
                <c:pt idx="44">
                  <c:v>1.1419110475806089</c:v>
                </c:pt>
                <c:pt idx="45">
                  <c:v>1.1997952054161465</c:v>
                </c:pt>
                <c:pt idx="46">
                  <c:v>1.23297769867005</c:v>
                </c:pt>
                <c:pt idx="47">
                  <c:v>1.2635847790819734</c:v>
                </c:pt>
                <c:pt idx="48">
                  <c:v>1.3051604732690625</c:v>
                </c:pt>
                <c:pt idx="49">
                  <c:v>1.3406783563611151</c:v>
                </c:pt>
                <c:pt idx="50">
                  <c:v>1.3520613019666419</c:v>
                </c:pt>
                <c:pt idx="51">
                  <c:v>1.3823996389435946</c:v>
                </c:pt>
                <c:pt idx="52">
                  <c:v>1.3935980127912291</c:v>
                </c:pt>
                <c:pt idx="53">
                  <c:v>1.388972195208428</c:v>
                </c:pt>
                <c:pt idx="54">
                  <c:v>1.3899617006182228</c:v>
                </c:pt>
                <c:pt idx="55">
                  <c:v>1.3926050228310505</c:v>
                </c:pt>
                <c:pt idx="56">
                  <c:v>1.401910129420157</c:v>
                </c:pt>
                <c:pt idx="57">
                  <c:v>1.3975795194508007</c:v>
                </c:pt>
                <c:pt idx="58">
                  <c:v>1.4170412215894512</c:v>
                </c:pt>
                <c:pt idx="59">
                  <c:v>1.4032462628734579</c:v>
                </c:pt>
                <c:pt idx="60">
                  <c:v>1.3939292212407353</c:v>
                </c:pt>
                <c:pt idx="61">
                  <c:v>1.4062588477051106</c:v>
                </c:pt>
                <c:pt idx="62">
                  <c:v>1.423836984715146</c:v>
                </c:pt>
                <c:pt idx="63">
                  <c:v>1.4518157598499066</c:v>
                </c:pt>
                <c:pt idx="64">
                  <c:v>1.4265676328129027</c:v>
                </c:pt>
                <c:pt idx="65">
                  <c:v>1.4521658196507692</c:v>
                </c:pt>
                <c:pt idx="66">
                  <c:v>1.4528662834350072</c:v>
                </c:pt>
                <c:pt idx="67">
                  <c:v>1.4577824136489521</c:v>
                </c:pt>
                <c:pt idx="68">
                  <c:v>1.4354913575456567</c:v>
                </c:pt>
                <c:pt idx="69">
                  <c:v>1.429990919647004</c:v>
                </c:pt>
                <c:pt idx="70">
                  <c:v>1.4403277881474565</c:v>
                </c:pt>
                <c:pt idx="71">
                  <c:v>1.447275396577729</c:v>
                </c:pt>
                <c:pt idx="72">
                  <c:v>1.4666176581680832</c:v>
                </c:pt>
                <c:pt idx="73">
                  <c:v>1.4769581686429512</c:v>
                </c:pt>
                <c:pt idx="74">
                  <c:v>1.4910218368862018</c:v>
                </c:pt>
                <c:pt idx="75">
                  <c:v>1.4953859207310598</c:v>
                </c:pt>
                <c:pt idx="76">
                  <c:v>1.507477650483362</c:v>
                </c:pt>
                <c:pt idx="77">
                  <c:v>1.6092368774747641</c:v>
                </c:pt>
                <c:pt idx="78">
                  <c:v>1.5668832347140043</c:v>
                </c:pt>
                <c:pt idx="79">
                  <c:v>1.5522130131765224</c:v>
                </c:pt>
                <c:pt idx="80">
                  <c:v>1.531313283147159</c:v>
                </c:pt>
                <c:pt idx="81">
                  <c:v>1.5422844936022555</c:v>
                </c:pt>
                <c:pt idx="82">
                  <c:v>1.5381103019970772</c:v>
                </c:pt>
                <c:pt idx="83">
                  <c:v>1.5052692198922155</c:v>
                </c:pt>
                <c:pt idx="84">
                  <c:v>1.5182145954067399</c:v>
                </c:pt>
                <c:pt idx="85">
                  <c:v>1.4733812812417788</c:v>
                </c:pt>
                <c:pt idx="86">
                  <c:v>1.4680380577427821</c:v>
                </c:pt>
                <c:pt idx="87">
                  <c:v>1.4486703747072598</c:v>
                </c:pt>
                <c:pt idx="88">
                  <c:v>1.3820721094617796</c:v>
                </c:pt>
                <c:pt idx="89">
                  <c:v>1.3632522522522523</c:v>
                </c:pt>
                <c:pt idx="90">
                  <c:v>1.3827272727272728</c:v>
                </c:pt>
                <c:pt idx="91">
                  <c:v>1.3594014388489206</c:v>
                </c:pt>
                <c:pt idx="92">
                  <c:v>1.4275934529332921</c:v>
                </c:pt>
                <c:pt idx="93">
                  <c:v>1.4354913575456567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41-4F79-ABC7-0B05B280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35092601806351"/>
          <c:y val="0.20705741007726142"/>
          <c:w val="0.24565410869646567"/>
          <c:h val="0.47504250277625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Conversion'!$F$19:$F$112</c:f>
              <c:numCache>
                <c:formatCode>0.000</c:formatCode>
                <c:ptCount val="94"/>
                <c:pt idx="0">
                  <c:v>0.3462980557428636</c:v>
                </c:pt>
                <c:pt idx="1">
                  <c:v>0.36041211890630542</c:v>
                </c:pt>
                <c:pt idx="2">
                  <c:v>0.36685388220570581</c:v>
                </c:pt>
                <c:pt idx="3">
                  <c:v>0.37318955102985435</c:v>
                </c:pt>
                <c:pt idx="4">
                  <c:v>0.37918919467950185</c:v>
                </c:pt>
                <c:pt idx="5">
                  <c:v>0.39276902887139103</c:v>
                </c:pt>
                <c:pt idx="6">
                  <c:v>0.40627584757038698</c:v>
                </c:pt>
                <c:pt idx="7">
                  <c:v>0.42418240138708274</c:v>
                </c:pt>
                <c:pt idx="8">
                  <c:v>0.43936749566938893</c:v>
                </c:pt>
                <c:pt idx="9">
                  <c:v>0.44452177319074854</c:v>
                </c:pt>
                <c:pt idx="10">
                  <c:v>0.43698296573670198</c:v>
                </c:pt>
                <c:pt idx="11">
                  <c:v>0.43808843302026679</c:v>
                </c:pt>
                <c:pt idx="12">
                  <c:v>0.45105125125125128</c:v>
                </c:pt>
                <c:pt idx="13">
                  <c:v>0.47816755646817255</c:v>
                </c:pt>
                <c:pt idx="14">
                  <c:v>0.49999808156616365</c:v>
                </c:pt>
                <c:pt idx="15">
                  <c:v>0.5273952500148994</c:v>
                </c:pt>
                <c:pt idx="16">
                  <c:v>0.54976714051394227</c:v>
                </c:pt>
                <c:pt idx="17">
                  <c:v>0.57417621283982789</c:v>
                </c:pt>
                <c:pt idx="18">
                  <c:v>0.59515977832434641</c:v>
                </c:pt>
                <c:pt idx="19">
                  <c:v>0.61588511252163869</c:v>
                </c:pt>
                <c:pt idx="20">
                  <c:v>0.64301601185214274</c:v>
                </c:pt>
                <c:pt idx="21">
                  <c:v>0.6629450604972742</c:v>
                </c:pt>
                <c:pt idx="22">
                  <c:v>0.68179029126213564</c:v>
                </c:pt>
                <c:pt idx="23">
                  <c:v>0.70691742892459797</c:v>
                </c:pt>
                <c:pt idx="24">
                  <c:v>0.73937767235926621</c:v>
                </c:pt>
                <c:pt idx="25">
                  <c:v>0.77865002888503709</c:v>
                </c:pt>
                <c:pt idx="26">
                  <c:v>0.80646308538424749</c:v>
                </c:pt>
                <c:pt idx="27">
                  <c:v>0.83459064080944356</c:v>
                </c:pt>
                <c:pt idx="28">
                  <c:v>0.86533624011007937</c:v>
                </c:pt>
                <c:pt idx="29">
                  <c:v>0.90313351532229658</c:v>
                </c:pt>
                <c:pt idx="30">
                  <c:v>0.95547812588373127</c:v>
                </c:pt>
                <c:pt idx="31">
                  <c:v>1.010295084052893</c:v>
                </c:pt>
                <c:pt idx="32">
                  <c:v>1.0581496614382446</c:v>
                </c:pt>
                <c:pt idx="33">
                  <c:v>1.0971972700205785</c:v>
                </c:pt>
                <c:pt idx="34">
                  <c:v>1.1751380903490756</c:v>
                </c:pt>
                <c:pt idx="35">
                  <c:v>1.2566336186400378</c:v>
                </c:pt>
                <c:pt idx="36">
                  <c:v>1.3536524663677134</c:v>
                </c:pt>
                <c:pt idx="37">
                  <c:v>1.4469269370774829</c:v>
                </c:pt>
                <c:pt idx="38">
                  <c:v>1.5441870123175423</c:v>
                </c:pt>
                <c:pt idx="39">
                  <c:v>1.624661056855812</c:v>
                </c:pt>
                <c:pt idx="40">
                  <c:v>1.7714431976432787</c:v>
                </c:pt>
                <c:pt idx="41">
                  <c:v>1.9755934257832564</c:v>
                </c:pt>
                <c:pt idx="42">
                  <c:v>2.136823150033945</c:v>
                </c:pt>
                <c:pt idx="43">
                  <c:v>2.2945298770462501</c:v>
                </c:pt>
                <c:pt idx="44">
                  <c:v>2.4748605442176874</c:v>
                </c:pt>
                <c:pt idx="45">
                  <c:v>2.6198890834516488</c:v>
                </c:pt>
                <c:pt idx="46">
                  <c:v>2.7613548428137578</c:v>
                </c:pt>
                <c:pt idx="47">
                  <c:v>2.8157460676497554</c:v>
                </c:pt>
                <c:pt idx="48">
                  <c:v>2.9434259503491069</c:v>
                </c:pt>
                <c:pt idx="49">
                  <c:v>3.0910588638195007</c:v>
                </c:pt>
                <c:pt idx="50">
                  <c:v>3.1385115565824044</c:v>
                </c:pt>
                <c:pt idx="51">
                  <c:v>3.2312347793845015</c:v>
                </c:pt>
                <c:pt idx="52">
                  <c:v>3.1782022554671063</c:v>
                </c:pt>
                <c:pt idx="53">
                  <c:v>3.2062369817578769</c:v>
                </c:pt>
                <c:pt idx="54">
                  <c:v>3.2600207271539254</c:v>
                </c:pt>
                <c:pt idx="55">
                  <c:v>3.2107590665928787</c:v>
                </c:pt>
                <c:pt idx="56">
                  <c:v>3.1615680882084933</c:v>
                </c:pt>
                <c:pt idx="57">
                  <c:v>3.2096275933609952</c:v>
                </c:pt>
                <c:pt idx="58">
                  <c:v>3.2084967551622414</c:v>
                </c:pt>
                <c:pt idx="59">
                  <c:v>3.2186972045097497</c:v>
                </c:pt>
                <c:pt idx="60">
                  <c:v>3.1505553616866591</c:v>
                </c:pt>
                <c:pt idx="61">
                  <c:v>3.1682051113545091</c:v>
                </c:pt>
                <c:pt idx="62">
                  <c:v>3.2635025411061283</c:v>
                </c:pt>
                <c:pt idx="63">
                  <c:v>3.2266666666666661</c:v>
                </c:pt>
                <c:pt idx="64">
                  <c:v>3.3140691489361696</c:v>
                </c:pt>
                <c:pt idx="65">
                  <c:v>3.3561609360076416</c:v>
                </c:pt>
                <c:pt idx="66">
                  <c:v>3.332004273504273</c:v>
                </c:pt>
                <c:pt idx="67">
                  <c:v>3.3464646655231558</c:v>
                </c:pt>
                <c:pt idx="68">
                  <c:v>3.2892184433164129</c:v>
                </c:pt>
                <c:pt idx="69">
                  <c:v>3.2693187809898019</c:v>
                </c:pt>
                <c:pt idx="70">
                  <c:v>3.3732382815496744</c:v>
                </c:pt>
                <c:pt idx="71">
                  <c:v>3.5059015178483133</c:v>
                </c:pt>
                <c:pt idx="72">
                  <c:v>3.5626782051282047</c:v>
                </c:pt>
                <c:pt idx="73">
                  <c:v>3.8248936737724035</c:v>
                </c:pt>
                <c:pt idx="74">
                  <c:v>3.9120943832361199</c:v>
                </c:pt>
                <c:pt idx="75">
                  <c:v>4.0009950495049491</c:v>
                </c:pt>
                <c:pt idx="76">
                  <c:v>4.1961301532830015</c:v>
                </c:pt>
                <c:pt idx="77">
                  <c:v>4.4535873347752934</c:v>
                </c:pt>
                <c:pt idx="78">
                  <c:v>4.8636717694994172</c:v>
                </c:pt>
                <c:pt idx="79">
                  <c:v>4.6939675141242931</c:v>
                </c:pt>
                <c:pt idx="80">
                  <c:v>4.832453885243793</c:v>
                </c:pt>
                <c:pt idx="81">
                  <c:v>4.9340279916208436</c:v>
                </c:pt>
                <c:pt idx="82">
                  <c:v>5.1608010403916751</c:v>
                </c:pt>
                <c:pt idx="83">
                  <c:v>4.9756776371308016</c:v>
                </c:pt>
                <c:pt idx="84">
                  <c:v>5.292588585521746</c:v>
                </c:pt>
                <c:pt idx="85">
                  <c:v>5.0108447340496083</c:v>
                </c:pt>
                <c:pt idx="86">
                  <c:v>5.5969273356653533</c:v>
                </c:pt>
                <c:pt idx="87">
                  <c:v>4.9432321269341735</c:v>
                </c:pt>
                <c:pt idx="88">
                  <c:v>4.9640484866429793</c:v>
                </c:pt>
                <c:pt idx="89">
                  <c:v>4.9570931650893799</c:v>
                </c:pt>
                <c:pt idx="90">
                  <c:v>4.6562222783389444</c:v>
                </c:pt>
                <c:pt idx="91">
                  <c:v>5.3055641604010022</c:v>
                </c:pt>
                <c:pt idx="92">
                  <c:v>5.9486090629800303</c:v>
                </c:pt>
                <c:pt idx="93">
                  <c:v>7.3771954090150222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C-47D2-9D29-42CDBA18C8D8}"/>
            </c:ext>
          </c:extLst>
        </c:ser>
        <c:ser>
          <c:idx val="2"/>
          <c:order val="1"/>
          <c:tx>
            <c:v>MoSiC 18 nm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Conversion'!$R$19:$R$112</c:f>
              <c:numCache>
                <c:formatCode>0.000</c:formatCode>
                <c:ptCount val="94"/>
                <c:pt idx="0">
                  <c:v>0.55052291571684764</c:v>
                </c:pt>
                <c:pt idx="1">
                  <c:v>0.56509684942465088</c:v>
                </c:pt>
                <c:pt idx="2">
                  <c:v>0.57135721531514827</c:v>
                </c:pt>
                <c:pt idx="3">
                  <c:v>0.57871802016241947</c:v>
                </c:pt>
                <c:pt idx="4">
                  <c:v>0.58318386734120253</c:v>
                </c:pt>
                <c:pt idx="5">
                  <c:v>0.60095115630741935</c:v>
                </c:pt>
                <c:pt idx="6">
                  <c:v>0.61344903692327368</c:v>
                </c:pt>
                <c:pt idx="7">
                  <c:v>0.63437408690278752</c:v>
                </c:pt>
                <c:pt idx="8">
                  <c:v>0.64841917513232705</c:v>
                </c:pt>
                <c:pt idx="9">
                  <c:v>0.64841917513232694</c:v>
                </c:pt>
                <c:pt idx="10">
                  <c:v>0.64046074077704773</c:v>
                </c:pt>
                <c:pt idx="11">
                  <c:v>0.63880588081717893</c:v>
                </c:pt>
                <c:pt idx="12">
                  <c:v>0.65088010540184471</c:v>
                </c:pt>
                <c:pt idx="13">
                  <c:v>0.68015151515151495</c:v>
                </c:pt>
                <c:pt idx="14">
                  <c:v>0.70620537595662136</c:v>
                </c:pt>
                <c:pt idx="15">
                  <c:v>0.73444577686731793</c:v>
                </c:pt>
                <c:pt idx="16">
                  <c:v>0.75686629139543982</c:v>
                </c:pt>
                <c:pt idx="17">
                  <c:v>0.7784907198815838</c:v>
                </c:pt>
                <c:pt idx="18">
                  <c:v>0.79330831965868087</c:v>
                </c:pt>
                <c:pt idx="19">
                  <c:v>0.81196422980357419</c:v>
                </c:pt>
                <c:pt idx="20">
                  <c:v>0.84171620359912636</c:v>
                </c:pt>
                <c:pt idx="21">
                  <c:v>0.86299281734218758</c:v>
                </c:pt>
                <c:pt idx="22">
                  <c:v>0.87771949805462468</c:v>
                </c:pt>
                <c:pt idx="23">
                  <c:v>0.90066608050019537</c:v>
                </c:pt>
                <c:pt idx="24">
                  <c:v>0.93517701149425281</c:v>
                </c:pt>
                <c:pt idx="25">
                  <c:v>0.96449138743349128</c:v>
                </c:pt>
                <c:pt idx="26">
                  <c:v>1.0013965471447541</c:v>
                </c:pt>
                <c:pt idx="27">
                  <c:v>1.0248278128286017</c:v>
                </c:pt>
                <c:pt idx="28">
                  <c:v>1.0535368128579978</c:v>
                </c:pt>
                <c:pt idx="29">
                  <c:v>1.0894833769348162</c:v>
                </c:pt>
                <c:pt idx="30">
                  <c:v>1.1353100974214601</c:v>
                </c:pt>
                <c:pt idx="31">
                  <c:v>1.1897988505747128</c:v>
                </c:pt>
                <c:pt idx="32">
                  <c:v>1.2477292074989348</c:v>
                </c:pt>
                <c:pt idx="33">
                  <c:v>1.2907050478677111</c:v>
                </c:pt>
                <c:pt idx="34">
                  <c:v>1.3697028112449798</c:v>
                </c:pt>
                <c:pt idx="35">
                  <c:v>1.4644905660377363</c:v>
                </c:pt>
                <c:pt idx="36">
                  <c:v>1.5430451133528587</c:v>
                </c:pt>
                <c:pt idx="37">
                  <c:v>1.6444403355400889</c:v>
                </c:pt>
                <c:pt idx="38">
                  <c:v>1.754484580820622</c:v>
                </c:pt>
                <c:pt idx="39">
                  <c:v>1.8436153453233011</c:v>
                </c:pt>
                <c:pt idx="40">
                  <c:v>2.0100300285955672</c:v>
                </c:pt>
                <c:pt idx="41">
                  <c:v>2.2107203819661869</c:v>
                </c:pt>
                <c:pt idx="42">
                  <c:v>2.4397758170667867</c:v>
                </c:pt>
                <c:pt idx="43">
                  <c:v>2.6768036075036088</c:v>
                </c:pt>
                <c:pt idx="44">
                  <c:v>2.9189262761219608</c:v>
                </c:pt>
                <c:pt idx="45">
                  <c:v>3.0985318263365622</c:v>
                </c:pt>
                <c:pt idx="46">
                  <c:v>3.2658270517853807</c:v>
                </c:pt>
                <c:pt idx="47">
                  <c:v>3.3416333714068158</c:v>
                </c:pt>
                <c:pt idx="48">
                  <c:v>3.4607596202779418</c:v>
                </c:pt>
                <c:pt idx="49">
                  <c:v>3.6977961816305465</c:v>
                </c:pt>
                <c:pt idx="50">
                  <c:v>3.6709551708217898</c:v>
                </c:pt>
                <c:pt idx="51">
                  <c:v>3.8384490321208249</c:v>
                </c:pt>
                <c:pt idx="52">
                  <c:v>3.9640834643520044</c:v>
                </c:pt>
                <c:pt idx="53">
                  <c:v>3.8551239673390976</c:v>
                </c:pt>
                <c:pt idx="54">
                  <c:v>4.0107174603174602</c:v>
                </c:pt>
                <c:pt idx="55">
                  <c:v>3.9961484174085076</c:v>
                </c:pt>
                <c:pt idx="56">
                  <c:v>3.9720598425196845</c:v>
                </c:pt>
                <c:pt idx="57">
                  <c:v>4.0932788388253751</c:v>
                </c:pt>
                <c:pt idx="58">
                  <c:v>4.1390386211966979</c:v>
                </c:pt>
                <c:pt idx="59">
                  <c:v>4.21192785427424</c:v>
                </c:pt>
                <c:pt idx="60">
                  <c:v>4.1596492049971596</c:v>
                </c:pt>
                <c:pt idx="61">
                  <c:v>4.1856529680365284</c:v>
                </c:pt>
                <c:pt idx="62">
                  <c:v>4.3308672126335575</c:v>
                </c:pt>
                <c:pt idx="63">
                  <c:v>4.3773904051172696</c:v>
                </c:pt>
                <c:pt idx="64">
                  <c:v>4.5741514252365159</c:v>
                </c:pt>
                <c:pt idx="65">
                  <c:v>4.7130342403628127</c:v>
                </c:pt>
                <c:pt idx="66">
                  <c:v>4.6499811659192805</c:v>
                </c:pt>
                <c:pt idx="67">
                  <c:v>4.6981932968965943</c:v>
                </c:pt>
                <c:pt idx="68">
                  <c:v>4.7003085972850673</c:v>
                </c:pt>
                <c:pt idx="69">
                  <c:v>4.6771283577418945</c:v>
                </c:pt>
                <c:pt idx="70">
                  <c:v>4.9850143687268877</c:v>
                </c:pt>
                <c:pt idx="71">
                  <c:v>5.2514301242236048</c:v>
                </c:pt>
                <c:pt idx="72">
                  <c:v>5.3343033221429561</c:v>
                </c:pt>
                <c:pt idx="73">
                  <c:v>5.8641087012592932</c:v>
                </c:pt>
                <c:pt idx="74">
                  <c:v>5.8733943786083245</c:v>
                </c:pt>
                <c:pt idx="75">
                  <c:v>6.1508828589500304</c:v>
                </c:pt>
                <c:pt idx="76">
                  <c:v>6.5935505376344121</c:v>
                </c:pt>
                <c:pt idx="77">
                  <c:v>7.0696852090032154</c:v>
                </c:pt>
                <c:pt idx="78">
                  <c:v>7.8726062893081794</c:v>
                </c:pt>
                <c:pt idx="79">
                  <c:v>7.4004023809523796</c:v>
                </c:pt>
                <c:pt idx="80">
                  <c:v>7.4097216014897569</c:v>
                </c:pt>
                <c:pt idx="81">
                  <c:v>7.9724938282647608</c:v>
                </c:pt>
                <c:pt idx="82">
                  <c:v>8.1570242341245667</c:v>
                </c:pt>
                <c:pt idx="83">
                  <c:v>8.162567641088101</c:v>
                </c:pt>
                <c:pt idx="84">
                  <c:v>8.9720829354553455</c:v>
                </c:pt>
                <c:pt idx="85">
                  <c:v>8.5621352934943822</c:v>
                </c:pt>
                <c:pt idx="86">
                  <c:v>10.533612292146325</c:v>
                </c:pt>
                <c:pt idx="87">
                  <c:v>9.5206676113832529</c:v>
                </c:pt>
                <c:pt idx="88">
                  <c:v>9.3264644688644722</c:v>
                </c:pt>
                <c:pt idx="89">
                  <c:v>8.4309720480668719</c:v>
                </c:pt>
                <c:pt idx="90">
                  <c:v>11.146728226893025</c:v>
                </c:pt>
                <c:pt idx="91">
                  <c:v>14.091960217755439</c:v>
                </c:pt>
                <c:pt idx="92">
                  <c:v>19.560111872146109</c:v>
                </c:pt>
                <c:pt idx="93">
                  <c:v>31.405124874010149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C-47D2-9D29-42CDBA18C8D8}"/>
            </c:ext>
          </c:extLst>
        </c:ser>
        <c:ser>
          <c:idx val="3"/>
          <c:order val="2"/>
          <c:tx>
            <c:v>MoSiC 45-65nm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Conversion'!$X$19:$X$112</c:f>
              <c:numCache>
                <c:formatCode>0.000</c:formatCode>
                <c:ptCount val="94"/>
                <c:pt idx="0">
                  <c:v>0.48003403039652609</c:v>
                </c:pt>
                <c:pt idx="1">
                  <c:v>0.49369804466041911</c:v>
                </c:pt>
                <c:pt idx="2">
                  <c:v>0.49921817534374008</c:v>
                </c:pt>
                <c:pt idx="3">
                  <c:v>0.50856252784617195</c:v>
                </c:pt>
                <c:pt idx="4">
                  <c:v>0.51225147037200425</c:v>
                </c:pt>
                <c:pt idx="5">
                  <c:v>0.52543808567603756</c:v>
                </c:pt>
                <c:pt idx="6">
                  <c:v>0.53635135135135115</c:v>
                </c:pt>
                <c:pt idx="7">
                  <c:v>0.55945984535293214</c:v>
                </c:pt>
                <c:pt idx="8">
                  <c:v>0.57124476760367382</c:v>
                </c:pt>
                <c:pt idx="9">
                  <c:v>0.57496823003908448</c:v>
                </c:pt>
                <c:pt idx="10">
                  <c:v>0.56788244518456821</c:v>
                </c:pt>
                <c:pt idx="11">
                  <c:v>0.56398674535841653</c:v>
                </c:pt>
                <c:pt idx="12">
                  <c:v>0.57270845872809462</c:v>
                </c:pt>
                <c:pt idx="13">
                  <c:v>0.59857990893568591</c:v>
                </c:pt>
                <c:pt idx="14">
                  <c:v>0.62338133081809666</c:v>
                </c:pt>
                <c:pt idx="15">
                  <c:v>0.64674137115839248</c:v>
                </c:pt>
                <c:pt idx="16">
                  <c:v>0.67202409638554239</c:v>
                </c:pt>
                <c:pt idx="17">
                  <c:v>0.690883872938302</c:v>
                </c:pt>
                <c:pt idx="18">
                  <c:v>0.70649009885696679</c:v>
                </c:pt>
                <c:pt idx="19">
                  <c:v>0.72220788030271488</c:v>
                </c:pt>
                <c:pt idx="20">
                  <c:v>0.74813884881912018</c:v>
                </c:pt>
                <c:pt idx="21">
                  <c:v>0.7685305794606998</c:v>
                </c:pt>
                <c:pt idx="22">
                  <c:v>0.77992587453021067</c:v>
                </c:pt>
                <c:pt idx="23">
                  <c:v>0.8003473364109327</c:v>
                </c:pt>
                <c:pt idx="24">
                  <c:v>0.83165721125074787</c:v>
                </c:pt>
                <c:pt idx="25">
                  <c:v>0.85993981830647948</c:v>
                </c:pt>
                <c:pt idx="26">
                  <c:v>0.88901005586592197</c:v>
                </c:pt>
                <c:pt idx="27">
                  <c:v>0.90924224120997821</c:v>
                </c:pt>
                <c:pt idx="28">
                  <c:v>0.93478037666586888</c:v>
                </c:pt>
                <c:pt idx="29">
                  <c:v>0.96490356489945128</c:v>
                </c:pt>
                <c:pt idx="30">
                  <c:v>1.0074629685157419</c:v>
                </c:pt>
                <c:pt idx="31">
                  <c:v>1.0574561131816815</c:v>
                </c:pt>
                <c:pt idx="32">
                  <c:v>1.1022972953986654</c:v>
                </c:pt>
                <c:pt idx="33">
                  <c:v>1.1348043626859667</c:v>
                </c:pt>
                <c:pt idx="34">
                  <c:v>1.2093519178972789</c:v>
                </c:pt>
                <c:pt idx="35">
                  <c:v>1.2773447686986594</c:v>
                </c:pt>
                <c:pt idx="36">
                  <c:v>1.3629307936746236</c:v>
                </c:pt>
                <c:pt idx="37">
                  <c:v>1.4413670401493932</c:v>
                </c:pt>
                <c:pt idx="38">
                  <c:v>1.5335743558580455</c:v>
                </c:pt>
                <c:pt idx="39">
                  <c:v>1.6193612903225807</c:v>
                </c:pt>
                <c:pt idx="40">
                  <c:v>1.7668369304342666</c:v>
                </c:pt>
                <c:pt idx="41">
                  <c:v>1.9174877530491632</c:v>
                </c:pt>
                <c:pt idx="42">
                  <c:v>2.1044899811979589</c:v>
                </c:pt>
                <c:pt idx="43">
                  <c:v>2.3012766279819479</c:v>
                </c:pt>
                <c:pt idx="44">
                  <c:v>2.4953634839151264</c:v>
                </c:pt>
                <c:pt idx="45">
                  <c:v>2.6742526676279739</c:v>
                </c:pt>
                <c:pt idx="46">
                  <c:v>2.7595699770284683</c:v>
                </c:pt>
                <c:pt idx="47">
                  <c:v>2.846375268817205</c:v>
                </c:pt>
                <c:pt idx="48">
                  <c:v>2.9752595610604082</c:v>
                </c:pt>
                <c:pt idx="49">
                  <c:v>3.1146419931550042</c:v>
                </c:pt>
                <c:pt idx="50">
                  <c:v>3.1428826530612239</c:v>
                </c:pt>
                <c:pt idx="51">
                  <c:v>3.3368132534702419</c:v>
                </c:pt>
                <c:pt idx="52">
                  <c:v>3.348884515636918</c:v>
                </c:pt>
                <c:pt idx="53">
                  <c:v>3.3404272956513457</c:v>
                </c:pt>
                <c:pt idx="54">
                  <c:v>3.4015986533449163</c:v>
                </c:pt>
                <c:pt idx="55">
                  <c:v>3.4177984496124023</c:v>
                </c:pt>
                <c:pt idx="56">
                  <c:v>3.4735611307420493</c:v>
                </c:pt>
                <c:pt idx="57">
                  <c:v>3.5085097506678542</c:v>
                </c:pt>
                <c:pt idx="58">
                  <c:v>3.5255400079459687</c:v>
                </c:pt>
                <c:pt idx="59">
                  <c:v>3.544030341113106</c:v>
                </c:pt>
                <c:pt idx="60">
                  <c:v>3.5613409482327034</c:v>
                </c:pt>
                <c:pt idx="61">
                  <c:v>3.590949748009272</c:v>
                </c:pt>
                <c:pt idx="62">
                  <c:v>3.6963755338904374</c:v>
                </c:pt>
                <c:pt idx="63">
                  <c:v>3.8039628814275153</c:v>
                </c:pt>
                <c:pt idx="64">
                  <c:v>3.891921055179091</c:v>
                </c:pt>
                <c:pt idx="65">
                  <c:v>3.9403119513255112</c:v>
                </c:pt>
                <c:pt idx="66">
                  <c:v>3.9277296055483313</c:v>
                </c:pt>
                <c:pt idx="67">
                  <c:v>4.0237414677276746</c:v>
                </c:pt>
                <c:pt idx="68">
                  <c:v>3.9672708456243839</c:v>
                </c:pt>
                <c:pt idx="69">
                  <c:v>3.9434679060665352</c:v>
                </c:pt>
                <c:pt idx="70">
                  <c:v>4.2154518831094281</c:v>
                </c:pt>
                <c:pt idx="71">
                  <c:v>4.3290234741784026</c:v>
                </c:pt>
                <c:pt idx="72">
                  <c:v>4.3717636315228967</c:v>
                </c:pt>
                <c:pt idx="73">
                  <c:v>4.7365162871600255</c:v>
                </c:pt>
                <c:pt idx="74">
                  <c:v>4.8258085068105894</c:v>
                </c:pt>
                <c:pt idx="75">
                  <c:v>4.9570931650893799</c:v>
                </c:pt>
                <c:pt idx="76">
                  <c:v>5.1757193251533735</c:v>
                </c:pt>
                <c:pt idx="77">
                  <c:v>5.0274011439212547</c:v>
                </c:pt>
                <c:pt idx="78">
                  <c:v>5.6865361702127659</c:v>
                </c:pt>
                <c:pt idx="79">
                  <c:v>5.3527313131313123</c:v>
                </c:pt>
                <c:pt idx="80">
                  <c:v>5.4410986555697818</c:v>
                </c:pt>
                <c:pt idx="81">
                  <c:v>5.6748348082595852</c:v>
                </c:pt>
                <c:pt idx="82">
                  <c:v>5.6953396138482031</c:v>
                </c:pt>
                <c:pt idx="83">
                  <c:v>5.4848512319151981</c:v>
                </c:pt>
                <c:pt idx="84">
                  <c:v>6.0515360461490477</c:v>
                </c:pt>
                <c:pt idx="85">
                  <c:v>5.7516469412115763</c:v>
                </c:pt>
                <c:pt idx="86">
                  <c:v>5.926499226764661</c:v>
                </c:pt>
                <c:pt idx="87">
                  <c:v>5.9454417395977277</c:v>
                </c:pt>
                <c:pt idx="88">
                  <c:v>5.5572548239895703</c:v>
                </c:pt>
                <c:pt idx="89">
                  <c:v>5.7816709832134272</c:v>
                </c:pt>
                <c:pt idx="90">
                  <c:v>6.1408204721301125</c:v>
                </c:pt>
                <c:pt idx="91">
                  <c:v>7.0998375560337053</c:v>
                </c:pt>
                <c:pt idx="92">
                  <c:v>9.5944745243128988</c:v>
                </c:pt>
                <c:pt idx="93">
                  <c:v>9.1122076776507548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C-47D2-9D29-42CDBA18C8D8}"/>
            </c:ext>
          </c:extLst>
        </c:ser>
        <c:ser>
          <c:idx val="1"/>
          <c:order val="3"/>
          <c:tx>
            <c:v>MoSiC 80nm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Conversion'!$L$19:$L$112</c:f>
              <c:numCache>
                <c:formatCode>0.000</c:formatCode>
                <c:ptCount val="94"/>
                <c:pt idx="0">
                  <c:v>0.46422522522522514</c:v>
                </c:pt>
                <c:pt idx="1">
                  <c:v>0.47760908158029775</c:v>
                </c:pt>
                <c:pt idx="2">
                  <c:v>0.48284791774073432</c:v>
                </c:pt>
                <c:pt idx="3">
                  <c:v>0.49148871135359834</c:v>
                </c:pt>
                <c:pt idx="4">
                  <c:v>0.4949513812874643</c:v>
                </c:pt>
                <c:pt idx="5">
                  <c:v>0.50975586854460087</c:v>
                </c:pt>
                <c:pt idx="6">
                  <c:v>0.51778723404255322</c:v>
                </c:pt>
                <c:pt idx="7">
                  <c:v>0.5390907771958342</c:v>
                </c:pt>
                <c:pt idx="8">
                  <c:v>0.55399211248285307</c:v>
                </c:pt>
                <c:pt idx="9">
                  <c:v>0.55671875954781569</c:v>
                </c:pt>
                <c:pt idx="10">
                  <c:v>0.55117160995043013</c:v>
                </c:pt>
                <c:pt idx="11">
                  <c:v>0.54365418819689959</c:v>
                </c:pt>
                <c:pt idx="12">
                  <c:v>0.555408173106269</c:v>
                </c:pt>
                <c:pt idx="13">
                  <c:v>0.5796310524676942</c:v>
                </c:pt>
                <c:pt idx="14">
                  <c:v>0.60095115630741935</c:v>
                </c:pt>
                <c:pt idx="15">
                  <c:v>0.62561256097167017</c:v>
                </c:pt>
                <c:pt idx="16">
                  <c:v>0.64725710156352634</c:v>
                </c:pt>
                <c:pt idx="17">
                  <c:v>0.66600037481259367</c:v>
                </c:pt>
                <c:pt idx="18">
                  <c:v>0.68384504709814664</c:v>
                </c:pt>
                <c:pt idx="19">
                  <c:v>0.70096153846153852</c:v>
                </c:pt>
                <c:pt idx="20">
                  <c:v>0.72381621832968412</c:v>
                </c:pt>
                <c:pt idx="21">
                  <c:v>0.74449905487374779</c:v>
                </c:pt>
                <c:pt idx="22">
                  <c:v>0.7556342911468884</c:v>
                </c:pt>
                <c:pt idx="23">
                  <c:v>0.77499554294975692</c:v>
                </c:pt>
                <c:pt idx="24">
                  <c:v>0.80232481473328943</c:v>
                </c:pt>
                <c:pt idx="25">
                  <c:v>0.83148503870750634</c:v>
                </c:pt>
                <c:pt idx="26">
                  <c:v>0.85138917490623978</c:v>
                </c:pt>
                <c:pt idx="27">
                  <c:v>0.88084857186969312</c:v>
                </c:pt>
                <c:pt idx="28">
                  <c:v>0.90180387924292194</c:v>
                </c:pt>
                <c:pt idx="29">
                  <c:v>0.93517701149425303</c:v>
                </c:pt>
                <c:pt idx="30">
                  <c:v>0.97465261910598977</c:v>
                </c:pt>
                <c:pt idx="31">
                  <c:v>1.0199547187617968</c:v>
                </c:pt>
                <c:pt idx="32">
                  <c:v>1.065816709705186</c:v>
                </c:pt>
                <c:pt idx="33">
                  <c:v>1.0984088328075707</c:v>
                </c:pt>
                <c:pt idx="34">
                  <c:v>1.155520325203252</c:v>
                </c:pt>
                <c:pt idx="35">
                  <c:v>1.2360790831215289</c:v>
                </c:pt>
                <c:pt idx="36">
                  <c:v>1.3130801564027377</c:v>
                </c:pt>
                <c:pt idx="37">
                  <c:v>1.3863381418525829</c:v>
                </c:pt>
                <c:pt idx="38">
                  <c:v>1.4748106170694464</c:v>
                </c:pt>
                <c:pt idx="39">
                  <c:v>1.5514461571957323</c:v>
                </c:pt>
                <c:pt idx="40">
                  <c:v>1.6945191090709626</c:v>
                </c:pt>
                <c:pt idx="41">
                  <c:v>1.8084404322105523</c:v>
                </c:pt>
                <c:pt idx="42">
                  <c:v>1.9913376234747246</c:v>
                </c:pt>
                <c:pt idx="43">
                  <c:v>2.1835869397324514</c:v>
                </c:pt>
                <c:pt idx="44">
                  <c:v>2.3675892363396964</c:v>
                </c:pt>
                <c:pt idx="45">
                  <c:v>2.5192245098039212</c:v>
                </c:pt>
                <c:pt idx="46">
                  <c:v>2.6422624474081124</c:v>
                </c:pt>
                <c:pt idx="47">
                  <c:v>2.7259944769568398</c:v>
                </c:pt>
                <c:pt idx="48">
                  <c:v>2.8249731938528351</c:v>
                </c:pt>
                <c:pt idx="49">
                  <c:v>3.0107017543859649</c:v>
                </c:pt>
                <c:pt idx="50">
                  <c:v>3.0209503078276159</c:v>
                </c:pt>
                <c:pt idx="51">
                  <c:v>3.1276259194000189</c:v>
                </c:pt>
                <c:pt idx="52">
                  <c:v>3.1549531295487632</c:v>
                </c:pt>
                <c:pt idx="53">
                  <c:v>3.181545787545788</c:v>
                </c:pt>
                <c:pt idx="54">
                  <c:v>3.2461526141966699</c:v>
                </c:pt>
                <c:pt idx="55">
                  <c:v>3.2369594402673343</c:v>
                </c:pt>
                <c:pt idx="56">
                  <c:v>3.2346676361443545</c:v>
                </c:pt>
                <c:pt idx="57">
                  <c:v>3.2833455411621149</c:v>
                </c:pt>
                <c:pt idx="58">
                  <c:v>3.3152600075671579</c:v>
                </c:pt>
                <c:pt idx="59">
                  <c:v>3.3916908456130215</c:v>
                </c:pt>
                <c:pt idx="60">
                  <c:v>3.339221917808219</c:v>
                </c:pt>
                <c:pt idx="61">
                  <c:v>3.3720138481449529</c:v>
                </c:pt>
                <c:pt idx="62">
                  <c:v>3.4851479627989366</c:v>
                </c:pt>
                <c:pt idx="63">
                  <c:v>3.4569340031289717</c:v>
                </c:pt>
                <c:pt idx="64">
                  <c:v>3.6100002480008087</c:v>
                </c:pt>
                <c:pt idx="65">
                  <c:v>3.6935369058665848</c:v>
                </c:pt>
                <c:pt idx="66">
                  <c:v>3.6416559633027528</c:v>
                </c:pt>
                <c:pt idx="67">
                  <c:v>3.7379388090776602</c:v>
                </c:pt>
                <c:pt idx="68">
                  <c:v>3.7192131933644372</c:v>
                </c:pt>
                <c:pt idx="69">
                  <c:v>3.6793969010175767</c:v>
                </c:pt>
                <c:pt idx="70">
                  <c:v>3.8551239673390985</c:v>
                </c:pt>
                <c:pt idx="71">
                  <c:v>3.957721344455349</c:v>
                </c:pt>
                <c:pt idx="72">
                  <c:v>4.0549550050050049</c:v>
                </c:pt>
                <c:pt idx="73">
                  <c:v>4.3438101694915252</c:v>
                </c:pt>
                <c:pt idx="74">
                  <c:v>4.4019136082351533</c:v>
                </c:pt>
                <c:pt idx="75">
                  <c:v>4.5141818507716609</c:v>
                </c:pt>
                <c:pt idx="76">
                  <c:v>4.6918570281124534</c:v>
                </c:pt>
                <c:pt idx="77">
                  <c:v>4.6792276734285005</c:v>
                </c:pt>
                <c:pt idx="78">
                  <c:v>5.29</c:v>
                </c:pt>
                <c:pt idx="79">
                  <c:v>5.1682509803921572</c:v>
                </c:pt>
                <c:pt idx="80">
                  <c:v>5.1707383803296549</c:v>
                </c:pt>
                <c:pt idx="81">
                  <c:v>5.1091611650485422</c:v>
                </c:pt>
                <c:pt idx="82">
                  <c:v>5.2770895703395695</c:v>
                </c:pt>
                <c:pt idx="83">
                  <c:v>5.0897204301075272</c:v>
                </c:pt>
                <c:pt idx="84">
                  <c:v>5.4221453900709191</c:v>
                </c:pt>
                <c:pt idx="85">
                  <c:v>5.3712688968622491</c:v>
                </c:pt>
                <c:pt idx="86">
                  <c:v>5.5460088575560373</c:v>
                </c:pt>
                <c:pt idx="87">
                  <c:v>5.2977722778473098</c:v>
                </c:pt>
                <c:pt idx="88">
                  <c:v>5.269369213732003</c:v>
                </c:pt>
                <c:pt idx="89">
                  <c:v>5.1682509803921564</c:v>
                </c:pt>
                <c:pt idx="90">
                  <c:v>5.4167510204081637</c:v>
                </c:pt>
                <c:pt idx="91">
                  <c:v>5.9964735112142309</c:v>
                </c:pt>
                <c:pt idx="92">
                  <c:v>7.4945446200150458</c:v>
                </c:pt>
                <c:pt idx="93">
                  <c:v>7.4331113445378154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FC-47D2-9D29-42CDBA18C8D8}"/>
            </c:ext>
          </c:extLst>
        </c:ser>
        <c:ser>
          <c:idx val="4"/>
          <c:order val="4"/>
          <c:tx>
            <c:v>MoSiC 600nm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Conversion'!$AD$19:$AD$112</c:f>
              <c:numCache>
                <c:formatCode>0.000</c:formatCode>
                <c:ptCount val="94"/>
                <c:pt idx="0">
                  <c:v>0.40360084925690032</c:v>
                </c:pt>
                <c:pt idx="1">
                  <c:v>0.422865800865801</c:v>
                </c:pt>
                <c:pt idx="2">
                  <c:v>0.43174945959223776</c:v>
                </c:pt>
                <c:pt idx="3">
                  <c:v>0.4404790806496009</c:v>
                </c:pt>
                <c:pt idx="4">
                  <c:v>0.44799208322936585</c:v>
                </c:pt>
                <c:pt idx="5">
                  <c:v>0.46215230689257919</c:v>
                </c:pt>
                <c:pt idx="6">
                  <c:v>0.47593770491803267</c:v>
                </c:pt>
                <c:pt idx="7">
                  <c:v>0.50175754013343832</c:v>
                </c:pt>
                <c:pt idx="8">
                  <c:v>0.52205707421249326</c:v>
                </c:pt>
                <c:pt idx="9">
                  <c:v>0.52677636406957351</c:v>
                </c:pt>
                <c:pt idx="10">
                  <c:v>0.52420595078898102</c:v>
                </c:pt>
                <c:pt idx="11">
                  <c:v>0.52420595078898102</c:v>
                </c:pt>
                <c:pt idx="12">
                  <c:v>0.53677183369382386</c:v>
                </c:pt>
                <c:pt idx="13">
                  <c:v>0.56721255201109555</c:v>
                </c:pt>
                <c:pt idx="14">
                  <c:v>0.59881657179000636</c:v>
                </c:pt>
                <c:pt idx="15">
                  <c:v>0.6309786168418321</c:v>
                </c:pt>
                <c:pt idx="16">
                  <c:v>0.65806296572280198</c:v>
                </c:pt>
                <c:pt idx="17">
                  <c:v>0.68439416523119545</c:v>
                </c:pt>
                <c:pt idx="18">
                  <c:v>0.70308204930662554</c:v>
                </c:pt>
                <c:pt idx="19">
                  <c:v>0.73295875922622167</c:v>
                </c:pt>
                <c:pt idx="20">
                  <c:v>0.76228380462724921</c:v>
                </c:pt>
                <c:pt idx="21">
                  <c:v>0.79461237453921685</c:v>
                </c:pt>
                <c:pt idx="22">
                  <c:v>0.81280159776866534</c:v>
                </c:pt>
                <c:pt idx="23">
                  <c:v>0.84119236950058329</c:v>
                </c:pt>
                <c:pt idx="24">
                  <c:v>0.87735225303292896</c:v>
                </c:pt>
                <c:pt idx="25">
                  <c:v>0.91869388335704127</c:v>
                </c:pt>
                <c:pt idx="26">
                  <c:v>0.95710916130858525</c:v>
                </c:pt>
                <c:pt idx="27">
                  <c:v>0.99302242803452678</c:v>
                </c:pt>
                <c:pt idx="28">
                  <c:v>1.0173088767433096</c:v>
                </c:pt>
                <c:pt idx="29">
                  <c:v>1.0595384800137249</c:v>
                </c:pt>
                <c:pt idx="30">
                  <c:v>1.1062033086941221</c:v>
                </c:pt>
                <c:pt idx="31">
                  <c:v>1.180974161288846</c:v>
                </c:pt>
                <c:pt idx="32">
                  <c:v>1.2352322394730653</c:v>
                </c:pt>
                <c:pt idx="33">
                  <c:v>1.2811855712773126</c:v>
                </c:pt>
                <c:pt idx="34">
                  <c:v>1.366149954894001</c:v>
                </c:pt>
                <c:pt idx="35">
                  <c:v>1.4535672064882912</c:v>
                </c:pt>
                <c:pt idx="36">
                  <c:v>1.5464743061213404</c:v>
                </c:pt>
                <c:pt idx="37">
                  <c:v>1.6461037568654102</c:v>
                </c:pt>
                <c:pt idx="38">
                  <c:v>1.734615522703274</c:v>
                </c:pt>
                <c:pt idx="39">
                  <c:v>1.8218178497755124</c:v>
                </c:pt>
                <c:pt idx="40">
                  <c:v>1.9782949971081554</c:v>
                </c:pt>
                <c:pt idx="41">
                  <c:v>2.1453254901960781</c:v>
                </c:pt>
                <c:pt idx="42">
                  <c:v>2.3382286040443576</c:v>
                </c:pt>
                <c:pt idx="43">
                  <c:v>2.5450094967970975</c:v>
                </c:pt>
                <c:pt idx="44">
                  <c:v>2.7111782580540709</c:v>
                </c:pt>
                <c:pt idx="45">
                  <c:v>2.8661380331053126</c:v>
                </c:pt>
                <c:pt idx="46">
                  <c:v>2.9873368602319297</c:v>
                </c:pt>
                <c:pt idx="47">
                  <c:v>3.0751410914927768</c:v>
                </c:pt>
                <c:pt idx="48">
                  <c:v>3.1972231844088994</c:v>
                </c:pt>
                <c:pt idx="49">
                  <c:v>3.3561609360076425</c:v>
                </c:pt>
                <c:pt idx="50">
                  <c:v>3.3561609360076399</c:v>
                </c:pt>
                <c:pt idx="51">
                  <c:v>3.4416995079411477</c:v>
                </c:pt>
                <c:pt idx="52">
                  <c:v>3.4594836561980244</c:v>
                </c:pt>
                <c:pt idx="53">
                  <c:v>3.4480340359094459</c:v>
                </c:pt>
                <c:pt idx="54">
                  <c:v>3.5427044022335217</c:v>
                </c:pt>
                <c:pt idx="55">
                  <c:v>3.5085097506678529</c:v>
                </c:pt>
                <c:pt idx="56">
                  <c:v>3.4774164898320064</c:v>
                </c:pt>
                <c:pt idx="57">
                  <c:v>3.4799905681706482</c:v>
                </c:pt>
                <c:pt idx="58">
                  <c:v>3.5098150435471105</c:v>
                </c:pt>
                <c:pt idx="59">
                  <c:v>3.5019950405058284</c:v>
                </c:pt>
                <c:pt idx="60">
                  <c:v>3.4569340031289721</c:v>
                </c:pt>
                <c:pt idx="61">
                  <c:v>3.4697126654898516</c:v>
                </c:pt>
                <c:pt idx="62">
                  <c:v>3.5493421410025965</c:v>
                </c:pt>
                <c:pt idx="63">
                  <c:v>3.5334452736318407</c:v>
                </c:pt>
                <c:pt idx="64">
                  <c:v>3.6031777036587829</c:v>
                </c:pt>
                <c:pt idx="65">
                  <c:v>3.5963760672116254</c:v>
                </c:pt>
                <c:pt idx="66">
                  <c:v>3.5787889827100914</c:v>
                </c:pt>
                <c:pt idx="67">
                  <c:v>3.590949748009272</c:v>
                </c:pt>
                <c:pt idx="68">
                  <c:v>3.5229112765535033</c:v>
                </c:pt>
                <c:pt idx="69">
                  <c:v>3.4916120835797351</c:v>
                </c:pt>
                <c:pt idx="70">
                  <c:v>3.6319740056962666</c:v>
                </c:pt>
                <c:pt idx="71">
                  <c:v>3.7524481203007518</c:v>
                </c:pt>
                <c:pt idx="72">
                  <c:v>3.7034876834056623</c:v>
                </c:pt>
                <c:pt idx="73">
                  <c:v>3.9043151137711631</c:v>
                </c:pt>
                <c:pt idx="74">
                  <c:v>3.9371601520086852</c:v>
                </c:pt>
                <c:pt idx="75">
                  <c:v>3.9929227073036815</c:v>
                </c:pt>
                <c:pt idx="76">
                  <c:v>4.1356199898270614</c:v>
                </c:pt>
                <c:pt idx="77">
                  <c:v>4.2172157362738343</c:v>
                </c:pt>
                <c:pt idx="78">
                  <c:v>4.4038095238095227</c:v>
                </c:pt>
                <c:pt idx="79">
                  <c:v>4.4381711238916823</c:v>
                </c:pt>
                <c:pt idx="80">
                  <c:v>4.5260697174521987</c:v>
                </c:pt>
                <c:pt idx="81">
                  <c:v>4.5062856995510252</c:v>
                </c:pt>
                <c:pt idx="82">
                  <c:v>4.7580357142857173</c:v>
                </c:pt>
                <c:pt idx="83">
                  <c:v>4.7386608200455589</c:v>
                </c:pt>
                <c:pt idx="84">
                  <c:v>4.836892757821551</c:v>
                </c:pt>
                <c:pt idx="85">
                  <c:v>5.0061313783962893</c:v>
                </c:pt>
                <c:pt idx="86">
                  <c:v>5.3421876750700266</c:v>
                </c:pt>
                <c:pt idx="87">
                  <c:v>4.8213868515665128</c:v>
                </c:pt>
                <c:pt idx="88">
                  <c:v>5.1932174186491649</c:v>
                </c:pt>
                <c:pt idx="89">
                  <c:v>4.9990754831877151</c:v>
                </c:pt>
                <c:pt idx="90">
                  <c:v>5.4492564102564085</c:v>
                </c:pt>
                <c:pt idx="91">
                  <c:v>5.9359573443728912</c:v>
                </c:pt>
                <c:pt idx="92">
                  <c:v>6.9429924050632899</c:v>
                </c:pt>
                <c:pt idx="93">
                  <c:v>7.4613532040472181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FC-47D2-9D29-42CDBA18C8D8}"/>
            </c:ext>
          </c:extLst>
        </c:ser>
        <c:ser>
          <c:idx val="5"/>
          <c:order val="5"/>
          <c:tx>
            <c:v>MoSiC 800nm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Conversion'!$AJ$19:$AJ$112</c:f>
              <c:numCache>
                <c:formatCode>0.000</c:formatCode>
                <c:ptCount val="94"/>
                <c:pt idx="0">
                  <c:v>0.36027177926557102</c:v>
                </c:pt>
                <c:pt idx="1">
                  <c:v>0.37471715345387113</c:v>
                </c:pt>
                <c:pt idx="2">
                  <c:v>0.3817044303469031</c:v>
                </c:pt>
                <c:pt idx="3">
                  <c:v>0.38821525600835943</c:v>
                </c:pt>
                <c:pt idx="4">
                  <c:v>0.39598799705061344</c:v>
                </c:pt>
                <c:pt idx="5">
                  <c:v>0.40896849183477424</c:v>
                </c:pt>
                <c:pt idx="6">
                  <c:v>0.42163521821375488</c:v>
                </c:pt>
                <c:pt idx="7">
                  <c:v>0.44383100129787628</c:v>
                </c:pt>
                <c:pt idx="8">
                  <c:v>0.46134375561545382</c:v>
                </c:pt>
                <c:pt idx="9">
                  <c:v>0.46667085555461485</c:v>
                </c:pt>
                <c:pt idx="10">
                  <c:v>0.46422522522522508</c:v>
                </c:pt>
                <c:pt idx="11">
                  <c:v>0.46107456140350866</c:v>
                </c:pt>
                <c:pt idx="12">
                  <c:v>0.47224515543453605</c:v>
                </c:pt>
                <c:pt idx="13">
                  <c:v>0.4960144927536233</c:v>
                </c:pt>
                <c:pt idx="14">
                  <c:v>0.52400089283061468</c:v>
                </c:pt>
                <c:pt idx="15">
                  <c:v>0.55149626452515677</c:v>
                </c:pt>
                <c:pt idx="16">
                  <c:v>0.57632873113471217</c:v>
                </c:pt>
                <c:pt idx="17">
                  <c:v>0.60178352353780307</c:v>
                </c:pt>
                <c:pt idx="18">
                  <c:v>0.62325763203714457</c:v>
                </c:pt>
                <c:pt idx="19">
                  <c:v>0.64558265426631234</c:v>
                </c:pt>
                <c:pt idx="20">
                  <c:v>0.66880384615384625</c:v>
                </c:pt>
                <c:pt idx="21">
                  <c:v>0.69632200245323506</c:v>
                </c:pt>
                <c:pt idx="22">
                  <c:v>0.71034671623296153</c:v>
                </c:pt>
                <c:pt idx="23">
                  <c:v>0.73489255989911706</c:v>
                </c:pt>
                <c:pt idx="24">
                  <c:v>0.77073102779573366</c:v>
                </c:pt>
                <c:pt idx="25">
                  <c:v>0.80895813250792248</c:v>
                </c:pt>
                <c:pt idx="26">
                  <c:v>0.83545575553055862</c:v>
                </c:pt>
                <c:pt idx="27">
                  <c:v>0.86407344943476916</c:v>
                </c:pt>
                <c:pt idx="28">
                  <c:v>0.88975652848936493</c:v>
                </c:pt>
                <c:pt idx="29">
                  <c:v>0.92375762980578702</c:v>
                </c:pt>
                <c:pt idx="30">
                  <c:v>0.97048928833455628</c:v>
                </c:pt>
                <c:pt idx="31">
                  <c:v>1.0279440462646945</c:v>
                </c:pt>
                <c:pt idx="32">
                  <c:v>1.0759127585908419</c:v>
                </c:pt>
                <c:pt idx="33">
                  <c:v>1.1128348147657525</c:v>
                </c:pt>
                <c:pt idx="34">
                  <c:v>1.1825723260501124</c:v>
                </c:pt>
                <c:pt idx="35">
                  <c:v>1.2714654428318246</c:v>
                </c:pt>
                <c:pt idx="36">
                  <c:v>1.355565170556553</c:v>
                </c:pt>
                <c:pt idx="37">
                  <c:v>1.4334253398459711</c:v>
                </c:pt>
                <c:pt idx="38">
                  <c:v>1.5163559299769447</c:v>
                </c:pt>
                <c:pt idx="39">
                  <c:v>1.6084307325639746</c:v>
                </c:pt>
                <c:pt idx="40">
                  <c:v>1.7319308016877637</c:v>
                </c:pt>
                <c:pt idx="41">
                  <c:v>1.8843074622694238</c:v>
                </c:pt>
                <c:pt idx="42">
                  <c:v>2.0653646094215863</c:v>
                </c:pt>
                <c:pt idx="43">
                  <c:v>2.265193148502231</c:v>
                </c:pt>
                <c:pt idx="44">
                  <c:v>2.4221504165736811</c:v>
                </c:pt>
                <c:pt idx="45">
                  <c:v>2.591317065634045</c:v>
                </c:pt>
                <c:pt idx="46">
                  <c:v>2.6785063201796597</c:v>
                </c:pt>
                <c:pt idx="47">
                  <c:v>2.7721017576356299</c:v>
                </c:pt>
                <c:pt idx="48">
                  <c:v>2.8851597020626434</c:v>
                </c:pt>
                <c:pt idx="49">
                  <c:v>3.0478555437477866</c:v>
                </c:pt>
                <c:pt idx="50">
                  <c:v>3.0291888066278867</c:v>
                </c:pt>
                <c:pt idx="51">
                  <c:v>3.1682051113545091</c:v>
                </c:pt>
                <c:pt idx="52">
                  <c:v>3.1626727235438881</c:v>
                </c:pt>
                <c:pt idx="53">
                  <c:v>3.1737528973585589</c:v>
                </c:pt>
                <c:pt idx="54">
                  <c:v>3.220970989366621</c:v>
                </c:pt>
                <c:pt idx="55">
                  <c:v>3.189369157720892</c:v>
                </c:pt>
                <c:pt idx="56">
                  <c:v>3.197223184408899</c:v>
                </c:pt>
                <c:pt idx="57">
                  <c:v>3.2232473355537055</c:v>
                </c:pt>
                <c:pt idx="58">
                  <c:v>3.2798298443068838</c:v>
                </c:pt>
                <c:pt idx="59">
                  <c:v>3.2845187793427222</c:v>
                </c:pt>
                <c:pt idx="60">
                  <c:v>3.2039797421731118</c:v>
                </c:pt>
                <c:pt idx="61">
                  <c:v>3.2392538357945568</c:v>
                </c:pt>
                <c:pt idx="62">
                  <c:v>3.3140691489361713</c:v>
                </c:pt>
                <c:pt idx="63">
                  <c:v>3.3720138481449529</c:v>
                </c:pt>
                <c:pt idx="64">
                  <c:v>3.3966389403143378</c:v>
                </c:pt>
                <c:pt idx="65">
                  <c:v>3.4518437786893257</c:v>
                </c:pt>
                <c:pt idx="66">
                  <c:v>3.3978777777777784</c:v>
                </c:pt>
                <c:pt idx="67">
                  <c:v>3.4569340031289717</c:v>
                </c:pt>
                <c:pt idx="68">
                  <c:v>3.3513071742033951</c:v>
                </c:pt>
                <c:pt idx="69">
                  <c:v>3.3428401456726644</c:v>
                </c:pt>
                <c:pt idx="70">
                  <c:v>3.4697126654898498</c:v>
                </c:pt>
                <c:pt idx="71">
                  <c:v>3.5586688732112477</c:v>
                </c:pt>
                <c:pt idx="72">
                  <c:v>3.6086340619307835</c:v>
                </c:pt>
                <c:pt idx="73">
                  <c:v>3.8444989350372731</c:v>
                </c:pt>
                <c:pt idx="74">
                  <c:v>3.8581685410658975</c:v>
                </c:pt>
                <c:pt idx="75">
                  <c:v>3.9993784284614553</c:v>
                </c:pt>
                <c:pt idx="76">
                  <c:v>4.0832237136465306</c:v>
                </c:pt>
                <c:pt idx="77">
                  <c:v>4.098321782789184</c:v>
                </c:pt>
                <c:pt idx="78">
                  <c:v>4.4516554054054058</c:v>
                </c:pt>
                <c:pt idx="79">
                  <c:v>4.3235001113846883</c:v>
                </c:pt>
                <c:pt idx="80">
                  <c:v>4.3493769353128311</c:v>
                </c:pt>
                <c:pt idx="81">
                  <c:v>4.4729841775205026</c:v>
                </c:pt>
                <c:pt idx="82">
                  <c:v>4.6251571428571419</c:v>
                </c:pt>
                <c:pt idx="83">
                  <c:v>4.4788308644211057</c:v>
                </c:pt>
                <c:pt idx="84">
                  <c:v>4.8524833720630012</c:v>
                </c:pt>
                <c:pt idx="85">
                  <c:v>4.584276612506156</c:v>
                </c:pt>
                <c:pt idx="86">
                  <c:v>4.9547784062541051</c:v>
                </c:pt>
                <c:pt idx="87">
                  <c:v>4.816972055427251</c:v>
                </c:pt>
                <c:pt idx="88">
                  <c:v>4.7215503658844318</c:v>
                </c:pt>
                <c:pt idx="89">
                  <c:v>4.606685261401557</c:v>
                </c:pt>
                <c:pt idx="90">
                  <c:v>5.424846040868454</c:v>
                </c:pt>
                <c:pt idx="91">
                  <c:v>5.7846883265856919</c:v>
                </c:pt>
                <c:pt idx="92">
                  <c:v>6.877054951185495</c:v>
                </c:pt>
                <c:pt idx="93">
                  <c:v>6.6818419258881532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FC-47D2-9D29-42CDBA18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KBR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62078163155545496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Conversion'!$F$19:$F$112</c:f>
              <c:numCache>
                <c:formatCode>0.000</c:formatCode>
                <c:ptCount val="94"/>
                <c:pt idx="0">
                  <c:v>0.3462980557428636</c:v>
                </c:pt>
                <c:pt idx="1">
                  <c:v>0.36041211890630542</c:v>
                </c:pt>
                <c:pt idx="2">
                  <c:v>0.36685388220570581</c:v>
                </c:pt>
                <c:pt idx="3">
                  <c:v>0.37318955102985435</c:v>
                </c:pt>
                <c:pt idx="4">
                  <c:v>0.37918919467950185</c:v>
                </c:pt>
                <c:pt idx="5">
                  <c:v>0.39276902887139103</c:v>
                </c:pt>
                <c:pt idx="6">
                  <c:v>0.40627584757038698</c:v>
                </c:pt>
                <c:pt idx="7">
                  <c:v>0.42418240138708274</c:v>
                </c:pt>
                <c:pt idx="8">
                  <c:v>0.43936749566938893</c:v>
                </c:pt>
                <c:pt idx="9">
                  <c:v>0.44452177319074854</c:v>
                </c:pt>
                <c:pt idx="10">
                  <c:v>0.43698296573670198</c:v>
                </c:pt>
                <c:pt idx="11">
                  <c:v>0.43808843302026679</c:v>
                </c:pt>
                <c:pt idx="12">
                  <c:v>0.45105125125125128</c:v>
                </c:pt>
                <c:pt idx="13">
                  <c:v>0.47816755646817255</c:v>
                </c:pt>
                <c:pt idx="14">
                  <c:v>0.49999808156616365</c:v>
                </c:pt>
                <c:pt idx="15">
                  <c:v>0.5273952500148994</c:v>
                </c:pt>
                <c:pt idx="16">
                  <c:v>0.54976714051394227</c:v>
                </c:pt>
                <c:pt idx="17">
                  <c:v>0.57417621283982789</c:v>
                </c:pt>
                <c:pt idx="18">
                  <c:v>0.59515977832434641</c:v>
                </c:pt>
                <c:pt idx="19">
                  <c:v>0.61588511252163869</c:v>
                </c:pt>
                <c:pt idx="20">
                  <c:v>0.64301601185214274</c:v>
                </c:pt>
                <c:pt idx="21">
                  <c:v>0.6629450604972742</c:v>
                </c:pt>
                <c:pt idx="22">
                  <c:v>0.68179029126213564</c:v>
                </c:pt>
                <c:pt idx="23">
                  <c:v>0.70691742892459797</c:v>
                </c:pt>
                <c:pt idx="24">
                  <c:v>0.73937767235926621</c:v>
                </c:pt>
                <c:pt idx="25">
                  <c:v>0.77865002888503709</c:v>
                </c:pt>
                <c:pt idx="26">
                  <c:v>0.80646308538424749</c:v>
                </c:pt>
                <c:pt idx="27">
                  <c:v>0.83459064080944356</c:v>
                </c:pt>
                <c:pt idx="28">
                  <c:v>0.86533624011007937</c:v>
                </c:pt>
                <c:pt idx="29">
                  <c:v>0.90313351532229658</c:v>
                </c:pt>
                <c:pt idx="30">
                  <c:v>0.95547812588373127</c:v>
                </c:pt>
                <c:pt idx="31">
                  <c:v>1.010295084052893</c:v>
                </c:pt>
                <c:pt idx="32">
                  <c:v>1.0581496614382446</c:v>
                </c:pt>
                <c:pt idx="33">
                  <c:v>1.0971972700205785</c:v>
                </c:pt>
                <c:pt idx="34">
                  <c:v>1.1751380903490756</c:v>
                </c:pt>
                <c:pt idx="35">
                  <c:v>1.2566336186400378</c:v>
                </c:pt>
                <c:pt idx="36">
                  <c:v>1.3536524663677134</c:v>
                </c:pt>
                <c:pt idx="37">
                  <c:v>1.4469269370774829</c:v>
                </c:pt>
                <c:pt idx="38">
                  <c:v>1.5441870123175423</c:v>
                </c:pt>
                <c:pt idx="39">
                  <c:v>1.624661056855812</c:v>
                </c:pt>
                <c:pt idx="40">
                  <c:v>1.7714431976432787</c:v>
                </c:pt>
                <c:pt idx="41">
                  <c:v>1.9755934257832564</c:v>
                </c:pt>
                <c:pt idx="42">
                  <c:v>2.136823150033945</c:v>
                </c:pt>
                <c:pt idx="43">
                  <c:v>2.2945298770462501</c:v>
                </c:pt>
                <c:pt idx="44">
                  <c:v>2.4748605442176874</c:v>
                </c:pt>
                <c:pt idx="45">
                  <c:v>2.6198890834516488</c:v>
                </c:pt>
                <c:pt idx="46">
                  <c:v>2.7613548428137578</c:v>
                </c:pt>
                <c:pt idx="47">
                  <c:v>2.8157460676497554</c:v>
                </c:pt>
                <c:pt idx="48">
                  <c:v>2.9434259503491069</c:v>
                </c:pt>
                <c:pt idx="49">
                  <c:v>3.0910588638195007</c:v>
                </c:pt>
                <c:pt idx="50">
                  <c:v>3.1385115565824044</c:v>
                </c:pt>
                <c:pt idx="51">
                  <c:v>3.2312347793845015</c:v>
                </c:pt>
                <c:pt idx="52">
                  <c:v>3.1782022554671063</c:v>
                </c:pt>
                <c:pt idx="53">
                  <c:v>3.2062369817578769</c:v>
                </c:pt>
                <c:pt idx="54">
                  <c:v>3.2600207271539254</c:v>
                </c:pt>
                <c:pt idx="55">
                  <c:v>3.2107590665928787</c:v>
                </c:pt>
                <c:pt idx="56">
                  <c:v>3.1615680882084933</c:v>
                </c:pt>
                <c:pt idx="57">
                  <c:v>3.2096275933609952</c:v>
                </c:pt>
                <c:pt idx="58">
                  <c:v>3.2084967551622414</c:v>
                </c:pt>
                <c:pt idx="59">
                  <c:v>3.2186972045097497</c:v>
                </c:pt>
                <c:pt idx="60">
                  <c:v>3.1505553616866591</c:v>
                </c:pt>
                <c:pt idx="61">
                  <c:v>3.1682051113545091</c:v>
                </c:pt>
                <c:pt idx="62">
                  <c:v>3.2635025411061283</c:v>
                </c:pt>
                <c:pt idx="63">
                  <c:v>3.2266666666666661</c:v>
                </c:pt>
                <c:pt idx="64">
                  <c:v>3.3140691489361696</c:v>
                </c:pt>
                <c:pt idx="65">
                  <c:v>3.3561609360076416</c:v>
                </c:pt>
                <c:pt idx="66">
                  <c:v>3.332004273504273</c:v>
                </c:pt>
                <c:pt idx="67">
                  <c:v>3.3464646655231558</c:v>
                </c:pt>
                <c:pt idx="68">
                  <c:v>3.2892184433164129</c:v>
                </c:pt>
                <c:pt idx="69">
                  <c:v>3.2693187809898019</c:v>
                </c:pt>
                <c:pt idx="70">
                  <c:v>3.3732382815496744</c:v>
                </c:pt>
                <c:pt idx="71">
                  <c:v>3.5059015178483133</c:v>
                </c:pt>
                <c:pt idx="72">
                  <c:v>3.5626782051282047</c:v>
                </c:pt>
                <c:pt idx="73">
                  <c:v>3.8248936737724035</c:v>
                </c:pt>
                <c:pt idx="74">
                  <c:v>3.9120943832361199</c:v>
                </c:pt>
                <c:pt idx="75">
                  <c:v>4.0009950495049491</c:v>
                </c:pt>
                <c:pt idx="76">
                  <c:v>4.1961301532830015</c:v>
                </c:pt>
                <c:pt idx="77">
                  <c:v>4.4535873347752934</c:v>
                </c:pt>
                <c:pt idx="78">
                  <c:v>4.8636717694994172</c:v>
                </c:pt>
                <c:pt idx="79">
                  <c:v>4.6939675141242931</c:v>
                </c:pt>
                <c:pt idx="80">
                  <c:v>4.832453885243793</c:v>
                </c:pt>
                <c:pt idx="81">
                  <c:v>4.9340279916208436</c:v>
                </c:pt>
                <c:pt idx="82">
                  <c:v>5.1608010403916751</c:v>
                </c:pt>
                <c:pt idx="83">
                  <c:v>4.9756776371308016</c:v>
                </c:pt>
                <c:pt idx="84">
                  <c:v>5.292588585521746</c:v>
                </c:pt>
                <c:pt idx="85">
                  <c:v>5.0108447340496083</c:v>
                </c:pt>
                <c:pt idx="86">
                  <c:v>5.5969273356653533</c:v>
                </c:pt>
                <c:pt idx="87">
                  <c:v>4.9432321269341735</c:v>
                </c:pt>
                <c:pt idx="88">
                  <c:v>4.9640484866429793</c:v>
                </c:pt>
                <c:pt idx="89">
                  <c:v>4.9570931650893799</c:v>
                </c:pt>
                <c:pt idx="90">
                  <c:v>4.6562222783389444</c:v>
                </c:pt>
                <c:pt idx="91">
                  <c:v>5.3055641604010022</c:v>
                </c:pt>
                <c:pt idx="92">
                  <c:v>5.9486090629800303</c:v>
                </c:pt>
                <c:pt idx="93">
                  <c:v>7.3771954090150222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0-4380-91B2-5669549E08B3}"/>
            </c:ext>
          </c:extLst>
        </c:ser>
        <c:ser>
          <c:idx val="2"/>
          <c:order val="1"/>
          <c:tx>
            <c:v>MoSiC 18 nm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Conversion'!$R$19:$R$112</c:f>
              <c:numCache>
                <c:formatCode>0.000</c:formatCode>
                <c:ptCount val="94"/>
                <c:pt idx="0">
                  <c:v>0.55052291571684764</c:v>
                </c:pt>
                <c:pt idx="1">
                  <c:v>0.56509684942465088</c:v>
                </c:pt>
                <c:pt idx="2">
                  <c:v>0.57135721531514827</c:v>
                </c:pt>
                <c:pt idx="3">
                  <c:v>0.57871802016241947</c:v>
                </c:pt>
                <c:pt idx="4">
                  <c:v>0.58318386734120253</c:v>
                </c:pt>
                <c:pt idx="5">
                  <c:v>0.60095115630741935</c:v>
                </c:pt>
                <c:pt idx="6">
                  <c:v>0.61344903692327368</c:v>
                </c:pt>
                <c:pt idx="7">
                  <c:v>0.63437408690278752</c:v>
                </c:pt>
                <c:pt idx="8">
                  <c:v>0.64841917513232705</c:v>
                </c:pt>
                <c:pt idx="9">
                  <c:v>0.64841917513232694</c:v>
                </c:pt>
                <c:pt idx="10">
                  <c:v>0.64046074077704773</c:v>
                </c:pt>
                <c:pt idx="11">
                  <c:v>0.63880588081717893</c:v>
                </c:pt>
                <c:pt idx="12">
                  <c:v>0.65088010540184471</c:v>
                </c:pt>
                <c:pt idx="13">
                  <c:v>0.68015151515151495</c:v>
                </c:pt>
                <c:pt idx="14">
                  <c:v>0.70620537595662136</c:v>
                </c:pt>
                <c:pt idx="15">
                  <c:v>0.73444577686731793</c:v>
                </c:pt>
                <c:pt idx="16">
                  <c:v>0.75686629139543982</c:v>
                </c:pt>
                <c:pt idx="17">
                  <c:v>0.7784907198815838</c:v>
                </c:pt>
                <c:pt idx="18">
                  <c:v>0.79330831965868087</c:v>
                </c:pt>
                <c:pt idx="19">
                  <c:v>0.81196422980357419</c:v>
                </c:pt>
                <c:pt idx="20">
                  <c:v>0.84171620359912636</c:v>
                </c:pt>
                <c:pt idx="21">
                  <c:v>0.86299281734218758</c:v>
                </c:pt>
                <c:pt idx="22">
                  <c:v>0.87771949805462468</c:v>
                </c:pt>
                <c:pt idx="23">
                  <c:v>0.90066608050019537</c:v>
                </c:pt>
                <c:pt idx="24">
                  <c:v>0.93517701149425281</c:v>
                </c:pt>
                <c:pt idx="25">
                  <c:v>0.96449138743349128</c:v>
                </c:pt>
                <c:pt idx="26">
                  <c:v>1.0013965471447541</c:v>
                </c:pt>
                <c:pt idx="27">
                  <c:v>1.0248278128286017</c:v>
                </c:pt>
                <c:pt idx="28">
                  <c:v>1.0535368128579978</c:v>
                </c:pt>
                <c:pt idx="29">
                  <c:v>1.0894833769348162</c:v>
                </c:pt>
                <c:pt idx="30">
                  <c:v>1.1353100974214601</c:v>
                </c:pt>
                <c:pt idx="31">
                  <c:v>1.1897988505747128</c:v>
                </c:pt>
                <c:pt idx="32">
                  <c:v>1.2477292074989348</c:v>
                </c:pt>
                <c:pt idx="33">
                  <c:v>1.2907050478677111</c:v>
                </c:pt>
                <c:pt idx="34">
                  <c:v>1.3697028112449798</c:v>
                </c:pt>
                <c:pt idx="35">
                  <c:v>1.4644905660377363</c:v>
                </c:pt>
                <c:pt idx="36">
                  <c:v>1.5430451133528587</c:v>
                </c:pt>
                <c:pt idx="37">
                  <c:v>1.6444403355400889</c:v>
                </c:pt>
                <c:pt idx="38">
                  <c:v>1.754484580820622</c:v>
                </c:pt>
                <c:pt idx="39">
                  <c:v>1.8436153453233011</c:v>
                </c:pt>
                <c:pt idx="40">
                  <c:v>2.0100300285955672</c:v>
                </c:pt>
                <c:pt idx="41">
                  <c:v>2.2107203819661869</c:v>
                </c:pt>
                <c:pt idx="42">
                  <c:v>2.4397758170667867</c:v>
                </c:pt>
                <c:pt idx="43">
                  <c:v>2.6768036075036088</c:v>
                </c:pt>
                <c:pt idx="44">
                  <c:v>2.9189262761219608</c:v>
                </c:pt>
                <c:pt idx="45">
                  <c:v>3.0985318263365622</c:v>
                </c:pt>
                <c:pt idx="46">
                  <c:v>3.2658270517853807</c:v>
                </c:pt>
                <c:pt idx="47">
                  <c:v>3.3416333714068158</c:v>
                </c:pt>
                <c:pt idx="48">
                  <c:v>3.4607596202779418</c:v>
                </c:pt>
                <c:pt idx="49">
                  <c:v>3.6977961816305465</c:v>
                </c:pt>
                <c:pt idx="50">
                  <c:v>3.6709551708217898</c:v>
                </c:pt>
                <c:pt idx="51">
                  <c:v>3.8384490321208249</c:v>
                </c:pt>
                <c:pt idx="52">
                  <c:v>3.9640834643520044</c:v>
                </c:pt>
                <c:pt idx="53">
                  <c:v>3.8551239673390976</c:v>
                </c:pt>
                <c:pt idx="54">
                  <c:v>4.0107174603174602</c:v>
                </c:pt>
                <c:pt idx="55">
                  <c:v>3.9961484174085076</c:v>
                </c:pt>
                <c:pt idx="56">
                  <c:v>3.9720598425196845</c:v>
                </c:pt>
                <c:pt idx="57">
                  <c:v>4.0932788388253751</c:v>
                </c:pt>
                <c:pt idx="58">
                  <c:v>4.1390386211966979</c:v>
                </c:pt>
                <c:pt idx="59">
                  <c:v>4.21192785427424</c:v>
                </c:pt>
                <c:pt idx="60">
                  <c:v>4.1596492049971596</c:v>
                </c:pt>
                <c:pt idx="61">
                  <c:v>4.1856529680365284</c:v>
                </c:pt>
                <c:pt idx="62">
                  <c:v>4.3308672126335575</c:v>
                </c:pt>
                <c:pt idx="63">
                  <c:v>4.3773904051172696</c:v>
                </c:pt>
                <c:pt idx="64">
                  <c:v>4.5741514252365159</c:v>
                </c:pt>
                <c:pt idx="65">
                  <c:v>4.7130342403628127</c:v>
                </c:pt>
                <c:pt idx="66">
                  <c:v>4.6499811659192805</c:v>
                </c:pt>
                <c:pt idx="67">
                  <c:v>4.6981932968965943</c:v>
                </c:pt>
                <c:pt idx="68">
                  <c:v>4.7003085972850673</c:v>
                </c:pt>
                <c:pt idx="69">
                  <c:v>4.6771283577418945</c:v>
                </c:pt>
                <c:pt idx="70">
                  <c:v>4.9850143687268877</c:v>
                </c:pt>
                <c:pt idx="71">
                  <c:v>5.2514301242236048</c:v>
                </c:pt>
                <c:pt idx="72">
                  <c:v>5.3343033221429561</c:v>
                </c:pt>
                <c:pt idx="73">
                  <c:v>5.8641087012592932</c:v>
                </c:pt>
                <c:pt idx="74">
                  <c:v>5.8733943786083245</c:v>
                </c:pt>
                <c:pt idx="75">
                  <c:v>6.1508828589500304</c:v>
                </c:pt>
                <c:pt idx="76">
                  <c:v>6.5935505376344121</c:v>
                </c:pt>
                <c:pt idx="77">
                  <c:v>7.0696852090032154</c:v>
                </c:pt>
                <c:pt idx="78">
                  <c:v>7.8726062893081794</c:v>
                </c:pt>
                <c:pt idx="79">
                  <c:v>7.4004023809523796</c:v>
                </c:pt>
                <c:pt idx="80">
                  <c:v>7.4097216014897569</c:v>
                </c:pt>
                <c:pt idx="81">
                  <c:v>7.9724938282647608</c:v>
                </c:pt>
                <c:pt idx="82">
                  <c:v>8.1570242341245667</c:v>
                </c:pt>
                <c:pt idx="83">
                  <c:v>8.162567641088101</c:v>
                </c:pt>
                <c:pt idx="84">
                  <c:v>8.9720829354553455</c:v>
                </c:pt>
                <c:pt idx="85">
                  <c:v>8.5621352934943822</c:v>
                </c:pt>
                <c:pt idx="86">
                  <c:v>10.533612292146325</c:v>
                </c:pt>
                <c:pt idx="87">
                  <c:v>9.5206676113832529</c:v>
                </c:pt>
                <c:pt idx="88">
                  <c:v>9.3264644688644722</c:v>
                </c:pt>
                <c:pt idx="89">
                  <c:v>8.4309720480668719</c:v>
                </c:pt>
                <c:pt idx="90">
                  <c:v>11.146728226893025</c:v>
                </c:pt>
                <c:pt idx="91">
                  <c:v>14.091960217755439</c:v>
                </c:pt>
                <c:pt idx="92">
                  <c:v>19.560111872146109</c:v>
                </c:pt>
                <c:pt idx="93">
                  <c:v>31.405124874010149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E0-4380-91B2-5669549E08B3}"/>
            </c:ext>
          </c:extLst>
        </c:ser>
        <c:ser>
          <c:idx val="3"/>
          <c:order val="2"/>
          <c:tx>
            <c:v>MoSiC 45-65nm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Conversion'!$X$19:$X$112</c:f>
              <c:numCache>
                <c:formatCode>0.000</c:formatCode>
                <c:ptCount val="94"/>
                <c:pt idx="0">
                  <c:v>0.48003403039652609</c:v>
                </c:pt>
                <c:pt idx="1">
                  <c:v>0.49369804466041911</c:v>
                </c:pt>
                <c:pt idx="2">
                  <c:v>0.49921817534374008</c:v>
                </c:pt>
                <c:pt idx="3">
                  <c:v>0.50856252784617195</c:v>
                </c:pt>
                <c:pt idx="4">
                  <c:v>0.51225147037200425</c:v>
                </c:pt>
                <c:pt idx="5">
                  <c:v>0.52543808567603756</c:v>
                </c:pt>
                <c:pt idx="6">
                  <c:v>0.53635135135135115</c:v>
                </c:pt>
                <c:pt idx="7">
                  <c:v>0.55945984535293214</c:v>
                </c:pt>
                <c:pt idx="8">
                  <c:v>0.57124476760367382</c:v>
                </c:pt>
                <c:pt idx="9">
                  <c:v>0.57496823003908448</c:v>
                </c:pt>
                <c:pt idx="10">
                  <c:v>0.56788244518456821</c:v>
                </c:pt>
                <c:pt idx="11">
                  <c:v>0.56398674535841653</c:v>
                </c:pt>
                <c:pt idx="12">
                  <c:v>0.57270845872809462</c:v>
                </c:pt>
                <c:pt idx="13">
                  <c:v>0.59857990893568591</c:v>
                </c:pt>
                <c:pt idx="14">
                  <c:v>0.62338133081809666</c:v>
                </c:pt>
                <c:pt idx="15">
                  <c:v>0.64674137115839248</c:v>
                </c:pt>
                <c:pt idx="16">
                  <c:v>0.67202409638554239</c:v>
                </c:pt>
                <c:pt idx="17">
                  <c:v>0.690883872938302</c:v>
                </c:pt>
                <c:pt idx="18">
                  <c:v>0.70649009885696679</c:v>
                </c:pt>
                <c:pt idx="19">
                  <c:v>0.72220788030271488</c:v>
                </c:pt>
                <c:pt idx="20">
                  <c:v>0.74813884881912018</c:v>
                </c:pt>
                <c:pt idx="21">
                  <c:v>0.7685305794606998</c:v>
                </c:pt>
                <c:pt idx="22">
                  <c:v>0.77992587453021067</c:v>
                </c:pt>
                <c:pt idx="23">
                  <c:v>0.8003473364109327</c:v>
                </c:pt>
                <c:pt idx="24">
                  <c:v>0.83165721125074787</c:v>
                </c:pt>
                <c:pt idx="25">
                  <c:v>0.85993981830647948</c:v>
                </c:pt>
                <c:pt idx="26">
                  <c:v>0.88901005586592197</c:v>
                </c:pt>
                <c:pt idx="27">
                  <c:v>0.90924224120997821</c:v>
                </c:pt>
                <c:pt idx="28">
                  <c:v>0.93478037666586888</c:v>
                </c:pt>
                <c:pt idx="29">
                  <c:v>0.96490356489945128</c:v>
                </c:pt>
                <c:pt idx="30">
                  <c:v>1.0074629685157419</c:v>
                </c:pt>
                <c:pt idx="31">
                  <c:v>1.0574561131816815</c:v>
                </c:pt>
                <c:pt idx="32">
                  <c:v>1.1022972953986654</c:v>
                </c:pt>
                <c:pt idx="33">
                  <c:v>1.1348043626859667</c:v>
                </c:pt>
                <c:pt idx="34">
                  <c:v>1.2093519178972789</c:v>
                </c:pt>
                <c:pt idx="35">
                  <c:v>1.2773447686986594</c:v>
                </c:pt>
                <c:pt idx="36">
                  <c:v>1.3629307936746236</c:v>
                </c:pt>
                <c:pt idx="37">
                  <c:v>1.4413670401493932</c:v>
                </c:pt>
                <c:pt idx="38">
                  <c:v>1.5335743558580455</c:v>
                </c:pt>
                <c:pt idx="39">
                  <c:v>1.6193612903225807</c:v>
                </c:pt>
                <c:pt idx="40">
                  <c:v>1.7668369304342666</c:v>
                </c:pt>
                <c:pt idx="41">
                  <c:v>1.9174877530491632</c:v>
                </c:pt>
                <c:pt idx="42">
                  <c:v>2.1044899811979589</c:v>
                </c:pt>
                <c:pt idx="43">
                  <c:v>2.3012766279819479</c:v>
                </c:pt>
                <c:pt idx="44">
                  <c:v>2.4953634839151264</c:v>
                </c:pt>
                <c:pt idx="45">
                  <c:v>2.6742526676279739</c:v>
                </c:pt>
                <c:pt idx="46">
                  <c:v>2.7595699770284683</c:v>
                </c:pt>
                <c:pt idx="47">
                  <c:v>2.846375268817205</c:v>
                </c:pt>
                <c:pt idx="48">
                  <c:v>2.9752595610604082</c:v>
                </c:pt>
                <c:pt idx="49">
                  <c:v>3.1146419931550042</c:v>
                </c:pt>
                <c:pt idx="50">
                  <c:v>3.1428826530612239</c:v>
                </c:pt>
                <c:pt idx="51">
                  <c:v>3.3368132534702419</c:v>
                </c:pt>
                <c:pt idx="52">
                  <c:v>3.348884515636918</c:v>
                </c:pt>
                <c:pt idx="53">
                  <c:v>3.3404272956513457</c:v>
                </c:pt>
                <c:pt idx="54">
                  <c:v>3.4015986533449163</c:v>
                </c:pt>
                <c:pt idx="55">
                  <c:v>3.4177984496124023</c:v>
                </c:pt>
                <c:pt idx="56">
                  <c:v>3.4735611307420493</c:v>
                </c:pt>
                <c:pt idx="57">
                  <c:v>3.5085097506678542</c:v>
                </c:pt>
                <c:pt idx="58">
                  <c:v>3.5255400079459687</c:v>
                </c:pt>
                <c:pt idx="59">
                  <c:v>3.544030341113106</c:v>
                </c:pt>
                <c:pt idx="60">
                  <c:v>3.5613409482327034</c:v>
                </c:pt>
                <c:pt idx="61">
                  <c:v>3.590949748009272</c:v>
                </c:pt>
                <c:pt idx="62">
                  <c:v>3.6963755338904374</c:v>
                </c:pt>
                <c:pt idx="63">
                  <c:v>3.8039628814275153</c:v>
                </c:pt>
                <c:pt idx="64">
                  <c:v>3.891921055179091</c:v>
                </c:pt>
                <c:pt idx="65">
                  <c:v>3.9403119513255112</c:v>
                </c:pt>
                <c:pt idx="66">
                  <c:v>3.9277296055483313</c:v>
                </c:pt>
                <c:pt idx="67">
                  <c:v>4.0237414677276746</c:v>
                </c:pt>
                <c:pt idx="68">
                  <c:v>3.9672708456243839</c:v>
                </c:pt>
                <c:pt idx="69">
                  <c:v>3.9434679060665352</c:v>
                </c:pt>
                <c:pt idx="70">
                  <c:v>4.2154518831094281</c:v>
                </c:pt>
                <c:pt idx="71">
                  <c:v>4.3290234741784026</c:v>
                </c:pt>
                <c:pt idx="72">
                  <c:v>4.3717636315228967</c:v>
                </c:pt>
                <c:pt idx="73">
                  <c:v>4.7365162871600255</c:v>
                </c:pt>
                <c:pt idx="74">
                  <c:v>4.8258085068105894</c:v>
                </c:pt>
                <c:pt idx="75">
                  <c:v>4.9570931650893799</c:v>
                </c:pt>
                <c:pt idx="76">
                  <c:v>5.1757193251533735</c:v>
                </c:pt>
                <c:pt idx="77">
                  <c:v>5.0274011439212547</c:v>
                </c:pt>
                <c:pt idx="78">
                  <c:v>5.6865361702127659</c:v>
                </c:pt>
                <c:pt idx="79">
                  <c:v>5.3527313131313123</c:v>
                </c:pt>
                <c:pt idx="80">
                  <c:v>5.4410986555697818</c:v>
                </c:pt>
                <c:pt idx="81">
                  <c:v>5.6748348082595852</c:v>
                </c:pt>
                <c:pt idx="82">
                  <c:v>5.6953396138482031</c:v>
                </c:pt>
                <c:pt idx="83">
                  <c:v>5.4848512319151981</c:v>
                </c:pt>
                <c:pt idx="84">
                  <c:v>6.0515360461490477</c:v>
                </c:pt>
                <c:pt idx="85">
                  <c:v>5.7516469412115763</c:v>
                </c:pt>
                <c:pt idx="86">
                  <c:v>5.926499226764661</c:v>
                </c:pt>
                <c:pt idx="87">
                  <c:v>5.9454417395977277</c:v>
                </c:pt>
                <c:pt idx="88">
                  <c:v>5.5572548239895703</c:v>
                </c:pt>
                <c:pt idx="89">
                  <c:v>5.7816709832134272</c:v>
                </c:pt>
                <c:pt idx="90">
                  <c:v>6.1408204721301125</c:v>
                </c:pt>
                <c:pt idx="91">
                  <c:v>7.0998375560337053</c:v>
                </c:pt>
                <c:pt idx="92">
                  <c:v>9.5944745243128988</c:v>
                </c:pt>
                <c:pt idx="93">
                  <c:v>9.1122076776507548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E0-4380-91B2-5669549E08B3}"/>
            </c:ext>
          </c:extLst>
        </c:ser>
        <c:ser>
          <c:idx val="1"/>
          <c:order val="3"/>
          <c:tx>
            <c:v>MoSiC 80nm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Conversion'!$L$19:$L$112</c:f>
              <c:numCache>
                <c:formatCode>0.000</c:formatCode>
                <c:ptCount val="94"/>
                <c:pt idx="0">
                  <c:v>0.46422522522522514</c:v>
                </c:pt>
                <c:pt idx="1">
                  <c:v>0.47760908158029775</c:v>
                </c:pt>
                <c:pt idx="2">
                  <c:v>0.48284791774073432</c:v>
                </c:pt>
                <c:pt idx="3">
                  <c:v>0.49148871135359834</c:v>
                </c:pt>
                <c:pt idx="4">
                  <c:v>0.4949513812874643</c:v>
                </c:pt>
                <c:pt idx="5">
                  <c:v>0.50975586854460087</c:v>
                </c:pt>
                <c:pt idx="6">
                  <c:v>0.51778723404255322</c:v>
                </c:pt>
                <c:pt idx="7">
                  <c:v>0.5390907771958342</c:v>
                </c:pt>
                <c:pt idx="8">
                  <c:v>0.55399211248285307</c:v>
                </c:pt>
                <c:pt idx="9">
                  <c:v>0.55671875954781569</c:v>
                </c:pt>
                <c:pt idx="10">
                  <c:v>0.55117160995043013</c:v>
                </c:pt>
                <c:pt idx="11">
                  <c:v>0.54365418819689959</c:v>
                </c:pt>
                <c:pt idx="12">
                  <c:v>0.555408173106269</c:v>
                </c:pt>
                <c:pt idx="13">
                  <c:v>0.5796310524676942</c:v>
                </c:pt>
                <c:pt idx="14">
                  <c:v>0.60095115630741935</c:v>
                </c:pt>
                <c:pt idx="15">
                  <c:v>0.62561256097167017</c:v>
                </c:pt>
                <c:pt idx="16">
                  <c:v>0.64725710156352634</c:v>
                </c:pt>
                <c:pt idx="17">
                  <c:v>0.66600037481259367</c:v>
                </c:pt>
                <c:pt idx="18">
                  <c:v>0.68384504709814664</c:v>
                </c:pt>
                <c:pt idx="19">
                  <c:v>0.70096153846153852</c:v>
                </c:pt>
                <c:pt idx="20">
                  <c:v>0.72381621832968412</c:v>
                </c:pt>
                <c:pt idx="21">
                  <c:v>0.74449905487374779</c:v>
                </c:pt>
                <c:pt idx="22">
                  <c:v>0.7556342911468884</c:v>
                </c:pt>
                <c:pt idx="23">
                  <c:v>0.77499554294975692</c:v>
                </c:pt>
                <c:pt idx="24">
                  <c:v>0.80232481473328943</c:v>
                </c:pt>
                <c:pt idx="25">
                  <c:v>0.83148503870750634</c:v>
                </c:pt>
                <c:pt idx="26">
                  <c:v>0.85138917490623978</c:v>
                </c:pt>
                <c:pt idx="27">
                  <c:v>0.88084857186969312</c:v>
                </c:pt>
                <c:pt idx="28">
                  <c:v>0.90180387924292194</c:v>
                </c:pt>
                <c:pt idx="29">
                  <c:v>0.93517701149425303</c:v>
                </c:pt>
                <c:pt idx="30">
                  <c:v>0.97465261910598977</c:v>
                </c:pt>
                <c:pt idx="31">
                  <c:v>1.0199547187617968</c:v>
                </c:pt>
                <c:pt idx="32">
                  <c:v>1.065816709705186</c:v>
                </c:pt>
                <c:pt idx="33">
                  <c:v>1.0984088328075707</c:v>
                </c:pt>
                <c:pt idx="34">
                  <c:v>1.155520325203252</c:v>
                </c:pt>
                <c:pt idx="35">
                  <c:v>1.2360790831215289</c:v>
                </c:pt>
                <c:pt idx="36">
                  <c:v>1.3130801564027377</c:v>
                </c:pt>
                <c:pt idx="37">
                  <c:v>1.3863381418525829</c:v>
                </c:pt>
                <c:pt idx="38">
                  <c:v>1.4748106170694464</c:v>
                </c:pt>
                <c:pt idx="39">
                  <c:v>1.5514461571957323</c:v>
                </c:pt>
                <c:pt idx="40">
                  <c:v>1.6945191090709626</c:v>
                </c:pt>
                <c:pt idx="41">
                  <c:v>1.8084404322105523</c:v>
                </c:pt>
                <c:pt idx="42">
                  <c:v>1.9913376234747246</c:v>
                </c:pt>
                <c:pt idx="43">
                  <c:v>2.1835869397324514</c:v>
                </c:pt>
                <c:pt idx="44">
                  <c:v>2.3675892363396964</c:v>
                </c:pt>
                <c:pt idx="45">
                  <c:v>2.5192245098039212</c:v>
                </c:pt>
                <c:pt idx="46">
                  <c:v>2.6422624474081124</c:v>
                </c:pt>
                <c:pt idx="47">
                  <c:v>2.7259944769568398</c:v>
                </c:pt>
                <c:pt idx="48">
                  <c:v>2.8249731938528351</c:v>
                </c:pt>
                <c:pt idx="49">
                  <c:v>3.0107017543859649</c:v>
                </c:pt>
                <c:pt idx="50">
                  <c:v>3.0209503078276159</c:v>
                </c:pt>
                <c:pt idx="51">
                  <c:v>3.1276259194000189</c:v>
                </c:pt>
                <c:pt idx="52">
                  <c:v>3.1549531295487632</c:v>
                </c:pt>
                <c:pt idx="53">
                  <c:v>3.181545787545788</c:v>
                </c:pt>
                <c:pt idx="54">
                  <c:v>3.2461526141966699</c:v>
                </c:pt>
                <c:pt idx="55">
                  <c:v>3.2369594402673343</c:v>
                </c:pt>
                <c:pt idx="56">
                  <c:v>3.2346676361443545</c:v>
                </c:pt>
                <c:pt idx="57">
                  <c:v>3.2833455411621149</c:v>
                </c:pt>
                <c:pt idx="58">
                  <c:v>3.3152600075671579</c:v>
                </c:pt>
                <c:pt idx="59">
                  <c:v>3.3916908456130215</c:v>
                </c:pt>
                <c:pt idx="60">
                  <c:v>3.339221917808219</c:v>
                </c:pt>
                <c:pt idx="61">
                  <c:v>3.3720138481449529</c:v>
                </c:pt>
                <c:pt idx="62">
                  <c:v>3.4851479627989366</c:v>
                </c:pt>
                <c:pt idx="63">
                  <c:v>3.4569340031289717</c:v>
                </c:pt>
                <c:pt idx="64">
                  <c:v>3.6100002480008087</c:v>
                </c:pt>
                <c:pt idx="65">
                  <c:v>3.6935369058665848</c:v>
                </c:pt>
                <c:pt idx="66">
                  <c:v>3.6416559633027528</c:v>
                </c:pt>
                <c:pt idx="67">
                  <c:v>3.7379388090776602</c:v>
                </c:pt>
                <c:pt idx="68">
                  <c:v>3.7192131933644372</c:v>
                </c:pt>
                <c:pt idx="69">
                  <c:v>3.6793969010175767</c:v>
                </c:pt>
                <c:pt idx="70">
                  <c:v>3.8551239673390985</c:v>
                </c:pt>
                <c:pt idx="71">
                  <c:v>3.957721344455349</c:v>
                </c:pt>
                <c:pt idx="72">
                  <c:v>4.0549550050050049</c:v>
                </c:pt>
                <c:pt idx="73">
                  <c:v>4.3438101694915252</c:v>
                </c:pt>
                <c:pt idx="74">
                  <c:v>4.4019136082351533</c:v>
                </c:pt>
                <c:pt idx="75">
                  <c:v>4.5141818507716609</c:v>
                </c:pt>
                <c:pt idx="76">
                  <c:v>4.6918570281124534</c:v>
                </c:pt>
                <c:pt idx="77">
                  <c:v>4.6792276734285005</c:v>
                </c:pt>
                <c:pt idx="78">
                  <c:v>5.29</c:v>
                </c:pt>
                <c:pt idx="79">
                  <c:v>5.1682509803921572</c:v>
                </c:pt>
                <c:pt idx="80">
                  <c:v>5.1707383803296549</c:v>
                </c:pt>
                <c:pt idx="81">
                  <c:v>5.1091611650485422</c:v>
                </c:pt>
                <c:pt idx="82">
                  <c:v>5.2770895703395695</c:v>
                </c:pt>
                <c:pt idx="83">
                  <c:v>5.0897204301075272</c:v>
                </c:pt>
                <c:pt idx="84">
                  <c:v>5.4221453900709191</c:v>
                </c:pt>
                <c:pt idx="85">
                  <c:v>5.3712688968622491</c:v>
                </c:pt>
                <c:pt idx="86">
                  <c:v>5.5460088575560373</c:v>
                </c:pt>
                <c:pt idx="87">
                  <c:v>5.2977722778473098</c:v>
                </c:pt>
                <c:pt idx="88">
                  <c:v>5.269369213732003</c:v>
                </c:pt>
                <c:pt idx="89">
                  <c:v>5.1682509803921564</c:v>
                </c:pt>
                <c:pt idx="90">
                  <c:v>5.4167510204081637</c:v>
                </c:pt>
                <c:pt idx="91">
                  <c:v>5.9964735112142309</c:v>
                </c:pt>
                <c:pt idx="92">
                  <c:v>7.4945446200150458</c:v>
                </c:pt>
                <c:pt idx="93">
                  <c:v>7.4331113445378154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E0-4380-91B2-5669549E08B3}"/>
            </c:ext>
          </c:extLst>
        </c:ser>
        <c:ser>
          <c:idx val="4"/>
          <c:order val="4"/>
          <c:tx>
            <c:v>MoSiC 600nm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Conversion'!$AD$19:$AD$112</c:f>
              <c:numCache>
                <c:formatCode>0.000</c:formatCode>
                <c:ptCount val="94"/>
                <c:pt idx="0">
                  <c:v>0.40360084925690032</c:v>
                </c:pt>
                <c:pt idx="1">
                  <c:v>0.422865800865801</c:v>
                </c:pt>
                <c:pt idx="2">
                  <c:v>0.43174945959223776</c:v>
                </c:pt>
                <c:pt idx="3">
                  <c:v>0.4404790806496009</c:v>
                </c:pt>
                <c:pt idx="4">
                  <c:v>0.44799208322936585</c:v>
                </c:pt>
                <c:pt idx="5">
                  <c:v>0.46215230689257919</c:v>
                </c:pt>
                <c:pt idx="6">
                  <c:v>0.47593770491803267</c:v>
                </c:pt>
                <c:pt idx="7">
                  <c:v>0.50175754013343832</c:v>
                </c:pt>
                <c:pt idx="8">
                  <c:v>0.52205707421249326</c:v>
                </c:pt>
                <c:pt idx="9">
                  <c:v>0.52677636406957351</c:v>
                </c:pt>
                <c:pt idx="10">
                  <c:v>0.52420595078898102</c:v>
                </c:pt>
                <c:pt idx="11">
                  <c:v>0.52420595078898102</c:v>
                </c:pt>
                <c:pt idx="12">
                  <c:v>0.53677183369382386</c:v>
                </c:pt>
                <c:pt idx="13">
                  <c:v>0.56721255201109555</c:v>
                </c:pt>
                <c:pt idx="14">
                  <c:v>0.59881657179000636</c:v>
                </c:pt>
                <c:pt idx="15">
                  <c:v>0.6309786168418321</c:v>
                </c:pt>
                <c:pt idx="16">
                  <c:v>0.65806296572280198</c:v>
                </c:pt>
                <c:pt idx="17">
                  <c:v>0.68439416523119545</c:v>
                </c:pt>
                <c:pt idx="18">
                  <c:v>0.70308204930662554</c:v>
                </c:pt>
                <c:pt idx="19">
                  <c:v>0.73295875922622167</c:v>
                </c:pt>
                <c:pt idx="20">
                  <c:v>0.76228380462724921</c:v>
                </c:pt>
                <c:pt idx="21">
                  <c:v>0.79461237453921685</c:v>
                </c:pt>
                <c:pt idx="22">
                  <c:v>0.81280159776866534</c:v>
                </c:pt>
                <c:pt idx="23">
                  <c:v>0.84119236950058329</c:v>
                </c:pt>
                <c:pt idx="24">
                  <c:v>0.87735225303292896</c:v>
                </c:pt>
                <c:pt idx="25">
                  <c:v>0.91869388335704127</c:v>
                </c:pt>
                <c:pt idx="26">
                  <c:v>0.95710916130858525</c:v>
                </c:pt>
                <c:pt idx="27">
                  <c:v>0.99302242803452678</c:v>
                </c:pt>
                <c:pt idx="28">
                  <c:v>1.0173088767433096</c:v>
                </c:pt>
                <c:pt idx="29">
                  <c:v>1.0595384800137249</c:v>
                </c:pt>
                <c:pt idx="30">
                  <c:v>1.1062033086941221</c:v>
                </c:pt>
                <c:pt idx="31">
                  <c:v>1.180974161288846</c:v>
                </c:pt>
                <c:pt idx="32">
                  <c:v>1.2352322394730653</c:v>
                </c:pt>
                <c:pt idx="33">
                  <c:v>1.2811855712773126</c:v>
                </c:pt>
                <c:pt idx="34">
                  <c:v>1.366149954894001</c:v>
                </c:pt>
                <c:pt idx="35">
                  <c:v>1.4535672064882912</c:v>
                </c:pt>
                <c:pt idx="36">
                  <c:v>1.5464743061213404</c:v>
                </c:pt>
                <c:pt idx="37">
                  <c:v>1.6461037568654102</c:v>
                </c:pt>
                <c:pt idx="38">
                  <c:v>1.734615522703274</c:v>
                </c:pt>
                <c:pt idx="39">
                  <c:v>1.8218178497755124</c:v>
                </c:pt>
                <c:pt idx="40">
                  <c:v>1.9782949971081554</c:v>
                </c:pt>
                <c:pt idx="41">
                  <c:v>2.1453254901960781</c:v>
                </c:pt>
                <c:pt idx="42">
                  <c:v>2.3382286040443576</c:v>
                </c:pt>
                <c:pt idx="43">
                  <c:v>2.5450094967970975</c:v>
                </c:pt>
                <c:pt idx="44">
                  <c:v>2.7111782580540709</c:v>
                </c:pt>
                <c:pt idx="45">
                  <c:v>2.8661380331053126</c:v>
                </c:pt>
                <c:pt idx="46">
                  <c:v>2.9873368602319297</c:v>
                </c:pt>
                <c:pt idx="47">
                  <c:v>3.0751410914927768</c:v>
                </c:pt>
                <c:pt idx="48">
                  <c:v>3.1972231844088994</c:v>
                </c:pt>
                <c:pt idx="49">
                  <c:v>3.3561609360076425</c:v>
                </c:pt>
                <c:pt idx="50">
                  <c:v>3.3561609360076399</c:v>
                </c:pt>
                <c:pt idx="51">
                  <c:v>3.4416995079411477</c:v>
                </c:pt>
                <c:pt idx="52">
                  <c:v>3.4594836561980244</c:v>
                </c:pt>
                <c:pt idx="53">
                  <c:v>3.4480340359094459</c:v>
                </c:pt>
                <c:pt idx="54">
                  <c:v>3.5427044022335217</c:v>
                </c:pt>
                <c:pt idx="55">
                  <c:v>3.5085097506678529</c:v>
                </c:pt>
                <c:pt idx="56">
                  <c:v>3.4774164898320064</c:v>
                </c:pt>
                <c:pt idx="57">
                  <c:v>3.4799905681706482</c:v>
                </c:pt>
                <c:pt idx="58">
                  <c:v>3.5098150435471105</c:v>
                </c:pt>
                <c:pt idx="59">
                  <c:v>3.5019950405058284</c:v>
                </c:pt>
                <c:pt idx="60">
                  <c:v>3.4569340031289721</c:v>
                </c:pt>
                <c:pt idx="61">
                  <c:v>3.4697126654898516</c:v>
                </c:pt>
                <c:pt idx="62">
                  <c:v>3.5493421410025965</c:v>
                </c:pt>
                <c:pt idx="63">
                  <c:v>3.5334452736318407</c:v>
                </c:pt>
                <c:pt idx="64">
                  <c:v>3.6031777036587829</c:v>
                </c:pt>
                <c:pt idx="65">
                  <c:v>3.5963760672116254</c:v>
                </c:pt>
                <c:pt idx="66">
                  <c:v>3.5787889827100914</c:v>
                </c:pt>
                <c:pt idx="67">
                  <c:v>3.590949748009272</c:v>
                </c:pt>
                <c:pt idx="68">
                  <c:v>3.5229112765535033</c:v>
                </c:pt>
                <c:pt idx="69">
                  <c:v>3.4916120835797351</c:v>
                </c:pt>
                <c:pt idx="70">
                  <c:v>3.6319740056962666</c:v>
                </c:pt>
                <c:pt idx="71">
                  <c:v>3.7524481203007518</c:v>
                </c:pt>
                <c:pt idx="72">
                  <c:v>3.7034876834056623</c:v>
                </c:pt>
                <c:pt idx="73">
                  <c:v>3.9043151137711631</c:v>
                </c:pt>
                <c:pt idx="74">
                  <c:v>3.9371601520086852</c:v>
                </c:pt>
                <c:pt idx="75">
                  <c:v>3.9929227073036815</c:v>
                </c:pt>
                <c:pt idx="76">
                  <c:v>4.1356199898270614</c:v>
                </c:pt>
                <c:pt idx="77">
                  <c:v>4.2172157362738343</c:v>
                </c:pt>
                <c:pt idx="78">
                  <c:v>4.4038095238095227</c:v>
                </c:pt>
                <c:pt idx="79">
                  <c:v>4.4381711238916823</c:v>
                </c:pt>
                <c:pt idx="80">
                  <c:v>4.5260697174521987</c:v>
                </c:pt>
                <c:pt idx="81">
                  <c:v>4.5062856995510252</c:v>
                </c:pt>
                <c:pt idx="82">
                  <c:v>4.7580357142857173</c:v>
                </c:pt>
                <c:pt idx="83">
                  <c:v>4.7386608200455589</c:v>
                </c:pt>
                <c:pt idx="84">
                  <c:v>4.836892757821551</c:v>
                </c:pt>
                <c:pt idx="85">
                  <c:v>5.0061313783962893</c:v>
                </c:pt>
                <c:pt idx="86">
                  <c:v>5.3421876750700266</c:v>
                </c:pt>
                <c:pt idx="87">
                  <c:v>4.8213868515665128</c:v>
                </c:pt>
                <c:pt idx="88">
                  <c:v>5.1932174186491649</c:v>
                </c:pt>
                <c:pt idx="89">
                  <c:v>4.9990754831877151</c:v>
                </c:pt>
                <c:pt idx="90">
                  <c:v>5.4492564102564085</c:v>
                </c:pt>
                <c:pt idx="91">
                  <c:v>5.9359573443728912</c:v>
                </c:pt>
                <c:pt idx="92">
                  <c:v>6.9429924050632899</c:v>
                </c:pt>
                <c:pt idx="93">
                  <c:v>7.4613532040472181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E0-4380-91B2-5669549E08B3}"/>
            </c:ext>
          </c:extLst>
        </c:ser>
        <c:ser>
          <c:idx val="5"/>
          <c:order val="5"/>
          <c:tx>
            <c:v>MoSiC 800nm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Conversion'!$AJ$19:$AJ$112</c:f>
              <c:numCache>
                <c:formatCode>0.000</c:formatCode>
                <c:ptCount val="94"/>
                <c:pt idx="0">
                  <c:v>0.36027177926557102</c:v>
                </c:pt>
                <c:pt idx="1">
                  <c:v>0.37471715345387113</c:v>
                </c:pt>
                <c:pt idx="2">
                  <c:v>0.3817044303469031</c:v>
                </c:pt>
                <c:pt idx="3">
                  <c:v>0.38821525600835943</c:v>
                </c:pt>
                <c:pt idx="4">
                  <c:v>0.39598799705061344</c:v>
                </c:pt>
                <c:pt idx="5">
                  <c:v>0.40896849183477424</c:v>
                </c:pt>
                <c:pt idx="6">
                  <c:v>0.42163521821375488</c:v>
                </c:pt>
                <c:pt idx="7">
                  <c:v>0.44383100129787628</c:v>
                </c:pt>
                <c:pt idx="8">
                  <c:v>0.46134375561545382</c:v>
                </c:pt>
                <c:pt idx="9">
                  <c:v>0.46667085555461485</c:v>
                </c:pt>
                <c:pt idx="10">
                  <c:v>0.46422522522522508</c:v>
                </c:pt>
                <c:pt idx="11">
                  <c:v>0.46107456140350866</c:v>
                </c:pt>
                <c:pt idx="12">
                  <c:v>0.47224515543453605</c:v>
                </c:pt>
                <c:pt idx="13">
                  <c:v>0.4960144927536233</c:v>
                </c:pt>
                <c:pt idx="14">
                  <c:v>0.52400089283061468</c:v>
                </c:pt>
                <c:pt idx="15">
                  <c:v>0.55149626452515677</c:v>
                </c:pt>
                <c:pt idx="16">
                  <c:v>0.57632873113471217</c:v>
                </c:pt>
                <c:pt idx="17">
                  <c:v>0.60178352353780307</c:v>
                </c:pt>
                <c:pt idx="18">
                  <c:v>0.62325763203714457</c:v>
                </c:pt>
                <c:pt idx="19">
                  <c:v>0.64558265426631234</c:v>
                </c:pt>
                <c:pt idx="20">
                  <c:v>0.66880384615384625</c:v>
                </c:pt>
                <c:pt idx="21">
                  <c:v>0.69632200245323506</c:v>
                </c:pt>
                <c:pt idx="22">
                  <c:v>0.71034671623296153</c:v>
                </c:pt>
                <c:pt idx="23">
                  <c:v>0.73489255989911706</c:v>
                </c:pt>
                <c:pt idx="24">
                  <c:v>0.77073102779573366</c:v>
                </c:pt>
                <c:pt idx="25">
                  <c:v>0.80895813250792248</c:v>
                </c:pt>
                <c:pt idx="26">
                  <c:v>0.83545575553055862</c:v>
                </c:pt>
                <c:pt idx="27">
                  <c:v>0.86407344943476916</c:v>
                </c:pt>
                <c:pt idx="28">
                  <c:v>0.88975652848936493</c:v>
                </c:pt>
                <c:pt idx="29">
                  <c:v>0.92375762980578702</c:v>
                </c:pt>
                <c:pt idx="30">
                  <c:v>0.97048928833455628</c:v>
                </c:pt>
                <c:pt idx="31">
                  <c:v>1.0279440462646945</c:v>
                </c:pt>
                <c:pt idx="32">
                  <c:v>1.0759127585908419</c:v>
                </c:pt>
                <c:pt idx="33">
                  <c:v>1.1128348147657525</c:v>
                </c:pt>
                <c:pt idx="34">
                  <c:v>1.1825723260501124</c:v>
                </c:pt>
                <c:pt idx="35">
                  <c:v>1.2714654428318246</c:v>
                </c:pt>
                <c:pt idx="36">
                  <c:v>1.355565170556553</c:v>
                </c:pt>
                <c:pt idx="37">
                  <c:v>1.4334253398459711</c:v>
                </c:pt>
                <c:pt idx="38">
                  <c:v>1.5163559299769447</c:v>
                </c:pt>
                <c:pt idx="39">
                  <c:v>1.6084307325639746</c:v>
                </c:pt>
                <c:pt idx="40">
                  <c:v>1.7319308016877637</c:v>
                </c:pt>
                <c:pt idx="41">
                  <c:v>1.8843074622694238</c:v>
                </c:pt>
                <c:pt idx="42">
                  <c:v>2.0653646094215863</c:v>
                </c:pt>
                <c:pt idx="43">
                  <c:v>2.265193148502231</c:v>
                </c:pt>
                <c:pt idx="44">
                  <c:v>2.4221504165736811</c:v>
                </c:pt>
                <c:pt idx="45">
                  <c:v>2.591317065634045</c:v>
                </c:pt>
                <c:pt idx="46">
                  <c:v>2.6785063201796597</c:v>
                </c:pt>
                <c:pt idx="47">
                  <c:v>2.7721017576356299</c:v>
                </c:pt>
                <c:pt idx="48">
                  <c:v>2.8851597020626434</c:v>
                </c:pt>
                <c:pt idx="49">
                  <c:v>3.0478555437477866</c:v>
                </c:pt>
                <c:pt idx="50">
                  <c:v>3.0291888066278867</c:v>
                </c:pt>
                <c:pt idx="51">
                  <c:v>3.1682051113545091</c:v>
                </c:pt>
                <c:pt idx="52">
                  <c:v>3.1626727235438881</c:v>
                </c:pt>
                <c:pt idx="53">
                  <c:v>3.1737528973585589</c:v>
                </c:pt>
                <c:pt idx="54">
                  <c:v>3.220970989366621</c:v>
                </c:pt>
                <c:pt idx="55">
                  <c:v>3.189369157720892</c:v>
                </c:pt>
                <c:pt idx="56">
                  <c:v>3.197223184408899</c:v>
                </c:pt>
                <c:pt idx="57">
                  <c:v>3.2232473355537055</c:v>
                </c:pt>
                <c:pt idx="58">
                  <c:v>3.2798298443068838</c:v>
                </c:pt>
                <c:pt idx="59">
                  <c:v>3.2845187793427222</c:v>
                </c:pt>
                <c:pt idx="60">
                  <c:v>3.2039797421731118</c:v>
                </c:pt>
                <c:pt idx="61">
                  <c:v>3.2392538357945568</c:v>
                </c:pt>
                <c:pt idx="62">
                  <c:v>3.3140691489361713</c:v>
                </c:pt>
                <c:pt idx="63">
                  <c:v>3.3720138481449529</c:v>
                </c:pt>
                <c:pt idx="64">
                  <c:v>3.3966389403143378</c:v>
                </c:pt>
                <c:pt idx="65">
                  <c:v>3.4518437786893257</c:v>
                </c:pt>
                <c:pt idx="66">
                  <c:v>3.3978777777777784</c:v>
                </c:pt>
                <c:pt idx="67">
                  <c:v>3.4569340031289717</c:v>
                </c:pt>
                <c:pt idx="68">
                  <c:v>3.3513071742033951</c:v>
                </c:pt>
                <c:pt idx="69">
                  <c:v>3.3428401456726644</c:v>
                </c:pt>
                <c:pt idx="70">
                  <c:v>3.4697126654898498</c:v>
                </c:pt>
                <c:pt idx="71">
                  <c:v>3.5586688732112477</c:v>
                </c:pt>
                <c:pt idx="72">
                  <c:v>3.6086340619307835</c:v>
                </c:pt>
                <c:pt idx="73">
                  <c:v>3.8444989350372731</c:v>
                </c:pt>
                <c:pt idx="74">
                  <c:v>3.8581685410658975</c:v>
                </c:pt>
                <c:pt idx="75">
                  <c:v>3.9993784284614553</c:v>
                </c:pt>
                <c:pt idx="76">
                  <c:v>4.0832237136465306</c:v>
                </c:pt>
                <c:pt idx="77">
                  <c:v>4.098321782789184</c:v>
                </c:pt>
                <c:pt idx="78">
                  <c:v>4.4516554054054058</c:v>
                </c:pt>
                <c:pt idx="79">
                  <c:v>4.3235001113846883</c:v>
                </c:pt>
                <c:pt idx="80">
                  <c:v>4.3493769353128311</c:v>
                </c:pt>
                <c:pt idx="81">
                  <c:v>4.4729841775205026</c:v>
                </c:pt>
                <c:pt idx="82">
                  <c:v>4.6251571428571419</c:v>
                </c:pt>
                <c:pt idx="83">
                  <c:v>4.4788308644211057</c:v>
                </c:pt>
                <c:pt idx="84">
                  <c:v>4.8524833720630012</c:v>
                </c:pt>
                <c:pt idx="85">
                  <c:v>4.584276612506156</c:v>
                </c:pt>
                <c:pt idx="86">
                  <c:v>4.9547784062541051</c:v>
                </c:pt>
                <c:pt idx="87">
                  <c:v>4.816972055427251</c:v>
                </c:pt>
                <c:pt idx="88">
                  <c:v>4.7215503658844318</c:v>
                </c:pt>
                <c:pt idx="89">
                  <c:v>4.606685261401557</c:v>
                </c:pt>
                <c:pt idx="90">
                  <c:v>5.424846040868454</c:v>
                </c:pt>
                <c:pt idx="91">
                  <c:v>5.7846883265856919</c:v>
                </c:pt>
                <c:pt idx="92">
                  <c:v>6.877054951185495</c:v>
                </c:pt>
                <c:pt idx="93">
                  <c:v>6.6818419258881532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E0-4380-91B2-5669549E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  <c:max val="1.0900000000000001"/>
          <c:min val="1.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  <c:majorUnit val="2.0000000000000004E-2"/>
        <c:minorUnit val="2.0000000000000005E-3"/>
      </c:valAx>
      <c:valAx>
        <c:axId val="93627135"/>
        <c:scaling>
          <c:orientation val="minMax"/>
          <c:max val="2.8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80nm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Data'!$H$17</c:f>
              <c:strCache>
                <c:ptCount val="1"/>
                <c:pt idx="0">
                  <c:v>0.750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Data'!$H$19:$H$112</c:f>
              <c:numCache>
                <c:formatCode>0.000</c:formatCode>
                <c:ptCount val="94"/>
                <c:pt idx="0">
                  <c:v>0.48809999999999998</c:v>
                </c:pt>
                <c:pt idx="1">
                  <c:v>0.48409999999999997</c:v>
                </c:pt>
                <c:pt idx="2">
                  <c:v>0.4819</c:v>
                </c:pt>
                <c:pt idx="3">
                  <c:v>0.48010000000000003</c:v>
                </c:pt>
                <c:pt idx="4">
                  <c:v>0.47860000000000003</c:v>
                </c:pt>
                <c:pt idx="5">
                  <c:v>0.47360000000000002</c:v>
                </c:pt>
                <c:pt idx="6">
                  <c:v>0.47</c:v>
                </c:pt>
                <c:pt idx="7">
                  <c:v>0.46360000000000001</c:v>
                </c:pt>
                <c:pt idx="8">
                  <c:v>0.45879999999999999</c:v>
                </c:pt>
                <c:pt idx="9">
                  <c:v>0.45810000000000001</c:v>
                </c:pt>
                <c:pt idx="10">
                  <c:v>0.4602</c:v>
                </c:pt>
                <c:pt idx="11">
                  <c:v>0.46179999999999999</c:v>
                </c:pt>
                <c:pt idx="12">
                  <c:v>0.4577</c:v>
                </c:pt>
                <c:pt idx="13">
                  <c:v>0.4516</c:v>
                </c:pt>
                <c:pt idx="14">
                  <c:v>0.44490000000000002</c:v>
                </c:pt>
                <c:pt idx="15">
                  <c:v>0.43819999999999998</c:v>
                </c:pt>
                <c:pt idx="16">
                  <c:v>0.43180000000000002</c:v>
                </c:pt>
                <c:pt idx="17">
                  <c:v>0.4279</c:v>
                </c:pt>
                <c:pt idx="18">
                  <c:v>0.42349999999999999</c:v>
                </c:pt>
                <c:pt idx="19">
                  <c:v>0.41889999999999999</c:v>
                </c:pt>
                <c:pt idx="20">
                  <c:v>0.41420000000000001</c:v>
                </c:pt>
                <c:pt idx="21">
                  <c:v>0.41070000000000001</c:v>
                </c:pt>
                <c:pt idx="22">
                  <c:v>0.40699999999999997</c:v>
                </c:pt>
                <c:pt idx="23">
                  <c:v>0.40339999999999998</c:v>
                </c:pt>
                <c:pt idx="24">
                  <c:v>0.39750000000000002</c:v>
                </c:pt>
                <c:pt idx="25">
                  <c:v>0.39069999999999999</c:v>
                </c:pt>
                <c:pt idx="26">
                  <c:v>0.38719999999999999</c:v>
                </c:pt>
                <c:pt idx="27">
                  <c:v>0.38300000000000001</c:v>
                </c:pt>
                <c:pt idx="28">
                  <c:v>0.37759999999999999</c:v>
                </c:pt>
                <c:pt idx="29">
                  <c:v>0.37159999999999999</c:v>
                </c:pt>
                <c:pt idx="30">
                  <c:v>0.36530000000000001</c:v>
                </c:pt>
                <c:pt idx="31">
                  <c:v>0.35930000000000001</c:v>
                </c:pt>
                <c:pt idx="32">
                  <c:v>0.35220000000000001</c:v>
                </c:pt>
                <c:pt idx="33">
                  <c:v>0.3478</c:v>
                </c:pt>
                <c:pt idx="34">
                  <c:v>0.34079999999999999</c:v>
                </c:pt>
                <c:pt idx="35">
                  <c:v>0.33040000000000003</c:v>
                </c:pt>
                <c:pt idx="36">
                  <c:v>0.32250000000000001</c:v>
                </c:pt>
                <c:pt idx="37">
                  <c:v>0.31359999999999999</c:v>
                </c:pt>
                <c:pt idx="38">
                  <c:v>0.30659999999999998</c:v>
                </c:pt>
                <c:pt idx="39">
                  <c:v>0.29799999999999999</c:v>
                </c:pt>
                <c:pt idx="40">
                  <c:v>0.28820000000000001</c:v>
                </c:pt>
                <c:pt idx="41">
                  <c:v>0.27910000000000001</c:v>
                </c:pt>
                <c:pt idx="42">
                  <c:v>0.26860000000000001</c:v>
                </c:pt>
                <c:pt idx="43">
                  <c:v>0.25840000000000002</c:v>
                </c:pt>
                <c:pt idx="44">
                  <c:v>0.2485</c:v>
                </c:pt>
                <c:pt idx="45">
                  <c:v>0.24260000000000001</c:v>
                </c:pt>
                <c:pt idx="46">
                  <c:v>0.23599999999999999</c:v>
                </c:pt>
                <c:pt idx="47">
                  <c:v>0.23350000000000001</c:v>
                </c:pt>
                <c:pt idx="48">
                  <c:v>0.22869999999999999</c:v>
                </c:pt>
                <c:pt idx="49">
                  <c:v>0.22500000000000001</c:v>
                </c:pt>
                <c:pt idx="50">
                  <c:v>0.222</c:v>
                </c:pt>
                <c:pt idx="51">
                  <c:v>0.21929999999999999</c:v>
                </c:pt>
                <c:pt idx="52">
                  <c:v>0.21909999999999999</c:v>
                </c:pt>
                <c:pt idx="53">
                  <c:v>0.21859999999999999</c:v>
                </c:pt>
                <c:pt idx="54">
                  <c:v>0.21629999999999999</c:v>
                </c:pt>
                <c:pt idx="55">
                  <c:v>0.21740000000000001</c:v>
                </c:pt>
                <c:pt idx="56">
                  <c:v>0.2157</c:v>
                </c:pt>
                <c:pt idx="57">
                  <c:v>0.21560000000000001</c:v>
                </c:pt>
                <c:pt idx="58">
                  <c:v>0.214</c:v>
                </c:pt>
                <c:pt idx="59">
                  <c:v>0.2135</c:v>
                </c:pt>
                <c:pt idx="60">
                  <c:v>0.21490000000000001</c:v>
                </c:pt>
                <c:pt idx="61">
                  <c:v>0.21310000000000001</c:v>
                </c:pt>
                <c:pt idx="62">
                  <c:v>0.20930000000000001</c:v>
                </c:pt>
                <c:pt idx="63">
                  <c:v>0.20880000000000001</c:v>
                </c:pt>
                <c:pt idx="64">
                  <c:v>0.20899999999999999</c:v>
                </c:pt>
                <c:pt idx="65">
                  <c:v>0.20519999999999999</c:v>
                </c:pt>
                <c:pt idx="66">
                  <c:v>0.2059</c:v>
                </c:pt>
                <c:pt idx="67">
                  <c:v>0.2051</c:v>
                </c:pt>
                <c:pt idx="68">
                  <c:v>0.2034</c:v>
                </c:pt>
                <c:pt idx="69">
                  <c:v>0.20499999999999999</c:v>
                </c:pt>
                <c:pt idx="70">
                  <c:v>0.20480000000000001</c:v>
                </c:pt>
                <c:pt idx="71">
                  <c:v>0.2026</c:v>
                </c:pt>
                <c:pt idx="72">
                  <c:v>0.19980000000000001</c:v>
                </c:pt>
                <c:pt idx="73">
                  <c:v>0.19919999999999999</c:v>
                </c:pt>
                <c:pt idx="74">
                  <c:v>0.1978</c:v>
                </c:pt>
                <c:pt idx="75">
                  <c:v>0.19739999999999999</c:v>
                </c:pt>
                <c:pt idx="76">
                  <c:v>0.19689999999999999</c:v>
                </c:pt>
                <c:pt idx="77">
                  <c:v>0.1867</c:v>
                </c:pt>
                <c:pt idx="78">
                  <c:v>0.19059999999999999</c:v>
                </c:pt>
                <c:pt idx="79">
                  <c:v>0.18920000000000001</c:v>
                </c:pt>
                <c:pt idx="80">
                  <c:v>0.1933</c:v>
                </c:pt>
                <c:pt idx="81">
                  <c:v>0.19400000000000001</c:v>
                </c:pt>
                <c:pt idx="82">
                  <c:v>0.19220000000000001</c:v>
                </c:pt>
                <c:pt idx="83">
                  <c:v>0.1988</c:v>
                </c:pt>
                <c:pt idx="84">
                  <c:v>0.19950000000000001</c:v>
                </c:pt>
                <c:pt idx="85">
                  <c:v>0.2036</c:v>
                </c:pt>
                <c:pt idx="86">
                  <c:v>0.20649999999999999</c:v>
                </c:pt>
                <c:pt idx="87">
                  <c:v>0.20449999999999999</c:v>
                </c:pt>
                <c:pt idx="88">
                  <c:v>0.21299999999999999</c:v>
                </c:pt>
                <c:pt idx="89">
                  <c:v>0.21260000000000001</c:v>
                </c:pt>
                <c:pt idx="90">
                  <c:v>0.23119999999999999</c:v>
                </c:pt>
                <c:pt idx="91">
                  <c:v>0.224</c:v>
                </c:pt>
                <c:pt idx="92">
                  <c:v>0.20949999999999999</c:v>
                </c:pt>
                <c:pt idx="93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817-A5E7-ADB702FD0401}"/>
            </c:ext>
          </c:extLst>
        </c:ser>
        <c:ser>
          <c:idx val="1"/>
          <c:order val="1"/>
          <c:tx>
            <c:strRef>
              <c:f>'E903 Data'!$I$17</c:f>
              <c:strCache>
                <c:ptCount val="1"/>
                <c:pt idx="0">
                  <c:v>0.747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Data'!$I$19:$I$112</c:f>
              <c:numCache>
                <c:formatCode>0.000</c:formatCode>
                <c:ptCount val="94"/>
                <c:pt idx="0">
                  <c:v>0.49009999999999998</c:v>
                </c:pt>
                <c:pt idx="1">
                  <c:v>0.4854</c:v>
                </c:pt>
                <c:pt idx="2">
                  <c:v>0.48349999999999999</c:v>
                </c:pt>
                <c:pt idx="3">
                  <c:v>0.48110000000000003</c:v>
                </c:pt>
                <c:pt idx="4">
                  <c:v>0.47970000000000002</c:v>
                </c:pt>
                <c:pt idx="5">
                  <c:v>0.4733</c:v>
                </c:pt>
                <c:pt idx="6">
                  <c:v>0.47039999999999998</c:v>
                </c:pt>
                <c:pt idx="7">
                  <c:v>0.46400000000000002</c:v>
                </c:pt>
                <c:pt idx="8">
                  <c:v>0.4602</c:v>
                </c:pt>
                <c:pt idx="9">
                  <c:v>0.45960000000000001</c:v>
                </c:pt>
                <c:pt idx="10">
                  <c:v>0.46050000000000002</c:v>
                </c:pt>
                <c:pt idx="11">
                  <c:v>0.4637</c:v>
                </c:pt>
                <c:pt idx="12">
                  <c:v>0.45989999999999998</c:v>
                </c:pt>
                <c:pt idx="13">
                  <c:v>0.45369999999999999</c:v>
                </c:pt>
                <c:pt idx="14">
                  <c:v>0.44640000000000002</c:v>
                </c:pt>
                <c:pt idx="15">
                  <c:v>0.43890000000000001</c:v>
                </c:pt>
                <c:pt idx="16">
                  <c:v>0.43459999999999999</c:v>
                </c:pt>
                <c:pt idx="17">
                  <c:v>0.42880000000000001</c:v>
                </c:pt>
                <c:pt idx="18">
                  <c:v>0.42580000000000001</c:v>
                </c:pt>
                <c:pt idx="19">
                  <c:v>0.42099999999999999</c:v>
                </c:pt>
                <c:pt idx="20">
                  <c:v>0.4148</c:v>
                </c:pt>
                <c:pt idx="21">
                  <c:v>0.41320000000000001</c:v>
                </c:pt>
                <c:pt idx="22">
                  <c:v>0.40920000000000001</c:v>
                </c:pt>
                <c:pt idx="23">
                  <c:v>0.40620000000000001</c:v>
                </c:pt>
                <c:pt idx="24">
                  <c:v>0.4002</c:v>
                </c:pt>
                <c:pt idx="25">
                  <c:v>0.39419999999999999</c:v>
                </c:pt>
                <c:pt idx="26">
                  <c:v>0.38990000000000002</c:v>
                </c:pt>
                <c:pt idx="27">
                  <c:v>0.38569999999999999</c:v>
                </c:pt>
                <c:pt idx="28">
                  <c:v>0.3826</c:v>
                </c:pt>
                <c:pt idx="29">
                  <c:v>0.3755</c:v>
                </c:pt>
                <c:pt idx="30">
                  <c:v>0.3695</c:v>
                </c:pt>
                <c:pt idx="31">
                  <c:v>0.36209999999999998</c:v>
                </c:pt>
                <c:pt idx="32">
                  <c:v>0.35549999999999998</c:v>
                </c:pt>
                <c:pt idx="33">
                  <c:v>0.35099999999999998</c:v>
                </c:pt>
                <c:pt idx="34">
                  <c:v>0.34370000000000001</c:v>
                </c:pt>
                <c:pt idx="35">
                  <c:v>0.33479999999999999</c:v>
                </c:pt>
                <c:pt idx="36">
                  <c:v>0.32690000000000002</c:v>
                </c:pt>
                <c:pt idx="37">
                  <c:v>0.31819999999999998</c:v>
                </c:pt>
                <c:pt idx="38">
                  <c:v>0.31119999999999998</c:v>
                </c:pt>
                <c:pt idx="39">
                  <c:v>0.30220000000000002</c:v>
                </c:pt>
                <c:pt idx="40">
                  <c:v>0.29149999999999998</c:v>
                </c:pt>
                <c:pt idx="41">
                  <c:v>0.28260000000000002</c:v>
                </c:pt>
                <c:pt idx="42">
                  <c:v>0.27229999999999999</c:v>
                </c:pt>
                <c:pt idx="43">
                  <c:v>0.26029999999999998</c:v>
                </c:pt>
                <c:pt idx="44">
                  <c:v>0.25259999999999999</c:v>
                </c:pt>
                <c:pt idx="45">
                  <c:v>0.24490000000000001</c:v>
                </c:pt>
                <c:pt idx="46">
                  <c:v>0.2407</c:v>
                </c:pt>
                <c:pt idx="47">
                  <c:v>0.23599999999999999</c:v>
                </c:pt>
                <c:pt idx="48">
                  <c:v>0.23380000000000001</c:v>
                </c:pt>
                <c:pt idx="49">
                  <c:v>0.2266</c:v>
                </c:pt>
                <c:pt idx="50">
                  <c:v>0.2253</c:v>
                </c:pt>
                <c:pt idx="51">
                  <c:v>0.2228</c:v>
                </c:pt>
                <c:pt idx="52">
                  <c:v>0.22090000000000001</c:v>
                </c:pt>
                <c:pt idx="53">
                  <c:v>0.22070000000000001</c:v>
                </c:pt>
                <c:pt idx="54">
                  <c:v>0.22120000000000001</c:v>
                </c:pt>
                <c:pt idx="55">
                  <c:v>0.21940000000000001</c:v>
                </c:pt>
                <c:pt idx="56">
                  <c:v>0.22009999999999999</c:v>
                </c:pt>
                <c:pt idx="57">
                  <c:v>0.21929999999999999</c:v>
                </c:pt>
                <c:pt idx="58">
                  <c:v>0.21859999999999999</c:v>
                </c:pt>
                <c:pt idx="59">
                  <c:v>0.21679999999999999</c:v>
                </c:pt>
                <c:pt idx="60">
                  <c:v>0.21709999999999999</c:v>
                </c:pt>
                <c:pt idx="61">
                  <c:v>0.21579999999999999</c:v>
                </c:pt>
                <c:pt idx="62">
                  <c:v>0.2135</c:v>
                </c:pt>
                <c:pt idx="63">
                  <c:v>0.21329999999999999</c:v>
                </c:pt>
                <c:pt idx="64">
                  <c:v>0.21210000000000001</c:v>
                </c:pt>
                <c:pt idx="65">
                  <c:v>0.20960000000000001</c:v>
                </c:pt>
                <c:pt idx="66">
                  <c:v>0.2097</c:v>
                </c:pt>
                <c:pt idx="67">
                  <c:v>0.20799999999999999</c:v>
                </c:pt>
                <c:pt idx="68">
                  <c:v>0.20680000000000001</c:v>
                </c:pt>
                <c:pt idx="69">
                  <c:v>0.20880000000000001</c:v>
                </c:pt>
                <c:pt idx="70">
                  <c:v>0.20669999999999999</c:v>
                </c:pt>
                <c:pt idx="71">
                  <c:v>0.20699999999999999</c:v>
                </c:pt>
                <c:pt idx="72">
                  <c:v>0.20499999999999999</c:v>
                </c:pt>
                <c:pt idx="73">
                  <c:v>0.2021</c:v>
                </c:pt>
                <c:pt idx="74">
                  <c:v>0.2006</c:v>
                </c:pt>
                <c:pt idx="75">
                  <c:v>0.2021</c:v>
                </c:pt>
                <c:pt idx="76">
                  <c:v>0.1976</c:v>
                </c:pt>
                <c:pt idx="77">
                  <c:v>0.19139999999999999</c:v>
                </c:pt>
                <c:pt idx="78">
                  <c:v>0.19320000000000001</c:v>
                </c:pt>
                <c:pt idx="79">
                  <c:v>0.19320000000000001</c:v>
                </c:pt>
                <c:pt idx="80">
                  <c:v>0.19189999999999999</c:v>
                </c:pt>
                <c:pt idx="81">
                  <c:v>0.1986</c:v>
                </c:pt>
                <c:pt idx="82">
                  <c:v>0.20069999999999999</c:v>
                </c:pt>
                <c:pt idx="83">
                  <c:v>0.20130000000000001</c:v>
                </c:pt>
                <c:pt idx="84">
                  <c:v>0.20030000000000001</c:v>
                </c:pt>
                <c:pt idx="85">
                  <c:v>0.20080000000000001</c:v>
                </c:pt>
                <c:pt idx="86">
                  <c:v>0.20080000000000001</c:v>
                </c:pt>
                <c:pt idx="87">
                  <c:v>0.21440000000000001</c:v>
                </c:pt>
                <c:pt idx="88">
                  <c:v>0.21049999999999999</c:v>
                </c:pt>
                <c:pt idx="89">
                  <c:v>0.21709999999999999</c:v>
                </c:pt>
                <c:pt idx="90">
                  <c:v>0.22059999999999999</c:v>
                </c:pt>
                <c:pt idx="91">
                  <c:v>0.222</c:v>
                </c:pt>
                <c:pt idx="92">
                  <c:v>0.2094</c:v>
                </c:pt>
                <c:pt idx="93">
                  <c:v>0.2054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817-A5E7-ADB702FD0401}"/>
            </c:ext>
          </c:extLst>
        </c:ser>
        <c:ser>
          <c:idx val="2"/>
          <c:order val="2"/>
          <c:tx>
            <c:strRef>
              <c:f>'E903 Data'!$J$17</c:f>
              <c:strCache>
                <c:ptCount val="1"/>
                <c:pt idx="0">
                  <c:v>0.750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Data'!$J$19:$J$112</c:f>
              <c:numCache>
                <c:formatCode>0.000</c:formatCode>
                <c:ptCount val="94"/>
                <c:pt idx="0">
                  <c:v>0.4899</c:v>
                </c:pt>
                <c:pt idx="1">
                  <c:v>0.48399999999999999</c:v>
                </c:pt>
                <c:pt idx="2">
                  <c:v>0.48130000000000001</c:v>
                </c:pt>
                <c:pt idx="3">
                  <c:v>0.4803</c:v>
                </c:pt>
                <c:pt idx="4">
                  <c:v>0.47749999999999998</c:v>
                </c:pt>
                <c:pt idx="5">
                  <c:v>0.47320000000000001</c:v>
                </c:pt>
                <c:pt idx="6">
                  <c:v>0.46929999999999999</c:v>
                </c:pt>
                <c:pt idx="7">
                  <c:v>0.46389999999999998</c:v>
                </c:pt>
                <c:pt idx="8">
                  <c:v>0.45860000000000001</c:v>
                </c:pt>
                <c:pt idx="9">
                  <c:v>0.45679999999999998</c:v>
                </c:pt>
                <c:pt idx="10">
                  <c:v>0.45860000000000001</c:v>
                </c:pt>
                <c:pt idx="11">
                  <c:v>0.46110000000000001</c:v>
                </c:pt>
                <c:pt idx="12">
                  <c:v>0.45689999999999997</c:v>
                </c:pt>
                <c:pt idx="13">
                  <c:v>0.44990000000000002</c:v>
                </c:pt>
                <c:pt idx="14">
                  <c:v>0.44350000000000001</c:v>
                </c:pt>
                <c:pt idx="15">
                  <c:v>0.4365</c:v>
                </c:pt>
                <c:pt idx="16">
                  <c:v>0.43070000000000003</c:v>
                </c:pt>
                <c:pt idx="17">
                  <c:v>0.4264</c:v>
                </c:pt>
                <c:pt idx="18">
                  <c:v>0.42209999999999998</c:v>
                </c:pt>
                <c:pt idx="19">
                  <c:v>0.41770000000000002</c:v>
                </c:pt>
                <c:pt idx="20">
                  <c:v>0.41360000000000002</c:v>
                </c:pt>
                <c:pt idx="21">
                  <c:v>0.40899999999999997</c:v>
                </c:pt>
                <c:pt idx="22">
                  <c:v>0.40610000000000002</c:v>
                </c:pt>
                <c:pt idx="23">
                  <c:v>0.40210000000000001</c:v>
                </c:pt>
                <c:pt idx="24">
                  <c:v>0.39800000000000002</c:v>
                </c:pt>
                <c:pt idx="25">
                  <c:v>0.39140000000000003</c:v>
                </c:pt>
                <c:pt idx="26">
                  <c:v>0.38719999999999999</c:v>
                </c:pt>
                <c:pt idx="27">
                  <c:v>0.38140000000000002</c:v>
                </c:pt>
                <c:pt idx="28">
                  <c:v>0.37780000000000002</c:v>
                </c:pt>
                <c:pt idx="29">
                  <c:v>0.37219999999999998</c:v>
                </c:pt>
                <c:pt idx="30">
                  <c:v>0.36599999999999999</c:v>
                </c:pt>
                <c:pt idx="31">
                  <c:v>0.35920000000000002</c:v>
                </c:pt>
                <c:pt idx="32">
                  <c:v>0.35239999999999999</c:v>
                </c:pt>
                <c:pt idx="33">
                  <c:v>0.34820000000000001</c:v>
                </c:pt>
                <c:pt idx="34">
                  <c:v>0.34239999999999998</c:v>
                </c:pt>
                <c:pt idx="35">
                  <c:v>0.33160000000000001</c:v>
                </c:pt>
                <c:pt idx="36">
                  <c:v>0.32090000000000002</c:v>
                </c:pt>
                <c:pt idx="37">
                  <c:v>0.31569999999999998</c:v>
                </c:pt>
                <c:pt idx="38">
                  <c:v>0.30599999999999999</c:v>
                </c:pt>
                <c:pt idx="39">
                  <c:v>0.30020000000000002</c:v>
                </c:pt>
                <c:pt idx="40">
                  <c:v>0.29010000000000002</c:v>
                </c:pt>
                <c:pt idx="41">
                  <c:v>0.28089999999999998</c:v>
                </c:pt>
                <c:pt idx="42">
                  <c:v>0.27029999999999998</c:v>
                </c:pt>
                <c:pt idx="43">
                  <c:v>0.25750000000000001</c:v>
                </c:pt>
                <c:pt idx="44">
                  <c:v>0.24979999999999999</c:v>
                </c:pt>
                <c:pt idx="45">
                  <c:v>0.2429</c:v>
                </c:pt>
                <c:pt idx="46">
                  <c:v>0.2369</c:v>
                </c:pt>
                <c:pt idx="47">
                  <c:v>0.23430000000000001</c:v>
                </c:pt>
                <c:pt idx="48">
                  <c:v>0.22850000000000001</c:v>
                </c:pt>
                <c:pt idx="49">
                  <c:v>0.22509999999999999</c:v>
                </c:pt>
                <c:pt idx="50">
                  <c:v>0.223</c:v>
                </c:pt>
                <c:pt idx="51">
                  <c:v>0.22170000000000001</c:v>
                </c:pt>
                <c:pt idx="52">
                  <c:v>0.21740000000000001</c:v>
                </c:pt>
                <c:pt idx="53">
                  <c:v>0.21809999999999999</c:v>
                </c:pt>
                <c:pt idx="54">
                  <c:v>0.21809999999999999</c:v>
                </c:pt>
                <c:pt idx="55">
                  <c:v>0.216</c:v>
                </c:pt>
                <c:pt idx="56">
                  <c:v>0.21510000000000001</c:v>
                </c:pt>
                <c:pt idx="57">
                  <c:v>0.21540000000000001</c:v>
                </c:pt>
                <c:pt idx="58">
                  <c:v>0.21410000000000001</c:v>
                </c:pt>
                <c:pt idx="59">
                  <c:v>0.21460000000000001</c:v>
                </c:pt>
                <c:pt idx="60">
                  <c:v>0.21299999999999999</c:v>
                </c:pt>
                <c:pt idx="61">
                  <c:v>0.21279999999999999</c:v>
                </c:pt>
                <c:pt idx="62">
                  <c:v>0.21110000000000001</c:v>
                </c:pt>
                <c:pt idx="63">
                  <c:v>0.2107</c:v>
                </c:pt>
                <c:pt idx="64">
                  <c:v>0.2094</c:v>
                </c:pt>
                <c:pt idx="65">
                  <c:v>0.20669999999999999</c:v>
                </c:pt>
                <c:pt idx="66">
                  <c:v>0.2051</c:v>
                </c:pt>
                <c:pt idx="67">
                  <c:v>0.2041</c:v>
                </c:pt>
                <c:pt idx="68">
                  <c:v>0.20619999999999999</c:v>
                </c:pt>
                <c:pt idx="69">
                  <c:v>0.20630000000000001</c:v>
                </c:pt>
                <c:pt idx="70">
                  <c:v>0.20380000000000001</c:v>
                </c:pt>
                <c:pt idx="71">
                  <c:v>0.2039</c:v>
                </c:pt>
                <c:pt idx="72">
                  <c:v>0.2009</c:v>
                </c:pt>
                <c:pt idx="73">
                  <c:v>0.2014</c:v>
                </c:pt>
                <c:pt idx="74">
                  <c:v>0.19819999999999999</c:v>
                </c:pt>
                <c:pt idx="75">
                  <c:v>0.1991</c:v>
                </c:pt>
                <c:pt idx="76">
                  <c:v>0.19719999999999999</c:v>
                </c:pt>
                <c:pt idx="77">
                  <c:v>0.18870000000000001</c:v>
                </c:pt>
                <c:pt idx="78">
                  <c:v>0.18709999999999999</c:v>
                </c:pt>
                <c:pt idx="79">
                  <c:v>0.1903</c:v>
                </c:pt>
                <c:pt idx="80">
                  <c:v>0.1943</c:v>
                </c:pt>
                <c:pt idx="81">
                  <c:v>0.193</c:v>
                </c:pt>
                <c:pt idx="82">
                  <c:v>0.19470000000000001</c:v>
                </c:pt>
                <c:pt idx="83">
                  <c:v>0.19650000000000001</c:v>
                </c:pt>
                <c:pt idx="84">
                  <c:v>0.19819999999999999</c:v>
                </c:pt>
                <c:pt idx="85">
                  <c:v>0.19520000000000001</c:v>
                </c:pt>
                <c:pt idx="86">
                  <c:v>0.20449999999999999</c:v>
                </c:pt>
                <c:pt idx="87">
                  <c:v>0.20150000000000001</c:v>
                </c:pt>
                <c:pt idx="88">
                  <c:v>0.21329999999999999</c:v>
                </c:pt>
                <c:pt idx="89">
                  <c:v>0.2114</c:v>
                </c:pt>
                <c:pt idx="90">
                  <c:v>0.20849999999999999</c:v>
                </c:pt>
                <c:pt idx="91">
                  <c:v>0.21440000000000001</c:v>
                </c:pt>
                <c:pt idx="92">
                  <c:v>0.2137</c:v>
                </c:pt>
                <c:pt idx="93">
                  <c:v>0.21129999999999999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8-4817-A5E7-ADB702FD0401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Data'!$K$19:$K$112</c:f>
              <c:numCache>
                <c:formatCode>0.000</c:formatCode>
                <c:ptCount val="94"/>
                <c:pt idx="0">
                  <c:v>0.48936666666666667</c:v>
                </c:pt>
                <c:pt idx="1">
                  <c:v>0.48449999999999999</c:v>
                </c:pt>
                <c:pt idx="2">
                  <c:v>0.48223333333333335</c:v>
                </c:pt>
                <c:pt idx="3">
                  <c:v>0.48049999999999998</c:v>
                </c:pt>
                <c:pt idx="4">
                  <c:v>0.47859999999999997</c:v>
                </c:pt>
                <c:pt idx="5">
                  <c:v>0.47336666666666671</c:v>
                </c:pt>
                <c:pt idx="6">
                  <c:v>0.46989999999999998</c:v>
                </c:pt>
                <c:pt idx="7">
                  <c:v>0.46383333333333332</c:v>
                </c:pt>
                <c:pt idx="8">
                  <c:v>0.45920000000000005</c:v>
                </c:pt>
                <c:pt idx="9">
                  <c:v>0.45816666666666661</c:v>
                </c:pt>
                <c:pt idx="10">
                  <c:v>0.45976666666666671</c:v>
                </c:pt>
                <c:pt idx="11">
                  <c:v>0.4622</c:v>
                </c:pt>
                <c:pt idx="12">
                  <c:v>0.45816666666666661</c:v>
                </c:pt>
                <c:pt idx="13">
                  <c:v>0.45173333333333332</c:v>
                </c:pt>
                <c:pt idx="14">
                  <c:v>0.44493333333333335</c:v>
                </c:pt>
                <c:pt idx="15">
                  <c:v>0.43786666666666668</c:v>
                </c:pt>
                <c:pt idx="16">
                  <c:v>0.43236666666666673</c:v>
                </c:pt>
                <c:pt idx="17">
                  <c:v>0.42770000000000002</c:v>
                </c:pt>
                <c:pt idx="18">
                  <c:v>0.42379999999999995</c:v>
                </c:pt>
                <c:pt idx="19">
                  <c:v>0.41920000000000002</c:v>
                </c:pt>
                <c:pt idx="20">
                  <c:v>0.41419999999999996</c:v>
                </c:pt>
                <c:pt idx="21">
                  <c:v>0.4109666666666667</c:v>
                </c:pt>
                <c:pt idx="22">
                  <c:v>0.40743333333333337</c:v>
                </c:pt>
                <c:pt idx="23">
                  <c:v>0.40389999999999998</c:v>
                </c:pt>
                <c:pt idx="24">
                  <c:v>0.39856666666666668</c:v>
                </c:pt>
                <c:pt idx="25">
                  <c:v>0.39209999999999995</c:v>
                </c:pt>
                <c:pt idx="26">
                  <c:v>0.38809999999999995</c:v>
                </c:pt>
                <c:pt idx="27">
                  <c:v>0.38336666666666663</c:v>
                </c:pt>
                <c:pt idx="28">
                  <c:v>0.3793333333333333</c:v>
                </c:pt>
                <c:pt idx="29">
                  <c:v>0.37309999999999999</c:v>
                </c:pt>
                <c:pt idx="30">
                  <c:v>0.36693333333333333</c:v>
                </c:pt>
                <c:pt idx="31">
                  <c:v>0.36020000000000002</c:v>
                </c:pt>
                <c:pt idx="32">
                  <c:v>0.35336666666666666</c:v>
                </c:pt>
                <c:pt idx="33">
                  <c:v>0.34899999999999998</c:v>
                </c:pt>
                <c:pt idx="34">
                  <c:v>0.34229999999999999</c:v>
                </c:pt>
                <c:pt idx="35">
                  <c:v>0.33226666666666665</c:v>
                </c:pt>
                <c:pt idx="36">
                  <c:v>0.32343333333333329</c:v>
                </c:pt>
                <c:pt idx="37">
                  <c:v>0.3158333333333333</c:v>
                </c:pt>
                <c:pt idx="38">
                  <c:v>0.30793333333333334</c:v>
                </c:pt>
                <c:pt idx="39">
                  <c:v>0.30013333333333336</c:v>
                </c:pt>
                <c:pt idx="40">
                  <c:v>0.28993333333333332</c:v>
                </c:pt>
                <c:pt idx="41">
                  <c:v>0.28086666666666665</c:v>
                </c:pt>
                <c:pt idx="42">
                  <c:v>0.27039999999999997</c:v>
                </c:pt>
                <c:pt idx="43">
                  <c:v>0.25873333333333332</c:v>
                </c:pt>
                <c:pt idx="44">
                  <c:v>0.25030000000000002</c:v>
                </c:pt>
                <c:pt idx="45">
                  <c:v>0.24346666666666669</c:v>
                </c:pt>
                <c:pt idx="46">
                  <c:v>0.23786666666666667</c:v>
                </c:pt>
                <c:pt idx="47">
                  <c:v>0.2346</c:v>
                </c:pt>
                <c:pt idx="48">
                  <c:v>0.23033333333333336</c:v>
                </c:pt>
                <c:pt idx="49">
                  <c:v>0.22556666666666667</c:v>
                </c:pt>
                <c:pt idx="50">
                  <c:v>0.22343333333333334</c:v>
                </c:pt>
                <c:pt idx="51">
                  <c:v>0.22126666666666664</c:v>
                </c:pt>
                <c:pt idx="52">
                  <c:v>0.21913333333333332</c:v>
                </c:pt>
                <c:pt idx="53">
                  <c:v>0.21913333333333332</c:v>
                </c:pt>
                <c:pt idx="54">
                  <c:v>0.21853333333333333</c:v>
                </c:pt>
                <c:pt idx="55">
                  <c:v>0.21760000000000002</c:v>
                </c:pt>
                <c:pt idx="56">
                  <c:v>0.21696666666666667</c:v>
                </c:pt>
                <c:pt idx="57">
                  <c:v>0.21676666666666666</c:v>
                </c:pt>
                <c:pt idx="58">
                  <c:v>0.21556666666666668</c:v>
                </c:pt>
                <c:pt idx="59">
                  <c:v>0.21496666666666667</c:v>
                </c:pt>
                <c:pt idx="60">
                  <c:v>0.215</c:v>
                </c:pt>
                <c:pt idx="61">
                  <c:v>0.21389999999999998</c:v>
                </c:pt>
                <c:pt idx="62">
                  <c:v>0.21130000000000002</c:v>
                </c:pt>
                <c:pt idx="63">
                  <c:v>0.21093333333333333</c:v>
                </c:pt>
                <c:pt idx="64">
                  <c:v>0.2101666666666667</c:v>
                </c:pt>
                <c:pt idx="65">
                  <c:v>0.20716666666666664</c:v>
                </c:pt>
                <c:pt idx="66">
                  <c:v>0.2069</c:v>
                </c:pt>
                <c:pt idx="67">
                  <c:v>0.20573333333333332</c:v>
                </c:pt>
                <c:pt idx="68">
                  <c:v>0.20546666666666669</c:v>
                </c:pt>
                <c:pt idx="69">
                  <c:v>0.20669999999999999</c:v>
                </c:pt>
                <c:pt idx="70">
                  <c:v>0.20509999999999998</c:v>
                </c:pt>
                <c:pt idx="71">
                  <c:v>0.20449999999999999</c:v>
                </c:pt>
                <c:pt idx="72">
                  <c:v>0.2019</c:v>
                </c:pt>
                <c:pt idx="73">
                  <c:v>0.2009</c:v>
                </c:pt>
                <c:pt idx="74">
                  <c:v>0.19886666666666666</c:v>
                </c:pt>
                <c:pt idx="75">
                  <c:v>0.19953333333333334</c:v>
                </c:pt>
                <c:pt idx="76">
                  <c:v>0.19723333333333329</c:v>
                </c:pt>
                <c:pt idx="77">
                  <c:v>0.18893333333333331</c:v>
                </c:pt>
                <c:pt idx="78">
                  <c:v>0.1903</c:v>
                </c:pt>
                <c:pt idx="79">
                  <c:v>0.19089999999999999</c:v>
                </c:pt>
                <c:pt idx="80">
                  <c:v>0.19316666666666668</c:v>
                </c:pt>
                <c:pt idx="81">
                  <c:v>0.19520000000000001</c:v>
                </c:pt>
                <c:pt idx="82">
                  <c:v>0.19586666666666666</c:v>
                </c:pt>
                <c:pt idx="83">
                  <c:v>0.19886666666666666</c:v>
                </c:pt>
                <c:pt idx="84">
                  <c:v>0.19933333333333336</c:v>
                </c:pt>
                <c:pt idx="85">
                  <c:v>0.19986666666666666</c:v>
                </c:pt>
                <c:pt idx="86">
                  <c:v>0.20393333333333333</c:v>
                </c:pt>
                <c:pt idx="87">
                  <c:v>0.20680000000000001</c:v>
                </c:pt>
                <c:pt idx="88">
                  <c:v>0.21226666666666669</c:v>
                </c:pt>
                <c:pt idx="89">
                  <c:v>0.2137</c:v>
                </c:pt>
                <c:pt idx="90">
                  <c:v>0.22009999999999999</c:v>
                </c:pt>
                <c:pt idx="91">
                  <c:v>0.22013333333333332</c:v>
                </c:pt>
                <c:pt idx="92">
                  <c:v>0.21086666666666667</c:v>
                </c:pt>
                <c:pt idx="93">
                  <c:v>0.2089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8-4817-A5E7-ADB702FD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KBR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62078163155545496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Conversion'!$F$19:$F$112</c:f>
              <c:numCache>
                <c:formatCode>0.000</c:formatCode>
                <c:ptCount val="94"/>
                <c:pt idx="0">
                  <c:v>0.3462980557428636</c:v>
                </c:pt>
                <c:pt idx="1">
                  <c:v>0.36041211890630542</c:v>
                </c:pt>
                <c:pt idx="2">
                  <c:v>0.36685388220570581</c:v>
                </c:pt>
                <c:pt idx="3">
                  <c:v>0.37318955102985435</c:v>
                </c:pt>
                <c:pt idx="4">
                  <c:v>0.37918919467950185</c:v>
                </c:pt>
                <c:pt idx="5">
                  <c:v>0.39276902887139103</c:v>
                </c:pt>
                <c:pt idx="6">
                  <c:v>0.40627584757038698</c:v>
                </c:pt>
                <c:pt idx="7">
                  <c:v>0.42418240138708274</c:v>
                </c:pt>
                <c:pt idx="8">
                  <c:v>0.43936749566938893</c:v>
                </c:pt>
                <c:pt idx="9">
                  <c:v>0.44452177319074854</c:v>
                </c:pt>
                <c:pt idx="10">
                  <c:v>0.43698296573670198</c:v>
                </c:pt>
                <c:pt idx="11">
                  <c:v>0.43808843302026679</c:v>
                </c:pt>
                <c:pt idx="12">
                  <c:v>0.45105125125125128</c:v>
                </c:pt>
                <c:pt idx="13">
                  <c:v>0.47816755646817255</c:v>
                </c:pt>
                <c:pt idx="14">
                  <c:v>0.49999808156616365</c:v>
                </c:pt>
                <c:pt idx="15">
                  <c:v>0.5273952500148994</c:v>
                </c:pt>
                <c:pt idx="16">
                  <c:v>0.54976714051394227</c:v>
                </c:pt>
                <c:pt idx="17">
                  <c:v>0.57417621283982789</c:v>
                </c:pt>
                <c:pt idx="18">
                  <c:v>0.59515977832434641</c:v>
                </c:pt>
                <c:pt idx="19">
                  <c:v>0.61588511252163869</c:v>
                </c:pt>
                <c:pt idx="20">
                  <c:v>0.64301601185214274</c:v>
                </c:pt>
                <c:pt idx="21">
                  <c:v>0.6629450604972742</c:v>
                </c:pt>
                <c:pt idx="22">
                  <c:v>0.68179029126213564</c:v>
                </c:pt>
                <c:pt idx="23">
                  <c:v>0.70691742892459797</c:v>
                </c:pt>
                <c:pt idx="24">
                  <c:v>0.73937767235926621</c:v>
                </c:pt>
                <c:pt idx="25">
                  <c:v>0.77865002888503709</c:v>
                </c:pt>
                <c:pt idx="26">
                  <c:v>0.80646308538424749</c:v>
                </c:pt>
                <c:pt idx="27">
                  <c:v>0.83459064080944356</c:v>
                </c:pt>
                <c:pt idx="28">
                  <c:v>0.86533624011007937</c:v>
                </c:pt>
                <c:pt idx="29">
                  <c:v>0.90313351532229658</c:v>
                </c:pt>
                <c:pt idx="30">
                  <c:v>0.95547812588373127</c:v>
                </c:pt>
                <c:pt idx="31">
                  <c:v>1.010295084052893</c:v>
                </c:pt>
                <c:pt idx="32">
                  <c:v>1.0581496614382446</c:v>
                </c:pt>
                <c:pt idx="33">
                  <c:v>1.0971972700205785</c:v>
                </c:pt>
                <c:pt idx="34">
                  <c:v>1.1751380903490756</c:v>
                </c:pt>
                <c:pt idx="35">
                  <c:v>1.2566336186400378</c:v>
                </c:pt>
                <c:pt idx="36">
                  <c:v>1.3536524663677134</c:v>
                </c:pt>
                <c:pt idx="37">
                  <c:v>1.4469269370774829</c:v>
                </c:pt>
                <c:pt idx="38">
                  <c:v>1.5441870123175423</c:v>
                </c:pt>
                <c:pt idx="39">
                  <c:v>1.624661056855812</c:v>
                </c:pt>
                <c:pt idx="40">
                  <c:v>1.7714431976432787</c:v>
                </c:pt>
                <c:pt idx="41">
                  <c:v>1.9755934257832564</c:v>
                </c:pt>
                <c:pt idx="42">
                  <c:v>2.136823150033945</c:v>
                </c:pt>
                <c:pt idx="43">
                  <c:v>2.2945298770462501</c:v>
                </c:pt>
                <c:pt idx="44">
                  <c:v>2.4748605442176874</c:v>
                </c:pt>
                <c:pt idx="45">
                  <c:v>2.6198890834516488</c:v>
                </c:pt>
                <c:pt idx="46">
                  <c:v>2.7613548428137578</c:v>
                </c:pt>
                <c:pt idx="47">
                  <c:v>2.8157460676497554</c:v>
                </c:pt>
                <c:pt idx="48">
                  <c:v>2.9434259503491069</c:v>
                </c:pt>
                <c:pt idx="49">
                  <c:v>3.0910588638195007</c:v>
                </c:pt>
                <c:pt idx="50">
                  <c:v>3.1385115565824044</c:v>
                </c:pt>
                <c:pt idx="51">
                  <c:v>3.2312347793845015</c:v>
                </c:pt>
                <c:pt idx="52">
                  <c:v>3.1782022554671063</c:v>
                </c:pt>
                <c:pt idx="53">
                  <c:v>3.2062369817578769</c:v>
                </c:pt>
                <c:pt idx="54">
                  <c:v>3.2600207271539254</c:v>
                </c:pt>
                <c:pt idx="55">
                  <c:v>3.2107590665928787</c:v>
                </c:pt>
                <c:pt idx="56">
                  <c:v>3.1615680882084933</c:v>
                </c:pt>
                <c:pt idx="57">
                  <c:v>3.2096275933609952</c:v>
                </c:pt>
                <c:pt idx="58">
                  <c:v>3.2084967551622414</c:v>
                </c:pt>
                <c:pt idx="59">
                  <c:v>3.2186972045097497</c:v>
                </c:pt>
                <c:pt idx="60">
                  <c:v>3.1505553616866591</c:v>
                </c:pt>
                <c:pt idx="61">
                  <c:v>3.1682051113545091</c:v>
                </c:pt>
                <c:pt idx="62">
                  <c:v>3.2635025411061283</c:v>
                </c:pt>
                <c:pt idx="63">
                  <c:v>3.2266666666666661</c:v>
                </c:pt>
                <c:pt idx="64">
                  <c:v>3.3140691489361696</c:v>
                </c:pt>
                <c:pt idx="65">
                  <c:v>3.3561609360076416</c:v>
                </c:pt>
                <c:pt idx="66">
                  <c:v>3.332004273504273</c:v>
                </c:pt>
                <c:pt idx="67">
                  <c:v>3.3464646655231558</c:v>
                </c:pt>
                <c:pt idx="68">
                  <c:v>3.2892184433164129</c:v>
                </c:pt>
                <c:pt idx="69">
                  <c:v>3.2693187809898019</c:v>
                </c:pt>
                <c:pt idx="70">
                  <c:v>3.3732382815496744</c:v>
                </c:pt>
                <c:pt idx="71">
                  <c:v>3.5059015178483133</c:v>
                </c:pt>
                <c:pt idx="72">
                  <c:v>3.5626782051282047</c:v>
                </c:pt>
                <c:pt idx="73">
                  <c:v>3.8248936737724035</c:v>
                </c:pt>
                <c:pt idx="74">
                  <c:v>3.9120943832361199</c:v>
                </c:pt>
                <c:pt idx="75">
                  <c:v>4.0009950495049491</c:v>
                </c:pt>
                <c:pt idx="76">
                  <c:v>4.1961301532830015</c:v>
                </c:pt>
                <c:pt idx="77">
                  <c:v>4.4535873347752934</c:v>
                </c:pt>
                <c:pt idx="78">
                  <c:v>4.8636717694994172</c:v>
                </c:pt>
                <c:pt idx="79">
                  <c:v>4.6939675141242931</c:v>
                </c:pt>
                <c:pt idx="80">
                  <c:v>4.832453885243793</c:v>
                </c:pt>
                <c:pt idx="81">
                  <c:v>4.9340279916208436</c:v>
                </c:pt>
                <c:pt idx="82">
                  <c:v>5.1608010403916751</c:v>
                </c:pt>
                <c:pt idx="83">
                  <c:v>4.9756776371308016</c:v>
                </c:pt>
                <c:pt idx="84">
                  <c:v>5.292588585521746</c:v>
                </c:pt>
                <c:pt idx="85">
                  <c:v>5.0108447340496083</c:v>
                </c:pt>
                <c:pt idx="86">
                  <c:v>5.5969273356653533</c:v>
                </c:pt>
                <c:pt idx="87">
                  <c:v>4.9432321269341735</c:v>
                </c:pt>
                <c:pt idx="88">
                  <c:v>4.9640484866429793</c:v>
                </c:pt>
                <c:pt idx="89">
                  <c:v>4.9570931650893799</c:v>
                </c:pt>
                <c:pt idx="90">
                  <c:v>4.6562222783389444</c:v>
                </c:pt>
                <c:pt idx="91">
                  <c:v>5.3055641604010022</c:v>
                </c:pt>
                <c:pt idx="92">
                  <c:v>5.9486090629800303</c:v>
                </c:pt>
                <c:pt idx="93">
                  <c:v>7.3771954090150222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A-4CAD-9575-52E7FBA10431}"/>
            </c:ext>
          </c:extLst>
        </c:ser>
        <c:ser>
          <c:idx val="2"/>
          <c:order val="1"/>
          <c:tx>
            <c:v>MoSiC 18 nm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Conversion'!$R$19:$R$112</c:f>
              <c:numCache>
                <c:formatCode>0.000</c:formatCode>
                <c:ptCount val="94"/>
                <c:pt idx="0">
                  <c:v>0.55052291571684764</c:v>
                </c:pt>
                <c:pt idx="1">
                  <c:v>0.56509684942465088</c:v>
                </c:pt>
                <c:pt idx="2">
                  <c:v>0.57135721531514827</c:v>
                </c:pt>
                <c:pt idx="3">
                  <c:v>0.57871802016241947</c:v>
                </c:pt>
                <c:pt idx="4">
                  <c:v>0.58318386734120253</c:v>
                </c:pt>
                <c:pt idx="5">
                  <c:v>0.60095115630741935</c:v>
                </c:pt>
                <c:pt idx="6">
                  <c:v>0.61344903692327368</c:v>
                </c:pt>
                <c:pt idx="7">
                  <c:v>0.63437408690278752</c:v>
                </c:pt>
                <c:pt idx="8">
                  <c:v>0.64841917513232705</c:v>
                </c:pt>
                <c:pt idx="9">
                  <c:v>0.64841917513232694</c:v>
                </c:pt>
                <c:pt idx="10">
                  <c:v>0.64046074077704773</c:v>
                </c:pt>
                <c:pt idx="11">
                  <c:v>0.63880588081717893</c:v>
                </c:pt>
                <c:pt idx="12">
                  <c:v>0.65088010540184471</c:v>
                </c:pt>
                <c:pt idx="13">
                  <c:v>0.68015151515151495</c:v>
                </c:pt>
                <c:pt idx="14">
                  <c:v>0.70620537595662136</c:v>
                </c:pt>
                <c:pt idx="15">
                  <c:v>0.73444577686731793</c:v>
                </c:pt>
                <c:pt idx="16">
                  <c:v>0.75686629139543982</c:v>
                </c:pt>
                <c:pt idx="17">
                  <c:v>0.7784907198815838</c:v>
                </c:pt>
                <c:pt idx="18">
                  <c:v>0.79330831965868087</c:v>
                </c:pt>
                <c:pt idx="19">
                  <c:v>0.81196422980357419</c:v>
                </c:pt>
                <c:pt idx="20">
                  <c:v>0.84171620359912636</c:v>
                </c:pt>
                <c:pt idx="21">
                  <c:v>0.86299281734218758</c:v>
                </c:pt>
                <c:pt idx="22">
                  <c:v>0.87771949805462468</c:v>
                </c:pt>
                <c:pt idx="23">
                  <c:v>0.90066608050019537</c:v>
                </c:pt>
                <c:pt idx="24">
                  <c:v>0.93517701149425281</c:v>
                </c:pt>
                <c:pt idx="25">
                  <c:v>0.96449138743349128</c:v>
                </c:pt>
                <c:pt idx="26">
                  <c:v>1.0013965471447541</c:v>
                </c:pt>
                <c:pt idx="27">
                  <c:v>1.0248278128286017</c:v>
                </c:pt>
                <c:pt idx="28">
                  <c:v>1.0535368128579978</c:v>
                </c:pt>
                <c:pt idx="29">
                  <c:v>1.0894833769348162</c:v>
                </c:pt>
                <c:pt idx="30">
                  <c:v>1.1353100974214601</c:v>
                </c:pt>
                <c:pt idx="31">
                  <c:v>1.1897988505747128</c:v>
                </c:pt>
                <c:pt idx="32">
                  <c:v>1.2477292074989348</c:v>
                </c:pt>
                <c:pt idx="33">
                  <c:v>1.2907050478677111</c:v>
                </c:pt>
                <c:pt idx="34">
                  <c:v>1.3697028112449798</c:v>
                </c:pt>
                <c:pt idx="35">
                  <c:v>1.4644905660377363</c:v>
                </c:pt>
                <c:pt idx="36">
                  <c:v>1.5430451133528587</c:v>
                </c:pt>
                <c:pt idx="37">
                  <c:v>1.6444403355400889</c:v>
                </c:pt>
                <c:pt idx="38">
                  <c:v>1.754484580820622</c:v>
                </c:pt>
                <c:pt idx="39">
                  <c:v>1.8436153453233011</c:v>
                </c:pt>
                <c:pt idx="40">
                  <c:v>2.0100300285955672</c:v>
                </c:pt>
                <c:pt idx="41">
                  <c:v>2.2107203819661869</c:v>
                </c:pt>
                <c:pt idx="42">
                  <c:v>2.4397758170667867</c:v>
                </c:pt>
                <c:pt idx="43">
                  <c:v>2.6768036075036088</c:v>
                </c:pt>
                <c:pt idx="44">
                  <c:v>2.9189262761219608</c:v>
                </c:pt>
                <c:pt idx="45">
                  <c:v>3.0985318263365622</c:v>
                </c:pt>
                <c:pt idx="46">
                  <c:v>3.2658270517853807</c:v>
                </c:pt>
                <c:pt idx="47">
                  <c:v>3.3416333714068158</c:v>
                </c:pt>
                <c:pt idx="48">
                  <c:v>3.4607596202779418</c:v>
                </c:pt>
                <c:pt idx="49">
                  <c:v>3.6977961816305465</c:v>
                </c:pt>
                <c:pt idx="50">
                  <c:v>3.6709551708217898</c:v>
                </c:pt>
                <c:pt idx="51">
                  <c:v>3.8384490321208249</c:v>
                </c:pt>
                <c:pt idx="52">
                  <c:v>3.9640834643520044</c:v>
                </c:pt>
                <c:pt idx="53">
                  <c:v>3.8551239673390976</c:v>
                </c:pt>
                <c:pt idx="54">
                  <c:v>4.0107174603174602</c:v>
                </c:pt>
                <c:pt idx="55">
                  <c:v>3.9961484174085076</c:v>
                </c:pt>
                <c:pt idx="56">
                  <c:v>3.9720598425196845</c:v>
                </c:pt>
                <c:pt idx="57">
                  <c:v>4.0932788388253751</c:v>
                </c:pt>
                <c:pt idx="58">
                  <c:v>4.1390386211966979</c:v>
                </c:pt>
                <c:pt idx="59">
                  <c:v>4.21192785427424</c:v>
                </c:pt>
                <c:pt idx="60">
                  <c:v>4.1596492049971596</c:v>
                </c:pt>
                <c:pt idx="61">
                  <c:v>4.1856529680365284</c:v>
                </c:pt>
                <c:pt idx="62">
                  <c:v>4.3308672126335575</c:v>
                </c:pt>
                <c:pt idx="63">
                  <c:v>4.3773904051172696</c:v>
                </c:pt>
                <c:pt idx="64">
                  <c:v>4.5741514252365159</c:v>
                </c:pt>
                <c:pt idx="65">
                  <c:v>4.7130342403628127</c:v>
                </c:pt>
                <c:pt idx="66">
                  <c:v>4.6499811659192805</c:v>
                </c:pt>
                <c:pt idx="67">
                  <c:v>4.6981932968965943</c:v>
                </c:pt>
                <c:pt idx="68">
                  <c:v>4.7003085972850673</c:v>
                </c:pt>
                <c:pt idx="69">
                  <c:v>4.6771283577418945</c:v>
                </c:pt>
                <c:pt idx="70">
                  <c:v>4.9850143687268877</c:v>
                </c:pt>
                <c:pt idx="71">
                  <c:v>5.2514301242236048</c:v>
                </c:pt>
                <c:pt idx="72">
                  <c:v>5.3343033221429561</c:v>
                </c:pt>
                <c:pt idx="73">
                  <c:v>5.8641087012592932</c:v>
                </c:pt>
                <c:pt idx="74">
                  <c:v>5.8733943786083245</c:v>
                </c:pt>
                <c:pt idx="75">
                  <c:v>6.1508828589500304</c:v>
                </c:pt>
                <c:pt idx="76">
                  <c:v>6.5935505376344121</c:v>
                </c:pt>
                <c:pt idx="77">
                  <c:v>7.0696852090032154</c:v>
                </c:pt>
                <c:pt idx="78">
                  <c:v>7.8726062893081794</c:v>
                </c:pt>
                <c:pt idx="79">
                  <c:v>7.4004023809523796</c:v>
                </c:pt>
                <c:pt idx="80">
                  <c:v>7.4097216014897569</c:v>
                </c:pt>
                <c:pt idx="81">
                  <c:v>7.9724938282647608</c:v>
                </c:pt>
                <c:pt idx="82">
                  <c:v>8.1570242341245667</c:v>
                </c:pt>
                <c:pt idx="83">
                  <c:v>8.162567641088101</c:v>
                </c:pt>
                <c:pt idx="84">
                  <c:v>8.9720829354553455</c:v>
                </c:pt>
                <c:pt idx="85">
                  <c:v>8.5621352934943822</c:v>
                </c:pt>
                <c:pt idx="86">
                  <c:v>10.533612292146325</c:v>
                </c:pt>
                <c:pt idx="87">
                  <c:v>9.5206676113832529</c:v>
                </c:pt>
                <c:pt idx="88">
                  <c:v>9.3264644688644722</c:v>
                </c:pt>
                <c:pt idx="89">
                  <c:v>8.4309720480668719</c:v>
                </c:pt>
                <c:pt idx="90">
                  <c:v>11.146728226893025</c:v>
                </c:pt>
                <c:pt idx="91">
                  <c:v>14.091960217755439</c:v>
                </c:pt>
                <c:pt idx="92">
                  <c:v>19.560111872146109</c:v>
                </c:pt>
                <c:pt idx="93">
                  <c:v>31.405124874010149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A-4CAD-9575-52E7FBA10431}"/>
            </c:ext>
          </c:extLst>
        </c:ser>
        <c:ser>
          <c:idx val="3"/>
          <c:order val="2"/>
          <c:tx>
            <c:v>MoSiC 45-65nm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Conversion'!$X$19:$X$112</c:f>
              <c:numCache>
                <c:formatCode>0.000</c:formatCode>
                <c:ptCount val="94"/>
                <c:pt idx="0">
                  <c:v>0.48003403039652609</c:v>
                </c:pt>
                <c:pt idx="1">
                  <c:v>0.49369804466041911</c:v>
                </c:pt>
                <c:pt idx="2">
                  <c:v>0.49921817534374008</c:v>
                </c:pt>
                <c:pt idx="3">
                  <c:v>0.50856252784617195</c:v>
                </c:pt>
                <c:pt idx="4">
                  <c:v>0.51225147037200425</c:v>
                </c:pt>
                <c:pt idx="5">
                  <c:v>0.52543808567603756</c:v>
                </c:pt>
                <c:pt idx="6">
                  <c:v>0.53635135135135115</c:v>
                </c:pt>
                <c:pt idx="7">
                  <c:v>0.55945984535293214</c:v>
                </c:pt>
                <c:pt idx="8">
                  <c:v>0.57124476760367382</c:v>
                </c:pt>
                <c:pt idx="9">
                  <c:v>0.57496823003908448</c:v>
                </c:pt>
                <c:pt idx="10">
                  <c:v>0.56788244518456821</c:v>
                </c:pt>
                <c:pt idx="11">
                  <c:v>0.56398674535841653</c:v>
                </c:pt>
                <c:pt idx="12">
                  <c:v>0.57270845872809462</c:v>
                </c:pt>
                <c:pt idx="13">
                  <c:v>0.59857990893568591</c:v>
                </c:pt>
                <c:pt idx="14">
                  <c:v>0.62338133081809666</c:v>
                </c:pt>
                <c:pt idx="15">
                  <c:v>0.64674137115839248</c:v>
                </c:pt>
                <c:pt idx="16">
                  <c:v>0.67202409638554239</c:v>
                </c:pt>
                <c:pt idx="17">
                  <c:v>0.690883872938302</c:v>
                </c:pt>
                <c:pt idx="18">
                  <c:v>0.70649009885696679</c:v>
                </c:pt>
                <c:pt idx="19">
                  <c:v>0.72220788030271488</c:v>
                </c:pt>
                <c:pt idx="20">
                  <c:v>0.74813884881912018</c:v>
                </c:pt>
                <c:pt idx="21">
                  <c:v>0.7685305794606998</c:v>
                </c:pt>
                <c:pt idx="22">
                  <c:v>0.77992587453021067</c:v>
                </c:pt>
                <c:pt idx="23">
                  <c:v>0.8003473364109327</c:v>
                </c:pt>
                <c:pt idx="24">
                  <c:v>0.83165721125074787</c:v>
                </c:pt>
                <c:pt idx="25">
                  <c:v>0.85993981830647948</c:v>
                </c:pt>
                <c:pt idx="26">
                  <c:v>0.88901005586592197</c:v>
                </c:pt>
                <c:pt idx="27">
                  <c:v>0.90924224120997821</c:v>
                </c:pt>
                <c:pt idx="28">
                  <c:v>0.93478037666586888</c:v>
                </c:pt>
                <c:pt idx="29">
                  <c:v>0.96490356489945128</c:v>
                </c:pt>
                <c:pt idx="30">
                  <c:v>1.0074629685157419</c:v>
                </c:pt>
                <c:pt idx="31">
                  <c:v>1.0574561131816815</c:v>
                </c:pt>
                <c:pt idx="32">
                  <c:v>1.1022972953986654</c:v>
                </c:pt>
                <c:pt idx="33">
                  <c:v>1.1348043626859667</c:v>
                </c:pt>
                <c:pt idx="34">
                  <c:v>1.2093519178972789</c:v>
                </c:pt>
                <c:pt idx="35">
                  <c:v>1.2773447686986594</c:v>
                </c:pt>
                <c:pt idx="36">
                  <c:v>1.3629307936746236</c:v>
                </c:pt>
                <c:pt idx="37">
                  <c:v>1.4413670401493932</c:v>
                </c:pt>
                <c:pt idx="38">
                  <c:v>1.5335743558580455</c:v>
                </c:pt>
                <c:pt idx="39">
                  <c:v>1.6193612903225807</c:v>
                </c:pt>
                <c:pt idx="40">
                  <c:v>1.7668369304342666</c:v>
                </c:pt>
                <c:pt idx="41">
                  <c:v>1.9174877530491632</c:v>
                </c:pt>
                <c:pt idx="42">
                  <c:v>2.1044899811979589</c:v>
                </c:pt>
                <c:pt idx="43">
                  <c:v>2.3012766279819479</c:v>
                </c:pt>
                <c:pt idx="44">
                  <c:v>2.4953634839151264</c:v>
                </c:pt>
                <c:pt idx="45">
                  <c:v>2.6742526676279739</c:v>
                </c:pt>
                <c:pt idx="46">
                  <c:v>2.7595699770284683</c:v>
                </c:pt>
                <c:pt idx="47">
                  <c:v>2.846375268817205</c:v>
                </c:pt>
                <c:pt idx="48">
                  <c:v>2.9752595610604082</c:v>
                </c:pt>
                <c:pt idx="49">
                  <c:v>3.1146419931550042</c:v>
                </c:pt>
                <c:pt idx="50">
                  <c:v>3.1428826530612239</c:v>
                </c:pt>
                <c:pt idx="51">
                  <c:v>3.3368132534702419</c:v>
                </c:pt>
                <c:pt idx="52">
                  <c:v>3.348884515636918</c:v>
                </c:pt>
                <c:pt idx="53">
                  <c:v>3.3404272956513457</c:v>
                </c:pt>
                <c:pt idx="54">
                  <c:v>3.4015986533449163</c:v>
                </c:pt>
                <c:pt idx="55">
                  <c:v>3.4177984496124023</c:v>
                </c:pt>
                <c:pt idx="56">
                  <c:v>3.4735611307420493</c:v>
                </c:pt>
                <c:pt idx="57">
                  <c:v>3.5085097506678542</c:v>
                </c:pt>
                <c:pt idx="58">
                  <c:v>3.5255400079459687</c:v>
                </c:pt>
                <c:pt idx="59">
                  <c:v>3.544030341113106</c:v>
                </c:pt>
                <c:pt idx="60">
                  <c:v>3.5613409482327034</c:v>
                </c:pt>
                <c:pt idx="61">
                  <c:v>3.590949748009272</c:v>
                </c:pt>
                <c:pt idx="62">
                  <c:v>3.6963755338904374</c:v>
                </c:pt>
                <c:pt idx="63">
                  <c:v>3.8039628814275153</c:v>
                </c:pt>
                <c:pt idx="64">
                  <c:v>3.891921055179091</c:v>
                </c:pt>
                <c:pt idx="65">
                  <c:v>3.9403119513255112</c:v>
                </c:pt>
                <c:pt idx="66">
                  <c:v>3.9277296055483313</c:v>
                </c:pt>
                <c:pt idx="67">
                  <c:v>4.0237414677276746</c:v>
                </c:pt>
                <c:pt idx="68">
                  <c:v>3.9672708456243839</c:v>
                </c:pt>
                <c:pt idx="69">
                  <c:v>3.9434679060665352</c:v>
                </c:pt>
                <c:pt idx="70">
                  <c:v>4.2154518831094281</c:v>
                </c:pt>
                <c:pt idx="71">
                  <c:v>4.3290234741784026</c:v>
                </c:pt>
                <c:pt idx="72">
                  <c:v>4.3717636315228967</c:v>
                </c:pt>
                <c:pt idx="73">
                  <c:v>4.7365162871600255</c:v>
                </c:pt>
                <c:pt idx="74">
                  <c:v>4.8258085068105894</c:v>
                </c:pt>
                <c:pt idx="75">
                  <c:v>4.9570931650893799</c:v>
                </c:pt>
                <c:pt idx="76">
                  <c:v>5.1757193251533735</c:v>
                </c:pt>
                <c:pt idx="77">
                  <c:v>5.0274011439212547</c:v>
                </c:pt>
                <c:pt idx="78">
                  <c:v>5.6865361702127659</c:v>
                </c:pt>
                <c:pt idx="79">
                  <c:v>5.3527313131313123</c:v>
                </c:pt>
                <c:pt idx="80">
                  <c:v>5.4410986555697818</c:v>
                </c:pt>
                <c:pt idx="81">
                  <c:v>5.6748348082595852</c:v>
                </c:pt>
                <c:pt idx="82">
                  <c:v>5.6953396138482031</c:v>
                </c:pt>
                <c:pt idx="83">
                  <c:v>5.4848512319151981</c:v>
                </c:pt>
                <c:pt idx="84">
                  <c:v>6.0515360461490477</c:v>
                </c:pt>
                <c:pt idx="85">
                  <c:v>5.7516469412115763</c:v>
                </c:pt>
                <c:pt idx="86">
                  <c:v>5.926499226764661</c:v>
                </c:pt>
                <c:pt idx="87">
                  <c:v>5.9454417395977277</c:v>
                </c:pt>
                <c:pt idx="88">
                  <c:v>5.5572548239895703</c:v>
                </c:pt>
                <c:pt idx="89">
                  <c:v>5.7816709832134272</c:v>
                </c:pt>
                <c:pt idx="90">
                  <c:v>6.1408204721301125</c:v>
                </c:pt>
                <c:pt idx="91">
                  <c:v>7.0998375560337053</c:v>
                </c:pt>
                <c:pt idx="92">
                  <c:v>9.5944745243128988</c:v>
                </c:pt>
                <c:pt idx="93">
                  <c:v>9.1122076776507548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A-4CAD-9575-52E7FBA10431}"/>
            </c:ext>
          </c:extLst>
        </c:ser>
        <c:ser>
          <c:idx val="1"/>
          <c:order val="3"/>
          <c:tx>
            <c:v>MoSiC 80nm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Conversion'!$L$19:$L$112</c:f>
              <c:numCache>
                <c:formatCode>0.000</c:formatCode>
                <c:ptCount val="94"/>
                <c:pt idx="0">
                  <c:v>0.46422522522522514</c:v>
                </c:pt>
                <c:pt idx="1">
                  <c:v>0.47760908158029775</c:v>
                </c:pt>
                <c:pt idx="2">
                  <c:v>0.48284791774073432</c:v>
                </c:pt>
                <c:pt idx="3">
                  <c:v>0.49148871135359834</c:v>
                </c:pt>
                <c:pt idx="4">
                  <c:v>0.4949513812874643</c:v>
                </c:pt>
                <c:pt idx="5">
                  <c:v>0.50975586854460087</c:v>
                </c:pt>
                <c:pt idx="6">
                  <c:v>0.51778723404255322</c:v>
                </c:pt>
                <c:pt idx="7">
                  <c:v>0.5390907771958342</c:v>
                </c:pt>
                <c:pt idx="8">
                  <c:v>0.55399211248285307</c:v>
                </c:pt>
                <c:pt idx="9">
                  <c:v>0.55671875954781569</c:v>
                </c:pt>
                <c:pt idx="10">
                  <c:v>0.55117160995043013</c:v>
                </c:pt>
                <c:pt idx="11">
                  <c:v>0.54365418819689959</c:v>
                </c:pt>
                <c:pt idx="12">
                  <c:v>0.555408173106269</c:v>
                </c:pt>
                <c:pt idx="13">
                  <c:v>0.5796310524676942</c:v>
                </c:pt>
                <c:pt idx="14">
                  <c:v>0.60095115630741935</c:v>
                </c:pt>
                <c:pt idx="15">
                  <c:v>0.62561256097167017</c:v>
                </c:pt>
                <c:pt idx="16">
                  <c:v>0.64725710156352634</c:v>
                </c:pt>
                <c:pt idx="17">
                  <c:v>0.66600037481259367</c:v>
                </c:pt>
                <c:pt idx="18">
                  <c:v>0.68384504709814664</c:v>
                </c:pt>
                <c:pt idx="19">
                  <c:v>0.70096153846153852</c:v>
                </c:pt>
                <c:pt idx="20">
                  <c:v>0.72381621832968412</c:v>
                </c:pt>
                <c:pt idx="21">
                  <c:v>0.74449905487374779</c:v>
                </c:pt>
                <c:pt idx="22">
                  <c:v>0.7556342911468884</c:v>
                </c:pt>
                <c:pt idx="23">
                  <c:v>0.77499554294975692</c:v>
                </c:pt>
                <c:pt idx="24">
                  <c:v>0.80232481473328943</c:v>
                </c:pt>
                <c:pt idx="25">
                  <c:v>0.83148503870750634</c:v>
                </c:pt>
                <c:pt idx="26">
                  <c:v>0.85138917490623978</c:v>
                </c:pt>
                <c:pt idx="27">
                  <c:v>0.88084857186969312</c:v>
                </c:pt>
                <c:pt idx="28">
                  <c:v>0.90180387924292194</c:v>
                </c:pt>
                <c:pt idx="29">
                  <c:v>0.93517701149425303</c:v>
                </c:pt>
                <c:pt idx="30">
                  <c:v>0.97465261910598977</c:v>
                </c:pt>
                <c:pt idx="31">
                  <c:v>1.0199547187617968</c:v>
                </c:pt>
                <c:pt idx="32">
                  <c:v>1.065816709705186</c:v>
                </c:pt>
                <c:pt idx="33">
                  <c:v>1.0984088328075707</c:v>
                </c:pt>
                <c:pt idx="34">
                  <c:v>1.155520325203252</c:v>
                </c:pt>
                <c:pt idx="35">
                  <c:v>1.2360790831215289</c:v>
                </c:pt>
                <c:pt idx="36">
                  <c:v>1.3130801564027377</c:v>
                </c:pt>
                <c:pt idx="37">
                  <c:v>1.3863381418525829</c:v>
                </c:pt>
                <c:pt idx="38">
                  <c:v>1.4748106170694464</c:v>
                </c:pt>
                <c:pt idx="39">
                  <c:v>1.5514461571957323</c:v>
                </c:pt>
                <c:pt idx="40">
                  <c:v>1.6945191090709626</c:v>
                </c:pt>
                <c:pt idx="41">
                  <c:v>1.8084404322105523</c:v>
                </c:pt>
                <c:pt idx="42">
                  <c:v>1.9913376234747246</c:v>
                </c:pt>
                <c:pt idx="43">
                  <c:v>2.1835869397324514</c:v>
                </c:pt>
                <c:pt idx="44">
                  <c:v>2.3675892363396964</c:v>
                </c:pt>
                <c:pt idx="45">
                  <c:v>2.5192245098039212</c:v>
                </c:pt>
                <c:pt idx="46">
                  <c:v>2.6422624474081124</c:v>
                </c:pt>
                <c:pt idx="47">
                  <c:v>2.7259944769568398</c:v>
                </c:pt>
                <c:pt idx="48">
                  <c:v>2.8249731938528351</c:v>
                </c:pt>
                <c:pt idx="49">
                  <c:v>3.0107017543859649</c:v>
                </c:pt>
                <c:pt idx="50">
                  <c:v>3.0209503078276159</c:v>
                </c:pt>
                <c:pt idx="51">
                  <c:v>3.1276259194000189</c:v>
                </c:pt>
                <c:pt idx="52">
                  <c:v>3.1549531295487632</c:v>
                </c:pt>
                <c:pt idx="53">
                  <c:v>3.181545787545788</c:v>
                </c:pt>
                <c:pt idx="54">
                  <c:v>3.2461526141966699</c:v>
                </c:pt>
                <c:pt idx="55">
                  <c:v>3.2369594402673343</c:v>
                </c:pt>
                <c:pt idx="56">
                  <c:v>3.2346676361443545</c:v>
                </c:pt>
                <c:pt idx="57">
                  <c:v>3.2833455411621149</c:v>
                </c:pt>
                <c:pt idx="58">
                  <c:v>3.3152600075671579</c:v>
                </c:pt>
                <c:pt idx="59">
                  <c:v>3.3916908456130215</c:v>
                </c:pt>
                <c:pt idx="60">
                  <c:v>3.339221917808219</c:v>
                </c:pt>
                <c:pt idx="61">
                  <c:v>3.3720138481449529</c:v>
                </c:pt>
                <c:pt idx="62">
                  <c:v>3.4851479627989366</c:v>
                </c:pt>
                <c:pt idx="63">
                  <c:v>3.4569340031289717</c:v>
                </c:pt>
                <c:pt idx="64">
                  <c:v>3.6100002480008087</c:v>
                </c:pt>
                <c:pt idx="65">
                  <c:v>3.6935369058665848</c:v>
                </c:pt>
                <c:pt idx="66">
                  <c:v>3.6416559633027528</c:v>
                </c:pt>
                <c:pt idx="67">
                  <c:v>3.7379388090776602</c:v>
                </c:pt>
                <c:pt idx="68">
                  <c:v>3.7192131933644372</c:v>
                </c:pt>
                <c:pt idx="69">
                  <c:v>3.6793969010175767</c:v>
                </c:pt>
                <c:pt idx="70">
                  <c:v>3.8551239673390985</c:v>
                </c:pt>
                <c:pt idx="71">
                  <c:v>3.957721344455349</c:v>
                </c:pt>
                <c:pt idx="72">
                  <c:v>4.0549550050050049</c:v>
                </c:pt>
                <c:pt idx="73">
                  <c:v>4.3438101694915252</c:v>
                </c:pt>
                <c:pt idx="74">
                  <c:v>4.4019136082351533</c:v>
                </c:pt>
                <c:pt idx="75">
                  <c:v>4.5141818507716609</c:v>
                </c:pt>
                <c:pt idx="76">
                  <c:v>4.6918570281124534</c:v>
                </c:pt>
                <c:pt idx="77">
                  <c:v>4.6792276734285005</c:v>
                </c:pt>
                <c:pt idx="78">
                  <c:v>5.29</c:v>
                </c:pt>
                <c:pt idx="79">
                  <c:v>5.1682509803921572</c:v>
                </c:pt>
                <c:pt idx="80">
                  <c:v>5.1707383803296549</c:v>
                </c:pt>
                <c:pt idx="81">
                  <c:v>5.1091611650485422</c:v>
                </c:pt>
                <c:pt idx="82">
                  <c:v>5.2770895703395695</c:v>
                </c:pt>
                <c:pt idx="83">
                  <c:v>5.0897204301075272</c:v>
                </c:pt>
                <c:pt idx="84">
                  <c:v>5.4221453900709191</c:v>
                </c:pt>
                <c:pt idx="85">
                  <c:v>5.3712688968622491</c:v>
                </c:pt>
                <c:pt idx="86">
                  <c:v>5.5460088575560373</c:v>
                </c:pt>
                <c:pt idx="87">
                  <c:v>5.2977722778473098</c:v>
                </c:pt>
                <c:pt idx="88">
                  <c:v>5.269369213732003</c:v>
                </c:pt>
                <c:pt idx="89">
                  <c:v>5.1682509803921564</c:v>
                </c:pt>
                <c:pt idx="90">
                  <c:v>5.4167510204081637</c:v>
                </c:pt>
                <c:pt idx="91">
                  <c:v>5.9964735112142309</c:v>
                </c:pt>
                <c:pt idx="92">
                  <c:v>7.4945446200150458</c:v>
                </c:pt>
                <c:pt idx="93">
                  <c:v>7.4331113445378154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A-4CAD-9575-52E7FBA10431}"/>
            </c:ext>
          </c:extLst>
        </c:ser>
        <c:ser>
          <c:idx val="4"/>
          <c:order val="4"/>
          <c:tx>
            <c:v>MoSiC 600nm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Conversion'!$AD$19:$AD$112</c:f>
              <c:numCache>
                <c:formatCode>0.000</c:formatCode>
                <c:ptCount val="94"/>
                <c:pt idx="0">
                  <c:v>0.40360084925690032</c:v>
                </c:pt>
                <c:pt idx="1">
                  <c:v>0.422865800865801</c:v>
                </c:pt>
                <c:pt idx="2">
                  <c:v>0.43174945959223776</c:v>
                </c:pt>
                <c:pt idx="3">
                  <c:v>0.4404790806496009</c:v>
                </c:pt>
                <c:pt idx="4">
                  <c:v>0.44799208322936585</c:v>
                </c:pt>
                <c:pt idx="5">
                  <c:v>0.46215230689257919</c:v>
                </c:pt>
                <c:pt idx="6">
                  <c:v>0.47593770491803267</c:v>
                </c:pt>
                <c:pt idx="7">
                  <c:v>0.50175754013343832</c:v>
                </c:pt>
                <c:pt idx="8">
                  <c:v>0.52205707421249326</c:v>
                </c:pt>
                <c:pt idx="9">
                  <c:v>0.52677636406957351</c:v>
                </c:pt>
                <c:pt idx="10">
                  <c:v>0.52420595078898102</c:v>
                </c:pt>
                <c:pt idx="11">
                  <c:v>0.52420595078898102</c:v>
                </c:pt>
                <c:pt idx="12">
                  <c:v>0.53677183369382386</c:v>
                </c:pt>
                <c:pt idx="13">
                  <c:v>0.56721255201109555</c:v>
                </c:pt>
                <c:pt idx="14">
                  <c:v>0.59881657179000636</c:v>
                </c:pt>
                <c:pt idx="15">
                  <c:v>0.6309786168418321</c:v>
                </c:pt>
                <c:pt idx="16">
                  <c:v>0.65806296572280198</c:v>
                </c:pt>
                <c:pt idx="17">
                  <c:v>0.68439416523119545</c:v>
                </c:pt>
                <c:pt idx="18">
                  <c:v>0.70308204930662554</c:v>
                </c:pt>
                <c:pt idx="19">
                  <c:v>0.73295875922622167</c:v>
                </c:pt>
                <c:pt idx="20">
                  <c:v>0.76228380462724921</c:v>
                </c:pt>
                <c:pt idx="21">
                  <c:v>0.79461237453921685</c:v>
                </c:pt>
                <c:pt idx="22">
                  <c:v>0.81280159776866534</c:v>
                </c:pt>
                <c:pt idx="23">
                  <c:v>0.84119236950058329</c:v>
                </c:pt>
                <c:pt idx="24">
                  <c:v>0.87735225303292896</c:v>
                </c:pt>
                <c:pt idx="25">
                  <c:v>0.91869388335704127</c:v>
                </c:pt>
                <c:pt idx="26">
                  <c:v>0.95710916130858525</c:v>
                </c:pt>
                <c:pt idx="27">
                  <c:v>0.99302242803452678</c:v>
                </c:pt>
                <c:pt idx="28">
                  <c:v>1.0173088767433096</c:v>
                </c:pt>
                <c:pt idx="29">
                  <c:v>1.0595384800137249</c:v>
                </c:pt>
                <c:pt idx="30">
                  <c:v>1.1062033086941221</c:v>
                </c:pt>
                <c:pt idx="31">
                  <c:v>1.180974161288846</c:v>
                </c:pt>
                <c:pt idx="32">
                  <c:v>1.2352322394730653</c:v>
                </c:pt>
                <c:pt idx="33">
                  <c:v>1.2811855712773126</c:v>
                </c:pt>
                <c:pt idx="34">
                  <c:v>1.366149954894001</c:v>
                </c:pt>
                <c:pt idx="35">
                  <c:v>1.4535672064882912</c:v>
                </c:pt>
                <c:pt idx="36">
                  <c:v>1.5464743061213404</c:v>
                </c:pt>
                <c:pt idx="37">
                  <c:v>1.6461037568654102</c:v>
                </c:pt>
                <c:pt idx="38">
                  <c:v>1.734615522703274</c:v>
                </c:pt>
                <c:pt idx="39">
                  <c:v>1.8218178497755124</c:v>
                </c:pt>
                <c:pt idx="40">
                  <c:v>1.9782949971081554</c:v>
                </c:pt>
                <c:pt idx="41">
                  <c:v>2.1453254901960781</c:v>
                </c:pt>
                <c:pt idx="42">
                  <c:v>2.3382286040443576</c:v>
                </c:pt>
                <c:pt idx="43">
                  <c:v>2.5450094967970975</c:v>
                </c:pt>
                <c:pt idx="44">
                  <c:v>2.7111782580540709</c:v>
                </c:pt>
                <c:pt idx="45">
                  <c:v>2.8661380331053126</c:v>
                </c:pt>
                <c:pt idx="46">
                  <c:v>2.9873368602319297</c:v>
                </c:pt>
                <c:pt idx="47">
                  <c:v>3.0751410914927768</c:v>
                </c:pt>
                <c:pt idx="48">
                  <c:v>3.1972231844088994</c:v>
                </c:pt>
                <c:pt idx="49">
                  <c:v>3.3561609360076425</c:v>
                </c:pt>
                <c:pt idx="50">
                  <c:v>3.3561609360076399</c:v>
                </c:pt>
                <c:pt idx="51">
                  <c:v>3.4416995079411477</c:v>
                </c:pt>
                <c:pt idx="52">
                  <c:v>3.4594836561980244</c:v>
                </c:pt>
                <c:pt idx="53">
                  <c:v>3.4480340359094459</c:v>
                </c:pt>
                <c:pt idx="54">
                  <c:v>3.5427044022335217</c:v>
                </c:pt>
                <c:pt idx="55">
                  <c:v>3.5085097506678529</c:v>
                </c:pt>
                <c:pt idx="56">
                  <c:v>3.4774164898320064</c:v>
                </c:pt>
                <c:pt idx="57">
                  <c:v>3.4799905681706482</c:v>
                </c:pt>
                <c:pt idx="58">
                  <c:v>3.5098150435471105</c:v>
                </c:pt>
                <c:pt idx="59">
                  <c:v>3.5019950405058284</c:v>
                </c:pt>
                <c:pt idx="60">
                  <c:v>3.4569340031289721</c:v>
                </c:pt>
                <c:pt idx="61">
                  <c:v>3.4697126654898516</c:v>
                </c:pt>
                <c:pt idx="62">
                  <c:v>3.5493421410025965</c:v>
                </c:pt>
                <c:pt idx="63">
                  <c:v>3.5334452736318407</c:v>
                </c:pt>
                <c:pt idx="64">
                  <c:v>3.6031777036587829</c:v>
                </c:pt>
                <c:pt idx="65">
                  <c:v>3.5963760672116254</c:v>
                </c:pt>
                <c:pt idx="66">
                  <c:v>3.5787889827100914</c:v>
                </c:pt>
                <c:pt idx="67">
                  <c:v>3.590949748009272</c:v>
                </c:pt>
                <c:pt idx="68">
                  <c:v>3.5229112765535033</c:v>
                </c:pt>
                <c:pt idx="69">
                  <c:v>3.4916120835797351</c:v>
                </c:pt>
                <c:pt idx="70">
                  <c:v>3.6319740056962666</c:v>
                </c:pt>
                <c:pt idx="71">
                  <c:v>3.7524481203007518</c:v>
                </c:pt>
                <c:pt idx="72">
                  <c:v>3.7034876834056623</c:v>
                </c:pt>
                <c:pt idx="73">
                  <c:v>3.9043151137711631</c:v>
                </c:pt>
                <c:pt idx="74">
                  <c:v>3.9371601520086852</c:v>
                </c:pt>
                <c:pt idx="75">
                  <c:v>3.9929227073036815</c:v>
                </c:pt>
                <c:pt idx="76">
                  <c:v>4.1356199898270614</c:v>
                </c:pt>
                <c:pt idx="77">
                  <c:v>4.2172157362738343</c:v>
                </c:pt>
                <c:pt idx="78">
                  <c:v>4.4038095238095227</c:v>
                </c:pt>
                <c:pt idx="79">
                  <c:v>4.4381711238916823</c:v>
                </c:pt>
                <c:pt idx="80">
                  <c:v>4.5260697174521987</c:v>
                </c:pt>
                <c:pt idx="81">
                  <c:v>4.5062856995510252</c:v>
                </c:pt>
                <c:pt idx="82">
                  <c:v>4.7580357142857173</c:v>
                </c:pt>
                <c:pt idx="83">
                  <c:v>4.7386608200455589</c:v>
                </c:pt>
                <c:pt idx="84">
                  <c:v>4.836892757821551</c:v>
                </c:pt>
                <c:pt idx="85">
                  <c:v>5.0061313783962893</c:v>
                </c:pt>
                <c:pt idx="86">
                  <c:v>5.3421876750700266</c:v>
                </c:pt>
                <c:pt idx="87">
                  <c:v>4.8213868515665128</c:v>
                </c:pt>
                <c:pt idx="88">
                  <c:v>5.1932174186491649</c:v>
                </c:pt>
                <c:pt idx="89">
                  <c:v>4.9990754831877151</c:v>
                </c:pt>
                <c:pt idx="90">
                  <c:v>5.4492564102564085</c:v>
                </c:pt>
                <c:pt idx="91">
                  <c:v>5.9359573443728912</c:v>
                </c:pt>
                <c:pt idx="92">
                  <c:v>6.9429924050632899</c:v>
                </c:pt>
                <c:pt idx="93">
                  <c:v>7.4613532040472181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A-4CAD-9575-52E7FBA10431}"/>
            </c:ext>
          </c:extLst>
        </c:ser>
        <c:ser>
          <c:idx val="5"/>
          <c:order val="5"/>
          <c:tx>
            <c:v>MoSiC 800nm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'K-S Conversion'!$AE$19:$AE$112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'K-S Conversion'!$AJ$19:$AJ$112</c:f>
              <c:numCache>
                <c:formatCode>0.000</c:formatCode>
                <c:ptCount val="94"/>
                <c:pt idx="0">
                  <c:v>0.36027177926557102</c:v>
                </c:pt>
                <c:pt idx="1">
                  <c:v>0.37471715345387113</c:v>
                </c:pt>
                <c:pt idx="2">
                  <c:v>0.3817044303469031</c:v>
                </c:pt>
                <c:pt idx="3">
                  <c:v>0.38821525600835943</c:v>
                </c:pt>
                <c:pt idx="4">
                  <c:v>0.39598799705061344</c:v>
                </c:pt>
                <c:pt idx="5">
                  <c:v>0.40896849183477424</c:v>
                </c:pt>
                <c:pt idx="6">
                  <c:v>0.42163521821375488</c:v>
                </c:pt>
                <c:pt idx="7">
                  <c:v>0.44383100129787628</c:v>
                </c:pt>
                <c:pt idx="8">
                  <c:v>0.46134375561545382</c:v>
                </c:pt>
                <c:pt idx="9">
                  <c:v>0.46667085555461485</c:v>
                </c:pt>
                <c:pt idx="10">
                  <c:v>0.46422522522522508</c:v>
                </c:pt>
                <c:pt idx="11">
                  <c:v>0.46107456140350866</c:v>
                </c:pt>
                <c:pt idx="12">
                  <c:v>0.47224515543453605</c:v>
                </c:pt>
                <c:pt idx="13">
                  <c:v>0.4960144927536233</c:v>
                </c:pt>
                <c:pt idx="14">
                  <c:v>0.52400089283061468</c:v>
                </c:pt>
                <c:pt idx="15">
                  <c:v>0.55149626452515677</c:v>
                </c:pt>
                <c:pt idx="16">
                  <c:v>0.57632873113471217</c:v>
                </c:pt>
                <c:pt idx="17">
                  <c:v>0.60178352353780307</c:v>
                </c:pt>
                <c:pt idx="18">
                  <c:v>0.62325763203714457</c:v>
                </c:pt>
                <c:pt idx="19">
                  <c:v>0.64558265426631234</c:v>
                </c:pt>
                <c:pt idx="20">
                  <c:v>0.66880384615384625</c:v>
                </c:pt>
                <c:pt idx="21">
                  <c:v>0.69632200245323506</c:v>
                </c:pt>
                <c:pt idx="22">
                  <c:v>0.71034671623296153</c:v>
                </c:pt>
                <c:pt idx="23">
                  <c:v>0.73489255989911706</c:v>
                </c:pt>
                <c:pt idx="24">
                  <c:v>0.77073102779573366</c:v>
                </c:pt>
                <c:pt idx="25">
                  <c:v>0.80895813250792248</c:v>
                </c:pt>
                <c:pt idx="26">
                  <c:v>0.83545575553055862</c:v>
                </c:pt>
                <c:pt idx="27">
                  <c:v>0.86407344943476916</c:v>
                </c:pt>
                <c:pt idx="28">
                  <c:v>0.88975652848936493</c:v>
                </c:pt>
                <c:pt idx="29">
                  <c:v>0.92375762980578702</c:v>
                </c:pt>
                <c:pt idx="30">
                  <c:v>0.97048928833455628</c:v>
                </c:pt>
                <c:pt idx="31">
                  <c:v>1.0279440462646945</c:v>
                </c:pt>
                <c:pt idx="32">
                  <c:v>1.0759127585908419</c:v>
                </c:pt>
                <c:pt idx="33">
                  <c:v>1.1128348147657525</c:v>
                </c:pt>
                <c:pt idx="34">
                  <c:v>1.1825723260501124</c:v>
                </c:pt>
                <c:pt idx="35">
                  <c:v>1.2714654428318246</c:v>
                </c:pt>
                <c:pt idx="36">
                  <c:v>1.355565170556553</c:v>
                </c:pt>
                <c:pt idx="37">
                  <c:v>1.4334253398459711</c:v>
                </c:pt>
                <c:pt idx="38">
                  <c:v>1.5163559299769447</c:v>
                </c:pt>
                <c:pt idx="39">
                  <c:v>1.6084307325639746</c:v>
                </c:pt>
                <c:pt idx="40">
                  <c:v>1.7319308016877637</c:v>
                </c:pt>
                <c:pt idx="41">
                  <c:v>1.8843074622694238</c:v>
                </c:pt>
                <c:pt idx="42">
                  <c:v>2.0653646094215863</c:v>
                </c:pt>
                <c:pt idx="43">
                  <c:v>2.265193148502231</c:v>
                </c:pt>
                <c:pt idx="44">
                  <c:v>2.4221504165736811</c:v>
                </c:pt>
                <c:pt idx="45">
                  <c:v>2.591317065634045</c:v>
                </c:pt>
                <c:pt idx="46">
                  <c:v>2.6785063201796597</c:v>
                </c:pt>
                <c:pt idx="47">
                  <c:v>2.7721017576356299</c:v>
                </c:pt>
                <c:pt idx="48">
                  <c:v>2.8851597020626434</c:v>
                </c:pt>
                <c:pt idx="49">
                  <c:v>3.0478555437477866</c:v>
                </c:pt>
                <c:pt idx="50">
                  <c:v>3.0291888066278867</c:v>
                </c:pt>
                <c:pt idx="51">
                  <c:v>3.1682051113545091</c:v>
                </c:pt>
                <c:pt idx="52">
                  <c:v>3.1626727235438881</c:v>
                </c:pt>
                <c:pt idx="53">
                  <c:v>3.1737528973585589</c:v>
                </c:pt>
                <c:pt idx="54">
                  <c:v>3.220970989366621</c:v>
                </c:pt>
                <c:pt idx="55">
                  <c:v>3.189369157720892</c:v>
                </c:pt>
                <c:pt idx="56">
                  <c:v>3.197223184408899</c:v>
                </c:pt>
                <c:pt idx="57">
                  <c:v>3.2232473355537055</c:v>
                </c:pt>
                <c:pt idx="58">
                  <c:v>3.2798298443068838</c:v>
                </c:pt>
                <c:pt idx="59">
                  <c:v>3.2845187793427222</c:v>
                </c:pt>
                <c:pt idx="60">
                  <c:v>3.2039797421731118</c:v>
                </c:pt>
                <c:pt idx="61">
                  <c:v>3.2392538357945568</c:v>
                </c:pt>
                <c:pt idx="62">
                  <c:v>3.3140691489361713</c:v>
                </c:pt>
                <c:pt idx="63">
                  <c:v>3.3720138481449529</c:v>
                </c:pt>
                <c:pt idx="64">
                  <c:v>3.3966389403143378</c:v>
                </c:pt>
                <c:pt idx="65">
                  <c:v>3.4518437786893257</c:v>
                </c:pt>
                <c:pt idx="66">
                  <c:v>3.3978777777777784</c:v>
                </c:pt>
                <c:pt idx="67">
                  <c:v>3.4569340031289717</c:v>
                </c:pt>
                <c:pt idx="68">
                  <c:v>3.3513071742033951</c:v>
                </c:pt>
                <c:pt idx="69">
                  <c:v>3.3428401456726644</c:v>
                </c:pt>
                <c:pt idx="70">
                  <c:v>3.4697126654898498</c:v>
                </c:pt>
                <c:pt idx="71">
                  <c:v>3.5586688732112477</c:v>
                </c:pt>
                <c:pt idx="72">
                  <c:v>3.6086340619307835</c:v>
                </c:pt>
                <c:pt idx="73">
                  <c:v>3.8444989350372731</c:v>
                </c:pt>
                <c:pt idx="74">
                  <c:v>3.8581685410658975</c:v>
                </c:pt>
                <c:pt idx="75">
                  <c:v>3.9993784284614553</c:v>
                </c:pt>
                <c:pt idx="76">
                  <c:v>4.0832237136465306</c:v>
                </c:pt>
                <c:pt idx="77">
                  <c:v>4.098321782789184</c:v>
                </c:pt>
                <c:pt idx="78">
                  <c:v>4.4516554054054058</c:v>
                </c:pt>
                <c:pt idx="79">
                  <c:v>4.3235001113846883</c:v>
                </c:pt>
                <c:pt idx="80">
                  <c:v>4.3493769353128311</c:v>
                </c:pt>
                <c:pt idx="81">
                  <c:v>4.4729841775205026</c:v>
                </c:pt>
                <c:pt idx="82">
                  <c:v>4.6251571428571419</c:v>
                </c:pt>
                <c:pt idx="83">
                  <c:v>4.4788308644211057</c:v>
                </c:pt>
                <c:pt idx="84">
                  <c:v>4.8524833720630012</c:v>
                </c:pt>
                <c:pt idx="85">
                  <c:v>4.584276612506156</c:v>
                </c:pt>
                <c:pt idx="86">
                  <c:v>4.9547784062541051</c:v>
                </c:pt>
                <c:pt idx="87">
                  <c:v>4.816972055427251</c:v>
                </c:pt>
                <c:pt idx="88">
                  <c:v>4.7215503658844318</c:v>
                </c:pt>
                <c:pt idx="89">
                  <c:v>4.606685261401557</c:v>
                </c:pt>
                <c:pt idx="90">
                  <c:v>5.424846040868454</c:v>
                </c:pt>
                <c:pt idx="91">
                  <c:v>5.7846883265856919</c:v>
                </c:pt>
                <c:pt idx="92">
                  <c:v>6.877054951185495</c:v>
                </c:pt>
                <c:pt idx="93">
                  <c:v>6.6818419258881532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0A-4CAD-9575-52E7FBA1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  <c:majorUnit val="5.000000000000001E-2"/>
        <c:minorUnit val="5.000000000000001E-2"/>
      </c:valAx>
      <c:valAx>
        <c:axId val="93627135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bg1"/>
                </a:solidFill>
              </a:rPr>
              <a:t>Allowed Direct Transistion MoOx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 Tauc analysis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'[1]E903 Data'!$AW$19:$AW$112</c:f>
              <c:numCache>
                <c:formatCode>General</c:formatCode>
                <c:ptCount val="94"/>
                <c:pt idx="0">
                  <c:v>0.49593915999999999</c:v>
                </c:pt>
                <c:pt idx="1">
                  <c:v>0.50257312525334408</c:v>
                </c:pt>
                <c:pt idx="2">
                  <c:v>0.50959634196465275</c:v>
                </c:pt>
                <c:pt idx="3">
                  <c:v>0.51660329166666674</c:v>
                </c:pt>
                <c:pt idx="4">
                  <c:v>0.52380561892691169</c:v>
                </c:pt>
                <c:pt idx="5">
                  <c:v>0.53143930561508779</c:v>
                </c:pt>
                <c:pt idx="6">
                  <c:v>0.53906430434782615</c:v>
                </c:pt>
                <c:pt idx="7">
                  <c:v>0.54691129245699166</c:v>
                </c:pt>
                <c:pt idx="8">
                  <c:v>0.55523864755933716</c:v>
                </c:pt>
                <c:pt idx="9">
                  <c:v>0.56356722727272723</c:v>
                </c:pt>
                <c:pt idx="10">
                  <c:v>0.57214946931241351</c:v>
                </c:pt>
                <c:pt idx="11">
                  <c:v>0.58126952648851382</c:v>
                </c:pt>
                <c:pt idx="12">
                  <c:v>0.59040376190476185</c:v>
                </c:pt>
                <c:pt idx="13">
                  <c:v>0.59982965650701492</c:v>
                </c:pt>
                <c:pt idx="14">
                  <c:v>0.60986123954746685</c:v>
                </c:pt>
                <c:pt idx="15">
                  <c:v>0.61992395</c:v>
                </c:pt>
                <c:pt idx="16">
                  <c:v>0.63032430096593794</c:v>
                </c:pt>
                <c:pt idx="17">
                  <c:v>0.64141122607346091</c:v>
                </c:pt>
                <c:pt idx="18">
                  <c:v>0.6525515263157895</c:v>
                </c:pt>
                <c:pt idx="19">
                  <c:v>0.66408564542046067</c:v>
                </c:pt>
                <c:pt idx="20">
                  <c:v>0.6764036552100382</c:v>
                </c:pt>
                <c:pt idx="21">
                  <c:v>0.68880438888888884</c:v>
                </c:pt>
                <c:pt idx="22">
                  <c:v>0.7016683078664403</c:v>
                </c:pt>
                <c:pt idx="23">
                  <c:v>0.71543444893248698</c:v>
                </c:pt>
                <c:pt idx="24">
                  <c:v>0.72932229411764704</c:v>
                </c:pt>
                <c:pt idx="25">
                  <c:v>0.74375998800239951</c:v>
                </c:pt>
                <c:pt idx="26">
                  <c:v>0.75924549908144523</c:v>
                </c:pt>
                <c:pt idx="27">
                  <c:v>0.7749049375</c:v>
                </c:pt>
                <c:pt idx="28">
                  <c:v>0.79122393107849398</c:v>
                </c:pt>
                <c:pt idx="29">
                  <c:v>0.80877227658186568</c:v>
                </c:pt>
                <c:pt idx="30">
                  <c:v>0.82656526666666663</c:v>
                </c:pt>
                <c:pt idx="31">
                  <c:v>0.84515875937286977</c:v>
                </c:pt>
                <c:pt idx="32">
                  <c:v>0.86521137473831122</c:v>
                </c:pt>
                <c:pt idx="33">
                  <c:v>0.88560564285714294</c:v>
                </c:pt>
                <c:pt idx="34">
                  <c:v>0.9069845647403072</c:v>
                </c:pt>
                <c:pt idx="35">
                  <c:v>0.93011845461365339</c:v>
                </c:pt>
                <c:pt idx="36">
                  <c:v>0.95372915384615387</c:v>
                </c:pt>
                <c:pt idx="37">
                  <c:v>0.97856977111286514</c:v>
                </c:pt>
                <c:pt idx="38">
                  <c:v>1.0055538523925385</c:v>
                </c:pt>
                <c:pt idx="39">
                  <c:v>1.0332065833333335</c:v>
                </c:pt>
                <c:pt idx="40">
                  <c:v>1.0624232219365894</c:v>
                </c:pt>
                <c:pt idx="41">
                  <c:v>1.0943052956751986</c:v>
                </c:pt>
                <c:pt idx="42">
                  <c:v>1.1271344545454545</c:v>
                </c:pt>
                <c:pt idx="43">
                  <c:v>1.1619942830365511</c:v>
                </c:pt>
                <c:pt idx="44">
                  <c:v>1.2002399806389159</c:v>
                </c:pt>
                <c:pt idx="45">
                  <c:v>1.2398479</c:v>
                </c:pt>
                <c:pt idx="46">
                  <c:v>1.2651509183673471</c:v>
                </c:pt>
                <c:pt idx="47">
                  <c:v>1.2915082291666666</c:v>
                </c:pt>
                <c:pt idx="48">
                  <c:v>1.3189871276595746</c:v>
                </c:pt>
                <c:pt idx="49">
                  <c:v>1.3476607608695652</c:v>
                </c:pt>
                <c:pt idx="50">
                  <c:v>1.3776087777777777</c:v>
                </c:pt>
                <c:pt idx="51">
                  <c:v>1.4089180681818181</c:v>
                </c:pt>
                <c:pt idx="52">
                  <c:v>1.4416836046511627</c:v>
                </c:pt>
                <c:pt idx="53">
                  <c:v>1.4760094047619048</c:v>
                </c:pt>
                <c:pt idx="54">
                  <c:v>1.5120096341463416</c:v>
                </c:pt>
                <c:pt idx="55">
                  <c:v>1.549809875</c:v>
                </c:pt>
                <c:pt idx="56">
                  <c:v>1.5895485897435897</c:v>
                </c:pt>
                <c:pt idx="57">
                  <c:v>1.6313788157894737</c:v>
                </c:pt>
                <c:pt idx="58">
                  <c:v>1.6754701351351351</c:v>
                </c:pt>
                <c:pt idx="59">
                  <c:v>1.7220109722222223</c:v>
                </c:pt>
                <c:pt idx="60">
                  <c:v>1.7712112857142859</c:v>
                </c:pt>
                <c:pt idx="61">
                  <c:v>1.8233057352941175</c:v>
                </c:pt>
                <c:pt idx="62">
                  <c:v>1.8785574242424241</c:v>
                </c:pt>
                <c:pt idx="63">
                  <c:v>1.9372623437500001</c:v>
                </c:pt>
                <c:pt idx="64">
                  <c:v>1.9997546774193549</c:v>
                </c:pt>
                <c:pt idx="65">
                  <c:v>2.066413166666667</c:v>
                </c:pt>
                <c:pt idx="66">
                  <c:v>2.1376687931034484</c:v>
                </c:pt>
                <c:pt idx="67">
                  <c:v>2.214014107142857</c:v>
                </c:pt>
                <c:pt idx="68">
                  <c:v>2.2960146296296293</c:v>
                </c:pt>
                <c:pt idx="69">
                  <c:v>2.3843228846153846</c:v>
                </c:pt>
                <c:pt idx="70">
                  <c:v>2.4796958</c:v>
                </c:pt>
                <c:pt idx="71">
                  <c:v>2.5830164583333333</c:v>
                </c:pt>
                <c:pt idx="72">
                  <c:v>2.6953215217391304</c:v>
                </c:pt>
                <c:pt idx="73">
                  <c:v>2.7552175555555554</c:v>
                </c:pt>
                <c:pt idx="74">
                  <c:v>2.8178361363636362</c:v>
                </c:pt>
                <c:pt idx="75">
                  <c:v>2.8833672093023255</c:v>
                </c:pt>
                <c:pt idx="76">
                  <c:v>2.9520188095238096</c:v>
                </c:pt>
                <c:pt idx="77">
                  <c:v>3.0240192682926832</c:v>
                </c:pt>
                <c:pt idx="78">
                  <c:v>3.09961975</c:v>
                </c:pt>
                <c:pt idx="79">
                  <c:v>3.1790971794871794</c:v>
                </c:pt>
                <c:pt idx="80">
                  <c:v>3.2627576315789475</c:v>
                </c:pt>
                <c:pt idx="81">
                  <c:v>3.3509402702702702</c:v>
                </c:pt>
                <c:pt idx="82">
                  <c:v>3.4440219444444446</c:v>
                </c:pt>
                <c:pt idx="83">
                  <c:v>3.5424225714285718</c:v>
                </c:pt>
                <c:pt idx="84">
                  <c:v>3.6466114705882351</c:v>
                </c:pt>
                <c:pt idx="85">
                  <c:v>3.7571148484848482</c:v>
                </c:pt>
                <c:pt idx="86">
                  <c:v>3.8745246875000001</c:v>
                </c:pt>
                <c:pt idx="87">
                  <c:v>3.9995093548387097</c:v>
                </c:pt>
                <c:pt idx="88">
                  <c:v>4.1328263333333339</c:v>
                </c:pt>
                <c:pt idx="89">
                  <c:v>4.2753375862068967</c:v>
                </c:pt>
                <c:pt idx="90">
                  <c:v>4.4280282142857139</c:v>
                </c:pt>
                <c:pt idx="91">
                  <c:v>4.5920292592592586</c:v>
                </c:pt>
                <c:pt idx="92">
                  <c:v>4.7686457692307691</c:v>
                </c:pt>
                <c:pt idx="93">
                  <c:v>4.9593916</c:v>
                </c:pt>
              </c:numCache>
            </c:numRef>
          </c:xVal>
          <c:yVal>
            <c:numRef>
              <c:f>'[1]E903 Data'!$BC$19:$BC$112</c:f>
              <c:numCache>
                <c:formatCode>General</c:formatCode>
                <c:ptCount val="94"/>
                <c:pt idx="0">
                  <c:v>0.41441858895897632</c:v>
                </c:pt>
                <c:pt idx="1">
                  <c:v>0.42559775020307822</c:v>
                </c:pt>
                <c:pt idx="2">
                  <c:v>0.43237413938342717</c:v>
                </c:pt>
                <c:pt idx="3">
                  <c:v>0.43907966301985368</c:v>
                </c:pt>
                <c:pt idx="4">
                  <c:v>0.44566964313210033</c:v>
                </c:pt>
                <c:pt idx="5">
                  <c:v>0.45687295823951368</c:v>
                </c:pt>
                <c:pt idx="6">
                  <c:v>0.46798376803459124</c:v>
                </c:pt>
                <c:pt idx="7">
                  <c:v>0.48165355327259846</c:v>
                </c:pt>
                <c:pt idx="8">
                  <c:v>0.49391680886259021</c:v>
                </c:pt>
                <c:pt idx="9">
                  <c:v>0.50051763523323156</c:v>
                </c:pt>
                <c:pt idx="10">
                  <c:v>0.50001957156177257</c:v>
                </c:pt>
                <c:pt idx="11">
                  <c:v>0.50462605563108354</c:v>
                </c:pt>
                <c:pt idx="12">
                  <c:v>0.51604491621426585</c:v>
                </c:pt>
                <c:pt idx="13">
                  <c:v>0.53555492822781736</c:v>
                </c:pt>
                <c:pt idx="14">
                  <c:v>0.55220417401111344</c:v>
                </c:pt>
                <c:pt idx="15">
                  <c:v>0.57179099905513908</c:v>
                </c:pt>
                <c:pt idx="16">
                  <c:v>0.58866933718216818</c:v>
                </c:pt>
                <c:pt idx="17">
                  <c:v>0.60686330310854231</c:v>
                </c:pt>
                <c:pt idx="18">
                  <c:v>0.62319533193639953</c:v>
                </c:pt>
                <c:pt idx="19">
                  <c:v>0.63953143976960625</c:v>
                </c:pt>
                <c:pt idx="20">
                  <c:v>0.65949858284561202</c:v>
                </c:pt>
                <c:pt idx="21">
                  <c:v>0.67575103940928749</c:v>
                </c:pt>
                <c:pt idx="22">
                  <c:v>0.69165789230635555</c:v>
                </c:pt>
                <c:pt idx="23">
                  <c:v>0.71116318886978414</c:v>
                </c:pt>
                <c:pt idx="24">
                  <c:v>0.73433277213020121</c:v>
                </c:pt>
                <c:pt idx="25">
                  <c:v>0.76100508286187107</c:v>
                </c:pt>
                <c:pt idx="26">
                  <c:v>0.78249822220457799</c:v>
                </c:pt>
                <c:pt idx="27">
                  <c:v>0.80419426033423469</c:v>
                </c:pt>
                <c:pt idx="28">
                  <c:v>0.82745074874857694</c:v>
                </c:pt>
                <c:pt idx="29">
                  <c:v>0.85465159523901735</c:v>
                </c:pt>
                <c:pt idx="30">
                  <c:v>0.8886872520269733</c:v>
                </c:pt>
                <c:pt idx="31">
                  <c:v>0.92404531265444567</c:v>
                </c:pt>
                <c:pt idx="32">
                  <c:v>0.9568297253178657</c:v>
                </c:pt>
                <c:pt idx="33">
                  <c:v>0.98574037842510875</c:v>
                </c:pt>
                <c:pt idx="34">
                  <c:v>1.0323914516233714</c:v>
                </c:pt>
                <c:pt idx="35">
                  <c:v>1.081118920093916</c:v>
                </c:pt>
                <c:pt idx="36">
                  <c:v>1.1362296516772648</c:v>
                </c:pt>
                <c:pt idx="37">
                  <c:v>1.1899239310279257</c:v>
                </c:pt>
                <c:pt idx="38">
                  <c:v>1.2460991931023906</c:v>
                </c:pt>
                <c:pt idx="39">
                  <c:v>1.2956120173990036</c:v>
                </c:pt>
                <c:pt idx="40">
                  <c:v>1.3718682114247807</c:v>
                </c:pt>
                <c:pt idx="41">
                  <c:v>1.4703408951449746</c:v>
                </c:pt>
                <c:pt idx="42">
                  <c:v>1.5519300872376984</c:v>
                </c:pt>
                <c:pt idx="43">
                  <c:v>1.6328596386047096</c:v>
                </c:pt>
                <c:pt idx="44">
                  <c:v>1.7234925505135943</c:v>
                </c:pt>
                <c:pt idx="45">
                  <c:v>1.8022940876423168</c:v>
                </c:pt>
                <c:pt idx="46">
                  <c:v>1.8690988778884725</c:v>
                </c:pt>
                <c:pt idx="47">
                  <c:v>1.9069764596379633</c:v>
                </c:pt>
                <c:pt idx="48">
                  <c:v>1.9703656868027373</c:v>
                </c:pt>
                <c:pt idx="49">
                  <c:v>2.041004345979597</c:v>
                </c:pt>
                <c:pt idx="50">
                  <c:v>2.0793366897895389</c:v>
                </c:pt>
                <c:pt idx="51">
                  <c:v>2.1336693893882237</c:v>
                </c:pt>
                <c:pt idx="52">
                  <c:v>2.140551817633078</c:v>
                </c:pt>
                <c:pt idx="53">
                  <c:v>2.1754162679749478</c:v>
                </c:pt>
                <c:pt idx="54">
                  <c:v>2.2201762873640232</c:v>
                </c:pt>
                <c:pt idx="55">
                  <c:v>2.2307097766521369</c:v>
                </c:pt>
                <c:pt idx="56">
                  <c:v>2.2417551373845779</c:v>
                </c:pt>
                <c:pt idx="57">
                  <c:v>2.2882566425955106</c:v>
                </c:pt>
                <c:pt idx="58">
                  <c:v>2.3185643169755554</c:v>
                </c:pt>
                <c:pt idx="59">
                  <c:v>2.3542794868975907</c:v>
                </c:pt>
                <c:pt idx="60">
                  <c:v>2.3622656948123053</c:v>
                </c:pt>
                <c:pt idx="61">
                  <c:v>2.4034572078821821</c:v>
                </c:pt>
                <c:pt idx="62">
                  <c:v>2.4760203811012813</c:v>
                </c:pt>
                <c:pt idx="63">
                  <c:v>2.500179959356259</c:v>
                </c:pt>
                <c:pt idx="64">
                  <c:v>2.5743591983008676</c:v>
                </c:pt>
                <c:pt idx="65">
                  <c:v>2.6334796653132746</c:v>
                </c:pt>
                <c:pt idx="66">
                  <c:v>2.6688427368350895</c:v>
                </c:pt>
                <c:pt idx="67">
                  <c:v>2.7219698709800904</c:v>
                </c:pt>
                <c:pt idx="68">
                  <c:v>2.7481072879169184</c:v>
                </c:pt>
                <c:pt idx="69">
                  <c:v>2.7919727052062768</c:v>
                </c:pt>
                <c:pt idx="70">
                  <c:v>2.8921626508821983</c:v>
                </c:pt>
                <c:pt idx="71">
                  <c:v>3.0092858491505932</c:v>
                </c:pt>
                <c:pt idx="72">
                  <c:v>3.0988002906468473</c:v>
                </c:pt>
                <c:pt idx="73">
                  <c:v>3.2462923771760162</c:v>
                </c:pt>
                <c:pt idx="74">
                  <c:v>3.3201868805758434</c:v>
                </c:pt>
                <c:pt idx="75">
                  <c:v>3.3965185013957315</c:v>
                </c:pt>
                <c:pt idx="76">
                  <c:v>3.5195248457286739</c:v>
                </c:pt>
                <c:pt idx="77">
                  <c:v>3.6698411291750417</c:v>
                </c:pt>
                <c:pt idx="78">
                  <c:v>3.8827223792408647</c:v>
                </c:pt>
                <c:pt idx="79">
                  <c:v>3.8629753927195791</c:v>
                </c:pt>
                <c:pt idx="80">
                  <c:v>3.9707840275356858</c:v>
                </c:pt>
                <c:pt idx="81">
                  <c:v>4.0661570421914384</c:v>
                </c:pt>
                <c:pt idx="82">
                  <c:v>4.2159117678173308</c:v>
                </c:pt>
                <c:pt idx="83">
                  <c:v>4.198327377649882</c:v>
                </c:pt>
                <c:pt idx="84">
                  <c:v>4.3931781485694339</c:v>
                </c:pt>
                <c:pt idx="85">
                  <c:v>4.3389306463401658</c:v>
                </c:pt>
                <c:pt idx="86">
                  <c:v>4.6567620871351174</c:v>
                </c:pt>
                <c:pt idx="87">
                  <c:v>4.4464033931721128</c:v>
                </c:pt>
                <c:pt idx="88">
                  <c:v>4.5294094875095574</c:v>
                </c:pt>
                <c:pt idx="89">
                  <c:v>4.603612356295427</c:v>
                </c:pt>
                <c:pt idx="90">
                  <c:v>4.5406919759515239</c:v>
                </c:pt>
                <c:pt idx="91">
                  <c:v>4.9359199610040969</c:v>
                </c:pt>
                <c:pt idx="92">
                  <c:v>5.3260500787157019</c:v>
                </c:pt>
                <c:pt idx="93">
                  <c:v>6.0486693530914435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F-4667-8D84-97441CB322F1}"/>
            </c:ext>
          </c:extLst>
        </c:ser>
        <c:ser>
          <c:idx val="1"/>
          <c:order val="1"/>
          <c:tx>
            <c:v>Linear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backward val="1.6"/>
            <c:dispRSqr val="1"/>
            <c:dispEq val="1"/>
            <c:trendlineLbl>
              <c:layout>
                <c:manualLayout>
                  <c:x val="6.7989061870843304E-2"/>
                  <c:y val="0.256464648941797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y = 2.7861x - 7.8459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Data'!$AW$109:$AW$112</c:f>
              <c:numCache>
                <c:formatCode>General</c:formatCode>
                <c:ptCount val="4"/>
                <c:pt idx="0">
                  <c:v>4.4280282142857139</c:v>
                </c:pt>
                <c:pt idx="1">
                  <c:v>4.5920292592592586</c:v>
                </c:pt>
                <c:pt idx="2">
                  <c:v>4.7686457692307691</c:v>
                </c:pt>
                <c:pt idx="3">
                  <c:v>4.9593916</c:v>
                </c:pt>
              </c:numCache>
            </c:numRef>
          </c:xVal>
          <c:yVal>
            <c:numRef>
              <c:f>'[1]E903 Data'!$BC$109:$BC$112</c:f>
              <c:numCache>
                <c:formatCode>General</c:formatCode>
                <c:ptCount val="4"/>
                <c:pt idx="0">
                  <c:v>4.5406919759515239</c:v>
                </c:pt>
                <c:pt idx="1">
                  <c:v>4.9359199610040969</c:v>
                </c:pt>
                <c:pt idx="2">
                  <c:v>5.3260500787157019</c:v>
                </c:pt>
                <c:pt idx="3">
                  <c:v>6.0486693530914435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F-4667-8D84-97441CB322F1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8.6153822696872114E-3"/>
                  <c:y val="-2.751761493620467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y = 1.9943x - 2.3362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Data'!$AW$93:$AW$97</c:f>
              <c:numCache>
                <c:formatCode>General</c:formatCode>
                <c:ptCount val="5"/>
                <c:pt idx="0">
                  <c:v>2.8178361363636362</c:v>
                </c:pt>
                <c:pt idx="1">
                  <c:v>2.8833672093023255</c:v>
                </c:pt>
                <c:pt idx="2">
                  <c:v>2.9520188095238096</c:v>
                </c:pt>
                <c:pt idx="3">
                  <c:v>3.0240192682926832</c:v>
                </c:pt>
                <c:pt idx="4">
                  <c:v>3.09961975</c:v>
                </c:pt>
              </c:numCache>
            </c:numRef>
          </c:xVal>
          <c:yVal>
            <c:numRef>
              <c:f>'[1]E903 Data'!$BC$93:$BC$97</c:f>
              <c:numCache>
                <c:formatCode>General</c:formatCode>
                <c:ptCount val="5"/>
                <c:pt idx="0">
                  <c:v>3.3201868805758434</c:v>
                </c:pt>
                <c:pt idx="1">
                  <c:v>3.3965185013957315</c:v>
                </c:pt>
                <c:pt idx="2">
                  <c:v>3.5195248457286739</c:v>
                </c:pt>
                <c:pt idx="3">
                  <c:v>3.6698411291750417</c:v>
                </c:pt>
                <c:pt idx="4">
                  <c:v>3.8827223792408647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FF-4667-8D84-97441CB322F1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0.18769952533213699"/>
                  <c:y val="5.93270541788078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y = 0.6052x + 1.3719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Data'!$AW$83:$AW$89</c:f>
              <c:numCache>
                <c:formatCode>General</c:formatCode>
                <c:ptCount val="7"/>
                <c:pt idx="0">
                  <c:v>1.9997546774193549</c:v>
                </c:pt>
                <c:pt idx="1">
                  <c:v>2.066413166666667</c:v>
                </c:pt>
                <c:pt idx="2">
                  <c:v>2.1376687931034484</c:v>
                </c:pt>
                <c:pt idx="3">
                  <c:v>2.214014107142857</c:v>
                </c:pt>
                <c:pt idx="4">
                  <c:v>2.2960146296296293</c:v>
                </c:pt>
                <c:pt idx="5">
                  <c:v>2.3843228846153846</c:v>
                </c:pt>
                <c:pt idx="6">
                  <c:v>2.4796958</c:v>
                </c:pt>
              </c:numCache>
            </c:numRef>
          </c:xVal>
          <c:yVal>
            <c:numRef>
              <c:f>'[1]E903 Data'!$BC$83:$BC$89</c:f>
              <c:numCache>
                <c:formatCode>General</c:formatCode>
                <c:ptCount val="7"/>
                <c:pt idx="0">
                  <c:v>2.5743591983008676</c:v>
                </c:pt>
                <c:pt idx="1">
                  <c:v>2.6334796653132746</c:v>
                </c:pt>
                <c:pt idx="2">
                  <c:v>2.6688427368350895</c:v>
                </c:pt>
                <c:pt idx="3">
                  <c:v>2.7219698709800904</c:v>
                </c:pt>
                <c:pt idx="4">
                  <c:v>2.7481072879169184</c:v>
                </c:pt>
                <c:pt idx="5">
                  <c:v>2.7919727052062768</c:v>
                </c:pt>
                <c:pt idx="6">
                  <c:v>2.8921626508821983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FF-4667-8D84-97441CB3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7352"/>
        <c:axId val="554201616"/>
      </c:scatterChart>
      <c:valAx>
        <c:axId val="55419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6357524059492561"/>
              <c:y val="0.9366244161127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1616"/>
        <c:crosses val="autoZero"/>
        <c:crossBetween val="midCat"/>
        <c:majorUnit val="1"/>
      </c:valAx>
      <c:valAx>
        <c:axId val="5542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[F(R)xE]^1/2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12016080254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bg1"/>
                </a:solidFill>
              </a:rPr>
              <a:t>Allowed Indirect Transistion MoOx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5752294389712"/>
          <c:y val="0.1166221363287616"/>
          <c:w val="0.78128061679331329"/>
          <c:h val="0.79601293964883846"/>
        </c:manualLayout>
      </c:layout>
      <c:scatterChart>
        <c:scatterStyle val="lineMarker"/>
        <c:varyColors val="0"/>
        <c:ser>
          <c:idx val="0"/>
          <c:order val="0"/>
          <c:tx>
            <c:v>Mo Tauc analysis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'[1]E903 Data'!$AW$19:$AW$112</c:f>
              <c:numCache>
                <c:formatCode>General</c:formatCode>
                <c:ptCount val="94"/>
                <c:pt idx="0">
                  <c:v>0.49593915999999999</c:v>
                </c:pt>
                <c:pt idx="1">
                  <c:v>0.50257312525334408</c:v>
                </c:pt>
                <c:pt idx="2">
                  <c:v>0.50959634196465275</c:v>
                </c:pt>
                <c:pt idx="3">
                  <c:v>0.51660329166666674</c:v>
                </c:pt>
                <c:pt idx="4">
                  <c:v>0.52380561892691169</c:v>
                </c:pt>
                <c:pt idx="5">
                  <c:v>0.53143930561508779</c:v>
                </c:pt>
                <c:pt idx="6">
                  <c:v>0.53906430434782615</c:v>
                </c:pt>
                <c:pt idx="7">
                  <c:v>0.54691129245699166</c:v>
                </c:pt>
                <c:pt idx="8">
                  <c:v>0.55523864755933716</c:v>
                </c:pt>
                <c:pt idx="9">
                  <c:v>0.56356722727272723</c:v>
                </c:pt>
                <c:pt idx="10">
                  <c:v>0.57214946931241351</c:v>
                </c:pt>
                <c:pt idx="11">
                  <c:v>0.58126952648851382</c:v>
                </c:pt>
                <c:pt idx="12">
                  <c:v>0.59040376190476185</c:v>
                </c:pt>
                <c:pt idx="13">
                  <c:v>0.59982965650701492</c:v>
                </c:pt>
                <c:pt idx="14">
                  <c:v>0.60986123954746685</c:v>
                </c:pt>
                <c:pt idx="15">
                  <c:v>0.61992395</c:v>
                </c:pt>
                <c:pt idx="16">
                  <c:v>0.63032430096593794</c:v>
                </c:pt>
                <c:pt idx="17">
                  <c:v>0.64141122607346091</c:v>
                </c:pt>
                <c:pt idx="18">
                  <c:v>0.6525515263157895</c:v>
                </c:pt>
                <c:pt idx="19">
                  <c:v>0.66408564542046067</c:v>
                </c:pt>
                <c:pt idx="20">
                  <c:v>0.6764036552100382</c:v>
                </c:pt>
                <c:pt idx="21">
                  <c:v>0.68880438888888884</c:v>
                </c:pt>
                <c:pt idx="22">
                  <c:v>0.7016683078664403</c:v>
                </c:pt>
                <c:pt idx="23">
                  <c:v>0.71543444893248698</c:v>
                </c:pt>
                <c:pt idx="24">
                  <c:v>0.72932229411764704</c:v>
                </c:pt>
                <c:pt idx="25">
                  <c:v>0.74375998800239951</c:v>
                </c:pt>
                <c:pt idx="26">
                  <c:v>0.75924549908144523</c:v>
                </c:pt>
                <c:pt idx="27">
                  <c:v>0.7749049375</c:v>
                </c:pt>
                <c:pt idx="28">
                  <c:v>0.79122393107849398</c:v>
                </c:pt>
                <c:pt idx="29">
                  <c:v>0.80877227658186568</c:v>
                </c:pt>
                <c:pt idx="30">
                  <c:v>0.82656526666666663</c:v>
                </c:pt>
                <c:pt idx="31">
                  <c:v>0.84515875937286977</c:v>
                </c:pt>
                <c:pt idx="32">
                  <c:v>0.86521137473831122</c:v>
                </c:pt>
                <c:pt idx="33">
                  <c:v>0.88560564285714294</c:v>
                </c:pt>
                <c:pt idx="34">
                  <c:v>0.9069845647403072</c:v>
                </c:pt>
                <c:pt idx="35">
                  <c:v>0.93011845461365339</c:v>
                </c:pt>
                <c:pt idx="36">
                  <c:v>0.95372915384615387</c:v>
                </c:pt>
                <c:pt idx="37">
                  <c:v>0.97856977111286514</c:v>
                </c:pt>
                <c:pt idx="38">
                  <c:v>1.0055538523925385</c:v>
                </c:pt>
                <c:pt idx="39">
                  <c:v>1.0332065833333335</c:v>
                </c:pt>
                <c:pt idx="40">
                  <c:v>1.0624232219365894</c:v>
                </c:pt>
                <c:pt idx="41">
                  <c:v>1.0943052956751986</c:v>
                </c:pt>
                <c:pt idx="42">
                  <c:v>1.1271344545454545</c:v>
                </c:pt>
                <c:pt idx="43">
                  <c:v>1.1619942830365511</c:v>
                </c:pt>
                <c:pt idx="44">
                  <c:v>1.2002399806389159</c:v>
                </c:pt>
                <c:pt idx="45">
                  <c:v>1.2398479</c:v>
                </c:pt>
                <c:pt idx="46">
                  <c:v>1.2651509183673471</c:v>
                </c:pt>
                <c:pt idx="47">
                  <c:v>1.2915082291666666</c:v>
                </c:pt>
                <c:pt idx="48">
                  <c:v>1.3189871276595746</c:v>
                </c:pt>
                <c:pt idx="49">
                  <c:v>1.3476607608695652</c:v>
                </c:pt>
                <c:pt idx="50">
                  <c:v>1.3776087777777777</c:v>
                </c:pt>
                <c:pt idx="51">
                  <c:v>1.4089180681818181</c:v>
                </c:pt>
                <c:pt idx="52">
                  <c:v>1.4416836046511627</c:v>
                </c:pt>
                <c:pt idx="53">
                  <c:v>1.4760094047619048</c:v>
                </c:pt>
                <c:pt idx="54">
                  <c:v>1.5120096341463416</c:v>
                </c:pt>
                <c:pt idx="55">
                  <c:v>1.549809875</c:v>
                </c:pt>
                <c:pt idx="56">
                  <c:v>1.5895485897435897</c:v>
                </c:pt>
                <c:pt idx="57">
                  <c:v>1.6313788157894737</c:v>
                </c:pt>
                <c:pt idx="58">
                  <c:v>1.6754701351351351</c:v>
                </c:pt>
                <c:pt idx="59">
                  <c:v>1.7220109722222223</c:v>
                </c:pt>
                <c:pt idx="60">
                  <c:v>1.7712112857142859</c:v>
                </c:pt>
                <c:pt idx="61">
                  <c:v>1.8233057352941175</c:v>
                </c:pt>
                <c:pt idx="62">
                  <c:v>1.8785574242424241</c:v>
                </c:pt>
                <c:pt idx="63">
                  <c:v>1.9372623437500001</c:v>
                </c:pt>
                <c:pt idx="64">
                  <c:v>1.9997546774193549</c:v>
                </c:pt>
                <c:pt idx="65">
                  <c:v>2.066413166666667</c:v>
                </c:pt>
                <c:pt idx="66">
                  <c:v>2.1376687931034484</c:v>
                </c:pt>
                <c:pt idx="67">
                  <c:v>2.214014107142857</c:v>
                </c:pt>
                <c:pt idx="68">
                  <c:v>2.2960146296296293</c:v>
                </c:pt>
                <c:pt idx="69">
                  <c:v>2.3843228846153846</c:v>
                </c:pt>
                <c:pt idx="70">
                  <c:v>2.4796958</c:v>
                </c:pt>
                <c:pt idx="71">
                  <c:v>2.5830164583333333</c:v>
                </c:pt>
                <c:pt idx="72">
                  <c:v>2.6953215217391304</c:v>
                </c:pt>
                <c:pt idx="73">
                  <c:v>2.7552175555555554</c:v>
                </c:pt>
                <c:pt idx="74">
                  <c:v>2.8178361363636362</c:v>
                </c:pt>
                <c:pt idx="75">
                  <c:v>2.8833672093023255</c:v>
                </c:pt>
                <c:pt idx="76">
                  <c:v>2.9520188095238096</c:v>
                </c:pt>
                <c:pt idx="77">
                  <c:v>3.0240192682926832</c:v>
                </c:pt>
                <c:pt idx="78">
                  <c:v>3.09961975</c:v>
                </c:pt>
                <c:pt idx="79">
                  <c:v>3.1790971794871794</c:v>
                </c:pt>
                <c:pt idx="80">
                  <c:v>3.2627576315789475</c:v>
                </c:pt>
                <c:pt idx="81">
                  <c:v>3.3509402702702702</c:v>
                </c:pt>
                <c:pt idx="82">
                  <c:v>3.4440219444444446</c:v>
                </c:pt>
                <c:pt idx="83">
                  <c:v>3.5424225714285718</c:v>
                </c:pt>
                <c:pt idx="84">
                  <c:v>3.6466114705882351</c:v>
                </c:pt>
                <c:pt idx="85">
                  <c:v>3.7571148484848482</c:v>
                </c:pt>
                <c:pt idx="86">
                  <c:v>3.8745246875000001</c:v>
                </c:pt>
                <c:pt idx="87">
                  <c:v>3.9995093548387097</c:v>
                </c:pt>
                <c:pt idx="88">
                  <c:v>4.1328263333333339</c:v>
                </c:pt>
                <c:pt idx="89">
                  <c:v>4.2753375862068967</c:v>
                </c:pt>
                <c:pt idx="90">
                  <c:v>4.4280282142857139</c:v>
                </c:pt>
                <c:pt idx="91">
                  <c:v>4.5920292592592586</c:v>
                </c:pt>
                <c:pt idx="92">
                  <c:v>4.7686457692307691</c:v>
                </c:pt>
                <c:pt idx="93">
                  <c:v>4.9593916</c:v>
                </c:pt>
              </c:numCache>
            </c:numRef>
          </c:xVal>
          <c:yVal>
            <c:numRef>
              <c:f>'[1]E903 Data'!$BD$19:$BD$112</c:f>
              <c:numCache>
                <c:formatCode>General</c:formatCode>
                <c:ptCount val="94"/>
                <c:pt idx="0">
                  <c:v>0.17174276687474896</c:v>
                </c:pt>
                <c:pt idx="1">
                  <c:v>0.18113344497792178</c:v>
                </c:pt>
                <c:pt idx="2">
                  <c:v>0.18694739640755931</c:v>
                </c:pt>
                <c:pt idx="3">
                  <c:v>0.19279095047762826</c:v>
                </c:pt>
                <c:pt idx="4">
                  <c:v>0.19862143080949365</c:v>
                </c:pt>
                <c:pt idx="5">
                  <c:v>0.20873289997052441</c:v>
                </c:pt>
                <c:pt idx="6">
                  <c:v>0.2190088071438541</c:v>
                </c:pt>
                <c:pt idx="7">
                  <c:v>0.23199014538011983</c:v>
                </c:pt>
                <c:pt idx="8">
                  <c:v>0.24395381407700448</c:v>
                </c:pt>
                <c:pt idx="9">
                  <c:v>0.25051790317946626</c:v>
                </c:pt>
                <c:pt idx="10">
                  <c:v>0.25001957194481861</c:v>
                </c:pt>
                <c:pt idx="11">
                  <c:v>0.2546474560217854</c:v>
                </c:pt>
                <c:pt idx="12">
                  <c:v>0.26630235555058868</c:v>
                </c:pt>
                <c:pt idx="13">
                  <c:v>0.28681908114910259</c:v>
                </c:pt>
                <c:pt idx="14">
                  <c:v>0.30492944979529607</c:v>
                </c:pt>
                <c:pt idx="15">
                  <c:v>0.32694494660047407</c:v>
                </c:pt>
                <c:pt idx="16">
                  <c:v>0.3465315885384932</c:v>
                </c:pt>
                <c:pt idx="17">
                  <c:v>0.36828306865981048</c:v>
                </c:pt>
                <c:pt idx="18">
                  <c:v>0.38837242174731917</c:v>
                </c:pt>
                <c:pt idx="19">
                  <c:v>0.40900046245378552</c:v>
                </c:pt>
                <c:pt idx="20">
                  <c:v>0.43493838077537061</c:v>
                </c:pt>
                <c:pt idx="21">
                  <c:v>0.45663946726273241</c:v>
                </c:pt>
                <c:pt idx="22">
                  <c:v>0.47839063998967013</c:v>
                </c:pt>
                <c:pt idx="23">
                  <c:v>0.50575308120344031</c:v>
                </c:pt>
                <c:pt idx="24">
                  <c:v>0.53924462022442599</c:v>
                </c:pt>
                <c:pt idx="25">
                  <c:v>0.57912873614160321</c:v>
                </c:pt>
                <c:pt idx="26">
                  <c:v>0.61230346775332511</c:v>
                </c:pt>
                <c:pt idx="27">
                  <c:v>0.64672840835452683</c:v>
                </c:pt>
                <c:pt idx="28">
                  <c:v>0.68467474160458064</c:v>
                </c:pt>
                <c:pt idx="29">
                  <c:v>0.73042934924459713</c:v>
                </c:pt>
                <c:pt idx="30">
                  <c:v>0.78976503191525316</c:v>
                </c:pt>
                <c:pt idx="31">
                  <c:v>0.85385973983865227</c:v>
                </c:pt>
                <c:pt idx="32">
                  <c:v>0.91552312325186236</c:v>
                </c:pt>
                <c:pt idx="33">
                  <c:v>0.97168409365767661</c:v>
                </c:pt>
                <c:pt idx="34">
                  <c:v>1.065832109385012</c:v>
                </c:pt>
                <c:pt idx="35">
                  <c:v>1.1688181193850351</c:v>
                </c:pt>
                <c:pt idx="36">
                  <c:v>1.2910178213506385</c:v>
                </c:pt>
                <c:pt idx="37">
                  <c:v>1.4159189616329517</c:v>
                </c:pt>
                <c:pt idx="38">
                  <c:v>1.5527631990504289</c:v>
                </c:pt>
                <c:pt idx="39">
                  <c:v>1.6786104996287159</c:v>
                </c:pt>
                <c:pt idx="40">
                  <c:v>1.8820223895178267</c:v>
                </c:pt>
                <c:pt idx="41">
                  <c:v>2.1619023479357251</c:v>
                </c:pt>
                <c:pt idx="42">
                  <c:v>2.4084869956736101</c:v>
                </c:pt>
                <c:pt idx="43">
                  <c:v>2.6662305993843027</c:v>
                </c:pt>
                <c:pt idx="44">
                  <c:v>2.9704265716758544</c:v>
                </c:pt>
                <c:pt idx="45">
                  <c:v>3.248263978350451</c:v>
                </c:pt>
                <c:pt idx="46">
                  <c:v>3.4935306153239472</c:v>
                </c:pt>
                <c:pt idx="47">
                  <c:v>3.6365592176133403</c:v>
                </c:pt>
                <c:pt idx="48">
                  <c:v>3.8823409397296227</c:v>
                </c:pt>
                <c:pt idx="49">
                  <c:v>4.1656987403076027</c:v>
                </c:pt>
                <c:pt idx="50">
                  <c:v>4.3236410695049168</c:v>
                </c:pt>
                <c:pt idx="51">
                  <c:v>4.5525450632123157</c:v>
                </c:pt>
                <c:pt idx="52">
                  <c:v>4.5819620839722743</c:v>
                </c:pt>
                <c:pt idx="53">
                  <c:v>4.7324359389700499</c:v>
                </c:pt>
                <c:pt idx="54">
                  <c:v>4.9291827469734972</c:v>
                </c:pt>
                <c:pt idx="55">
                  <c:v>4.9760661076514268</c:v>
                </c:pt>
                <c:pt idx="56">
                  <c:v>5.025466095990148</c:v>
                </c:pt>
                <c:pt idx="57">
                  <c:v>5.2361184623824784</c:v>
                </c:pt>
                <c:pt idx="58">
                  <c:v>5.3757404919523237</c:v>
                </c:pt>
                <c:pt idx="59">
                  <c:v>5.5426319024267832</c:v>
                </c:pt>
                <c:pt idx="60">
                  <c:v>5.5802992128870637</c:v>
                </c:pt>
                <c:pt idx="61">
                  <c:v>5.7766065501208148</c:v>
                </c:pt>
                <c:pt idx="62">
                  <c:v>6.1306769276289339</c:v>
                </c:pt>
                <c:pt idx="63">
                  <c:v>6.2508998291666646</c:v>
                </c:pt>
                <c:pt idx="64">
                  <c:v>6.6273252818762858</c:v>
                </c:pt>
                <c:pt idx="65">
                  <c:v>6.9352151476185169</c:v>
                </c:pt>
                <c:pt idx="66">
                  <c:v>7.1227215539574109</c:v>
                </c:pt>
                <c:pt idx="67">
                  <c:v>7.4091199785233695</c:v>
                </c:pt>
                <c:pt idx="68">
                  <c:v>7.5520936659020803</c:v>
                </c:pt>
                <c:pt idx="69">
                  <c:v>7.7951115866168559</c:v>
                </c:pt>
                <c:pt idx="70">
                  <c:v>8.3646047991579451</c:v>
                </c:pt>
                <c:pt idx="71">
                  <c:v>9.0558013218980058</c:v>
                </c:pt>
                <c:pt idx="72">
                  <c:v>9.6025632413129856</c:v>
                </c:pt>
                <c:pt idx="73">
                  <c:v>10.538414198111109</c:v>
                </c:pt>
                <c:pt idx="74">
                  <c:v>11.023640921947949</c:v>
                </c:pt>
                <c:pt idx="75">
                  <c:v>11.536337930323507</c:v>
                </c:pt>
                <c:pt idx="76">
                  <c:v>12.387055139701445</c:v>
                </c:pt>
                <c:pt idx="77">
                  <c:v>13.467733913384745</c:v>
                </c:pt>
                <c:pt idx="78">
                  <c:v>15.075533074257841</c:v>
                </c:pt>
                <c:pt idx="79">
                  <c:v>14.922578884756987</c:v>
                </c:pt>
                <c:pt idx="80">
                  <c:v>15.767125793332522</c:v>
                </c:pt>
                <c:pt idx="81">
                  <c:v>16.533633091763026</c:v>
                </c:pt>
                <c:pt idx="82">
                  <c:v>17.77391203402065</c:v>
                </c:pt>
                <c:pt idx="83">
                  <c:v>17.625952769924535</c:v>
                </c:pt>
                <c:pt idx="84">
                  <c:v>19.30001424506796</c:v>
                </c:pt>
                <c:pt idx="85">
                  <c:v>18.826319153749889</c:v>
                </c:pt>
                <c:pt idx="86">
                  <c:v>21.685433136179014</c:v>
                </c:pt>
                <c:pt idx="87">
                  <c:v>19.770503134812479</c:v>
                </c:pt>
                <c:pt idx="88">
                  <c:v>20.515550305541591</c:v>
                </c:pt>
                <c:pt idx="89">
                  <c:v>21.193246727035934</c:v>
                </c:pt>
                <c:pt idx="90">
                  <c:v>20.617883620470554</c:v>
                </c:pt>
                <c:pt idx="91">
                  <c:v>24.363305861438686</c:v>
                </c:pt>
                <c:pt idx="92">
                  <c:v>28.366809440987534</c:v>
                </c:pt>
                <c:pt idx="93">
                  <c:v>36.586400943027662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D-4629-94C4-27854DD4765F}"/>
            </c:ext>
          </c:extLst>
        </c:ser>
        <c:ser>
          <c:idx val="1"/>
          <c:order val="1"/>
          <c:tx>
            <c:v>Direct transition in MoOx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backward val="0.67500000000000016"/>
            <c:dispRSqr val="0"/>
            <c:dispEq val="1"/>
            <c:trendlineLbl>
              <c:layout>
                <c:manualLayout>
                  <c:x val="9.9828909807099617E-2"/>
                  <c:y val="0.3988493560272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Data'!$AW$109:$AW$112</c:f>
              <c:numCache>
                <c:formatCode>General</c:formatCode>
                <c:ptCount val="4"/>
                <c:pt idx="0">
                  <c:v>4.4280282142857139</c:v>
                </c:pt>
                <c:pt idx="1">
                  <c:v>4.5920292592592586</c:v>
                </c:pt>
                <c:pt idx="2">
                  <c:v>4.7686457692307691</c:v>
                </c:pt>
                <c:pt idx="3">
                  <c:v>4.9593916</c:v>
                </c:pt>
              </c:numCache>
            </c:numRef>
          </c:xVal>
          <c:yVal>
            <c:numRef>
              <c:f>'[1]E903 Data'!$BD$109:$BD$112</c:f>
              <c:numCache>
                <c:formatCode>General</c:formatCode>
                <c:ptCount val="4"/>
                <c:pt idx="0">
                  <c:v>20.617883620470554</c:v>
                </c:pt>
                <c:pt idx="1">
                  <c:v>24.363305861438686</c:v>
                </c:pt>
                <c:pt idx="2">
                  <c:v>28.366809440987534</c:v>
                </c:pt>
                <c:pt idx="3">
                  <c:v>36.586400943027662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D-4629-94C4-27854DD4765F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-2.0230387290812439E-2"/>
                  <c:y val="3.4500846708093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Data'!$AW$93:$AW$97</c:f>
              <c:numCache>
                <c:formatCode>General</c:formatCode>
                <c:ptCount val="5"/>
                <c:pt idx="0">
                  <c:v>2.8178361363636362</c:v>
                </c:pt>
                <c:pt idx="1">
                  <c:v>2.8833672093023255</c:v>
                </c:pt>
                <c:pt idx="2">
                  <c:v>2.9520188095238096</c:v>
                </c:pt>
                <c:pt idx="3">
                  <c:v>3.0240192682926832</c:v>
                </c:pt>
                <c:pt idx="4">
                  <c:v>3.09961975</c:v>
                </c:pt>
              </c:numCache>
            </c:numRef>
          </c:xVal>
          <c:yVal>
            <c:numRef>
              <c:f>'[1]E903 Data'!$BD$93:$BD$97</c:f>
              <c:numCache>
                <c:formatCode>General</c:formatCode>
                <c:ptCount val="5"/>
                <c:pt idx="0">
                  <c:v>11.023640921947949</c:v>
                </c:pt>
                <c:pt idx="1">
                  <c:v>11.536337930323507</c:v>
                </c:pt>
                <c:pt idx="2">
                  <c:v>12.387055139701445</c:v>
                </c:pt>
                <c:pt idx="3">
                  <c:v>13.467733913384745</c:v>
                </c:pt>
                <c:pt idx="4">
                  <c:v>15.075533074257841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D-4629-94C4-27854DD4765F}"/>
            </c:ext>
          </c:extLst>
        </c:ser>
        <c:ser>
          <c:idx val="3"/>
          <c:order val="3"/>
          <c:tx>
            <c:v>intercept line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-7.4199340173090766E-2"/>
                  <c:y val="1.2073035062346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Data'!$AW$84:$AW$89</c:f>
              <c:numCache>
                <c:formatCode>General</c:formatCode>
                <c:ptCount val="6"/>
                <c:pt idx="0">
                  <c:v>2.066413166666667</c:v>
                </c:pt>
                <c:pt idx="1">
                  <c:v>2.1376687931034484</c:v>
                </c:pt>
                <c:pt idx="2">
                  <c:v>2.214014107142857</c:v>
                </c:pt>
                <c:pt idx="3">
                  <c:v>2.2960146296296293</c:v>
                </c:pt>
                <c:pt idx="4">
                  <c:v>2.3843228846153846</c:v>
                </c:pt>
                <c:pt idx="5">
                  <c:v>2.4796958</c:v>
                </c:pt>
              </c:numCache>
            </c:numRef>
          </c:xVal>
          <c:yVal>
            <c:numRef>
              <c:f>'[1]E903 Data'!$BD$84:$BD$89</c:f>
              <c:numCache>
                <c:formatCode>General</c:formatCode>
                <c:ptCount val="6"/>
                <c:pt idx="0">
                  <c:v>6.9352151476185169</c:v>
                </c:pt>
                <c:pt idx="1">
                  <c:v>7.1227215539574109</c:v>
                </c:pt>
                <c:pt idx="2">
                  <c:v>7.4091199785233695</c:v>
                </c:pt>
                <c:pt idx="3">
                  <c:v>7.5520936659020803</c:v>
                </c:pt>
                <c:pt idx="4">
                  <c:v>7.7951115866168559</c:v>
                </c:pt>
                <c:pt idx="5">
                  <c:v>8.3646047991579451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9D-4629-94C4-27854DD4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7352"/>
        <c:axId val="554201616"/>
      </c:scatterChart>
      <c:valAx>
        <c:axId val="55419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1616"/>
        <c:crosses val="autoZero"/>
        <c:crossBetween val="midCat"/>
      </c:valAx>
      <c:valAx>
        <c:axId val="554201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[F(R)xE]^2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0440264154815"/>
          <c:y val="3.6960764589416759E-2"/>
          <c:w val="0.83136771724268288"/>
          <c:h val="0.8809138915578153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'[1]E903 Data'!$U$19:$U$112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Data'!$E$19:$E$112</c:f>
              <c:numCache>
                <c:formatCode>General</c:formatCode>
                <c:ptCount val="94"/>
                <c:pt idx="0">
                  <c:v>0.44489999999999996</c:v>
                </c:pt>
                <c:pt idx="1">
                  <c:v>0.43806666666666672</c:v>
                </c:pt>
                <c:pt idx="2">
                  <c:v>0.43503333333333333</c:v>
                </c:pt>
                <c:pt idx="3">
                  <c:v>0.43209999999999993</c:v>
                </c:pt>
                <c:pt idx="4">
                  <c:v>0.42936666666666679</c:v>
                </c:pt>
                <c:pt idx="5">
                  <c:v>0.42333333333333334</c:v>
                </c:pt>
                <c:pt idx="6">
                  <c:v>0.41753333333333331</c:v>
                </c:pt>
                <c:pt idx="7">
                  <c:v>0.41013333333333335</c:v>
                </c:pt>
                <c:pt idx="8">
                  <c:v>0.40409999999999996</c:v>
                </c:pt>
                <c:pt idx="9">
                  <c:v>0.40210000000000001</c:v>
                </c:pt>
                <c:pt idx="10">
                  <c:v>0.40503333333333336</c:v>
                </c:pt>
                <c:pt idx="11">
                  <c:v>0.40460000000000007</c:v>
                </c:pt>
                <c:pt idx="12">
                  <c:v>0.39960000000000001</c:v>
                </c:pt>
                <c:pt idx="13">
                  <c:v>0.3896</c:v>
                </c:pt>
                <c:pt idx="14">
                  <c:v>0.38196666666666662</c:v>
                </c:pt>
                <c:pt idx="15">
                  <c:v>0.37286666666666674</c:v>
                </c:pt>
                <c:pt idx="16">
                  <c:v>0.36579999999999996</c:v>
                </c:pt>
                <c:pt idx="17">
                  <c:v>0.35843333333333327</c:v>
                </c:pt>
                <c:pt idx="18">
                  <c:v>0.35236666666666666</c:v>
                </c:pt>
                <c:pt idx="19">
                  <c:v>0.34660000000000002</c:v>
                </c:pt>
                <c:pt idx="20">
                  <c:v>0.33936666666666671</c:v>
                </c:pt>
                <c:pt idx="21">
                  <c:v>0.33426666666666666</c:v>
                </c:pt>
                <c:pt idx="22">
                  <c:v>0.32960000000000006</c:v>
                </c:pt>
                <c:pt idx="23">
                  <c:v>0.32360000000000005</c:v>
                </c:pt>
                <c:pt idx="24">
                  <c:v>0.31619999999999998</c:v>
                </c:pt>
                <c:pt idx="25">
                  <c:v>0.30773333333333341</c:v>
                </c:pt>
                <c:pt idx="26">
                  <c:v>0.30203333333333332</c:v>
                </c:pt>
                <c:pt idx="27">
                  <c:v>0.29649999999999999</c:v>
                </c:pt>
                <c:pt idx="28">
                  <c:v>0.29069999999999996</c:v>
                </c:pt>
                <c:pt idx="29">
                  <c:v>0.28389999999999999</c:v>
                </c:pt>
                <c:pt idx="30">
                  <c:v>0.27503333333333335</c:v>
                </c:pt>
                <c:pt idx="31">
                  <c:v>0.26636666666666664</c:v>
                </c:pt>
                <c:pt idx="32">
                  <c:v>0.25926666666666665</c:v>
                </c:pt>
                <c:pt idx="33">
                  <c:v>0.2537666666666667</c:v>
                </c:pt>
                <c:pt idx="34">
                  <c:v>0.24350000000000005</c:v>
                </c:pt>
                <c:pt idx="35">
                  <c:v>0.23366666666666669</c:v>
                </c:pt>
                <c:pt idx="36">
                  <c:v>0.22299999999999998</c:v>
                </c:pt>
                <c:pt idx="37">
                  <c:v>0.21366666666666667</c:v>
                </c:pt>
                <c:pt idx="38">
                  <c:v>0.20476666666666671</c:v>
                </c:pt>
                <c:pt idx="39">
                  <c:v>0.19796666666666665</c:v>
                </c:pt>
                <c:pt idx="40">
                  <c:v>0.18669999999999995</c:v>
                </c:pt>
                <c:pt idx="41">
                  <c:v>0.17306666666666665</c:v>
                </c:pt>
                <c:pt idx="42">
                  <c:v>0.16366666666666663</c:v>
                </c:pt>
                <c:pt idx="43">
                  <c:v>0.15543333333333337</c:v>
                </c:pt>
                <c:pt idx="44">
                  <c:v>0.14699999999999996</c:v>
                </c:pt>
                <c:pt idx="45">
                  <c:v>0.14086666666666664</c:v>
                </c:pt>
                <c:pt idx="46">
                  <c:v>0.13536666666666664</c:v>
                </c:pt>
                <c:pt idx="47">
                  <c:v>0.13336666666666663</c:v>
                </c:pt>
                <c:pt idx="48">
                  <c:v>0.12890000000000004</c:v>
                </c:pt>
                <c:pt idx="49">
                  <c:v>0.1241</c:v>
                </c:pt>
                <c:pt idx="50">
                  <c:v>0.12263333333333333</c:v>
                </c:pt>
                <c:pt idx="51">
                  <c:v>0.11986666666666665</c:v>
                </c:pt>
                <c:pt idx="52">
                  <c:v>0.12143333333333334</c:v>
                </c:pt>
                <c:pt idx="53">
                  <c:v>0.12060000000000001</c:v>
                </c:pt>
                <c:pt idx="54">
                  <c:v>0.11903333333333332</c:v>
                </c:pt>
                <c:pt idx="55">
                  <c:v>0.12046666666666668</c:v>
                </c:pt>
                <c:pt idx="56">
                  <c:v>0.12193333333333332</c:v>
                </c:pt>
                <c:pt idx="57">
                  <c:v>0.12050000000000001</c:v>
                </c:pt>
                <c:pt idx="58">
                  <c:v>0.12053333333333334</c:v>
                </c:pt>
                <c:pt idx="59">
                  <c:v>0.12023333333333333</c:v>
                </c:pt>
                <c:pt idx="60">
                  <c:v>0.12226666666666668</c:v>
                </c:pt>
                <c:pt idx="61">
                  <c:v>0.12173333333333333</c:v>
                </c:pt>
                <c:pt idx="62">
                  <c:v>0.11893333333333335</c:v>
                </c:pt>
                <c:pt idx="63">
                  <c:v>0.12000000000000002</c:v>
                </c:pt>
                <c:pt idx="64">
                  <c:v>0.11750000000000001</c:v>
                </c:pt>
                <c:pt idx="65">
                  <c:v>0.11633333333333333</c:v>
                </c:pt>
                <c:pt idx="66">
                  <c:v>0.11700000000000001</c:v>
                </c:pt>
                <c:pt idx="67">
                  <c:v>0.11660000000000001</c:v>
                </c:pt>
                <c:pt idx="68">
                  <c:v>0.1182</c:v>
                </c:pt>
                <c:pt idx="69">
                  <c:v>0.11876666666666669</c:v>
                </c:pt>
                <c:pt idx="70">
                  <c:v>0.11586666666666665</c:v>
                </c:pt>
                <c:pt idx="71">
                  <c:v>0.11236666666666667</c:v>
                </c:pt>
                <c:pt idx="72">
                  <c:v>0.11093333333333334</c:v>
                </c:pt>
                <c:pt idx="73">
                  <c:v>0.10476666666666669</c:v>
                </c:pt>
                <c:pt idx="74">
                  <c:v>0.10286666666666668</c:v>
                </c:pt>
                <c:pt idx="75">
                  <c:v>0.10100000000000003</c:v>
                </c:pt>
                <c:pt idx="76">
                  <c:v>9.7133333333333335E-2</c:v>
                </c:pt>
                <c:pt idx="77">
                  <c:v>9.2466666666666683E-2</c:v>
                </c:pt>
                <c:pt idx="78">
                  <c:v>8.5900000000000018E-2</c:v>
                </c:pt>
                <c:pt idx="79">
                  <c:v>8.8500000000000009E-2</c:v>
                </c:pt>
                <c:pt idx="80">
                  <c:v>8.6366666666666647E-2</c:v>
                </c:pt>
                <c:pt idx="81">
                  <c:v>8.486666666666666E-2</c:v>
                </c:pt>
                <c:pt idx="82">
                  <c:v>8.1700000000000023E-2</c:v>
                </c:pt>
                <c:pt idx="83">
                  <c:v>8.4266666666666656E-2</c:v>
                </c:pt>
                <c:pt idx="84">
                  <c:v>7.9966666666666658E-2</c:v>
                </c:pt>
                <c:pt idx="85">
                  <c:v>8.376666666666667E-2</c:v>
                </c:pt>
                <c:pt idx="86">
                  <c:v>7.6233333333333347E-2</c:v>
                </c:pt>
                <c:pt idx="87">
                  <c:v>8.4733333333333327E-2</c:v>
                </c:pt>
                <c:pt idx="88">
                  <c:v>8.4433333333333332E-2</c:v>
                </c:pt>
                <c:pt idx="89">
                  <c:v>8.4533333333333321E-2</c:v>
                </c:pt>
                <c:pt idx="90">
                  <c:v>8.9100000000000013E-2</c:v>
                </c:pt>
                <c:pt idx="91">
                  <c:v>7.980000000000001E-2</c:v>
                </c:pt>
                <c:pt idx="92">
                  <c:v>7.2333333333333333E-2</c:v>
                </c:pt>
                <c:pt idx="93">
                  <c:v>5.9900000000000009E-2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A-4FE2-A041-0E57124459DB}"/>
            </c:ext>
          </c:extLst>
        </c:ser>
        <c:ser>
          <c:idx val="1"/>
          <c:order val="1"/>
          <c:tx>
            <c:v>Mo(SiC) 18 micron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'[1]E903 Data'!$K$19:$K$112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Data'!$O$19:$O$112</c:f>
              <c:numCache>
                <c:formatCode>General</c:formatCode>
                <c:ptCount val="94"/>
                <c:pt idx="0">
                  <c:v>0.36556666666666665</c:v>
                </c:pt>
                <c:pt idx="1">
                  <c:v>0.36113333333333331</c:v>
                </c:pt>
                <c:pt idx="2">
                  <c:v>0.35926666666666668</c:v>
                </c:pt>
                <c:pt idx="3">
                  <c:v>0.35710000000000003</c:v>
                </c:pt>
                <c:pt idx="4">
                  <c:v>0.35580000000000006</c:v>
                </c:pt>
                <c:pt idx="5">
                  <c:v>0.35073333333333334</c:v>
                </c:pt>
                <c:pt idx="6">
                  <c:v>0.34726666666666672</c:v>
                </c:pt>
                <c:pt idx="7">
                  <c:v>0.34163333333333329</c:v>
                </c:pt>
                <c:pt idx="8">
                  <c:v>0.33796666666666669</c:v>
                </c:pt>
                <c:pt idx="9">
                  <c:v>0.33796666666666675</c:v>
                </c:pt>
                <c:pt idx="10">
                  <c:v>0.34003333333333341</c:v>
                </c:pt>
                <c:pt idx="11">
                  <c:v>0.3404666666666667</c:v>
                </c:pt>
                <c:pt idx="12">
                  <c:v>0.33733333333333332</c:v>
                </c:pt>
                <c:pt idx="13">
                  <c:v>0.33</c:v>
                </c:pt>
                <c:pt idx="14">
                  <c:v>0.32376666666666676</c:v>
                </c:pt>
                <c:pt idx="15">
                  <c:v>0.31730000000000003</c:v>
                </c:pt>
                <c:pt idx="16">
                  <c:v>0.31236666666666668</c:v>
                </c:pt>
                <c:pt idx="17">
                  <c:v>0.30776666666666674</c:v>
                </c:pt>
                <c:pt idx="18">
                  <c:v>0.30469999999999997</c:v>
                </c:pt>
                <c:pt idx="19">
                  <c:v>0.30093333333333333</c:v>
                </c:pt>
                <c:pt idx="20">
                  <c:v>0.29513333333333336</c:v>
                </c:pt>
                <c:pt idx="21">
                  <c:v>0.29113333333333336</c:v>
                </c:pt>
                <c:pt idx="22">
                  <c:v>0.28843333333333332</c:v>
                </c:pt>
                <c:pt idx="23">
                  <c:v>0.28433333333333333</c:v>
                </c:pt>
                <c:pt idx="24">
                  <c:v>0.27840000000000004</c:v>
                </c:pt>
                <c:pt idx="25">
                  <c:v>0.27356666666666674</c:v>
                </c:pt>
                <c:pt idx="26">
                  <c:v>0.26773333333333338</c:v>
                </c:pt>
                <c:pt idx="27">
                  <c:v>0.26416666666666666</c:v>
                </c:pt>
                <c:pt idx="28">
                  <c:v>0.25993333333333329</c:v>
                </c:pt>
                <c:pt idx="29">
                  <c:v>0.2548333333333333</c:v>
                </c:pt>
                <c:pt idx="30">
                  <c:v>0.24863333333333329</c:v>
                </c:pt>
                <c:pt idx="31">
                  <c:v>0.24166666666666664</c:v>
                </c:pt>
                <c:pt idx="32">
                  <c:v>0.23470000000000002</c:v>
                </c:pt>
                <c:pt idx="33">
                  <c:v>0.2298</c:v>
                </c:pt>
                <c:pt idx="34">
                  <c:v>0.22133333333333333</c:v>
                </c:pt>
                <c:pt idx="35">
                  <c:v>0.21199999999999997</c:v>
                </c:pt>
                <c:pt idx="36">
                  <c:v>0.20486666666666664</c:v>
                </c:pt>
                <c:pt idx="37">
                  <c:v>0.19636666666666669</c:v>
                </c:pt>
                <c:pt idx="38">
                  <c:v>0.18793333333333334</c:v>
                </c:pt>
                <c:pt idx="39">
                  <c:v>0.18163333333333334</c:v>
                </c:pt>
                <c:pt idx="40">
                  <c:v>0.17096666666666668</c:v>
                </c:pt>
                <c:pt idx="41">
                  <c:v>0.15970000000000001</c:v>
                </c:pt>
                <c:pt idx="42">
                  <c:v>0.14856666666666665</c:v>
                </c:pt>
                <c:pt idx="43">
                  <c:v>0.13859999999999995</c:v>
                </c:pt>
                <c:pt idx="44">
                  <c:v>0.12973333333333331</c:v>
                </c:pt>
                <c:pt idx="45">
                  <c:v>0.12386666666666669</c:v>
                </c:pt>
                <c:pt idx="46">
                  <c:v>0.11886666666666666</c:v>
                </c:pt>
                <c:pt idx="47">
                  <c:v>0.11673333333333331</c:v>
                </c:pt>
                <c:pt idx="48">
                  <c:v>0.11353333333333332</c:v>
                </c:pt>
                <c:pt idx="49">
                  <c:v>0.10766666666666667</c:v>
                </c:pt>
                <c:pt idx="50">
                  <c:v>0.10830000000000002</c:v>
                </c:pt>
                <c:pt idx="51">
                  <c:v>0.10446666666666668</c:v>
                </c:pt>
                <c:pt idx="52">
                  <c:v>0.10176666666666664</c:v>
                </c:pt>
                <c:pt idx="53">
                  <c:v>0.1041</c:v>
                </c:pt>
                <c:pt idx="54">
                  <c:v>0.1008</c:v>
                </c:pt>
                <c:pt idx="55">
                  <c:v>0.10109999999999998</c:v>
                </c:pt>
                <c:pt idx="56">
                  <c:v>0.10160000000000001</c:v>
                </c:pt>
                <c:pt idx="57">
                  <c:v>9.9133333333333337E-2</c:v>
                </c:pt>
                <c:pt idx="58">
                  <c:v>9.8233333333333325E-2</c:v>
                </c:pt>
                <c:pt idx="59">
                  <c:v>9.6833333333333327E-2</c:v>
                </c:pt>
                <c:pt idx="60">
                  <c:v>9.7833333333333369E-2</c:v>
                </c:pt>
                <c:pt idx="61">
                  <c:v>9.7333333333333355E-2</c:v>
                </c:pt>
                <c:pt idx="62">
                  <c:v>9.4633333333333305E-2</c:v>
                </c:pt>
                <c:pt idx="63">
                  <c:v>9.3800000000000022E-2</c:v>
                </c:pt>
                <c:pt idx="64">
                  <c:v>9.0433333333333324E-2</c:v>
                </c:pt>
                <c:pt idx="65">
                  <c:v>8.8199999999999987E-2</c:v>
                </c:pt>
                <c:pt idx="66">
                  <c:v>8.9200000000000015E-2</c:v>
                </c:pt>
                <c:pt idx="67">
                  <c:v>8.8433333333333336E-2</c:v>
                </c:pt>
                <c:pt idx="68">
                  <c:v>8.8400000000000006E-2</c:v>
                </c:pt>
                <c:pt idx="69">
                  <c:v>8.8766666666666688E-2</c:v>
                </c:pt>
                <c:pt idx="70">
                  <c:v>8.4133333333333338E-2</c:v>
                </c:pt>
                <c:pt idx="71">
                  <c:v>8.049999999999996E-2</c:v>
                </c:pt>
                <c:pt idx="72">
                  <c:v>7.9433333333333342E-2</c:v>
                </c:pt>
                <c:pt idx="73">
                  <c:v>7.3233333333333331E-2</c:v>
                </c:pt>
                <c:pt idx="74">
                  <c:v>7.3133333333333342E-2</c:v>
                </c:pt>
                <c:pt idx="75">
                  <c:v>7.0266666666666672E-2</c:v>
                </c:pt>
                <c:pt idx="76">
                  <c:v>6.6133333333333308E-2</c:v>
                </c:pt>
                <c:pt idx="77">
                  <c:v>6.2199999999999991E-2</c:v>
                </c:pt>
                <c:pt idx="78">
                  <c:v>5.653333333333331E-2</c:v>
                </c:pt>
                <c:pt idx="79">
                  <c:v>5.9733333333333347E-2</c:v>
                </c:pt>
                <c:pt idx="80">
                  <c:v>5.9666666666666673E-2</c:v>
                </c:pt>
                <c:pt idx="81">
                  <c:v>5.5899999999999991E-2</c:v>
                </c:pt>
                <c:pt idx="82">
                  <c:v>5.4766666666666686E-2</c:v>
                </c:pt>
                <c:pt idx="83">
                  <c:v>5.4733333333333356E-2</c:v>
                </c:pt>
                <c:pt idx="84">
                  <c:v>5.0266666666666682E-2</c:v>
                </c:pt>
                <c:pt idx="85">
                  <c:v>5.2433333333333346E-2</c:v>
                </c:pt>
                <c:pt idx="86">
                  <c:v>4.3433333333333352E-2</c:v>
                </c:pt>
                <c:pt idx="87">
                  <c:v>4.7633333333333333E-2</c:v>
                </c:pt>
                <c:pt idx="88">
                  <c:v>4.8533333333333317E-2</c:v>
                </c:pt>
                <c:pt idx="89">
                  <c:v>5.3166666666666695E-2</c:v>
                </c:pt>
                <c:pt idx="90">
                  <c:v>4.1233333333333316E-2</c:v>
                </c:pt>
                <c:pt idx="91">
                  <c:v>3.3166666666666678E-2</c:v>
                </c:pt>
                <c:pt idx="92">
                  <c:v>2.4333333333333346E-2</c:v>
                </c:pt>
                <c:pt idx="93">
                  <c:v>1.5433333333333299E-2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A-4FE2-A041-0E57124459DB}"/>
            </c:ext>
          </c:extLst>
        </c:ser>
        <c:ser>
          <c:idx val="2"/>
          <c:order val="2"/>
          <c:tx>
            <c:v>Mo(SiC) 45-65 micron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'[1]E903 Data'!$P$19:$P$112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Data'!$T$19:$T$112</c:f>
              <c:numCache>
                <c:formatCode>General</c:formatCode>
                <c:ptCount val="94"/>
                <c:pt idx="0">
                  <c:v>0.3889333333333333</c:v>
                </c:pt>
                <c:pt idx="1">
                  <c:v>0.38413333333333327</c:v>
                </c:pt>
                <c:pt idx="2">
                  <c:v>0.38223333333333331</c:v>
                </c:pt>
                <c:pt idx="3">
                  <c:v>0.37906666666666661</c:v>
                </c:pt>
                <c:pt idx="4">
                  <c:v>0.3778333333333333</c:v>
                </c:pt>
                <c:pt idx="5">
                  <c:v>0.3735</c:v>
                </c:pt>
                <c:pt idx="6">
                  <c:v>0.37000000000000005</c:v>
                </c:pt>
                <c:pt idx="7">
                  <c:v>0.36283333333333334</c:v>
                </c:pt>
                <c:pt idx="8">
                  <c:v>0.35930000000000001</c:v>
                </c:pt>
                <c:pt idx="9">
                  <c:v>0.35819999999999996</c:v>
                </c:pt>
                <c:pt idx="10">
                  <c:v>0.36030000000000006</c:v>
                </c:pt>
                <c:pt idx="11">
                  <c:v>0.3614666666666666</c:v>
                </c:pt>
                <c:pt idx="12">
                  <c:v>0.35886666666666667</c:v>
                </c:pt>
                <c:pt idx="13">
                  <c:v>0.35139999999999999</c:v>
                </c:pt>
                <c:pt idx="14">
                  <c:v>0.34456666666666669</c:v>
                </c:pt>
                <c:pt idx="15">
                  <c:v>0.33839999999999998</c:v>
                </c:pt>
                <c:pt idx="16">
                  <c:v>0.33199999999999996</c:v>
                </c:pt>
                <c:pt idx="17">
                  <c:v>0.32739999999999997</c:v>
                </c:pt>
                <c:pt idx="18">
                  <c:v>0.32369999999999993</c:v>
                </c:pt>
                <c:pt idx="19">
                  <c:v>0.32006666666666661</c:v>
                </c:pt>
                <c:pt idx="20">
                  <c:v>0.31426666666666669</c:v>
                </c:pt>
                <c:pt idx="21">
                  <c:v>0.30986666666666668</c:v>
                </c:pt>
                <c:pt idx="22">
                  <c:v>0.30746666666666672</c:v>
                </c:pt>
                <c:pt idx="23">
                  <c:v>0.30326666666666668</c:v>
                </c:pt>
                <c:pt idx="24">
                  <c:v>0.2970666666666667</c:v>
                </c:pt>
                <c:pt idx="25">
                  <c:v>0.29169999999999996</c:v>
                </c:pt>
                <c:pt idx="26">
                  <c:v>0.28639999999999999</c:v>
                </c:pt>
                <c:pt idx="27">
                  <c:v>0.28283333333333338</c:v>
                </c:pt>
                <c:pt idx="28">
                  <c:v>0.27846666666666664</c:v>
                </c:pt>
                <c:pt idx="29">
                  <c:v>0.27350000000000002</c:v>
                </c:pt>
                <c:pt idx="30">
                  <c:v>0.26680000000000004</c:v>
                </c:pt>
                <c:pt idx="31">
                  <c:v>0.25936666666666669</c:v>
                </c:pt>
                <c:pt idx="32">
                  <c:v>0.25306666666666666</c:v>
                </c:pt>
                <c:pt idx="33">
                  <c:v>0.24870000000000003</c:v>
                </c:pt>
                <c:pt idx="34">
                  <c:v>0.23926666666666663</c:v>
                </c:pt>
                <c:pt idx="35">
                  <c:v>0.23130000000000001</c:v>
                </c:pt>
                <c:pt idx="36">
                  <c:v>0.2220333333333333</c:v>
                </c:pt>
                <c:pt idx="37">
                  <c:v>0.2142</c:v>
                </c:pt>
                <c:pt idx="38">
                  <c:v>0.20570000000000005</c:v>
                </c:pt>
                <c:pt idx="39">
                  <c:v>0.19839999999999999</c:v>
                </c:pt>
                <c:pt idx="40">
                  <c:v>0.1870333333333333</c:v>
                </c:pt>
                <c:pt idx="41">
                  <c:v>0.17673333333333335</c:v>
                </c:pt>
                <c:pt idx="42">
                  <c:v>0.16546666666666665</c:v>
                </c:pt>
                <c:pt idx="43">
                  <c:v>0.15509999999999996</c:v>
                </c:pt>
                <c:pt idx="44">
                  <c:v>0.14610000000000001</c:v>
                </c:pt>
                <c:pt idx="45">
                  <c:v>0.13869999999999999</c:v>
                </c:pt>
                <c:pt idx="46">
                  <c:v>0.13543333333333335</c:v>
                </c:pt>
                <c:pt idx="47">
                  <c:v>0.13226666666666664</c:v>
                </c:pt>
                <c:pt idx="48">
                  <c:v>0.12783333333333333</c:v>
                </c:pt>
                <c:pt idx="49">
                  <c:v>0.12336666666666664</c:v>
                </c:pt>
                <c:pt idx="50">
                  <c:v>0.12250000000000001</c:v>
                </c:pt>
                <c:pt idx="51">
                  <c:v>0.11686666666666665</c:v>
                </c:pt>
                <c:pt idx="52">
                  <c:v>0.11653333333333335</c:v>
                </c:pt>
                <c:pt idx="53">
                  <c:v>0.11676666666666669</c:v>
                </c:pt>
                <c:pt idx="54">
                  <c:v>0.11510000000000004</c:v>
                </c:pt>
                <c:pt idx="55">
                  <c:v>0.11466666666666668</c:v>
                </c:pt>
                <c:pt idx="56">
                  <c:v>0.11320000000000001</c:v>
                </c:pt>
                <c:pt idx="57">
                  <c:v>0.1123</c:v>
                </c:pt>
                <c:pt idx="58">
                  <c:v>0.11186666666666663</c:v>
                </c:pt>
                <c:pt idx="59">
                  <c:v>0.1114</c:v>
                </c:pt>
                <c:pt idx="60">
                  <c:v>0.11096666666666664</c:v>
                </c:pt>
                <c:pt idx="61">
                  <c:v>0.11023333333333335</c:v>
                </c:pt>
                <c:pt idx="62">
                  <c:v>0.10769999999999998</c:v>
                </c:pt>
                <c:pt idx="63">
                  <c:v>0.10523333333333335</c:v>
                </c:pt>
                <c:pt idx="64">
                  <c:v>0.10329999999999999</c:v>
                </c:pt>
                <c:pt idx="65">
                  <c:v>0.10226666666666666</c:v>
                </c:pt>
                <c:pt idx="66">
                  <c:v>0.10253333333333332</c:v>
                </c:pt>
                <c:pt idx="67">
                  <c:v>0.10053333333333334</c:v>
                </c:pt>
                <c:pt idx="68">
                  <c:v>0.10170000000000004</c:v>
                </c:pt>
                <c:pt idx="69">
                  <c:v>0.10220000000000001</c:v>
                </c:pt>
                <c:pt idx="70">
                  <c:v>9.676666666666664E-2</c:v>
                </c:pt>
                <c:pt idx="71">
                  <c:v>9.4666666666666677E-2</c:v>
                </c:pt>
                <c:pt idx="72">
                  <c:v>9.3899999999999997E-2</c:v>
                </c:pt>
                <c:pt idx="73">
                  <c:v>8.7833333333333333E-2</c:v>
                </c:pt>
                <c:pt idx="74">
                  <c:v>8.646666666666665E-2</c:v>
                </c:pt>
                <c:pt idx="75">
                  <c:v>8.4533333333333321E-2</c:v>
                </c:pt>
                <c:pt idx="76">
                  <c:v>8.1500000000000003E-2</c:v>
                </c:pt>
                <c:pt idx="77">
                  <c:v>8.3533333333333334E-2</c:v>
                </c:pt>
                <c:pt idx="78">
                  <c:v>7.5200000000000003E-2</c:v>
                </c:pt>
                <c:pt idx="79">
                  <c:v>7.9200000000000007E-2</c:v>
                </c:pt>
                <c:pt idx="80">
                  <c:v>7.8100000000000003E-2</c:v>
                </c:pt>
                <c:pt idx="81">
                  <c:v>7.5333333333333349E-2</c:v>
                </c:pt>
                <c:pt idx="82">
                  <c:v>7.51E-2</c:v>
                </c:pt>
                <c:pt idx="83">
                  <c:v>7.7566666666666673E-2</c:v>
                </c:pt>
                <c:pt idx="84">
                  <c:v>7.1266666666666673E-2</c:v>
                </c:pt>
                <c:pt idx="85">
                  <c:v>7.4466666666666695E-2</c:v>
                </c:pt>
                <c:pt idx="86">
                  <c:v>7.2566666666666668E-2</c:v>
                </c:pt>
                <c:pt idx="87">
                  <c:v>7.2366666666666662E-2</c:v>
                </c:pt>
                <c:pt idx="88">
                  <c:v>7.669999999999999E-2</c:v>
                </c:pt>
                <c:pt idx="89">
                  <c:v>7.4133333333333357E-2</c:v>
                </c:pt>
                <c:pt idx="90">
                  <c:v>7.0366666666666661E-2</c:v>
                </c:pt>
                <c:pt idx="91">
                  <c:v>6.1966666666666698E-2</c:v>
                </c:pt>
                <c:pt idx="92">
                  <c:v>4.7299999999999981E-2</c:v>
                </c:pt>
                <c:pt idx="93">
                  <c:v>4.9566666666666648E-2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CA-4FE2-A041-0E57124459DB}"/>
            </c:ext>
          </c:extLst>
        </c:ser>
        <c:ser>
          <c:idx val="3"/>
          <c:order val="3"/>
          <c:tx>
            <c:v>Mo(SiC) 80 micron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'[1]E903 Data'!$F$19:$F$112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Data'!$J$19:$J$112</c:f>
              <c:numCache>
                <c:formatCode>General</c:formatCode>
                <c:ptCount val="94"/>
                <c:pt idx="0">
                  <c:v>0.39466666666666667</c:v>
                </c:pt>
                <c:pt idx="1">
                  <c:v>0.38979999999999998</c:v>
                </c:pt>
                <c:pt idx="2">
                  <c:v>0.38793333333333335</c:v>
                </c:pt>
                <c:pt idx="3">
                  <c:v>0.38489999999999996</c:v>
                </c:pt>
                <c:pt idx="4">
                  <c:v>0.38369999999999999</c:v>
                </c:pt>
                <c:pt idx="5">
                  <c:v>0.37866666666666671</c:v>
                </c:pt>
                <c:pt idx="6">
                  <c:v>0.376</c:v>
                </c:pt>
                <c:pt idx="7">
                  <c:v>0.36913333333333331</c:v>
                </c:pt>
                <c:pt idx="8">
                  <c:v>0.36450000000000005</c:v>
                </c:pt>
                <c:pt idx="9">
                  <c:v>0.36366666666666658</c:v>
                </c:pt>
                <c:pt idx="10">
                  <c:v>0.36536666666666673</c:v>
                </c:pt>
                <c:pt idx="11">
                  <c:v>0.36770000000000003</c:v>
                </c:pt>
                <c:pt idx="12">
                  <c:v>0.36406666666666659</c:v>
                </c:pt>
                <c:pt idx="13">
                  <c:v>0.35683333333333334</c:v>
                </c:pt>
                <c:pt idx="14">
                  <c:v>0.35073333333333334</c:v>
                </c:pt>
                <c:pt idx="15">
                  <c:v>0.3439666666666667</c:v>
                </c:pt>
                <c:pt idx="16">
                  <c:v>0.33826666666666672</c:v>
                </c:pt>
                <c:pt idx="17">
                  <c:v>0.33350000000000002</c:v>
                </c:pt>
                <c:pt idx="18">
                  <c:v>0.32909999999999995</c:v>
                </c:pt>
                <c:pt idx="19">
                  <c:v>0.32500000000000001</c:v>
                </c:pt>
                <c:pt idx="20">
                  <c:v>0.31969999999999998</c:v>
                </c:pt>
                <c:pt idx="21">
                  <c:v>0.31506666666666672</c:v>
                </c:pt>
                <c:pt idx="22">
                  <c:v>0.31263333333333337</c:v>
                </c:pt>
                <c:pt idx="23">
                  <c:v>0.3085</c:v>
                </c:pt>
                <c:pt idx="24">
                  <c:v>0.30286666666666667</c:v>
                </c:pt>
                <c:pt idx="25">
                  <c:v>0.29709999999999992</c:v>
                </c:pt>
                <c:pt idx="26">
                  <c:v>0.29329999999999995</c:v>
                </c:pt>
                <c:pt idx="27">
                  <c:v>0.2878666666666666</c:v>
                </c:pt>
                <c:pt idx="28">
                  <c:v>0.28413333333333329</c:v>
                </c:pt>
                <c:pt idx="29">
                  <c:v>0.27839999999999998</c:v>
                </c:pt>
                <c:pt idx="30">
                  <c:v>0.27193333333333336</c:v>
                </c:pt>
                <c:pt idx="31">
                  <c:v>0.26490000000000002</c:v>
                </c:pt>
                <c:pt idx="32">
                  <c:v>0.25816666666666666</c:v>
                </c:pt>
                <c:pt idx="33">
                  <c:v>0.25359999999999999</c:v>
                </c:pt>
                <c:pt idx="34">
                  <c:v>0.246</c:v>
                </c:pt>
                <c:pt idx="35">
                  <c:v>0.23606666666666665</c:v>
                </c:pt>
                <c:pt idx="36">
                  <c:v>0.22733333333333328</c:v>
                </c:pt>
                <c:pt idx="37">
                  <c:v>0.21963333333333329</c:v>
                </c:pt>
                <c:pt idx="38">
                  <c:v>0.21103333333333335</c:v>
                </c:pt>
                <c:pt idx="39">
                  <c:v>0.20413333333333336</c:v>
                </c:pt>
                <c:pt idx="40">
                  <c:v>0.19243333333333332</c:v>
                </c:pt>
                <c:pt idx="41">
                  <c:v>0.18406666666666666</c:v>
                </c:pt>
                <c:pt idx="42">
                  <c:v>0.17209999999999998</c:v>
                </c:pt>
                <c:pt idx="43">
                  <c:v>0.1611333333333333</c:v>
                </c:pt>
                <c:pt idx="44">
                  <c:v>0.15190000000000003</c:v>
                </c:pt>
                <c:pt idx="45">
                  <c:v>0.14506666666666668</c:v>
                </c:pt>
                <c:pt idx="46">
                  <c:v>0.13996666666666668</c:v>
                </c:pt>
                <c:pt idx="47">
                  <c:v>0.13669999999999999</c:v>
                </c:pt>
                <c:pt idx="48">
                  <c:v>0.13303333333333336</c:v>
                </c:pt>
                <c:pt idx="49">
                  <c:v>0.12666666666666665</c:v>
                </c:pt>
                <c:pt idx="50">
                  <c:v>0.12633333333333335</c:v>
                </c:pt>
                <c:pt idx="51">
                  <c:v>0.12296666666666664</c:v>
                </c:pt>
                <c:pt idx="52">
                  <c:v>0.12213333333333332</c:v>
                </c:pt>
                <c:pt idx="53">
                  <c:v>0.12133333333333332</c:v>
                </c:pt>
                <c:pt idx="54">
                  <c:v>0.11943333333333334</c:v>
                </c:pt>
                <c:pt idx="55">
                  <c:v>0.11970000000000001</c:v>
                </c:pt>
                <c:pt idx="56">
                  <c:v>0.11976666666666667</c:v>
                </c:pt>
                <c:pt idx="57">
                  <c:v>0.11836666666666666</c:v>
                </c:pt>
                <c:pt idx="58">
                  <c:v>0.11746666666666668</c:v>
                </c:pt>
                <c:pt idx="59">
                  <c:v>0.11536666666666667</c:v>
                </c:pt>
                <c:pt idx="60">
                  <c:v>0.1168</c:v>
                </c:pt>
                <c:pt idx="61">
                  <c:v>0.11589999999999998</c:v>
                </c:pt>
                <c:pt idx="62">
                  <c:v>0.11290000000000001</c:v>
                </c:pt>
                <c:pt idx="63">
                  <c:v>0.11363333333333334</c:v>
                </c:pt>
                <c:pt idx="64">
                  <c:v>0.10976666666666669</c:v>
                </c:pt>
                <c:pt idx="65">
                  <c:v>0.10776666666666664</c:v>
                </c:pt>
                <c:pt idx="66">
                  <c:v>0.109</c:v>
                </c:pt>
                <c:pt idx="67">
                  <c:v>0.10673333333333332</c:v>
                </c:pt>
                <c:pt idx="68">
                  <c:v>0.10716666666666669</c:v>
                </c:pt>
                <c:pt idx="69">
                  <c:v>0.1081</c:v>
                </c:pt>
                <c:pt idx="70">
                  <c:v>0.10409999999999997</c:v>
                </c:pt>
                <c:pt idx="71">
                  <c:v>0.10189999999999999</c:v>
                </c:pt>
                <c:pt idx="72">
                  <c:v>9.9900000000000003E-2</c:v>
                </c:pt>
                <c:pt idx="73">
                  <c:v>9.4399999999999998E-2</c:v>
                </c:pt>
                <c:pt idx="74">
                  <c:v>9.3366666666666667E-2</c:v>
                </c:pt>
                <c:pt idx="75">
                  <c:v>9.1433333333333339E-2</c:v>
                </c:pt>
                <c:pt idx="76">
                  <c:v>8.8533333333333283E-2</c:v>
                </c:pt>
                <c:pt idx="77">
                  <c:v>8.8733333333333317E-2</c:v>
                </c:pt>
                <c:pt idx="78">
                  <c:v>0.08</c:v>
                </c:pt>
                <c:pt idx="79">
                  <c:v>8.1599999999999992E-2</c:v>
                </c:pt>
                <c:pt idx="80">
                  <c:v>8.1566666666666676E-2</c:v>
                </c:pt>
                <c:pt idx="81">
                  <c:v>8.2400000000000015E-2</c:v>
                </c:pt>
                <c:pt idx="82">
                  <c:v>8.0166666666666664E-2</c:v>
                </c:pt>
                <c:pt idx="83">
                  <c:v>8.2666666666666666E-2</c:v>
                </c:pt>
                <c:pt idx="84">
                  <c:v>7.8333333333333366E-2</c:v>
                </c:pt>
                <c:pt idx="85">
                  <c:v>7.8966666666666671E-2</c:v>
                </c:pt>
                <c:pt idx="86">
                  <c:v>7.6833333333333337E-2</c:v>
                </c:pt>
                <c:pt idx="87">
                  <c:v>7.9899999999999999E-2</c:v>
                </c:pt>
                <c:pt idx="88">
                  <c:v>8.0266666666666681E-2</c:v>
                </c:pt>
                <c:pt idx="89">
                  <c:v>8.1600000000000006E-2</c:v>
                </c:pt>
                <c:pt idx="90">
                  <c:v>7.8399999999999997E-2</c:v>
                </c:pt>
                <c:pt idx="91">
                  <c:v>7.1833333333333332E-2</c:v>
                </c:pt>
                <c:pt idx="92">
                  <c:v>5.9066666666666684E-2</c:v>
                </c:pt>
                <c:pt idx="93">
                  <c:v>5.9499999999999997E-2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CA-4FE2-A041-0E57124459DB}"/>
            </c:ext>
          </c:extLst>
        </c:ser>
        <c:ser>
          <c:idx val="4"/>
          <c:order val="4"/>
          <c:tx>
            <c:v>Mo(SiC) 600 microns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'[1]E903 Data'!$U$19:$U$112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Data'!$Y$19:$Y$112</c:f>
              <c:numCache>
                <c:formatCode>General</c:formatCode>
                <c:ptCount val="94"/>
                <c:pt idx="0">
                  <c:v>0.41866666666666663</c:v>
                </c:pt>
                <c:pt idx="1">
                  <c:v>0.41066666666666662</c:v>
                </c:pt>
                <c:pt idx="2">
                  <c:v>0.40709999999999996</c:v>
                </c:pt>
                <c:pt idx="3">
                  <c:v>0.40366666666666667</c:v>
                </c:pt>
                <c:pt idx="4">
                  <c:v>0.40076666666666672</c:v>
                </c:pt>
                <c:pt idx="5">
                  <c:v>0.39543333333333336</c:v>
                </c:pt>
                <c:pt idx="6">
                  <c:v>0.39040000000000002</c:v>
                </c:pt>
                <c:pt idx="7">
                  <c:v>0.38136666666666663</c:v>
                </c:pt>
                <c:pt idx="8">
                  <c:v>0.37460000000000004</c:v>
                </c:pt>
                <c:pt idx="9">
                  <c:v>0.37306666666666666</c:v>
                </c:pt>
                <c:pt idx="10">
                  <c:v>0.37390000000000001</c:v>
                </c:pt>
                <c:pt idx="11">
                  <c:v>0.37390000000000001</c:v>
                </c:pt>
                <c:pt idx="12">
                  <c:v>0.36986666666666662</c:v>
                </c:pt>
                <c:pt idx="13">
                  <c:v>0.36050000000000004</c:v>
                </c:pt>
                <c:pt idx="14">
                  <c:v>0.35133333333333333</c:v>
                </c:pt>
                <c:pt idx="15">
                  <c:v>0.3425333333333333</c:v>
                </c:pt>
                <c:pt idx="16">
                  <c:v>0.33549999999999996</c:v>
                </c:pt>
                <c:pt idx="17">
                  <c:v>0.32896666666666663</c:v>
                </c:pt>
                <c:pt idx="18">
                  <c:v>0.32450000000000001</c:v>
                </c:pt>
                <c:pt idx="19">
                  <c:v>0.31763333333333332</c:v>
                </c:pt>
                <c:pt idx="20">
                  <c:v>0.31120000000000003</c:v>
                </c:pt>
                <c:pt idx="21">
                  <c:v>0.30443333333333328</c:v>
                </c:pt>
                <c:pt idx="22">
                  <c:v>0.30076666666666668</c:v>
                </c:pt>
                <c:pt idx="23">
                  <c:v>0.29523333333333335</c:v>
                </c:pt>
                <c:pt idx="24">
                  <c:v>0.28850000000000003</c:v>
                </c:pt>
                <c:pt idx="25">
                  <c:v>0.28120000000000001</c:v>
                </c:pt>
                <c:pt idx="26">
                  <c:v>0.27476666666666666</c:v>
                </c:pt>
                <c:pt idx="27">
                  <c:v>0.26903333333333335</c:v>
                </c:pt>
                <c:pt idx="28">
                  <c:v>0.26529999999999998</c:v>
                </c:pt>
                <c:pt idx="29">
                  <c:v>0.25906666666666661</c:v>
                </c:pt>
                <c:pt idx="30">
                  <c:v>0.25253333333333328</c:v>
                </c:pt>
                <c:pt idx="31">
                  <c:v>0.24276666666666669</c:v>
                </c:pt>
                <c:pt idx="32">
                  <c:v>0.23616666666666664</c:v>
                </c:pt>
                <c:pt idx="33">
                  <c:v>0.23086666666666666</c:v>
                </c:pt>
                <c:pt idx="34">
                  <c:v>0.22170000000000001</c:v>
                </c:pt>
                <c:pt idx="35">
                  <c:v>0.2130333333333333</c:v>
                </c:pt>
                <c:pt idx="36">
                  <c:v>0.20456666666666667</c:v>
                </c:pt>
                <c:pt idx="37">
                  <c:v>0.19623333333333332</c:v>
                </c:pt>
                <c:pt idx="38">
                  <c:v>0.18939999999999996</c:v>
                </c:pt>
                <c:pt idx="39">
                  <c:v>0.18313333333333334</c:v>
                </c:pt>
                <c:pt idx="40">
                  <c:v>0.17289999999999997</c:v>
                </c:pt>
                <c:pt idx="41">
                  <c:v>0.16320000000000001</c:v>
                </c:pt>
                <c:pt idx="42">
                  <c:v>0.15329999999999999</c:v>
                </c:pt>
                <c:pt idx="43">
                  <c:v>0.14396666666666669</c:v>
                </c:pt>
                <c:pt idx="44">
                  <c:v>0.1372666666666667</c:v>
                </c:pt>
                <c:pt idx="45">
                  <c:v>0.13156666666666667</c:v>
                </c:pt>
                <c:pt idx="46">
                  <c:v>0.12743333333333334</c:v>
                </c:pt>
                <c:pt idx="47">
                  <c:v>0.1246</c:v>
                </c:pt>
                <c:pt idx="48">
                  <c:v>0.12086666666666665</c:v>
                </c:pt>
                <c:pt idx="49">
                  <c:v>0.1163333333333333</c:v>
                </c:pt>
                <c:pt idx="50">
                  <c:v>0.11633333333333336</c:v>
                </c:pt>
                <c:pt idx="51">
                  <c:v>0.11403333333333335</c:v>
                </c:pt>
                <c:pt idx="52">
                  <c:v>0.11356666666666665</c:v>
                </c:pt>
                <c:pt idx="53">
                  <c:v>0.11386666666666667</c:v>
                </c:pt>
                <c:pt idx="54">
                  <c:v>0.11143333333333336</c:v>
                </c:pt>
                <c:pt idx="55">
                  <c:v>0.11230000000000002</c:v>
                </c:pt>
                <c:pt idx="56">
                  <c:v>0.11310000000000002</c:v>
                </c:pt>
                <c:pt idx="57">
                  <c:v>0.11303333333333333</c:v>
                </c:pt>
                <c:pt idx="58">
                  <c:v>0.11226666666666667</c:v>
                </c:pt>
                <c:pt idx="59">
                  <c:v>0.11246666666666666</c:v>
                </c:pt>
                <c:pt idx="60">
                  <c:v>0.11363333333333332</c:v>
                </c:pt>
                <c:pt idx="61">
                  <c:v>0.11329999999999996</c:v>
                </c:pt>
                <c:pt idx="62">
                  <c:v>0.11126666666666667</c:v>
                </c:pt>
                <c:pt idx="63">
                  <c:v>0.11166666666666666</c:v>
                </c:pt>
                <c:pt idx="64">
                  <c:v>0.10993333333333334</c:v>
                </c:pt>
                <c:pt idx="65">
                  <c:v>0.11010000000000002</c:v>
                </c:pt>
                <c:pt idx="66">
                  <c:v>0.11053333333333336</c:v>
                </c:pt>
                <c:pt idx="67">
                  <c:v>0.11023333333333335</c:v>
                </c:pt>
                <c:pt idx="68">
                  <c:v>0.11193333333333336</c:v>
                </c:pt>
                <c:pt idx="69">
                  <c:v>0.11273333333333335</c:v>
                </c:pt>
                <c:pt idx="70">
                  <c:v>0.10923333333333335</c:v>
                </c:pt>
                <c:pt idx="71">
                  <c:v>0.10639999999999999</c:v>
                </c:pt>
                <c:pt idx="72">
                  <c:v>0.10753333333333333</c:v>
                </c:pt>
                <c:pt idx="73">
                  <c:v>0.10303333333333335</c:v>
                </c:pt>
                <c:pt idx="74">
                  <c:v>0.10233333333333335</c:v>
                </c:pt>
                <c:pt idx="75">
                  <c:v>0.10116666666666663</c:v>
                </c:pt>
                <c:pt idx="76">
                  <c:v>9.8299999999999985E-2</c:v>
                </c:pt>
                <c:pt idx="77">
                  <c:v>9.6733333333333324E-2</c:v>
                </c:pt>
                <c:pt idx="78">
                  <c:v>9.3333333333333338E-2</c:v>
                </c:pt>
                <c:pt idx="79">
                  <c:v>9.2733333333333376E-2</c:v>
                </c:pt>
                <c:pt idx="80">
                  <c:v>9.1233333333333333E-2</c:v>
                </c:pt>
                <c:pt idx="81">
                  <c:v>9.1566666666666671E-2</c:v>
                </c:pt>
                <c:pt idx="82">
                  <c:v>8.7499999999999967E-2</c:v>
                </c:pt>
                <c:pt idx="83">
                  <c:v>8.7799999999999989E-2</c:v>
                </c:pt>
                <c:pt idx="84">
                  <c:v>8.6300000000000016E-2</c:v>
                </c:pt>
                <c:pt idx="85">
                  <c:v>8.3833333333333329E-2</c:v>
                </c:pt>
                <c:pt idx="86">
                  <c:v>7.9333333333333339E-2</c:v>
                </c:pt>
                <c:pt idx="87">
                  <c:v>8.6533333333333323E-2</c:v>
                </c:pt>
                <c:pt idx="88">
                  <c:v>8.1266666666666681E-2</c:v>
                </c:pt>
                <c:pt idx="89">
                  <c:v>8.3933333333333332E-2</c:v>
                </c:pt>
                <c:pt idx="90">
                  <c:v>7.8000000000000014E-2</c:v>
                </c:pt>
                <c:pt idx="91">
                  <c:v>7.2466666666666679E-2</c:v>
                </c:pt>
                <c:pt idx="92">
                  <c:v>6.3200000000000006E-2</c:v>
                </c:pt>
                <c:pt idx="93">
                  <c:v>5.9299999999999992E-2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CA-4FE2-A041-0E57124459DB}"/>
            </c:ext>
          </c:extLst>
        </c:ser>
        <c:ser>
          <c:idx val="5"/>
          <c:order val="5"/>
          <c:tx>
            <c:v>Mo(SiC) 100 microns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'[1]E903 Data'!$N$190:$N$235</c:f>
              <c:numCache>
                <c:formatCode>General</c:formatCode>
                <c:ptCount val="46"/>
                <c:pt idx="0">
                  <c:v>1.4</c:v>
                </c:pt>
                <c:pt idx="1">
                  <c:v>1.367</c:v>
                </c:pt>
                <c:pt idx="2">
                  <c:v>1.333</c:v>
                </c:pt>
                <c:pt idx="3">
                  <c:v>1.3</c:v>
                </c:pt>
                <c:pt idx="4">
                  <c:v>1.2669999999999999</c:v>
                </c:pt>
                <c:pt idx="5">
                  <c:v>1.2330000000000001</c:v>
                </c:pt>
                <c:pt idx="6">
                  <c:v>1.2</c:v>
                </c:pt>
                <c:pt idx="7">
                  <c:v>1.167</c:v>
                </c:pt>
                <c:pt idx="8">
                  <c:v>1.133</c:v>
                </c:pt>
                <c:pt idx="9">
                  <c:v>1.1000000000000001</c:v>
                </c:pt>
                <c:pt idx="10">
                  <c:v>1.0669999999999999</c:v>
                </c:pt>
                <c:pt idx="11">
                  <c:v>1.0329999999999999</c:v>
                </c:pt>
                <c:pt idx="12">
                  <c:v>1</c:v>
                </c:pt>
                <c:pt idx="13">
                  <c:v>0.98</c:v>
                </c:pt>
                <c:pt idx="14">
                  <c:v>0.96</c:v>
                </c:pt>
                <c:pt idx="15">
                  <c:v>0.94</c:v>
                </c:pt>
                <c:pt idx="16">
                  <c:v>0.92</c:v>
                </c:pt>
                <c:pt idx="17">
                  <c:v>0.9</c:v>
                </c:pt>
                <c:pt idx="18">
                  <c:v>0.88</c:v>
                </c:pt>
                <c:pt idx="19">
                  <c:v>0.86</c:v>
                </c:pt>
                <c:pt idx="20">
                  <c:v>0.84</c:v>
                </c:pt>
                <c:pt idx="21">
                  <c:v>0.82</c:v>
                </c:pt>
                <c:pt idx="22">
                  <c:v>0.8</c:v>
                </c:pt>
                <c:pt idx="23">
                  <c:v>0.78</c:v>
                </c:pt>
                <c:pt idx="24">
                  <c:v>0.76</c:v>
                </c:pt>
                <c:pt idx="25">
                  <c:v>0.74</c:v>
                </c:pt>
                <c:pt idx="26">
                  <c:v>0.72</c:v>
                </c:pt>
                <c:pt idx="27">
                  <c:v>0.7</c:v>
                </c:pt>
                <c:pt idx="28">
                  <c:v>0.68</c:v>
                </c:pt>
                <c:pt idx="29">
                  <c:v>0.66</c:v>
                </c:pt>
                <c:pt idx="30">
                  <c:v>0.64</c:v>
                </c:pt>
                <c:pt idx="31">
                  <c:v>0.62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0.56000000000000005</c:v>
                </c:pt>
                <c:pt idx="35">
                  <c:v>0.54</c:v>
                </c:pt>
                <c:pt idx="36">
                  <c:v>0.52</c:v>
                </c:pt>
                <c:pt idx="37">
                  <c:v>0.5</c:v>
                </c:pt>
                <c:pt idx="38">
                  <c:v>0.48</c:v>
                </c:pt>
                <c:pt idx="39">
                  <c:v>0.46</c:v>
                </c:pt>
                <c:pt idx="40">
                  <c:v>0.45</c:v>
                </c:pt>
                <c:pt idx="41">
                  <c:v>0.44</c:v>
                </c:pt>
                <c:pt idx="42">
                  <c:v>0.43</c:v>
                </c:pt>
                <c:pt idx="43">
                  <c:v>0.42</c:v>
                </c:pt>
                <c:pt idx="44">
                  <c:v>0.41</c:v>
                </c:pt>
                <c:pt idx="45">
                  <c:v>0.4</c:v>
                </c:pt>
              </c:numCache>
            </c:numRef>
          </c:xVal>
          <c:yVal>
            <c:numRef>
              <c:f>'[1]E903 Data'!$X$190:$X$235</c:f>
              <c:numCache>
                <c:formatCode>General</c:formatCode>
                <c:ptCount val="46"/>
                <c:pt idx="0">
                  <c:v>0.30349999999999999</c:v>
                </c:pt>
                <c:pt idx="1">
                  <c:v>0.29410000000000003</c:v>
                </c:pt>
                <c:pt idx="2">
                  <c:v>0.28306666666666663</c:v>
                </c:pt>
                <c:pt idx="3">
                  <c:v>0.27256666666666662</c:v>
                </c:pt>
                <c:pt idx="4">
                  <c:v>0.26246666666666668</c:v>
                </c:pt>
                <c:pt idx="5">
                  <c:v>0.25363333333333338</c:v>
                </c:pt>
                <c:pt idx="6">
                  <c:v>0.24539999999999998</c:v>
                </c:pt>
                <c:pt idx="7">
                  <c:v>0.23343333333333335</c:v>
                </c:pt>
                <c:pt idx="8">
                  <c:v>0.22063333333333335</c:v>
                </c:pt>
                <c:pt idx="9">
                  <c:v>0.20803333333333335</c:v>
                </c:pt>
                <c:pt idx="10">
                  <c:v>0.19866666666666666</c:v>
                </c:pt>
                <c:pt idx="11">
                  <c:v>0.19156666666666666</c:v>
                </c:pt>
                <c:pt idx="12">
                  <c:v>0.18396666666666672</c:v>
                </c:pt>
                <c:pt idx="13">
                  <c:v>0.17843333333333339</c:v>
                </c:pt>
                <c:pt idx="14">
                  <c:v>0.17390000000000005</c:v>
                </c:pt>
                <c:pt idx="15">
                  <c:v>0.17103333333333337</c:v>
                </c:pt>
                <c:pt idx="16">
                  <c:v>0.1655666666666667</c:v>
                </c:pt>
                <c:pt idx="17">
                  <c:v>0.16546666666666665</c:v>
                </c:pt>
                <c:pt idx="18">
                  <c:v>0.1613</c:v>
                </c:pt>
                <c:pt idx="19">
                  <c:v>0.16083333333333336</c:v>
                </c:pt>
                <c:pt idx="20">
                  <c:v>0.1614666666666667</c:v>
                </c:pt>
                <c:pt idx="21">
                  <c:v>0.16000000000000006</c:v>
                </c:pt>
                <c:pt idx="22">
                  <c:v>0.16056666666666669</c:v>
                </c:pt>
                <c:pt idx="23">
                  <c:v>0.16110000000000002</c:v>
                </c:pt>
                <c:pt idx="24">
                  <c:v>0.16100000000000003</c:v>
                </c:pt>
                <c:pt idx="25">
                  <c:v>0.16116666666666657</c:v>
                </c:pt>
                <c:pt idx="26">
                  <c:v>0.16216666666666665</c:v>
                </c:pt>
                <c:pt idx="27">
                  <c:v>0.16336666666666666</c:v>
                </c:pt>
                <c:pt idx="28">
                  <c:v>0.16276666666666664</c:v>
                </c:pt>
                <c:pt idx="29">
                  <c:v>0.16120000000000001</c:v>
                </c:pt>
                <c:pt idx="30">
                  <c:v>0.16006666666666669</c:v>
                </c:pt>
                <c:pt idx="31">
                  <c:v>0.15899999999999997</c:v>
                </c:pt>
                <c:pt idx="32">
                  <c:v>0.15836666666666666</c:v>
                </c:pt>
                <c:pt idx="33">
                  <c:v>0.15860000000000002</c:v>
                </c:pt>
                <c:pt idx="34">
                  <c:v>0.15809999999999999</c:v>
                </c:pt>
                <c:pt idx="35">
                  <c:v>0.15946666666666665</c:v>
                </c:pt>
                <c:pt idx="36">
                  <c:v>0.16046666666666667</c:v>
                </c:pt>
                <c:pt idx="37">
                  <c:v>0.15743333333333334</c:v>
                </c:pt>
                <c:pt idx="38">
                  <c:v>0.15253333333333333</c:v>
                </c:pt>
                <c:pt idx="39">
                  <c:v>0.15133333333333338</c:v>
                </c:pt>
                <c:pt idx="40">
                  <c:v>0.14453333333333335</c:v>
                </c:pt>
                <c:pt idx="41">
                  <c:v>0.14216666666666666</c:v>
                </c:pt>
                <c:pt idx="42">
                  <c:v>0.14019999999999999</c:v>
                </c:pt>
                <c:pt idx="43">
                  <c:v>0.13326666666666664</c:v>
                </c:pt>
                <c:pt idx="44">
                  <c:v>0.13116666666666671</c:v>
                </c:pt>
                <c:pt idx="45">
                  <c:v>0.11993333333333332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CA-4FE2-A041-0E571244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Wavelength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Reflectance (R)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65562648925"/>
          <c:y val="0.30289471974940751"/>
          <c:w val="0.28313711205883557"/>
          <c:h val="0.5920590090664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993849719323"/>
          <c:y val="1.4745637535549302E-2"/>
          <c:w val="0.69585935133582388"/>
          <c:h val="0.90330075075997418"/>
        </c:manualLayout>
      </c:layout>
      <c:scatterChart>
        <c:scatterStyle val="smoothMarker"/>
        <c:varyColors val="0"/>
        <c:ser>
          <c:idx val="0"/>
          <c:order val="0"/>
          <c:tx>
            <c:v>F(R) x E vs 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'[1]E903 Data'!$T$190:$T$235</c:f>
              <c:numCache>
                <c:formatCode>General</c:formatCode>
                <c:ptCount val="46"/>
                <c:pt idx="0">
                  <c:v>0.88560564285714294</c:v>
                </c:pt>
                <c:pt idx="1">
                  <c:v>0.9069845647403072</c:v>
                </c:pt>
                <c:pt idx="2">
                  <c:v>0.93011845461365339</c:v>
                </c:pt>
                <c:pt idx="3">
                  <c:v>0.95372915384615387</c:v>
                </c:pt>
                <c:pt idx="4">
                  <c:v>0.97856977111286514</c:v>
                </c:pt>
                <c:pt idx="5">
                  <c:v>1.0055538523925385</c:v>
                </c:pt>
                <c:pt idx="6">
                  <c:v>1.0332065833333335</c:v>
                </c:pt>
                <c:pt idx="7">
                  <c:v>1.0624232219365894</c:v>
                </c:pt>
                <c:pt idx="8">
                  <c:v>1.0943052956751986</c:v>
                </c:pt>
                <c:pt idx="9">
                  <c:v>1.1271344545454545</c:v>
                </c:pt>
                <c:pt idx="10">
                  <c:v>1.1619942830365511</c:v>
                </c:pt>
                <c:pt idx="11">
                  <c:v>1.2002399806389159</c:v>
                </c:pt>
                <c:pt idx="12">
                  <c:v>1.2398479</c:v>
                </c:pt>
                <c:pt idx="13">
                  <c:v>1.2651509183673471</c:v>
                </c:pt>
                <c:pt idx="14">
                  <c:v>1.2915082291666666</c:v>
                </c:pt>
                <c:pt idx="15">
                  <c:v>1.3189871276595746</c:v>
                </c:pt>
                <c:pt idx="16">
                  <c:v>1.3476607608695652</c:v>
                </c:pt>
                <c:pt idx="17">
                  <c:v>1.3776087777777777</c:v>
                </c:pt>
                <c:pt idx="18">
                  <c:v>1.4089180681818181</c:v>
                </c:pt>
                <c:pt idx="19">
                  <c:v>1.4416836046511627</c:v>
                </c:pt>
                <c:pt idx="20">
                  <c:v>1.4760094047619048</c:v>
                </c:pt>
                <c:pt idx="21">
                  <c:v>1.5120096341463416</c:v>
                </c:pt>
                <c:pt idx="22">
                  <c:v>1.549809875</c:v>
                </c:pt>
                <c:pt idx="23">
                  <c:v>1.5895485897435897</c:v>
                </c:pt>
                <c:pt idx="24">
                  <c:v>1.6313788157894737</c:v>
                </c:pt>
                <c:pt idx="25">
                  <c:v>1.6754701351351351</c:v>
                </c:pt>
                <c:pt idx="26">
                  <c:v>1.7220109722222223</c:v>
                </c:pt>
                <c:pt idx="27">
                  <c:v>1.7712112857142859</c:v>
                </c:pt>
                <c:pt idx="28">
                  <c:v>1.8233057352941175</c:v>
                </c:pt>
                <c:pt idx="29">
                  <c:v>1.8785574242424241</c:v>
                </c:pt>
                <c:pt idx="30">
                  <c:v>1.9372623437500001</c:v>
                </c:pt>
                <c:pt idx="31">
                  <c:v>1.9997546774193549</c:v>
                </c:pt>
                <c:pt idx="32">
                  <c:v>2.066413166666667</c:v>
                </c:pt>
                <c:pt idx="33">
                  <c:v>2.1376687931034484</c:v>
                </c:pt>
                <c:pt idx="34">
                  <c:v>2.214014107142857</c:v>
                </c:pt>
                <c:pt idx="35">
                  <c:v>2.2960146296296293</c:v>
                </c:pt>
                <c:pt idx="36">
                  <c:v>2.3843228846153846</c:v>
                </c:pt>
                <c:pt idx="37">
                  <c:v>2.4796958</c:v>
                </c:pt>
                <c:pt idx="38">
                  <c:v>2.5830164583333333</c:v>
                </c:pt>
                <c:pt idx="39">
                  <c:v>2.6953215217391304</c:v>
                </c:pt>
                <c:pt idx="40">
                  <c:v>2.7552175555555554</c:v>
                </c:pt>
                <c:pt idx="41">
                  <c:v>2.8178361363636362</c:v>
                </c:pt>
                <c:pt idx="42">
                  <c:v>2.8833672093023255</c:v>
                </c:pt>
                <c:pt idx="43">
                  <c:v>2.9520188095238096</c:v>
                </c:pt>
                <c:pt idx="44">
                  <c:v>3.0240192682926832</c:v>
                </c:pt>
                <c:pt idx="45">
                  <c:v>3.09961975</c:v>
                </c:pt>
              </c:numCache>
            </c:numRef>
          </c:xVal>
          <c:yVal>
            <c:numRef>
              <c:f>'[1]E903 Data'!$S$190:$S$235</c:f>
              <c:numCache>
                <c:formatCode>General</c:formatCode>
                <c:ptCount val="46"/>
                <c:pt idx="0">
                  <c:v>8.9021773812661067</c:v>
                </c:pt>
                <c:pt idx="1">
                  <c:v>9.0805126829021106</c:v>
                </c:pt>
                <c:pt idx="2">
                  <c:v>9.6518863900803389</c:v>
                </c:pt>
                <c:pt idx="3">
                  <c:v>10.071502137583826</c:v>
                </c:pt>
                <c:pt idx="4">
                  <c:v>10.421187747720314</c:v>
                </c:pt>
                <c:pt idx="5">
                  <c:v>10.744853717490253</c:v>
                </c:pt>
                <c:pt idx="6">
                  <c:v>11.386797553819457</c:v>
                </c:pt>
                <c:pt idx="7">
                  <c:v>11.957938422838627</c:v>
                </c:pt>
                <c:pt idx="8">
                  <c:v>12.885118798262871</c:v>
                </c:pt>
                <c:pt idx="9">
                  <c:v>13.40721152758587</c:v>
                </c:pt>
                <c:pt idx="10">
                  <c:v>13.06707758362797</c:v>
                </c:pt>
                <c:pt idx="11">
                  <c:v>12.527414916933841</c:v>
                </c:pt>
                <c:pt idx="12">
                  <c:v>13.395820069069627</c:v>
                </c:pt>
                <c:pt idx="13">
                  <c:v>14.127095590945446</c:v>
                </c:pt>
                <c:pt idx="14">
                  <c:v>14.679190851568606</c:v>
                </c:pt>
                <c:pt idx="15">
                  <c:v>14.978144768226567</c:v>
                </c:pt>
                <c:pt idx="16">
                  <c:v>15.553130180939718</c:v>
                </c:pt>
                <c:pt idx="17">
                  <c:v>15.478055065804575</c:v>
                </c:pt>
                <c:pt idx="18">
                  <c:v>16.201479489003685</c:v>
                </c:pt>
                <c:pt idx="19">
                  <c:v>16.744158054840224</c:v>
                </c:pt>
                <c:pt idx="20">
                  <c:v>16.806213991330278</c:v>
                </c:pt>
                <c:pt idx="21">
                  <c:v>17.018187974942304</c:v>
                </c:pt>
                <c:pt idx="22">
                  <c:v>17.934737611007613</c:v>
                </c:pt>
                <c:pt idx="23">
                  <c:v>18.034499529956008</c:v>
                </c:pt>
                <c:pt idx="24">
                  <c:v>18.492610289804954</c:v>
                </c:pt>
                <c:pt idx="25">
                  <c:v>19.231948330216998</c:v>
                </c:pt>
                <c:pt idx="26">
                  <c:v>19.161139017092946</c:v>
                </c:pt>
                <c:pt idx="27">
                  <c:v>19.554227093094511</c:v>
                </c:pt>
                <c:pt idx="28">
                  <c:v>20.146894994361588</c:v>
                </c:pt>
                <c:pt idx="29">
                  <c:v>20.721285560526141</c:v>
                </c:pt>
                <c:pt idx="30">
                  <c:v>22.499962386191562</c:v>
                </c:pt>
                <c:pt idx="31">
                  <c:v>21.8111817590028</c:v>
                </c:pt>
                <c:pt idx="32">
                  <c:v>23.196579037969549</c:v>
                </c:pt>
                <c:pt idx="33">
                  <c:v>24.47122618669037</c:v>
                </c:pt>
                <c:pt idx="34">
                  <c:v>24.963677603472004</c:v>
                </c:pt>
                <c:pt idx="35">
                  <c:v>26.260327232389677</c:v>
                </c:pt>
                <c:pt idx="36">
                  <c:v>26.931703675235596</c:v>
                </c:pt>
                <c:pt idx="37">
                  <c:v>27.139415187069822</c:v>
                </c:pt>
                <c:pt idx="38">
                  <c:v>29.891229351679407</c:v>
                </c:pt>
                <c:pt idx="39">
                  <c:v>31.447182666518419</c:v>
                </c:pt>
                <c:pt idx="40">
                  <c:v>33.297728324777459</c:v>
                </c:pt>
                <c:pt idx="41">
                  <c:v>34.739566083709093</c:v>
                </c:pt>
                <c:pt idx="42">
                  <c:v>34.297517861266208</c:v>
                </c:pt>
                <c:pt idx="43">
                  <c:v>39.51340967298902</c:v>
                </c:pt>
                <c:pt idx="44">
                  <c:v>50.446672871008857</c:v>
                </c:pt>
                <c:pt idx="45">
                  <c:v>51.260368138962953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3-41B5-A94A-38D260688B09}"/>
            </c:ext>
          </c:extLst>
        </c:ser>
        <c:ser>
          <c:idx val="1"/>
          <c:order val="1"/>
          <c:tx>
            <c:v>Tauc linear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'[1]E903 Data'!$L$293:$L$298</c:f>
              <c:numCache>
                <c:formatCode>General</c:formatCode>
                <c:ptCount val="6"/>
                <c:pt idx="0">
                  <c:v>2.4796958</c:v>
                </c:pt>
                <c:pt idx="1">
                  <c:v>2.5830164583333333</c:v>
                </c:pt>
                <c:pt idx="2">
                  <c:v>2.6953215217391304</c:v>
                </c:pt>
                <c:pt idx="3">
                  <c:v>2.7552175555555554</c:v>
                </c:pt>
                <c:pt idx="4">
                  <c:v>2.8178361363636362</c:v>
                </c:pt>
                <c:pt idx="5">
                  <c:v>2.8833672093023255</c:v>
                </c:pt>
              </c:numCache>
            </c:numRef>
          </c:xVal>
          <c:yVal>
            <c:numRef>
              <c:f>'[1]E903 Data'!$K$293:$K$298</c:f>
              <c:numCache>
                <c:formatCode>General</c:formatCode>
                <c:ptCount val="6"/>
                <c:pt idx="0">
                  <c:v>27.139415187069822</c:v>
                </c:pt>
                <c:pt idx="1">
                  <c:v>29.891229351679407</c:v>
                </c:pt>
                <c:pt idx="2">
                  <c:v>31.447182666518419</c:v>
                </c:pt>
                <c:pt idx="3">
                  <c:v>33.297728324777459</c:v>
                </c:pt>
                <c:pt idx="4">
                  <c:v>34.739566083709093</c:v>
                </c:pt>
                <c:pt idx="5">
                  <c:v>34.297517861266208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3-41B5-A94A-38D26068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F(R) x 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8315729391106"/>
          <c:y val="0.2337766959987651"/>
          <c:w val="0.18222711526463789"/>
          <c:h val="0.11084439191059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624327114847"/>
          <c:y val="3.0990935260726413E-2"/>
          <c:w val="0.60978702311448429"/>
          <c:h val="0.8426102622591498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'[1]E903 Data'!$U$19:$U$112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Data'!$E$19:$E$112</c:f>
              <c:numCache>
                <c:formatCode>General</c:formatCode>
                <c:ptCount val="94"/>
                <c:pt idx="0">
                  <c:v>0.44489999999999996</c:v>
                </c:pt>
                <c:pt idx="1">
                  <c:v>0.43806666666666672</c:v>
                </c:pt>
                <c:pt idx="2">
                  <c:v>0.43503333333333333</c:v>
                </c:pt>
                <c:pt idx="3">
                  <c:v>0.43209999999999993</c:v>
                </c:pt>
                <c:pt idx="4">
                  <c:v>0.42936666666666679</c:v>
                </c:pt>
                <c:pt idx="5">
                  <c:v>0.42333333333333334</c:v>
                </c:pt>
                <c:pt idx="6">
                  <c:v>0.41753333333333331</c:v>
                </c:pt>
                <c:pt idx="7">
                  <c:v>0.41013333333333335</c:v>
                </c:pt>
                <c:pt idx="8">
                  <c:v>0.40409999999999996</c:v>
                </c:pt>
                <c:pt idx="9">
                  <c:v>0.40210000000000001</c:v>
                </c:pt>
                <c:pt idx="10">
                  <c:v>0.40503333333333336</c:v>
                </c:pt>
                <c:pt idx="11">
                  <c:v>0.40460000000000007</c:v>
                </c:pt>
                <c:pt idx="12">
                  <c:v>0.39960000000000001</c:v>
                </c:pt>
                <c:pt idx="13">
                  <c:v>0.3896</c:v>
                </c:pt>
                <c:pt idx="14">
                  <c:v>0.38196666666666662</c:v>
                </c:pt>
                <c:pt idx="15">
                  <c:v>0.37286666666666674</c:v>
                </c:pt>
                <c:pt idx="16">
                  <c:v>0.36579999999999996</c:v>
                </c:pt>
                <c:pt idx="17">
                  <c:v>0.35843333333333327</c:v>
                </c:pt>
                <c:pt idx="18">
                  <c:v>0.35236666666666666</c:v>
                </c:pt>
                <c:pt idx="19">
                  <c:v>0.34660000000000002</c:v>
                </c:pt>
                <c:pt idx="20">
                  <c:v>0.33936666666666671</c:v>
                </c:pt>
                <c:pt idx="21">
                  <c:v>0.33426666666666666</c:v>
                </c:pt>
                <c:pt idx="22">
                  <c:v>0.32960000000000006</c:v>
                </c:pt>
                <c:pt idx="23">
                  <c:v>0.32360000000000005</c:v>
                </c:pt>
                <c:pt idx="24">
                  <c:v>0.31619999999999998</c:v>
                </c:pt>
                <c:pt idx="25">
                  <c:v>0.30773333333333341</c:v>
                </c:pt>
                <c:pt idx="26">
                  <c:v>0.30203333333333332</c:v>
                </c:pt>
                <c:pt idx="27">
                  <c:v>0.29649999999999999</c:v>
                </c:pt>
                <c:pt idx="28">
                  <c:v>0.29069999999999996</c:v>
                </c:pt>
                <c:pt idx="29">
                  <c:v>0.28389999999999999</c:v>
                </c:pt>
                <c:pt idx="30">
                  <c:v>0.27503333333333335</c:v>
                </c:pt>
                <c:pt idx="31">
                  <c:v>0.26636666666666664</c:v>
                </c:pt>
                <c:pt idx="32">
                  <c:v>0.25926666666666665</c:v>
                </c:pt>
                <c:pt idx="33">
                  <c:v>0.2537666666666667</c:v>
                </c:pt>
                <c:pt idx="34">
                  <c:v>0.24350000000000005</c:v>
                </c:pt>
                <c:pt idx="35">
                  <c:v>0.23366666666666669</c:v>
                </c:pt>
                <c:pt idx="36">
                  <c:v>0.22299999999999998</c:v>
                </c:pt>
                <c:pt idx="37">
                  <c:v>0.21366666666666667</c:v>
                </c:pt>
                <c:pt idx="38">
                  <c:v>0.20476666666666671</c:v>
                </c:pt>
                <c:pt idx="39">
                  <c:v>0.19796666666666665</c:v>
                </c:pt>
                <c:pt idx="40">
                  <c:v>0.18669999999999995</c:v>
                </c:pt>
                <c:pt idx="41">
                  <c:v>0.17306666666666665</c:v>
                </c:pt>
                <c:pt idx="42">
                  <c:v>0.16366666666666663</c:v>
                </c:pt>
                <c:pt idx="43">
                  <c:v>0.15543333333333337</c:v>
                </c:pt>
                <c:pt idx="44">
                  <c:v>0.14699999999999996</c:v>
                </c:pt>
                <c:pt idx="45">
                  <c:v>0.14086666666666664</c:v>
                </c:pt>
                <c:pt idx="46">
                  <c:v>0.13536666666666664</c:v>
                </c:pt>
                <c:pt idx="47">
                  <c:v>0.13336666666666663</c:v>
                </c:pt>
                <c:pt idx="48">
                  <c:v>0.12890000000000004</c:v>
                </c:pt>
                <c:pt idx="49">
                  <c:v>0.1241</c:v>
                </c:pt>
                <c:pt idx="50">
                  <c:v>0.12263333333333333</c:v>
                </c:pt>
                <c:pt idx="51">
                  <c:v>0.11986666666666665</c:v>
                </c:pt>
                <c:pt idx="52">
                  <c:v>0.12143333333333334</c:v>
                </c:pt>
                <c:pt idx="53">
                  <c:v>0.12060000000000001</c:v>
                </c:pt>
                <c:pt idx="54">
                  <c:v>0.11903333333333332</c:v>
                </c:pt>
                <c:pt idx="55">
                  <c:v>0.12046666666666668</c:v>
                </c:pt>
                <c:pt idx="56">
                  <c:v>0.12193333333333332</c:v>
                </c:pt>
                <c:pt idx="57">
                  <c:v>0.12050000000000001</c:v>
                </c:pt>
                <c:pt idx="58">
                  <c:v>0.12053333333333334</c:v>
                </c:pt>
                <c:pt idx="59">
                  <c:v>0.12023333333333333</c:v>
                </c:pt>
                <c:pt idx="60">
                  <c:v>0.12226666666666668</c:v>
                </c:pt>
                <c:pt idx="61">
                  <c:v>0.12173333333333333</c:v>
                </c:pt>
                <c:pt idx="62">
                  <c:v>0.11893333333333335</c:v>
                </c:pt>
                <c:pt idx="63">
                  <c:v>0.12000000000000002</c:v>
                </c:pt>
                <c:pt idx="64">
                  <c:v>0.11750000000000001</c:v>
                </c:pt>
                <c:pt idx="65">
                  <c:v>0.11633333333333333</c:v>
                </c:pt>
                <c:pt idx="66">
                  <c:v>0.11700000000000001</c:v>
                </c:pt>
                <c:pt idx="67">
                  <c:v>0.11660000000000001</c:v>
                </c:pt>
                <c:pt idx="68">
                  <c:v>0.1182</c:v>
                </c:pt>
                <c:pt idx="69">
                  <c:v>0.11876666666666669</c:v>
                </c:pt>
                <c:pt idx="70">
                  <c:v>0.11586666666666665</c:v>
                </c:pt>
                <c:pt idx="71">
                  <c:v>0.11236666666666667</c:v>
                </c:pt>
                <c:pt idx="72">
                  <c:v>0.11093333333333334</c:v>
                </c:pt>
                <c:pt idx="73">
                  <c:v>0.10476666666666669</c:v>
                </c:pt>
                <c:pt idx="74">
                  <c:v>0.10286666666666668</c:v>
                </c:pt>
                <c:pt idx="75">
                  <c:v>0.10100000000000003</c:v>
                </c:pt>
                <c:pt idx="76">
                  <c:v>9.7133333333333335E-2</c:v>
                </c:pt>
                <c:pt idx="77">
                  <c:v>9.2466666666666683E-2</c:v>
                </c:pt>
                <c:pt idx="78">
                  <c:v>8.5900000000000018E-2</c:v>
                </c:pt>
                <c:pt idx="79">
                  <c:v>8.8500000000000009E-2</c:v>
                </c:pt>
                <c:pt idx="80">
                  <c:v>8.6366666666666647E-2</c:v>
                </c:pt>
                <c:pt idx="81">
                  <c:v>8.486666666666666E-2</c:v>
                </c:pt>
                <c:pt idx="82">
                  <c:v>8.1700000000000023E-2</c:v>
                </c:pt>
                <c:pt idx="83">
                  <c:v>8.4266666666666656E-2</c:v>
                </c:pt>
                <c:pt idx="84">
                  <c:v>7.9966666666666658E-2</c:v>
                </c:pt>
                <c:pt idx="85">
                  <c:v>8.376666666666667E-2</c:v>
                </c:pt>
                <c:pt idx="86">
                  <c:v>7.6233333333333347E-2</c:v>
                </c:pt>
                <c:pt idx="87">
                  <c:v>8.4733333333333327E-2</c:v>
                </c:pt>
                <c:pt idx="88">
                  <c:v>8.4433333333333332E-2</c:v>
                </c:pt>
                <c:pt idx="89">
                  <c:v>8.4533333333333321E-2</c:v>
                </c:pt>
                <c:pt idx="90">
                  <c:v>8.9100000000000013E-2</c:v>
                </c:pt>
                <c:pt idx="91">
                  <c:v>7.980000000000001E-2</c:v>
                </c:pt>
                <c:pt idx="92">
                  <c:v>7.2333333333333333E-2</c:v>
                </c:pt>
                <c:pt idx="93">
                  <c:v>5.9900000000000009E-2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A-477C-B46F-F1C57C1BF093}"/>
            </c:ext>
          </c:extLst>
        </c:ser>
        <c:ser>
          <c:idx val="1"/>
          <c:order val="1"/>
          <c:tx>
            <c:v>Mo(SiC) 18 micron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'[1]E903 Data'!$K$19:$K$112</c:f>
              <c:numCache>
                <c:formatCode>General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0.26</c:v>
                </c:pt>
                <c:pt idx="93">
                  <c:v>0.25</c:v>
                </c:pt>
              </c:numCache>
            </c:numRef>
          </c:xVal>
          <c:yVal>
            <c:numRef>
              <c:f>'[1]E903 Data'!$O$19:$O$112</c:f>
              <c:numCache>
                <c:formatCode>General</c:formatCode>
                <c:ptCount val="94"/>
                <c:pt idx="0">
                  <c:v>0.36556666666666665</c:v>
                </c:pt>
                <c:pt idx="1">
                  <c:v>0.36113333333333331</c:v>
                </c:pt>
                <c:pt idx="2">
                  <c:v>0.35926666666666668</c:v>
                </c:pt>
                <c:pt idx="3">
                  <c:v>0.35710000000000003</c:v>
                </c:pt>
                <c:pt idx="4">
                  <c:v>0.35580000000000006</c:v>
                </c:pt>
                <c:pt idx="5">
                  <c:v>0.35073333333333334</c:v>
                </c:pt>
                <c:pt idx="6">
                  <c:v>0.34726666666666672</c:v>
                </c:pt>
                <c:pt idx="7">
                  <c:v>0.34163333333333329</c:v>
                </c:pt>
                <c:pt idx="8">
                  <c:v>0.33796666666666669</c:v>
                </c:pt>
                <c:pt idx="9">
                  <c:v>0.33796666666666675</c:v>
                </c:pt>
                <c:pt idx="10">
                  <c:v>0.34003333333333341</c:v>
                </c:pt>
                <c:pt idx="11">
                  <c:v>0.3404666666666667</c:v>
                </c:pt>
                <c:pt idx="12">
                  <c:v>0.33733333333333332</c:v>
                </c:pt>
                <c:pt idx="13">
                  <c:v>0.33</c:v>
                </c:pt>
                <c:pt idx="14">
                  <c:v>0.32376666666666676</c:v>
                </c:pt>
                <c:pt idx="15">
                  <c:v>0.31730000000000003</c:v>
                </c:pt>
                <c:pt idx="16">
                  <c:v>0.31236666666666668</c:v>
                </c:pt>
                <c:pt idx="17">
                  <c:v>0.30776666666666674</c:v>
                </c:pt>
                <c:pt idx="18">
                  <c:v>0.30469999999999997</c:v>
                </c:pt>
                <c:pt idx="19">
                  <c:v>0.30093333333333333</c:v>
                </c:pt>
                <c:pt idx="20">
                  <c:v>0.29513333333333336</c:v>
                </c:pt>
                <c:pt idx="21">
                  <c:v>0.29113333333333336</c:v>
                </c:pt>
                <c:pt idx="22">
                  <c:v>0.28843333333333332</c:v>
                </c:pt>
                <c:pt idx="23">
                  <c:v>0.28433333333333333</c:v>
                </c:pt>
                <c:pt idx="24">
                  <c:v>0.27840000000000004</c:v>
                </c:pt>
                <c:pt idx="25">
                  <c:v>0.27356666666666674</c:v>
                </c:pt>
                <c:pt idx="26">
                  <c:v>0.26773333333333338</c:v>
                </c:pt>
                <c:pt idx="27">
                  <c:v>0.26416666666666666</c:v>
                </c:pt>
                <c:pt idx="28">
                  <c:v>0.25993333333333329</c:v>
                </c:pt>
                <c:pt idx="29">
                  <c:v>0.2548333333333333</c:v>
                </c:pt>
                <c:pt idx="30">
                  <c:v>0.24863333333333329</c:v>
                </c:pt>
                <c:pt idx="31">
                  <c:v>0.24166666666666664</c:v>
                </c:pt>
                <c:pt idx="32">
                  <c:v>0.23470000000000002</c:v>
                </c:pt>
                <c:pt idx="33">
                  <c:v>0.2298</c:v>
                </c:pt>
                <c:pt idx="34">
                  <c:v>0.22133333333333333</c:v>
                </c:pt>
                <c:pt idx="35">
                  <c:v>0.21199999999999997</c:v>
                </c:pt>
                <c:pt idx="36">
                  <c:v>0.20486666666666664</c:v>
                </c:pt>
                <c:pt idx="37">
                  <c:v>0.19636666666666669</c:v>
                </c:pt>
                <c:pt idx="38">
                  <c:v>0.18793333333333334</c:v>
                </c:pt>
                <c:pt idx="39">
                  <c:v>0.18163333333333334</c:v>
                </c:pt>
                <c:pt idx="40">
                  <c:v>0.17096666666666668</c:v>
                </c:pt>
                <c:pt idx="41">
                  <c:v>0.15970000000000001</c:v>
                </c:pt>
                <c:pt idx="42">
                  <c:v>0.14856666666666665</c:v>
                </c:pt>
                <c:pt idx="43">
                  <c:v>0.13859999999999995</c:v>
                </c:pt>
                <c:pt idx="44">
                  <c:v>0.12973333333333331</c:v>
                </c:pt>
                <c:pt idx="45">
                  <c:v>0.12386666666666669</c:v>
                </c:pt>
                <c:pt idx="46">
                  <c:v>0.11886666666666666</c:v>
                </c:pt>
                <c:pt idx="47">
                  <c:v>0.11673333333333331</c:v>
                </c:pt>
                <c:pt idx="48">
                  <c:v>0.11353333333333332</c:v>
                </c:pt>
                <c:pt idx="49">
                  <c:v>0.10766666666666667</c:v>
                </c:pt>
                <c:pt idx="50">
                  <c:v>0.10830000000000002</c:v>
                </c:pt>
                <c:pt idx="51">
                  <c:v>0.10446666666666668</c:v>
                </c:pt>
                <c:pt idx="52">
                  <c:v>0.10176666666666664</c:v>
                </c:pt>
                <c:pt idx="53">
                  <c:v>0.1041</c:v>
                </c:pt>
                <c:pt idx="54">
                  <c:v>0.1008</c:v>
                </c:pt>
                <c:pt idx="55">
                  <c:v>0.10109999999999998</c:v>
                </c:pt>
                <c:pt idx="56">
                  <c:v>0.10160000000000001</c:v>
                </c:pt>
                <c:pt idx="57">
                  <c:v>9.9133333333333337E-2</c:v>
                </c:pt>
                <c:pt idx="58">
                  <c:v>9.8233333333333325E-2</c:v>
                </c:pt>
                <c:pt idx="59">
                  <c:v>9.6833333333333327E-2</c:v>
                </c:pt>
                <c:pt idx="60">
                  <c:v>9.7833333333333369E-2</c:v>
                </c:pt>
                <c:pt idx="61">
                  <c:v>9.7333333333333355E-2</c:v>
                </c:pt>
                <c:pt idx="62">
                  <c:v>9.4633333333333305E-2</c:v>
                </c:pt>
                <c:pt idx="63">
                  <c:v>9.3800000000000022E-2</c:v>
                </c:pt>
                <c:pt idx="64">
                  <c:v>9.0433333333333324E-2</c:v>
                </c:pt>
                <c:pt idx="65">
                  <c:v>8.8199999999999987E-2</c:v>
                </c:pt>
                <c:pt idx="66">
                  <c:v>8.9200000000000015E-2</c:v>
                </c:pt>
                <c:pt idx="67">
                  <c:v>8.8433333333333336E-2</c:v>
                </c:pt>
                <c:pt idx="68">
                  <c:v>8.8400000000000006E-2</c:v>
                </c:pt>
                <c:pt idx="69">
                  <c:v>8.8766666666666688E-2</c:v>
                </c:pt>
                <c:pt idx="70">
                  <c:v>8.4133333333333338E-2</c:v>
                </c:pt>
                <c:pt idx="71">
                  <c:v>8.049999999999996E-2</c:v>
                </c:pt>
                <c:pt idx="72">
                  <c:v>7.9433333333333342E-2</c:v>
                </c:pt>
                <c:pt idx="73">
                  <c:v>7.3233333333333331E-2</c:v>
                </c:pt>
                <c:pt idx="74">
                  <c:v>7.3133333333333342E-2</c:v>
                </c:pt>
                <c:pt idx="75">
                  <c:v>7.0266666666666672E-2</c:v>
                </c:pt>
                <c:pt idx="76">
                  <c:v>6.6133333333333308E-2</c:v>
                </c:pt>
                <c:pt idx="77">
                  <c:v>6.2199999999999991E-2</c:v>
                </c:pt>
                <c:pt idx="78">
                  <c:v>5.653333333333331E-2</c:v>
                </c:pt>
                <c:pt idx="79">
                  <c:v>5.9733333333333347E-2</c:v>
                </c:pt>
                <c:pt idx="80">
                  <c:v>5.9666666666666673E-2</c:v>
                </c:pt>
                <c:pt idx="81">
                  <c:v>5.5899999999999991E-2</c:v>
                </c:pt>
                <c:pt idx="82">
                  <c:v>5.4766666666666686E-2</c:v>
                </c:pt>
                <c:pt idx="83">
                  <c:v>5.4733333333333356E-2</c:v>
                </c:pt>
                <c:pt idx="84">
                  <c:v>5.0266666666666682E-2</c:v>
                </c:pt>
                <c:pt idx="85">
                  <c:v>5.2433333333333346E-2</c:v>
                </c:pt>
                <c:pt idx="86">
                  <c:v>4.3433333333333352E-2</c:v>
                </c:pt>
                <c:pt idx="87">
                  <c:v>4.7633333333333333E-2</c:v>
                </c:pt>
                <c:pt idx="88">
                  <c:v>4.8533333333333317E-2</c:v>
                </c:pt>
                <c:pt idx="89">
                  <c:v>5.3166666666666695E-2</c:v>
                </c:pt>
                <c:pt idx="90">
                  <c:v>4.1233333333333316E-2</c:v>
                </c:pt>
                <c:pt idx="91">
                  <c:v>3.3166666666666678E-2</c:v>
                </c:pt>
                <c:pt idx="92">
                  <c:v>2.4333333333333346E-2</c:v>
                </c:pt>
                <c:pt idx="93">
                  <c:v>1.5433333333333299E-2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A-477C-B46F-F1C57C1BF093}"/>
            </c:ext>
          </c:extLst>
        </c:ser>
        <c:ser>
          <c:idx val="2"/>
          <c:order val="2"/>
          <c:tx>
            <c:v>Nate Mo Reflectance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'[1]E903 Data'!$N$190:$N$235</c:f>
              <c:numCache>
                <c:formatCode>General</c:formatCode>
                <c:ptCount val="46"/>
                <c:pt idx="0">
                  <c:v>1.4</c:v>
                </c:pt>
                <c:pt idx="1">
                  <c:v>1.367</c:v>
                </c:pt>
                <c:pt idx="2">
                  <c:v>1.333</c:v>
                </c:pt>
                <c:pt idx="3">
                  <c:v>1.3</c:v>
                </c:pt>
                <c:pt idx="4">
                  <c:v>1.2669999999999999</c:v>
                </c:pt>
                <c:pt idx="5">
                  <c:v>1.2330000000000001</c:v>
                </c:pt>
                <c:pt idx="6">
                  <c:v>1.2</c:v>
                </c:pt>
                <c:pt idx="7">
                  <c:v>1.167</c:v>
                </c:pt>
                <c:pt idx="8">
                  <c:v>1.133</c:v>
                </c:pt>
                <c:pt idx="9">
                  <c:v>1.1000000000000001</c:v>
                </c:pt>
                <c:pt idx="10">
                  <c:v>1.0669999999999999</c:v>
                </c:pt>
                <c:pt idx="11">
                  <c:v>1.0329999999999999</c:v>
                </c:pt>
                <c:pt idx="12">
                  <c:v>1</c:v>
                </c:pt>
                <c:pt idx="13">
                  <c:v>0.98</c:v>
                </c:pt>
                <c:pt idx="14">
                  <c:v>0.96</c:v>
                </c:pt>
                <c:pt idx="15">
                  <c:v>0.94</c:v>
                </c:pt>
                <c:pt idx="16">
                  <c:v>0.92</c:v>
                </c:pt>
                <c:pt idx="17">
                  <c:v>0.9</c:v>
                </c:pt>
                <c:pt idx="18">
                  <c:v>0.88</c:v>
                </c:pt>
                <c:pt idx="19">
                  <c:v>0.86</c:v>
                </c:pt>
                <c:pt idx="20">
                  <c:v>0.84</c:v>
                </c:pt>
                <c:pt idx="21">
                  <c:v>0.82</c:v>
                </c:pt>
                <c:pt idx="22">
                  <c:v>0.8</c:v>
                </c:pt>
                <c:pt idx="23">
                  <c:v>0.78</c:v>
                </c:pt>
                <c:pt idx="24">
                  <c:v>0.76</c:v>
                </c:pt>
                <c:pt idx="25">
                  <c:v>0.74</c:v>
                </c:pt>
                <c:pt idx="26">
                  <c:v>0.72</c:v>
                </c:pt>
                <c:pt idx="27">
                  <c:v>0.7</c:v>
                </c:pt>
                <c:pt idx="28">
                  <c:v>0.68</c:v>
                </c:pt>
                <c:pt idx="29">
                  <c:v>0.66</c:v>
                </c:pt>
                <c:pt idx="30">
                  <c:v>0.64</c:v>
                </c:pt>
                <c:pt idx="31">
                  <c:v>0.62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0.56000000000000005</c:v>
                </c:pt>
                <c:pt idx="35">
                  <c:v>0.54</c:v>
                </c:pt>
                <c:pt idx="36">
                  <c:v>0.52</c:v>
                </c:pt>
                <c:pt idx="37">
                  <c:v>0.5</c:v>
                </c:pt>
                <c:pt idx="38">
                  <c:v>0.48</c:v>
                </c:pt>
                <c:pt idx="39">
                  <c:v>0.46</c:v>
                </c:pt>
                <c:pt idx="40">
                  <c:v>0.45</c:v>
                </c:pt>
                <c:pt idx="41">
                  <c:v>0.44</c:v>
                </c:pt>
                <c:pt idx="42">
                  <c:v>0.43</c:v>
                </c:pt>
                <c:pt idx="43">
                  <c:v>0.42</c:v>
                </c:pt>
                <c:pt idx="44">
                  <c:v>0.41</c:v>
                </c:pt>
                <c:pt idx="45">
                  <c:v>0.4</c:v>
                </c:pt>
              </c:numCache>
            </c:numRef>
          </c:xVal>
          <c:yVal>
            <c:numRef>
              <c:f>'[1]E903 Data'!$V$190:$V$235</c:f>
              <c:numCache>
                <c:formatCode>General</c:formatCode>
                <c:ptCount val="46"/>
                <c:pt idx="0">
                  <c:v>0.25816666666666666</c:v>
                </c:pt>
                <c:pt idx="1">
                  <c:v>0.24859999999999999</c:v>
                </c:pt>
                <c:pt idx="2">
                  <c:v>0.23903333333333332</c:v>
                </c:pt>
                <c:pt idx="3">
                  <c:v>0.22923333333333329</c:v>
                </c:pt>
                <c:pt idx="4">
                  <c:v>0.2194666666666667</c:v>
                </c:pt>
                <c:pt idx="5">
                  <c:v>0.21076666666666671</c:v>
                </c:pt>
                <c:pt idx="6">
                  <c:v>0.20373333333333335</c:v>
                </c:pt>
                <c:pt idx="7">
                  <c:v>0.19256666666666664</c:v>
                </c:pt>
                <c:pt idx="8">
                  <c:v>0.18143333333333334</c:v>
                </c:pt>
                <c:pt idx="9">
                  <c:v>0.16920000000000002</c:v>
                </c:pt>
                <c:pt idx="10">
                  <c:v>0.15776666666666667</c:v>
                </c:pt>
                <c:pt idx="11">
                  <c:v>0.14776666666666666</c:v>
                </c:pt>
                <c:pt idx="12">
                  <c:v>0.14153333333333334</c:v>
                </c:pt>
                <c:pt idx="13">
                  <c:v>0.13726666666666665</c:v>
                </c:pt>
                <c:pt idx="14">
                  <c:v>0.13340000000000002</c:v>
                </c:pt>
                <c:pt idx="15">
                  <c:v>0.1305</c:v>
                </c:pt>
                <c:pt idx="16">
                  <c:v>0.12563333333333332</c:v>
                </c:pt>
                <c:pt idx="17">
                  <c:v>0.12453333333333332</c:v>
                </c:pt>
                <c:pt idx="18">
                  <c:v>0.12123333333333336</c:v>
                </c:pt>
                <c:pt idx="19">
                  <c:v>0.12113333333333332</c:v>
                </c:pt>
                <c:pt idx="20">
                  <c:v>0.12103333333333335</c:v>
                </c:pt>
                <c:pt idx="21">
                  <c:v>0.11913333333333337</c:v>
                </c:pt>
                <c:pt idx="22">
                  <c:v>0.12073333333333332</c:v>
                </c:pt>
                <c:pt idx="23">
                  <c:v>0.12053333333333334</c:v>
                </c:pt>
                <c:pt idx="24">
                  <c:v>0.12039999999999999</c:v>
                </c:pt>
                <c:pt idx="25">
                  <c:v>0.12103333333333331</c:v>
                </c:pt>
                <c:pt idx="26">
                  <c:v>0.12086666666666668</c:v>
                </c:pt>
                <c:pt idx="27">
                  <c:v>0.12176666666666668</c:v>
                </c:pt>
                <c:pt idx="28">
                  <c:v>0.12119999999999997</c:v>
                </c:pt>
                <c:pt idx="29">
                  <c:v>0.11956666666666664</c:v>
                </c:pt>
                <c:pt idx="30">
                  <c:v>0.12036666666666668</c:v>
                </c:pt>
                <c:pt idx="31">
                  <c:v>0.11693333333333335</c:v>
                </c:pt>
                <c:pt idx="32">
                  <c:v>0.11739999999999999</c:v>
                </c:pt>
                <c:pt idx="33">
                  <c:v>0.11836666666666669</c:v>
                </c:pt>
                <c:pt idx="34">
                  <c:v>0.11730000000000002</c:v>
                </c:pt>
                <c:pt idx="35">
                  <c:v>0.1192</c:v>
                </c:pt>
                <c:pt idx="36">
                  <c:v>0.1197333333333333</c:v>
                </c:pt>
                <c:pt idx="37">
                  <c:v>0.11549999999999999</c:v>
                </c:pt>
                <c:pt idx="38">
                  <c:v>0.11270000000000002</c:v>
                </c:pt>
                <c:pt idx="39">
                  <c:v>0.1118</c:v>
                </c:pt>
                <c:pt idx="40">
                  <c:v>0.10626666666666669</c:v>
                </c:pt>
                <c:pt idx="41">
                  <c:v>0.10460000000000004</c:v>
                </c:pt>
                <c:pt idx="42">
                  <c:v>0.10136666666666669</c:v>
                </c:pt>
                <c:pt idx="43">
                  <c:v>9.8466666666666633E-2</c:v>
                </c:pt>
                <c:pt idx="44">
                  <c:v>0.1028666666666667</c:v>
                </c:pt>
                <c:pt idx="45">
                  <c:v>9.1399999999999995E-2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A-477C-B46F-F1C57C1BF093}"/>
            </c:ext>
          </c:extLst>
        </c:ser>
        <c:ser>
          <c:idx val="3"/>
          <c:order val="3"/>
          <c:tx>
            <c:v>Nate MoSiC Reflectance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'[1]E903 Data'!$N$190:$N$235</c:f>
              <c:numCache>
                <c:formatCode>General</c:formatCode>
                <c:ptCount val="46"/>
                <c:pt idx="0">
                  <c:v>1.4</c:v>
                </c:pt>
                <c:pt idx="1">
                  <c:v>1.367</c:v>
                </c:pt>
                <c:pt idx="2">
                  <c:v>1.333</c:v>
                </c:pt>
                <c:pt idx="3">
                  <c:v>1.3</c:v>
                </c:pt>
                <c:pt idx="4">
                  <c:v>1.2669999999999999</c:v>
                </c:pt>
                <c:pt idx="5">
                  <c:v>1.2330000000000001</c:v>
                </c:pt>
                <c:pt idx="6">
                  <c:v>1.2</c:v>
                </c:pt>
                <c:pt idx="7">
                  <c:v>1.167</c:v>
                </c:pt>
                <c:pt idx="8">
                  <c:v>1.133</c:v>
                </c:pt>
                <c:pt idx="9">
                  <c:v>1.1000000000000001</c:v>
                </c:pt>
                <c:pt idx="10">
                  <c:v>1.0669999999999999</c:v>
                </c:pt>
                <c:pt idx="11">
                  <c:v>1.0329999999999999</c:v>
                </c:pt>
                <c:pt idx="12">
                  <c:v>1</c:v>
                </c:pt>
                <c:pt idx="13">
                  <c:v>0.98</c:v>
                </c:pt>
                <c:pt idx="14">
                  <c:v>0.96</c:v>
                </c:pt>
                <c:pt idx="15">
                  <c:v>0.94</c:v>
                </c:pt>
                <c:pt idx="16">
                  <c:v>0.92</c:v>
                </c:pt>
                <c:pt idx="17">
                  <c:v>0.9</c:v>
                </c:pt>
                <c:pt idx="18">
                  <c:v>0.88</c:v>
                </c:pt>
                <c:pt idx="19">
                  <c:v>0.86</c:v>
                </c:pt>
                <c:pt idx="20">
                  <c:v>0.84</c:v>
                </c:pt>
                <c:pt idx="21">
                  <c:v>0.82</c:v>
                </c:pt>
                <c:pt idx="22">
                  <c:v>0.8</c:v>
                </c:pt>
                <c:pt idx="23">
                  <c:v>0.78</c:v>
                </c:pt>
                <c:pt idx="24">
                  <c:v>0.76</c:v>
                </c:pt>
                <c:pt idx="25">
                  <c:v>0.74</c:v>
                </c:pt>
                <c:pt idx="26">
                  <c:v>0.72</c:v>
                </c:pt>
                <c:pt idx="27">
                  <c:v>0.7</c:v>
                </c:pt>
                <c:pt idx="28">
                  <c:v>0.68</c:v>
                </c:pt>
                <c:pt idx="29">
                  <c:v>0.66</c:v>
                </c:pt>
                <c:pt idx="30">
                  <c:v>0.64</c:v>
                </c:pt>
                <c:pt idx="31">
                  <c:v>0.62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0.56000000000000005</c:v>
                </c:pt>
                <c:pt idx="35">
                  <c:v>0.54</c:v>
                </c:pt>
                <c:pt idx="36">
                  <c:v>0.52</c:v>
                </c:pt>
                <c:pt idx="37">
                  <c:v>0.5</c:v>
                </c:pt>
                <c:pt idx="38">
                  <c:v>0.48</c:v>
                </c:pt>
                <c:pt idx="39">
                  <c:v>0.46</c:v>
                </c:pt>
                <c:pt idx="40">
                  <c:v>0.45</c:v>
                </c:pt>
                <c:pt idx="41">
                  <c:v>0.44</c:v>
                </c:pt>
                <c:pt idx="42">
                  <c:v>0.43</c:v>
                </c:pt>
                <c:pt idx="43">
                  <c:v>0.42</c:v>
                </c:pt>
                <c:pt idx="44">
                  <c:v>0.41</c:v>
                </c:pt>
                <c:pt idx="45">
                  <c:v>0.4</c:v>
                </c:pt>
              </c:numCache>
            </c:numRef>
          </c:xVal>
          <c:yVal>
            <c:numRef>
              <c:f>'[1]E903 Data'!$X$190:$X$235</c:f>
              <c:numCache>
                <c:formatCode>General</c:formatCode>
                <c:ptCount val="46"/>
                <c:pt idx="0">
                  <c:v>0.30349999999999999</c:v>
                </c:pt>
                <c:pt idx="1">
                  <c:v>0.29410000000000003</c:v>
                </c:pt>
                <c:pt idx="2">
                  <c:v>0.28306666666666663</c:v>
                </c:pt>
                <c:pt idx="3">
                  <c:v>0.27256666666666662</c:v>
                </c:pt>
                <c:pt idx="4">
                  <c:v>0.26246666666666668</c:v>
                </c:pt>
                <c:pt idx="5">
                  <c:v>0.25363333333333338</c:v>
                </c:pt>
                <c:pt idx="6">
                  <c:v>0.24539999999999998</c:v>
                </c:pt>
                <c:pt idx="7">
                  <c:v>0.23343333333333335</c:v>
                </c:pt>
                <c:pt idx="8">
                  <c:v>0.22063333333333335</c:v>
                </c:pt>
                <c:pt idx="9">
                  <c:v>0.20803333333333335</c:v>
                </c:pt>
                <c:pt idx="10">
                  <c:v>0.19866666666666666</c:v>
                </c:pt>
                <c:pt idx="11">
                  <c:v>0.19156666666666666</c:v>
                </c:pt>
                <c:pt idx="12">
                  <c:v>0.18396666666666672</c:v>
                </c:pt>
                <c:pt idx="13">
                  <c:v>0.17843333333333339</c:v>
                </c:pt>
                <c:pt idx="14">
                  <c:v>0.17390000000000005</c:v>
                </c:pt>
                <c:pt idx="15">
                  <c:v>0.17103333333333337</c:v>
                </c:pt>
                <c:pt idx="16">
                  <c:v>0.1655666666666667</c:v>
                </c:pt>
                <c:pt idx="17">
                  <c:v>0.16546666666666665</c:v>
                </c:pt>
                <c:pt idx="18">
                  <c:v>0.1613</c:v>
                </c:pt>
                <c:pt idx="19">
                  <c:v>0.16083333333333336</c:v>
                </c:pt>
                <c:pt idx="20">
                  <c:v>0.1614666666666667</c:v>
                </c:pt>
                <c:pt idx="21">
                  <c:v>0.16000000000000006</c:v>
                </c:pt>
                <c:pt idx="22">
                  <c:v>0.16056666666666669</c:v>
                </c:pt>
                <c:pt idx="23">
                  <c:v>0.16110000000000002</c:v>
                </c:pt>
                <c:pt idx="24">
                  <c:v>0.16100000000000003</c:v>
                </c:pt>
                <c:pt idx="25">
                  <c:v>0.16116666666666657</c:v>
                </c:pt>
                <c:pt idx="26">
                  <c:v>0.16216666666666665</c:v>
                </c:pt>
                <c:pt idx="27">
                  <c:v>0.16336666666666666</c:v>
                </c:pt>
                <c:pt idx="28">
                  <c:v>0.16276666666666664</c:v>
                </c:pt>
                <c:pt idx="29">
                  <c:v>0.16120000000000001</c:v>
                </c:pt>
                <c:pt idx="30">
                  <c:v>0.16006666666666669</c:v>
                </c:pt>
                <c:pt idx="31">
                  <c:v>0.15899999999999997</c:v>
                </c:pt>
                <c:pt idx="32">
                  <c:v>0.15836666666666666</c:v>
                </c:pt>
                <c:pt idx="33">
                  <c:v>0.15860000000000002</c:v>
                </c:pt>
                <c:pt idx="34">
                  <c:v>0.15809999999999999</c:v>
                </c:pt>
                <c:pt idx="35">
                  <c:v>0.15946666666666665</c:v>
                </c:pt>
                <c:pt idx="36">
                  <c:v>0.16046666666666667</c:v>
                </c:pt>
                <c:pt idx="37">
                  <c:v>0.15743333333333334</c:v>
                </c:pt>
                <c:pt idx="38">
                  <c:v>0.15253333333333333</c:v>
                </c:pt>
                <c:pt idx="39">
                  <c:v>0.15133333333333338</c:v>
                </c:pt>
                <c:pt idx="40">
                  <c:v>0.14453333333333335</c:v>
                </c:pt>
                <c:pt idx="41">
                  <c:v>0.14216666666666666</c:v>
                </c:pt>
                <c:pt idx="42">
                  <c:v>0.14019999999999999</c:v>
                </c:pt>
                <c:pt idx="43">
                  <c:v>0.13326666666666664</c:v>
                </c:pt>
                <c:pt idx="44">
                  <c:v>0.13116666666666671</c:v>
                </c:pt>
                <c:pt idx="45">
                  <c:v>0.11993333333333332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A-477C-B46F-F1C57C1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Wavelength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Reflectance (R)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7723036235027"/>
          <c:y val="0.23577732427768383"/>
          <c:w val="0.25672276963764973"/>
          <c:h val="0.43485894720592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6279034231065"/>
          <c:y val="5.6654202488938946E-2"/>
          <c:w val="0.69585935133582388"/>
          <c:h val="0.90330075075997418"/>
        </c:manualLayout>
      </c:layout>
      <c:scatterChart>
        <c:scatterStyle val="smoothMarker"/>
        <c:varyColors val="0"/>
        <c:ser>
          <c:idx val="0"/>
          <c:order val="0"/>
          <c:tx>
            <c:v>(F(R) x E )^1/2 vs E"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'[1]E903 Data'!$T$190:$T$235</c:f>
              <c:numCache>
                <c:formatCode>General</c:formatCode>
                <c:ptCount val="46"/>
                <c:pt idx="0">
                  <c:v>0.88560564285714294</c:v>
                </c:pt>
                <c:pt idx="1">
                  <c:v>0.9069845647403072</c:v>
                </c:pt>
                <c:pt idx="2">
                  <c:v>0.93011845461365339</c:v>
                </c:pt>
                <c:pt idx="3">
                  <c:v>0.95372915384615387</c:v>
                </c:pt>
                <c:pt idx="4">
                  <c:v>0.97856977111286514</c:v>
                </c:pt>
                <c:pt idx="5">
                  <c:v>1.0055538523925385</c:v>
                </c:pt>
                <c:pt idx="6">
                  <c:v>1.0332065833333335</c:v>
                </c:pt>
                <c:pt idx="7">
                  <c:v>1.0624232219365894</c:v>
                </c:pt>
                <c:pt idx="8">
                  <c:v>1.0943052956751986</c:v>
                </c:pt>
                <c:pt idx="9">
                  <c:v>1.1271344545454545</c:v>
                </c:pt>
                <c:pt idx="10">
                  <c:v>1.1619942830365511</c:v>
                </c:pt>
                <c:pt idx="11">
                  <c:v>1.2002399806389159</c:v>
                </c:pt>
                <c:pt idx="12">
                  <c:v>1.2398479</c:v>
                </c:pt>
                <c:pt idx="13">
                  <c:v>1.2651509183673471</c:v>
                </c:pt>
                <c:pt idx="14">
                  <c:v>1.2915082291666666</c:v>
                </c:pt>
                <c:pt idx="15">
                  <c:v>1.3189871276595746</c:v>
                </c:pt>
                <c:pt idx="16">
                  <c:v>1.3476607608695652</c:v>
                </c:pt>
                <c:pt idx="17">
                  <c:v>1.3776087777777777</c:v>
                </c:pt>
                <c:pt idx="18">
                  <c:v>1.4089180681818181</c:v>
                </c:pt>
                <c:pt idx="19">
                  <c:v>1.4416836046511627</c:v>
                </c:pt>
                <c:pt idx="20">
                  <c:v>1.4760094047619048</c:v>
                </c:pt>
                <c:pt idx="21">
                  <c:v>1.5120096341463416</c:v>
                </c:pt>
                <c:pt idx="22">
                  <c:v>1.549809875</c:v>
                </c:pt>
                <c:pt idx="23">
                  <c:v>1.5895485897435897</c:v>
                </c:pt>
                <c:pt idx="24">
                  <c:v>1.6313788157894737</c:v>
                </c:pt>
                <c:pt idx="25">
                  <c:v>1.6754701351351351</c:v>
                </c:pt>
                <c:pt idx="26">
                  <c:v>1.7220109722222223</c:v>
                </c:pt>
                <c:pt idx="27">
                  <c:v>1.7712112857142859</c:v>
                </c:pt>
                <c:pt idx="28">
                  <c:v>1.8233057352941175</c:v>
                </c:pt>
                <c:pt idx="29">
                  <c:v>1.8785574242424241</c:v>
                </c:pt>
                <c:pt idx="30">
                  <c:v>1.9372623437500001</c:v>
                </c:pt>
                <c:pt idx="31">
                  <c:v>1.9997546774193549</c:v>
                </c:pt>
                <c:pt idx="32">
                  <c:v>2.066413166666667</c:v>
                </c:pt>
                <c:pt idx="33">
                  <c:v>2.1376687931034484</c:v>
                </c:pt>
                <c:pt idx="34">
                  <c:v>2.214014107142857</c:v>
                </c:pt>
                <c:pt idx="35">
                  <c:v>2.2960146296296293</c:v>
                </c:pt>
                <c:pt idx="36">
                  <c:v>2.3843228846153846</c:v>
                </c:pt>
                <c:pt idx="37">
                  <c:v>2.4796958</c:v>
                </c:pt>
                <c:pt idx="38">
                  <c:v>2.5830164583333333</c:v>
                </c:pt>
                <c:pt idx="39">
                  <c:v>2.6953215217391304</c:v>
                </c:pt>
                <c:pt idx="40">
                  <c:v>2.7552175555555554</c:v>
                </c:pt>
                <c:pt idx="41">
                  <c:v>2.8178361363636362</c:v>
                </c:pt>
                <c:pt idx="42">
                  <c:v>2.8833672093023255</c:v>
                </c:pt>
                <c:pt idx="43">
                  <c:v>2.9520188095238096</c:v>
                </c:pt>
                <c:pt idx="44">
                  <c:v>3.0240192682926832</c:v>
                </c:pt>
                <c:pt idx="45">
                  <c:v>3.09961975</c:v>
                </c:pt>
              </c:numCache>
            </c:numRef>
          </c:xVal>
          <c:yVal>
            <c:numRef>
              <c:f>'[1]E903 Data'!$U$190:$U$235</c:f>
              <c:numCache>
                <c:formatCode>General</c:formatCode>
                <c:ptCount val="46"/>
                <c:pt idx="0">
                  <c:v>2.9836516856473221</c:v>
                </c:pt>
                <c:pt idx="1">
                  <c:v>3.0133889033614811</c:v>
                </c:pt>
                <c:pt idx="2">
                  <c:v>3.1067485237914476</c:v>
                </c:pt>
                <c:pt idx="3">
                  <c:v>3.1735630035630025</c:v>
                </c:pt>
                <c:pt idx="4">
                  <c:v>3.2281864487232323</c:v>
                </c:pt>
                <c:pt idx="5">
                  <c:v>3.2779343674775205</c:v>
                </c:pt>
                <c:pt idx="6">
                  <c:v>3.3744329232953287</c:v>
                </c:pt>
                <c:pt idx="7">
                  <c:v>3.458025220098695</c:v>
                </c:pt>
                <c:pt idx="8">
                  <c:v>3.5895847668306806</c:v>
                </c:pt>
                <c:pt idx="9">
                  <c:v>3.6615859306570795</c:v>
                </c:pt>
                <c:pt idx="10">
                  <c:v>3.6148412943901107</c:v>
                </c:pt>
                <c:pt idx="11">
                  <c:v>3.5394088372119206</c:v>
                </c:pt>
                <c:pt idx="12">
                  <c:v>3.6600300639570746</c:v>
                </c:pt>
                <c:pt idx="13">
                  <c:v>3.7586028775258296</c:v>
                </c:pt>
                <c:pt idx="14">
                  <c:v>3.831343217667742</c:v>
                </c:pt>
                <c:pt idx="15">
                  <c:v>3.870160819426832</c:v>
                </c:pt>
                <c:pt idx="16">
                  <c:v>3.9437457043957229</c:v>
                </c:pt>
                <c:pt idx="17">
                  <c:v>3.9342159404136137</c:v>
                </c:pt>
                <c:pt idx="18">
                  <c:v>4.0251061463026891</c:v>
                </c:pt>
                <c:pt idx="19">
                  <c:v>4.0919626165008181</c:v>
                </c:pt>
                <c:pt idx="20">
                  <c:v>4.0995382656258101</c:v>
                </c:pt>
                <c:pt idx="21">
                  <c:v>4.1253106519318399</c:v>
                </c:pt>
                <c:pt idx="22">
                  <c:v>4.2349424566347551</c:v>
                </c:pt>
                <c:pt idx="23">
                  <c:v>4.2467045494072231</c:v>
                </c:pt>
                <c:pt idx="24">
                  <c:v>4.3003035113588153</c:v>
                </c:pt>
                <c:pt idx="25">
                  <c:v>4.3854245324959127</c:v>
                </c:pt>
                <c:pt idx="26">
                  <c:v>4.3773438312626238</c:v>
                </c:pt>
                <c:pt idx="27">
                  <c:v>4.4220161796509192</c:v>
                </c:pt>
                <c:pt idx="28">
                  <c:v>4.4885292685201001</c:v>
                </c:pt>
                <c:pt idx="29">
                  <c:v>4.5520638792229331</c:v>
                </c:pt>
                <c:pt idx="30">
                  <c:v>4.7434125254073738</c:v>
                </c:pt>
                <c:pt idx="31">
                  <c:v>4.6702442932894632</c:v>
                </c:pt>
                <c:pt idx="32">
                  <c:v>4.8162826991331755</c:v>
                </c:pt>
                <c:pt idx="33">
                  <c:v>4.9468400203251335</c:v>
                </c:pt>
                <c:pt idx="34">
                  <c:v>4.9963664400714247</c:v>
                </c:pt>
                <c:pt idx="35">
                  <c:v>5.1244831185583664</c:v>
                </c:pt>
                <c:pt idx="36">
                  <c:v>5.1895764446855965</c:v>
                </c:pt>
                <c:pt idx="37">
                  <c:v>5.2095503824293532</c:v>
                </c:pt>
                <c:pt idx="38">
                  <c:v>5.4672872022310486</c:v>
                </c:pt>
                <c:pt idx="39">
                  <c:v>5.6077787640489545</c:v>
                </c:pt>
                <c:pt idx="40">
                  <c:v>5.7704183838589609</c:v>
                </c:pt>
                <c:pt idx="41">
                  <c:v>5.894028001605446</c:v>
                </c:pt>
                <c:pt idx="42">
                  <c:v>5.8564082731027396</c:v>
                </c:pt>
                <c:pt idx="43">
                  <c:v>6.285969270763978</c:v>
                </c:pt>
                <c:pt idx="44">
                  <c:v>7.102582127016122</c:v>
                </c:pt>
                <c:pt idx="45">
                  <c:v>7.1596346372537019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C-4D52-A158-E1634AB35D30}"/>
            </c:ext>
          </c:extLst>
        </c:ser>
        <c:ser>
          <c:idx val="1"/>
          <c:order val="1"/>
          <c:tx>
            <c:v>Tauc linear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'[1]E903 Data'!$T$232:$T$235</c:f>
              <c:numCache>
                <c:formatCode>General</c:formatCode>
                <c:ptCount val="4"/>
                <c:pt idx="0">
                  <c:v>2.8833672093023255</c:v>
                </c:pt>
                <c:pt idx="1">
                  <c:v>2.9520188095238096</c:v>
                </c:pt>
                <c:pt idx="2">
                  <c:v>3.0240192682926832</c:v>
                </c:pt>
                <c:pt idx="3">
                  <c:v>3.09961975</c:v>
                </c:pt>
              </c:numCache>
            </c:numRef>
          </c:xVal>
          <c:yVal>
            <c:numRef>
              <c:f>'[1]E903 Data'!$U$232:$U$235</c:f>
              <c:numCache>
                <c:formatCode>General</c:formatCode>
                <c:ptCount val="4"/>
                <c:pt idx="0">
                  <c:v>5.8564082731027396</c:v>
                </c:pt>
                <c:pt idx="1">
                  <c:v>6.285969270763978</c:v>
                </c:pt>
                <c:pt idx="2">
                  <c:v>7.102582127016122</c:v>
                </c:pt>
                <c:pt idx="3">
                  <c:v>7.1596346372537019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C-4D52-A158-E1634AB35D30}"/>
            </c:ext>
          </c:extLst>
        </c:ser>
        <c:ser>
          <c:idx val="2"/>
          <c:order val="2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3.6009552040022055E-2"/>
                  <c:y val="0.2316688769244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'[1]E903 Data'!$T$232:$T$234</c:f>
              <c:numCache>
                <c:formatCode>General</c:formatCode>
                <c:ptCount val="3"/>
                <c:pt idx="0">
                  <c:v>2.8833672093023255</c:v>
                </c:pt>
                <c:pt idx="1">
                  <c:v>2.9520188095238096</c:v>
                </c:pt>
                <c:pt idx="2">
                  <c:v>3.0240192682926832</c:v>
                </c:pt>
              </c:numCache>
            </c:numRef>
          </c:xVal>
          <c:yVal>
            <c:numRef>
              <c:f>'[1]E903 Data'!$U$232:$U$234</c:f>
              <c:numCache>
                <c:formatCode>General</c:formatCode>
                <c:ptCount val="3"/>
                <c:pt idx="0">
                  <c:v>5.8564082731027396</c:v>
                </c:pt>
                <c:pt idx="1">
                  <c:v>6.285969270763978</c:v>
                </c:pt>
                <c:pt idx="2">
                  <c:v>7.102582127016122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C-4D52-A158-E1634AB3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(F(R) xE)^1/2</a:t>
                </a:r>
              </a:p>
            </c:rich>
          </c:tx>
          <c:layout>
            <c:manualLayout>
              <c:xMode val="edge"/>
              <c:yMode val="edge"/>
              <c:x val="9.9525896345216219E-2"/>
              <c:y val="0.4384442052081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8315729391106"/>
          <c:y val="0.2337766959987651"/>
          <c:w val="0.17694586275377827"/>
          <c:h val="0.19157792887703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bg1"/>
                </a:solidFill>
              </a:rPr>
              <a:t>Mo-SiC 18 nm</a:t>
            </a:r>
            <a:r>
              <a:rPr lang="en-US" sz="2800" baseline="0">
                <a:solidFill>
                  <a:schemeClr val="bg1"/>
                </a:solidFill>
              </a:rPr>
              <a:t> Tauc Bandgap Extrapolation</a:t>
            </a:r>
            <a:endParaRPr lang="en-US" sz="28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073170742976374"/>
          <c:y val="4.4493180631803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0378828709054"/>
          <c:y val="0.11868675367626097"/>
          <c:w val="0.7882771568718725"/>
          <c:h val="0.7738660369888977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'Tauc Mess'!$AN$6:$AN$98</c:f>
              <c:numCache>
                <c:formatCode>General</c:formatCode>
                <c:ptCount val="93"/>
                <c:pt idx="0">
                  <c:v>0.50257312525334408</c:v>
                </c:pt>
                <c:pt idx="1">
                  <c:v>0.50959634196465275</c:v>
                </c:pt>
                <c:pt idx="2">
                  <c:v>0.51660329166666674</c:v>
                </c:pt>
                <c:pt idx="3">
                  <c:v>0.52380561892691169</c:v>
                </c:pt>
                <c:pt idx="4">
                  <c:v>0.53143930561508779</c:v>
                </c:pt>
                <c:pt idx="5">
                  <c:v>0.53906430434782615</c:v>
                </c:pt>
                <c:pt idx="6">
                  <c:v>0.54691129245699166</c:v>
                </c:pt>
                <c:pt idx="7">
                  <c:v>0.55523864755933716</c:v>
                </c:pt>
                <c:pt idx="8">
                  <c:v>0.56356722727272723</c:v>
                </c:pt>
                <c:pt idx="9">
                  <c:v>0.57214946931241351</c:v>
                </c:pt>
                <c:pt idx="10">
                  <c:v>0.58126952648851382</c:v>
                </c:pt>
                <c:pt idx="11">
                  <c:v>0.59040376190476185</c:v>
                </c:pt>
                <c:pt idx="12">
                  <c:v>0.59982965650701492</c:v>
                </c:pt>
                <c:pt idx="13">
                  <c:v>0.60986123954746685</c:v>
                </c:pt>
                <c:pt idx="14">
                  <c:v>0.61992395</c:v>
                </c:pt>
                <c:pt idx="15">
                  <c:v>0.63032430096593794</c:v>
                </c:pt>
                <c:pt idx="16">
                  <c:v>0.64141122607346091</c:v>
                </c:pt>
                <c:pt idx="17">
                  <c:v>0.6525515263157895</c:v>
                </c:pt>
                <c:pt idx="18">
                  <c:v>0.66408564542046067</c:v>
                </c:pt>
                <c:pt idx="19">
                  <c:v>0.6764036552100382</c:v>
                </c:pt>
                <c:pt idx="20">
                  <c:v>0.68880438888888884</c:v>
                </c:pt>
                <c:pt idx="21">
                  <c:v>0.7016683078664403</c:v>
                </c:pt>
                <c:pt idx="22">
                  <c:v>0.71543444893248698</c:v>
                </c:pt>
                <c:pt idx="23">
                  <c:v>0.72932229411764704</c:v>
                </c:pt>
                <c:pt idx="24">
                  <c:v>0.74375998800239951</c:v>
                </c:pt>
                <c:pt idx="25">
                  <c:v>0.75924549908144523</c:v>
                </c:pt>
                <c:pt idx="26">
                  <c:v>0.7749049375</c:v>
                </c:pt>
                <c:pt idx="27">
                  <c:v>0.79122393107849398</c:v>
                </c:pt>
                <c:pt idx="28">
                  <c:v>0.80877227658186568</c:v>
                </c:pt>
                <c:pt idx="29">
                  <c:v>0.82656526666666663</c:v>
                </c:pt>
                <c:pt idx="30">
                  <c:v>0.84515875937286977</c:v>
                </c:pt>
                <c:pt idx="31">
                  <c:v>0.86521137473831122</c:v>
                </c:pt>
                <c:pt idx="32">
                  <c:v>0.88560564285714294</c:v>
                </c:pt>
                <c:pt idx="33">
                  <c:v>0.9069845647403072</c:v>
                </c:pt>
                <c:pt idx="34">
                  <c:v>0.93011845461365339</c:v>
                </c:pt>
                <c:pt idx="35">
                  <c:v>0.95372915384615387</c:v>
                </c:pt>
                <c:pt idx="36">
                  <c:v>0.97856977111286514</c:v>
                </c:pt>
                <c:pt idx="37">
                  <c:v>1.0055538523925385</c:v>
                </c:pt>
                <c:pt idx="38">
                  <c:v>1.0332065833333335</c:v>
                </c:pt>
                <c:pt idx="39">
                  <c:v>1.0624232219365894</c:v>
                </c:pt>
                <c:pt idx="40">
                  <c:v>1.0943052956751986</c:v>
                </c:pt>
                <c:pt idx="41">
                  <c:v>1.1271344545454545</c:v>
                </c:pt>
                <c:pt idx="42">
                  <c:v>1.1619942830365511</c:v>
                </c:pt>
                <c:pt idx="43">
                  <c:v>1.2002399806389159</c:v>
                </c:pt>
                <c:pt idx="44">
                  <c:v>1.2398479</c:v>
                </c:pt>
                <c:pt idx="45">
                  <c:v>1.2651509183673471</c:v>
                </c:pt>
                <c:pt idx="46">
                  <c:v>1.2915082291666666</c:v>
                </c:pt>
                <c:pt idx="47">
                  <c:v>1.3189871276595746</c:v>
                </c:pt>
                <c:pt idx="48">
                  <c:v>1.3476607608695652</c:v>
                </c:pt>
                <c:pt idx="49">
                  <c:v>1.3776087777777777</c:v>
                </c:pt>
                <c:pt idx="50">
                  <c:v>1.4089180681818181</c:v>
                </c:pt>
                <c:pt idx="51">
                  <c:v>1.4416836046511627</c:v>
                </c:pt>
                <c:pt idx="52">
                  <c:v>1.4760094047619048</c:v>
                </c:pt>
                <c:pt idx="53">
                  <c:v>1.5120096341463416</c:v>
                </c:pt>
                <c:pt idx="54">
                  <c:v>1.549809875</c:v>
                </c:pt>
                <c:pt idx="55">
                  <c:v>1.5895485897435897</c:v>
                </c:pt>
                <c:pt idx="56">
                  <c:v>1.6313788157894737</c:v>
                </c:pt>
                <c:pt idx="57">
                  <c:v>1.6754701351351351</c:v>
                </c:pt>
                <c:pt idx="58">
                  <c:v>1.7220109722222223</c:v>
                </c:pt>
                <c:pt idx="59">
                  <c:v>1.7712112857142859</c:v>
                </c:pt>
                <c:pt idx="60">
                  <c:v>1.8233057352941175</c:v>
                </c:pt>
                <c:pt idx="61">
                  <c:v>1.8785574242424241</c:v>
                </c:pt>
                <c:pt idx="62">
                  <c:v>1.9372623437500001</c:v>
                </c:pt>
                <c:pt idx="63">
                  <c:v>1.9997546774193549</c:v>
                </c:pt>
                <c:pt idx="64">
                  <c:v>2.066413166666667</c:v>
                </c:pt>
                <c:pt idx="65">
                  <c:v>2.1376687931034484</c:v>
                </c:pt>
                <c:pt idx="66">
                  <c:v>2.214014107142857</c:v>
                </c:pt>
                <c:pt idx="67">
                  <c:v>2.2960146296296293</c:v>
                </c:pt>
                <c:pt idx="68">
                  <c:v>2.3843228846153846</c:v>
                </c:pt>
                <c:pt idx="69">
                  <c:v>2.4796958</c:v>
                </c:pt>
                <c:pt idx="70">
                  <c:v>2.5830164583333333</c:v>
                </c:pt>
                <c:pt idx="71">
                  <c:v>2.6953215217391304</c:v>
                </c:pt>
                <c:pt idx="72">
                  <c:v>2.7552175555555554</c:v>
                </c:pt>
                <c:pt idx="73">
                  <c:v>2.8178361363636362</c:v>
                </c:pt>
                <c:pt idx="74">
                  <c:v>2.8833672093023255</c:v>
                </c:pt>
                <c:pt idx="75">
                  <c:v>2.9520188095238096</c:v>
                </c:pt>
                <c:pt idx="76">
                  <c:v>3.0240192682926832</c:v>
                </c:pt>
                <c:pt idx="77">
                  <c:v>3.09961975</c:v>
                </c:pt>
                <c:pt idx="78">
                  <c:v>3.1790971794871794</c:v>
                </c:pt>
                <c:pt idx="79">
                  <c:v>3.2627576315789475</c:v>
                </c:pt>
                <c:pt idx="80">
                  <c:v>3.3509402702702702</c:v>
                </c:pt>
                <c:pt idx="81">
                  <c:v>3.4440219444444446</c:v>
                </c:pt>
                <c:pt idx="82">
                  <c:v>3.5424225714285718</c:v>
                </c:pt>
                <c:pt idx="83">
                  <c:v>3.6466114705882351</c:v>
                </c:pt>
                <c:pt idx="84">
                  <c:v>3.7571148484848482</c:v>
                </c:pt>
                <c:pt idx="85">
                  <c:v>3.8745246875000001</c:v>
                </c:pt>
                <c:pt idx="86">
                  <c:v>3.9995093548387097</c:v>
                </c:pt>
                <c:pt idx="87">
                  <c:v>4.1328263333333339</c:v>
                </c:pt>
                <c:pt idx="88">
                  <c:v>4.2753375862068967</c:v>
                </c:pt>
                <c:pt idx="89">
                  <c:v>4.4280282142857139</c:v>
                </c:pt>
                <c:pt idx="90">
                  <c:v>4.5920292592592586</c:v>
                </c:pt>
                <c:pt idx="91">
                  <c:v>4.7686457692307691</c:v>
                </c:pt>
                <c:pt idx="92">
                  <c:v>4.9593916</c:v>
                </c:pt>
              </c:numCache>
            </c:numRef>
          </c:xVal>
          <c:yVal>
            <c:numRef>
              <c:f>'Tauc Mess'!$AO$6:$AO$98</c:f>
              <c:numCache>
                <c:formatCode>General</c:formatCode>
                <c:ptCount val="93"/>
                <c:pt idx="0">
                  <c:v>7.7453617167542825</c:v>
                </c:pt>
                <c:pt idx="1">
                  <c:v>8.252067298551097</c:v>
                </c:pt>
                <c:pt idx="2">
                  <c:v>8.6835788255784934</c:v>
                </c:pt>
                <c:pt idx="3">
                  <c:v>9.3363010747995432</c:v>
                </c:pt>
                <c:pt idx="4">
                  <c:v>9.9092886091257864</c:v>
                </c:pt>
                <c:pt idx="5">
                  <c:v>10.994008332687484</c:v>
                </c:pt>
                <c:pt idx="6">
                  <c:v>11.998420655701301</c:v>
                </c:pt>
                <c:pt idx="7">
                  <c:v>13.402877676714875</c:v>
                </c:pt>
                <c:pt idx="8">
                  <c:v>14.808796279375601</c:v>
                </c:pt>
                <c:pt idx="9">
                  <c:v>14.803988456632588</c:v>
                </c:pt>
                <c:pt idx="10">
                  <c:v>15.753730418096188</c:v>
                </c:pt>
                <c:pt idx="11">
                  <c:v>17.37978591510085</c:v>
                </c:pt>
                <c:pt idx="12">
                  <c:v>19.804042026997632</c:v>
                </c:pt>
                <c:pt idx="13">
                  <c:v>21.596871689092534</c:v>
                </c:pt>
                <c:pt idx="14">
                  <c:v>24.755595411447473</c:v>
                </c:pt>
                <c:pt idx="15">
                  <c:v>27.928550869297474</c:v>
                </c:pt>
                <c:pt idx="16">
                  <c:v>32.541935256168749</c:v>
                </c:pt>
                <c:pt idx="17">
                  <c:v>38.538606351665919</c:v>
                </c:pt>
                <c:pt idx="18">
                  <c:v>43.852054244544618</c:v>
                </c:pt>
                <c:pt idx="19">
                  <c:v>48.782054150748905</c:v>
                </c:pt>
                <c:pt idx="20">
                  <c:v>53.445541297507127</c:v>
                </c:pt>
                <c:pt idx="21">
                  <c:v>61.388188785284065</c:v>
                </c:pt>
                <c:pt idx="22">
                  <c:v>70.703851133774563</c:v>
                </c:pt>
                <c:pt idx="23">
                  <c:v>79.773160413200074</c:v>
                </c:pt>
                <c:pt idx="24">
                  <c:v>103.08825039599851</c:v>
                </c:pt>
                <c:pt idx="25">
                  <c:v>106.53324265955963</c:v>
                </c:pt>
                <c:pt idx="26">
                  <c:v>125.90385571327967</c:v>
                </c:pt>
                <c:pt idx="27">
                  <c:v>145.91210122501383</c:v>
                </c:pt>
                <c:pt idx="28">
                  <c:v>172.01238000930127</c:v>
                </c:pt>
                <c:pt idx="29">
                  <c:v>220.19564193410002</c:v>
                </c:pt>
                <c:pt idx="30">
                  <c:v>264.83512984580392</c:v>
                </c:pt>
                <c:pt idx="31">
                  <c:v>280.72581638920462</c:v>
                </c:pt>
                <c:pt idx="32">
                  <c:v>309.78764062699571</c:v>
                </c:pt>
                <c:pt idx="33">
                  <c:v>382.64705153481503</c:v>
                </c:pt>
                <c:pt idx="34">
                  <c:v>422.06538046616407</c:v>
                </c:pt>
                <c:pt idx="35">
                  <c:v>642.75416779497084</c:v>
                </c:pt>
                <c:pt idx="36">
                  <c:v>745.95944712961568</c:v>
                </c:pt>
                <c:pt idx="37">
                  <c:v>833.52573541032541</c:v>
                </c:pt>
                <c:pt idx="38">
                  <c:v>936.60507488624853</c:v>
                </c:pt>
                <c:pt idx="39">
                  <c:v>1069.9038250197921</c:v>
                </c:pt>
                <c:pt idx="40">
                  <c:v>1587.793101075742</c:v>
                </c:pt>
                <c:pt idx="41">
                  <c:v>1310.708497752795</c:v>
                </c:pt>
                <c:pt idx="42">
                  <c:v>1113.054238346808</c:v>
                </c:pt>
                <c:pt idx="43">
                  <c:v>1126.6834778121438</c:v>
                </c:pt>
                <c:pt idx="44">
                  <c:v>1241.6324627632755</c:v>
                </c:pt>
                <c:pt idx="45">
                  <c:v>1375.1632174562285</c:v>
                </c:pt>
                <c:pt idx="46">
                  <c:v>1409.4111851501034</c:v>
                </c:pt>
                <c:pt idx="47">
                  <c:v>1731.2505248118068</c:v>
                </c:pt>
                <c:pt idx="48">
                  <c:v>1573.4938661101028</c:v>
                </c:pt>
                <c:pt idx="49">
                  <c:v>2179.8052229576115</c:v>
                </c:pt>
                <c:pt idx="50">
                  <c:v>1966.5698201055861</c:v>
                </c:pt>
                <c:pt idx="51">
                  <c:v>1240.8334514228147</c:v>
                </c:pt>
                <c:pt idx="52">
                  <c:v>1871.7499348709684</c:v>
                </c:pt>
                <c:pt idx="53">
                  <c:v>1597.1662075463471</c:v>
                </c:pt>
                <c:pt idx="54">
                  <c:v>1480.5180517888002</c:v>
                </c:pt>
                <c:pt idx="55">
                  <c:v>1407.2906092723413</c:v>
                </c:pt>
                <c:pt idx="56">
                  <c:v>1336.7682223562094</c:v>
                </c:pt>
                <c:pt idx="57">
                  <c:v>1289.514189585014</c:v>
                </c:pt>
                <c:pt idx="58">
                  <c:v>1231.5356902350072</c:v>
                </c:pt>
                <c:pt idx="59">
                  <c:v>1189.9894790706903</c:v>
                </c:pt>
                <c:pt idx="60">
                  <c:v>1264.6388482111613</c:v>
                </c:pt>
                <c:pt idx="61">
                  <c:v>1354.0716078257071</c:v>
                </c:pt>
                <c:pt idx="62">
                  <c:v>1229.1174386169555</c:v>
                </c:pt>
                <c:pt idx="63">
                  <c:v>1222.802262531513</c:v>
                </c:pt>
                <c:pt idx="64">
                  <c:v>1203.2578203839553</c:v>
                </c:pt>
                <c:pt idx="65">
                  <c:v>1320.5465599611771</c:v>
                </c:pt>
                <c:pt idx="66">
                  <c:v>1377.834426768093</c:v>
                </c:pt>
                <c:pt idx="67">
                  <c:v>1314.9276677575494</c:v>
                </c:pt>
                <c:pt idx="68">
                  <c:v>1398.0238182183309</c:v>
                </c:pt>
                <c:pt idx="69">
                  <c:v>1341.7924966523124</c:v>
                </c:pt>
                <c:pt idx="70">
                  <c:v>1442.9848579330039</c:v>
                </c:pt>
                <c:pt idx="71">
                  <c:v>1610.4177900574209</c:v>
                </c:pt>
                <c:pt idx="72">
                  <c:v>1679.0002051457845</c:v>
                </c:pt>
                <c:pt idx="73">
                  <c:v>1989.9800569701824</c:v>
                </c:pt>
                <c:pt idx="74">
                  <c:v>1942.198866685545</c:v>
                </c:pt>
                <c:pt idx="75">
                  <c:v>1998.7108496201847</c:v>
                </c:pt>
                <c:pt idx="76">
                  <c:v>2206.9333924291336</c:v>
                </c:pt>
                <c:pt idx="77">
                  <c:v>2472.1131626978595</c:v>
                </c:pt>
                <c:pt idx="78">
                  <c:v>2716.8324207166183</c:v>
                </c:pt>
                <c:pt idx="79">
                  <c:v>3350.2252520041075</c:v>
                </c:pt>
                <c:pt idx="80">
                  <c:v>2974.4925984599922</c:v>
                </c:pt>
                <c:pt idx="81">
                  <c:v>3664.8989037030583</c:v>
                </c:pt>
                <c:pt idx="82">
                  <c:v>3190.3497698312653</c:v>
                </c:pt>
                <c:pt idx="83">
                  <c:v>3340.6442004985288</c:v>
                </c:pt>
                <c:pt idx="84">
                  <c:v>3164.7045662036453</c:v>
                </c:pt>
                <c:pt idx="85">
                  <c:v>3052.7717741460942</c:v>
                </c:pt>
                <c:pt idx="86">
                  <c:v>2497.6430428228168</c:v>
                </c:pt>
                <c:pt idx="87">
                  <c:v>2862.4226190957525</c:v>
                </c:pt>
                <c:pt idx="88">
                  <c:v>4088.6669708307563</c:v>
                </c:pt>
                <c:pt idx="89">
                  <c:v>1758.269634654514</c:v>
                </c:pt>
                <c:pt idx="90">
                  <c:v>2002.6093311107918</c:v>
                </c:pt>
                <c:pt idx="91">
                  <c:v>2026.7279327387344</c:v>
                </c:pt>
                <c:pt idx="92">
                  <c:v>2592.4538288036943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MoSiC 80 micron Tauc Plot</c:v>
                </c15:tx>
              </c15:filteredSeriesTitle>
            </c:ext>
            <c:ext xmlns:c16="http://schemas.microsoft.com/office/drawing/2014/chart" uri="{C3380CC4-5D6E-409C-BE32-E72D297353CC}">
              <c16:uniqueId val="{00000000-7F3C-48E5-8932-53DF323947E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'[1]E903 Data'!$AN$94:$AN$98</c:f>
              <c:numCache>
                <c:formatCode>General</c:formatCode>
                <c:ptCount val="5"/>
                <c:pt idx="0">
                  <c:v>2.8833672093023255</c:v>
                </c:pt>
                <c:pt idx="1">
                  <c:v>2.9520188095238096</c:v>
                </c:pt>
                <c:pt idx="2">
                  <c:v>3.0240192682926832</c:v>
                </c:pt>
                <c:pt idx="3">
                  <c:v>3.09961975</c:v>
                </c:pt>
                <c:pt idx="4">
                  <c:v>3.1790971794871794</c:v>
                </c:pt>
              </c:numCache>
            </c:numRef>
          </c:xVal>
          <c:yVal>
            <c:numRef>
              <c:f>'[1]E903 Data'!$AO$94:$AO$98</c:f>
              <c:numCache>
                <c:formatCode>General</c:formatCode>
                <c:ptCount val="5"/>
                <c:pt idx="0">
                  <c:v>1942.198866685545</c:v>
                </c:pt>
                <c:pt idx="1">
                  <c:v>1998.7108496201847</c:v>
                </c:pt>
                <c:pt idx="2">
                  <c:v>2206.9333924291336</c:v>
                </c:pt>
                <c:pt idx="3">
                  <c:v>2472.1131626978595</c:v>
                </c:pt>
                <c:pt idx="4">
                  <c:v>2716.8324207166183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C-48E5-8932-53DF3239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(F(R) x E)^2 </a:t>
                </a:r>
              </a:p>
            </c:rich>
          </c:tx>
          <c:layout>
            <c:manualLayout>
              <c:xMode val="edge"/>
              <c:yMode val="edge"/>
              <c:x val="2.2332860752311716E-2"/>
              <c:y val="0.42799939614122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solidFill>
                  <a:schemeClr val="bg1"/>
                </a:solidFill>
                <a:effectLst/>
              </a:rPr>
              <a:t>Mo-SiC 80 nm Tauc Bandgap Extrapolation</a:t>
            </a:r>
            <a:endParaRPr lang="en-US" sz="280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9638442021194"/>
          <c:y val="0.12649201049618655"/>
          <c:w val="0.70319409172846148"/>
          <c:h val="0.72532802175420319"/>
        </c:manualLayout>
      </c:layout>
      <c:scatterChart>
        <c:scatterStyle val="smoothMarker"/>
        <c:varyColors val="0"/>
        <c:ser>
          <c:idx val="0"/>
          <c:order val="0"/>
          <c:tx>
            <c:v>(F(R) x E) versus 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'Tauc Mess'!$BC$6:$BC$98</c:f>
              <c:numCache>
                <c:formatCode>General</c:formatCode>
                <c:ptCount val="93"/>
                <c:pt idx="0">
                  <c:v>0.42559775020307822</c:v>
                </c:pt>
                <c:pt idx="1">
                  <c:v>0.43237413938342717</c:v>
                </c:pt>
                <c:pt idx="2">
                  <c:v>0.43907966301985368</c:v>
                </c:pt>
                <c:pt idx="3">
                  <c:v>0.44566964313210033</c:v>
                </c:pt>
                <c:pt idx="4">
                  <c:v>0.45687295823951368</c:v>
                </c:pt>
                <c:pt idx="5">
                  <c:v>0.46798376803459124</c:v>
                </c:pt>
                <c:pt idx="6">
                  <c:v>0.48165355327259846</c:v>
                </c:pt>
                <c:pt idx="7">
                  <c:v>0.49391680886259021</c:v>
                </c:pt>
                <c:pt idx="8">
                  <c:v>0.50051763523323156</c:v>
                </c:pt>
                <c:pt idx="9">
                  <c:v>0.50001957156177257</c:v>
                </c:pt>
                <c:pt idx="10">
                  <c:v>0.50462605563108354</c:v>
                </c:pt>
                <c:pt idx="11">
                  <c:v>0.51604491621426585</c:v>
                </c:pt>
                <c:pt idx="12">
                  <c:v>0.53555492822781736</c:v>
                </c:pt>
                <c:pt idx="13">
                  <c:v>0.55220417401111344</c:v>
                </c:pt>
                <c:pt idx="14">
                  <c:v>0.57179099905513908</c:v>
                </c:pt>
                <c:pt idx="15">
                  <c:v>0.58866933718216818</c:v>
                </c:pt>
                <c:pt idx="16">
                  <c:v>0.60686330310854231</c:v>
                </c:pt>
                <c:pt idx="17">
                  <c:v>0.62319533193639953</c:v>
                </c:pt>
                <c:pt idx="18">
                  <c:v>0.63953143976960625</c:v>
                </c:pt>
                <c:pt idx="19">
                  <c:v>0.65949858284561202</c:v>
                </c:pt>
                <c:pt idx="20">
                  <c:v>0.67575103940928749</c:v>
                </c:pt>
                <c:pt idx="21">
                  <c:v>0.69165789230635555</c:v>
                </c:pt>
                <c:pt idx="22">
                  <c:v>0.71116318886978414</c:v>
                </c:pt>
                <c:pt idx="23">
                  <c:v>0.73433277213020121</c:v>
                </c:pt>
                <c:pt idx="24">
                  <c:v>0.76100508286187107</c:v>
                </c:pt>
                <c:pt idx="25">
                  <c:v>0.78249822220457799</c:v>
                </c:pt>
                <c:pt idx="26">
                  <c:v>0.80419426033423469</c:v>
                </c:pt>
                <c:pt idx="27">
                  <c:v>0.82745074874857694</c:v>
                </c:pt>
                <c:pt idx="28">
                  <c:v>0.85465159523901735</c:v>
                </c:pt>
                <c:pt idx="29">
                  <c:v>0.8886872520269733</c:v>
                </c:pt>
                <c:pt idx="30">
                  <c:v>0.92404531265444567</c:v>
                </c:pt>
                <c:pt idx="31">
                  <c:v>0.9568297253178657</c:v>
                </c:pt>
                <c:pt idx="32">
                  <c:v>0.98574037842510875</c:v>
                </c:pt>
                <c:pt idx="33">
                  <c:v>1.0323914516233714</c:v>
                </c:pt>
                <c:pt idx="34">
                  <c:v>1.081118920093916</c:v>
                </c:pt>
                <c:pt idx="35">
                  <c:v>1.1362296516772648</c:v>
                </c:pt>
                <c:pt idx="36">
                  <c:v>1.1899239310279257</c:v>
                </c:pt>
                <c:pt idx="37">
                  <c:v>1.2460991931023906</c:v>
                </c:pt>
                <c:pt idx="38">
                  <c:v>1.2956120173990036</c:v>
                </c:pt>
                <c:pt idx="39">
                  <c:v>1.3718682114247807</c:v>
                </c:pt>
                <c:pt idx="40">
                  <c:v>1.4703408951449746</c:v>
                </c:pt>
                <c:pt idx="41">
                  <c:v>1.5519300872376984</c:v>
                </c:pt>
                <c:pt idx="42">
                  <c:v>1.6328596386047096</c:v>
                </c:pt>
                <c:pt idx="43">
                  <c:v>1.7234925505135943</c:v>
                </c:pt>
                <c:pt idx="44">
                  <c:v>1.8022940876423168</c:v>
                </c:pt>
                <c:pt idx="45">
                  <c:v>1.8690988778884725</c:v>
                </c:pt>
                <c:pt idx="46">
                  <c:v>1.9069764596379633</c:v>
                </c:pt>
                <c:pt idx="47">
                  <c:v>1.9703656868027373</c:v>
                </c:pt>
                <c:pt idx="48">
                  <c:v>2.041004345979597</c:v>
                </c:pt>
                <c:pt idx="49">
                  <c:v>2.0793366897895389</c:v>
                </c:pt>
                <c:pt idx="50">
                  <c:v>2.1336693893882237</c:v>
                </c:pt>
                <c:pt idx="51">
                  <c:v>2.140551817633078</c:v>
                </c:pt>
                <c:pt idx="52">
                  <c:v>2.1754162679749478</c:v>
                </c:pt>
                <c:pt idx="53">
                  <c:v>2.2201762873640232</c:v>
                </c:pt>
                <c:pt idx="54">
                  <c:v>2.2307097766521369</c:v>
                </c:pt>
                <c:pt idx="55">
                  <c:v>2.2417551373845779</c:v>
                </c:pt>
                <c:pt idx="56">
                  <c:v>2.2882566425955106</c:v>
                </c:pt>
                <c:pt idx="57">
                  <c:v>2.3185643169755554</c:v>
                </c:pt>
                <c:pt idx="58">
                  <c:v>2.3542794868975907</c:v>
                </c:pt>
                <c:pt idx="59">
                  <c:v>2.3622656948123053</c:v>
                </c:pt>
                <c:pt idx="60">
                  <c:v>2.4034572078821821</c:v>
                </c:pt>
                <c:pt idx="61">
                  <c:v>2.4760203811012813</c:v>
                </c:pt>
                <c:pt idx="62">
                  <c:v>2.500179959356259</c:v>
                </c:pt>
                <c:pt idx="63">
                  <c:v>2.5743591983008676</c:v>
                </c:pt>
                <c:pt idx="64">
                  <c:v>2.6334796653132746</c:v>
                </c:pt>
                <c:pt idx="65">
                  <c:v>2.6688427368350895</c:v>
                </c:pt>
                <c:pt idx="66">
                  <c:v>2.7219698709800904</c:v>
                </c:pt>
                <c:pt idx="67">
                  <c:v>2.7481072879169184</c:v>
                </c:pt>
                <c:pt idx="68">
                  <c:v>2.7919727052062768</c:v>
                </c:pt>
                <c:pt idx="69">
                  <c:v>2.8921626508821983</c:v>
                </c:pt>
                <c:pt idx="70">
                  <c:v>3.0092858491505932</c:v>
                </c:pt>
                <c:pt idx="71">
                  <c:v>3.0988002906468473</c:v>
                </c:pt>
                <c:pt idx="72">
                  <c:v>3.2462923771760162</c:v>
                </c:pt>
                <c:pt idx="73">
                  <c:v>3.3201868805758434</c:v>
                </c:pt>
                <c:pt idx="74">
                  <c:v>3.3965185013957315</c:v>
                </c:pt>
                <c:pt idx="75">
                  <c:v>3.5195248457286739</c:v>
                </c:pt>
                <c:pt idx="76">
                  <c:v>3.6698411291750417</c:v>
                </c:pt>
                <c:pt idx="77">
                  <c:v>3.8827223792408647</c:v>
                </c:pt>
                <c:pt idx="78">
                  <c:v>3.8629753927195791</c:v>
                </c:pt>
                <c:pt idx="79">
                  <c:v>3.9707840275356858</c:v>
                </c:pt>
                <c:pt idx="80">
                  <c:v>4.0661570421914384</c:v>
                </c:pt>
                <c:pt idx="81">
                  <c:v>4.2159117678173308</c:v>
                </c:pt>
                <c:pt idx="82">
                  <c:v>4.198327377649882</c:v>
                </c:pt>
                <c:pt idx="83">
                  <c:v>4.3931781485694339</c:v>
                </c:pt>
                <c:pt idx="84">
                  <c:v>4.3389306463401658</c:v>
                </c:pt>
                <c:pt idx="85">
                  <c:v>4.6567620871351174</c:v>
                </c:pt>
                <c:pt idx="86">
                  <c:v>4.4464033931721128</c:v>
                </c:pt>
                <c:pt idx="87">
                  <c:v>4.5294094875095574</c:v>
                </c:pt>
                <c:pt idx="88">
                  <c:v>4.603612356295427</c:v>
                </c:pt>
                <c:pt idx="89">
                  <c:v>4.5406919759515239</c:v>
                </c:pt>
                <c:pt idx="90">
                  <c:v>4.9359199610040969</c:v>
                </c:pt>
                <c:pt idx="91">
                  <c:v>5.3260500787157019</c:v>
                </c:pt>
                <c:pt idx="92">
                  <c:v>6.0486693530914435</c:v>
                </c:pt>
              </c:numCache>
            </c:numRef>
          </c:xVal>
          <c:yVal>
            <c:numRef>
              <c:f>'Tauc Mess'!$BD$6:$BD$98</c:f>
              <c:numCache>
                <c:formatCode>General</c:formatCode>
                <c:ptCount val="93"/>
                <c:pt idx="0">
                  <c:v>0.18113344497792178</c:v>
                </c:pt>
                <c:pt idx="1">
                  <c:v>0.18694739640755931</c:v>
                </c:pt>
                <c:pt idx="2">
                  <c:v>0.19279095047762826</c:v>
                </c:pt>
                <c:pt idx="3">
                  <c:v>0.19862143080949365</c:v>
                </c:pt>
                <c:pt idx="4">
                  <c:v>0.20873289997052441</c:v>
                </c:pt>
                <c:pt idx="5">
                  <c:v>0.2190088071438541</c:v>
                </c:pt>
                <c:pt idx="6">
                  <c:v>0.23199014538011983</c:v>
                </c:pt>
                <c:pt idx="7">
                  <c:v>0.24395381407700448</c:v>
                </c:pt>
                <c:pt idx="8">
                  <c:v>0.25051790317946626</c:v>
                </c:pt>
                <c:pt idx="9">
                  <c:v>0.25001957194481861</c:v>
                </c:pt>
                <c:pt idx="10">
                  <c:v>0.2546474560217854</c:v>
                </c:pt>
                <c:pt idx="11">
                  <c:v>0.26630235555058868</c:v>
                </c:pt>
                <c:pt idx="12">
                  <c:v>0.28681908114910259</c:v>
                </c:pt>
                <c:pt idx="13">
                  <c:v>0.30492944979529607</c:v>
                </c:pt>
                <c:pt idx="14">
                  <c:v>0.32694494660047407</c:v>
                </c:pt>
                <c:pt idx="15">
                  <c:v>0.3465315885384932</c:v>
                </c:pt>
                <c:pt idx="16">
                  <c:v>0.36828306865981048</c:v>
                </c:pt>
                <c:pt idx="17">
                  <c:v>0.38837242174731917</c:v>
                </c:pt>
                <c:pt idx="18">
                  <c:v>0.40900046245378552</c:v>
                </c:pt>
                <c:pt idx="19">
                  <c:v>0.43493838077537061</c:v>
                </c:pt>
                <c:pt idx="20">
                  <c:v>0.45663946726273241</c:v>
                </c:pt>
                <c:pt idx="21">
                  <c:v>0.47839063998967013</c:v>
                </c:pt>
                <c:pt idx="22">
                  <c:v>0.50575308120344031</c:v>
                </c:pt>
                <c:pt idx="23">
                  <c:v>0.53924462022442599</c:v>
                </c:pt>
                <c:pt idx="24">
                  <c:v>0.57912873614160321</c:v>
                </c:pt>
                <c:pt idx="25">
                  <c:v>0.61230346775332511</c:v>
                </c:pt>
                <c:pt idx="26">
                  <c:v>0.64672840835452683</c:v>
                </c:pt>
                <c:pt idx="27">
                  <c:v>0.68467474160458064</c:v>
                </c:pt>
                <c:pt idx="28">
                  <c:v>0.73042934924459713</c:v>
                </c:pt>
                <c:pt idx="29">
                  <c:v>0.78976503191525316</c:v>
                </c:pt>
                <c:pt idx="30">
                  <c:v>0.85385973983865227</c:v>
                </c:pt>
                <c:pt idx="31">
                  <c:v>0.91552312325186236</c:v>
                </c:pt>
                <c:pt idx="32">
                  <c:v>0.97168409365767661</c:v>
                </c:pt>
                <c:pt idx="33">
                  <c:v>1.065832109385012</c:v>
                </c:pt>
                <c:pt idx="34">
                  <c:v>1.1688181193850351</c:v>
                </c:pt>
                <c:pt idx="35">
                  <c:v>1.2910178213506385</c:v>
                </c:pt>
                <c:pt idx="36">
                  <c:v>1.4159189616329517</c:v>
                </c:pt>
                <c:pt idx="37">
                  <c:v>1.5527631990504289</c:v>
                </c:pt>
                <c:pt idx="38">
                  <c:v>1.6786104996287159</c:v>
                </c:pt>
                <c:pt idx="39">
                  <c:v>1.8820223895178267</c:v>
                </c:pt>
                <c:pt idx="40">
                  <c:v>2.1619023479357251</c:v>
                </c:pt>
                <c:pt idx="41">
                  <c:v>2.4084869956736101</c:v>
                </c:pt>
                <c:pt idx="42">
                  <c:v>2.6662305993843027</c:v>
                </c:pt>
                <c:pt idx="43">
                  <c:v>2.9704265716758544</c:v>
                </c:pt>
                <c:pt idx="44">
                  <c:v>3.248263978350451</c:v>
                </c:pt>
                <c:pt idx="45">
                  <c:v>3.4935306153239472</c:v>
                </c:pt>
                <c:pt idx="46">
                  <c:v>3.6365592176133403</c:v>
                </c:pt>
                <c:pt idx="47">
                  <c:v>3.8823409397296227</c:v>
                </c:pt>
                <c:pt idx="48">
                  <c:v>4.1656987403076027</c:v>
                </c:pt>
                <c:pt idx="49">
                  <c:v>4.3236410695049168</c:v>
                </c:pt>
                <c:pt idx="50">
                  <c:v>4.5525450632123157</c:v>
                </c:pt>
                <c:pt idx="51">
                  <c:v>4.5819620839722743</c:v>
                </c:pt>
                <c:pt idx="52">
                  <c:v>4.7324359389700499</c:v>
                </c:pt>
                <c:pt idx="53">
                  <c:v>4.9291827469734972</c:v>
                </c:pt>
                <c:pt idx="54">
                  <c:v>4.9760661076514268</c:v>
                </c:pt>
                <c:pt idx="55">
                  <c:v>5.025466095990148</c:v>
                </c:pt>
                <c:pt idx="56">
                  <c:v>5.2361184623824784</c:v>
                </c:pt>
                <c:pt idx="57">
                  <c:v>5.3757404919523237</c:v>
                </c:pt>
                <c:pt idx="58">
                  <c:v>5.5426319024267832</c:v>
                </c:pt>
                <c:pt idx="59">
                  <c:v>5.5802992128870637</c:v>
                </c:pt>
                <c:pt idx="60">
                  <c:v>5.7766065501208148</c:v>
                </c:pt>
                <c:pt idx="61">
                  <c:v>6.1306769276289339</c:v>
                </c:pt>
                <c:pt idx="62">
                  <c:v>6.2508998291666646</c:v>
                </c:pt>
                <c:pt idx="63">
                  <c:v>6.6273252818762858</c:v>
                </c:pt>
                <c:pt idx="64">
                  <c:v>6.9352151476185169</c:v>
                </c:pt>
                <c:pt idx="65">
                  <c:v>7.1227215539574109</c:v>
                </c:pt>
                <c:pt idx="66">
                  <c:v>7.4091199785233695</c:v>
                </c:pt>
                <c:pt idx="67">
                  <c:v>7.5520936659020803</c:v>
                </c:pt>
                <c:pt idx="68">
                  <c:v>7.7951115866168559</c:v>
                </c:pt>
                <c:pt idx="69">
                  <c:v>8.3646047991579451</c:v>
                </c:pt>
                <c:pt idx="70">
                  <c:v>9.0558013218980058</c:v>
                </c:pt>
                <c:pt idx="71">
                  <c:v>9.6025632413129856</c:v>
                </c:pt>
                <c:pt idx="72">
                  <c:v>10.538414198111109</c:v>
                </c:pt>
                <c:pt idx="73">
                  <c:v>11.023640921947949</c:v>
                </c:pt>
                <c:pt idx="74">
                  <c:v>11.536337930323507</c:v>
                </c:pt>
                <c:pt idx="75">
                  <c:v>12.387055139701445</c:v>
                </c:pt>
                <c:pt idx="76">
                  <c:v>13.467733913384745</c:v>
                </c:pt>
                <c:pt idx="77">
                  <c:v>15.075533074257841</c:v>
                </c:pt>
                <c:pt idx="78">
                  <c:v>14.922578884756987</c:v>
                </c:pt>
                <c:pt idx="79">
                  <c:v>15.767125793332522</c:v>
                </c:pt>
                <c:pt idx="80">
                  <c:v>16.533633091763026</c:v>
                </c:pt>
                <c:pt idx="81">
                  <c:v>17.77391203402065</c:v>
                </c:pt>
                <c:pt idx="82">
                  <c:v>17.625952769924535</c:v>
                </c:pt>
                <c:pt idx="83">
                  <c:v>19.30001424506796</c:v>
                </c:pt>
                <c:pt idx="84">
                  <c:v>18.826319153749889</c:v>
                </c:pt>
                <c:pt idx="85">
                  <c:v>21.685433136179014</c:v>
                </c:pt>
                <c:pt idx="86">
                  <c:v>19.770503134812479</c:v>
                </c:pt>
                <c:pt idx="87">
                  <c:v>20.515550305541591</c:v>
                </c:pt>
                <c:pt idx="88">
                  <c:v>21.193246727035934</c:v>
                </c:pt>
                <c:pt idx="89">
                  <c:v>20.617883620470554</c:v>
                </c:pt>
                <c:pt idx="90">
                  <c:v>24.363305861438686</c:v>
                </c:pt>
                <c:pt idx="91">
                  <c:v>28.366809440987534</c:v>
                </c:pt>
                <c:pt idx="92">
                  <c:v>36.586400943027662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9-43E0-8E84-71062280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656"/>
        <c:axId val="44119968"/>
      </c:scatterChart>
      <c:valAx>
        <c:axId val="4411865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68"/>
        <c:crosses val="autoZero"/>
        <c:crossBetween val="midCat"/>
      </c:valAx>
      <c:valAx>
        <c:axId val="441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(F(R) x E)^2 </a:t>
                </a:r>
              </a:p>
            </c:rich>
          </c:tx>
          <c:layout>
            <c:manualLayout>
              <c:xMode val="edge"/>
              <c:yMode val="edge"/>
              <c:x val="1.4050025515678913E-2"/>
              <c:y val="0.41153564534380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18nm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Data'!$N$17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Data'!$N$19:$N$112</c:f>
              <c:numCache>
                <c:formatCode>0.000</c:formatCode>
                <c:ptCount val="94"/>
                <c:pt idx="0">
                  <c:v>0.45839999999999997</c:v>
                </c:pt>
                <c:pt idx="1">
                  <c:v>0.45500000000000002</c:v>
                </c:pt>
                <c:pt idx="2">
                  <c:v>0.45240000000000002</c:v>
                </c:pt>
                <c:pt idx="3">
                  <c:v>0.4511</c:v>
                </c:pt>
                <c:pt idx="4">
                  <c:v>0.44990000000000002</c:v>
                </c:pt>
                <c:pt idx="5">
                  <c:v>0.44479999999999997</c:v>
                </c:pt>
                <c:pt idx="6">
                  <c:v>0.44059999999999999</c:v>
                </c:pt>
                <c:pt idx="7">
                  <c:v>0.43480000000000002</c:v>
                </c:pt>
                <c:pt idx="8">
                  <c:v>0.43149999999999999</c:v>
                </c:pt>
                <c:pt idx="9">
                  <c:v>0.43180000000000002</c:v>
                </c:pt>
                <c:pt idx="10">
                  <c:v>0.43380000000000002</c:v>
                </c:pt>
                <c:pt idx="11">
                  <c:v>0.43419999999999997</c:v>
                </c:pt>
                <c:pt idx="12">
                  <c:v>0.43049999999999999</c:v>
                </c:pt>
                <c:pt idx="13">
                  <c:v>0.42420000000000002</c:v>
                </c:pt>
                <c:pt idx="14">
                  <c:v>0.41760000000000003</c:v>
                </c:pt>
                <c:pt idx="15">
                  <c:v>0.41</c:v>
                </c:pt>
                <c:pt idx="16">
                  <c:v>0.40560000000000002</c:v>
                </c:pt>
                <c:pt idx="17">
                  <c:v>0.40160000000000001</c:v>
                </c:pt>
                <c:pt idx="18">
                  <c:v>0.39900000000000002</c:v>
                </c:pt>
                <c:pt idx="19">
                  <c:v>0.39500000000000002</c:v>
                </c:pt>
                <c:pt idx="20">
                  <c:v>0.38929999999999998</c:v>
                </c:pt>
                <c:pt idx="21">
                  <c:v>0.38650000000000001</c:v>
                </c:pt>
                <c:pt idx="22">
                  <c:v>0.38279999999999997</c:v>
                </c:pt>
                <c:pt idx="23">
                  <c:v>0.37940000000000002</c:v>
                </c:pt>
                <c:pt idx="24">
                  <c:v>0.373</c:v>
                </c:pt>
                <c:pt idx="25">
                  <c:v>0.36770000000000003</c:v>
                </c:pt>
                <c:pt idx="26">
                  <c:v>0.36209999999999998</c:v>
                </c:pt>
                <c:pt idx="27">
                  <c:v>0.3599</c:v>
                </c:pt>
                <c:pt idx="28">
                  <c:v>0.35499999999999998</c:v>
                </c:pt>
                <c:pt idx="29">
                  <c:v>0.34939999999999999</c:v>
                </c:pt>
                <c:pt idx="30">
                  <c:v>0.34329999999999999</c:v>
                </c:pt>
                <c:pt idx="31">
                  <c:v>0.33650000000000002</c:v>
                </c:pt>
                <c:pt idx="32">
                  <c:v>0.32900000000000001</c:v>
                </c:pt>
                <c:pt idx="33">
                  <c:v>0.32490000000000002</c:v>
                </c:pt>
                <c:pt idx="34">
                  <c:v>0.31769999999999998</c:v>
                </c:pt>
                <c:pt idx="35">
                  <c:v>0.30759999999999998</c:v>
                </c:pt>
                <c:pt idx="36">
                  <c:v>0.30170000000000002</c:v>
                </c:pt>
                <c:pt idx="37">
                  <c:v>0.2928</c:v>
                </c:pt>
                <c:pt idx="38">
                  <c:v>0.2838</c:v>
           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0.25600000000000001</c:v>
                </c:pt>
                <c:pt idx="42">
                  <c:v>0.24529999999999999</c:v>
                </c:pt>
                <c:pt idx="43">
                  <c:v>0.23549999999999999</c:v>
                </c:pt>
                <c:pt idx="44">
                  <c:v>0.2273</c:v>
                </c:pt>
                <c:pt idx="45">
                  <c:v>0.2223</c:v>
                </c:pt>
                <c:pt idx="46">
                  <c:v>0.2162</c:v>
                </c:pt>
                <c:pt idx="47">
                  <c:v>0.2135</c:v>
                </c:pt>
                <c:pt idx="48">
                  <c:v>0.20979999999999999</c:v>
                </c:pt>
                <c:pt idx="49">
                  <c:v>0.20610000000000001</c:v>
                </c:pt>
                <c:pt idx="50">
                  <c:v>0.20580000000000001</c:v>
                </c:pt>
                <c:pt idx="51">
                  <c:v>0.2029</c:v>
                </c:pt>
                <c:pt idx="52">
                  <c:v>0.20119999999999999</c:v>
                </c:pt>
                <c:pt idx="53">
                  <c:v>0.20119999999999999</c:v>
                </c:pt>
                <c:pt idx="54">
                  <c:v>0.19939999999999999</c:v>
                </c:pt>
                <c:pt idx="55">
                  <c:v>0.19889999999999999</c:v>
                </c:pt>
                <c:pt idx="56">
                  <c:v>0.1986</c:v>
                </c:pt>
                <c:pt idx="57">
                  <c:v>0.19819999999999999</c:v>
                </c:pt>
                <c:pt idx="58">
                  <c:v>0.19589999999999999</c:v>
                </c:pt>
                <c:pt idx="59">
                  <c:v>0.19600000000000001</c:v>
                </c:pt>
                <c:pt idx="60">
                  <c:v>0.19689999999999999</c:v>
                </c:pt>
                <c:pt idx="61">
                  <c:v>0.19439999999999999</c:v>
                </c:pt>
                <c:pt idx="62">
                  <c:v>0.1933</c:v>
                </c:pt>
                <c:pt idx="63">
                  <c:v>0.193</c:v>
                </c:pt>
                <c:pt idx="64">
                  <c:v>0.19120000000000001</c:v>
                </c:pt>
                <c:pt idx="65">
                  <c:v>0.189</c:v>
                </c:pt>
                <c:pt idx="66">
                  <c:v>0.1875</c:v>
                </c:pt>
                <c:pt idx="67">
                  <c:v>0.18740000000000001</c:v>
                </c:pt>
                <c:pt idx="68">
                  <c:v>0.18840000000000001</c:v>
                </c:pt>
                <c:pt idx="69">
                  <c:v>0.1875</c:v>
                </c:pt>
                <c:pt idx="70">
                  <c:v>0.18509999999999999</c:v>
                </c:pt>
                <c:pt idx="71">
                  <c:v>0.18429999999999999</c:v>
                </c:pt>
                <c:pt idx="72">
                  <c:v>0.18049999999999999</c:v>
                </c:pt>
                <c:pt idx="73">
                  <c:v>0.17949999999999999</c:v>
                </c:pt>
                <c:pt idx="74">
                  <c:v>0.1784</c:v>
                </c:pt>
                <c:pt idx="75">
                  <c:v>0.17929999999999999</c:v>
                </c:pt>
                <c:pt idx="76">
                  <c:v>0.17430000000000001</c:v>
                </c:pt>
                <c:pt idx="77">
                  <c:v>0.16339999999999999</c:v>
                </c:pt>
                <c:pt idx="78">
                  <c:v>0.1681</c:v>
                </c:pt>
                <c:pt idx="79">
                  <c:v>0.16900000000000001</c:v>
                </c:pt>
                <c:pt idx="80">
                  <c:v>0.17430000000000001</c:v>
                </c:pt>
                <c:pt idx="81">
                  <c:v>0.1699</c:v>
                </c:pt>
                <c:pt idx="82">
                  <c:v>0.16700000000000001</c:v>
                </c:pt>
                <c:pt idx="83">
                  <c:v>0.1744</c:v>
                </c:pt>
                <c:pt idx="84">
                  <c:v>0.17299999999999999</c:v>
                </c:pt>
                <c:pt idx="85">
                  <c:v>0.1782</c:v>
                </c:pt>
                <c:pt idx="86">
                  <c:v>0.16339999999999999</c:v>
                </c:pt>
                <c:pt idx="87">
                  <c:v>0.17549999999999999</c:v>
                </c:pt>
                <c:pt idx="88">
                  <c:v>0.17560000000000001</c:v>
                </c:pt>
                <c:pt idx="89">
                  <c:v>0.19939999999999999</c:v>
                </c:pt>
                <c:pt idx="90">
                  <c:v>0.18210000000000001</c:v>
                </c:pt>
                <c:pt idx="91">
                  <c:v>0.1885</c:v>
                </c:pt>
                <c:pt idx="92">
                  <c:v>0.17319999999999999</c:v>
                </c:pt>
                <c:pt idx="93">
                  <c:v>0.17119999999999999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E-4388-A24E-0DB999E904DA}"/>
            </c:ext>
          </c:extLst>
        </c:ser>
        <c:ser>
          <c:idx val="1"/>
          <c:order val="1"/>
          <c:tx>
            <c:strRef>
              <c:f>'E903 Data'!$O$17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Data'!$O$19:$O$112</c:f>
              <c:numCache>
                <c:formatCode>0.000</c:formatCode>
                <c:ptCount val="94"/>
                <c:pt idx="0">
                  <c:v>0.4612</c:v>
                </c:pt>
                <c:pt idx="1">
                  <c:v>0.45650000000000002</c:v>
                </c:pt>
                <c:pt idx="2">
                  <c:v>0.45369999999999999</c:v>
                </c:pt>
                <c:pt idx="3">
                  <c:v>0.45340000000000003</c:v>
                </c:pt>
                <c:pt idx="4">
                  <c:v>0.45090000000000002</c:v>
                </c:pt>
                <c:pt idx="5">
                  <c:v>0.44550000000000001</c:v>
                </c:pt>
                <c:pt idx="6">
                  <c:v>0.44059999999999999</c:v>
                </c:pt>
                <c:pt idx="7">
                  <c:v>0.43669999999999998</c:v>
                </c:pt>
                <c:pt idx="8">
                  <c:v>0.43269999999999997</c:v>
                </c:pt>
                <c:pt idx="9">
                  <c:v>0.43290000000000001</c:v>
                </c:pt>
                <c:pt idx="10">
                  <c:v>0.43490000000000001</c:v>
                </c:pt>
                <c:pt idx="11">
                  <c:v>0.43569999999999998</c:v>
                </c:pt>
                <c:pt idx="12">
                  <c:v>0.43190000000000001</c:v>
                </c:pt>
                <c:pt idx="13">
                  <c:v>0.42480000000000001</c:v>
                </c:pt>
                <c:pt idx="14">
                  <c:v>0.41810000000000003</c:v>
                </c:pt>
                <c:pt idx="15">
                  <c:v>0.41089999999999999</c:v>
                </c:pt>
                <c:pt idx="16">
                  <c:v>0.40610000000000002</c:v>
                </c:pt>
                <c:pt idx="17">
                  <c:v>0.40229999999999999</c:v>
                </c:pt>
                <c:pt idx="18">
                  <c:v>0.39989999999999998</c:v>
                </c:pt>
                <c:pt idx="19">
                  <c:v>0.3952</c:v>
                </c:pt>
                <c:pt idx="20">
                  <c:v>0.3901</c:v>
                </c:pt>
                <c:pt idx="21">
                  <c:v>0.38719999999999999</c:v>
                </c:pt>
                <c:pt idx="22">
                  <c:v>0.38279999999999997</c:v>
                </c:pt>
                <c:pt idx="23">
                  <c:v>0.37940000000000002</c:v>
                </c:pt>
                <c:pt idx="24">
                  <c:v>0.374</c:v>
                </c:pt>
                <c:pt idx="25">
                  <c:v>0.36880000000000002</c:v>
                </c:pt>
                <c:pt idx="26">
                  <c:v>0.36270000000000002</c:v>
                </c:pt>
                <c:pt idx="27">
                  <c:v>0.3589</c:v>
                </c:pt>
                <c:pt idx="28">
                  <c:v>0.35539999999999999</c:v>
                </c:pt>
                <c:pt idx="29">
                  <c:v>0.34939999999999999</c:v>
                </c:pt>
                <c:pt idx="30">
                  <c:v>0.34449999999999997</c:v>
                </c:pt>
                <c:pt idx="31">
                  <c:v>0.3367</c:v>
                </c:pt>
                <c:pt idx="32">
                  <c:v>0.33079999999999998</c:v>
                </c:pt>
                <c:pt idx="33">
                  <c:v>0.32590000000000002</c:v>
                </c:pt>
                <c:pt idx="34">
                  <c:v>0.31780000000000003</c:v>
                </c:pt>
                <c:pt idx="35">
                  <c:v>0.30830000000000002</c:v>
                </c:pt>
                <c:pt idx="36">
                  <c:v>0.30070000000000002</c:v>
                </c:pt>
                <c:pt idx="37">
                  <c:v>0.29260000000000003</c:v>
                </c:pt>
                <c:pt idx="38">
                  <c:v>0.28539999999999999</c:v>
                </c:pt>
                <c:pt idx="39">
                  <c:v>0.27900000000000003</c:v>
                </c:pt>
                <c:pt idx="40">
                  <c:v>0.27010000000000001</c:v>
                </c:pt>
                <c:pt idx="41">
                  <c:v>0.25719999999999998</c:v>
                </c:pt>
                <c:pt idx="42">
                  <c:v>0.24829999999999999</c:v>
                </c:pt>
                <c:pt idx="43">
                  <c:v>0.2366</c:v>
                </c:pt>
                <c:pt idx="44">
                  <c:v>0.2276</c:v>
                </c:pt>
                <c:pt idx="45">
                  <c:v>0.2218</c:v>
                </c:pt>
                <c:pt idx="46">
                  <c:v>0.21759999999999999</c:v>
                </c:pt>
                <c:pt idx="47">
                  <c:v>0.21510000000000001</c:v>
                </c:pt>
                <c:pt idx="48">
                  <c:v>0.21190000000000001</c:v>
                </c:pt>
                <c:pt idx="49">
                  <c:v>0.2059</c:v>
                </c:pt>
                <c:pt idx="50">
                  <c:v>0.20519999999999999</c:v>
                </c:pt>
                <c:pt idx="51">
                  <c:v>0.2031</c:v>
                </c:pt>
                <c:pt idx="52">
                  <c:v>0.1983</c:v>
                </c:pt>
                <c:pt idx="53">
                  <c:v>0.20180000000000001</c:v>
                </c:pt>
                <c:pt idx="54">
                  <c:v>0.1993</c:v>
                </c:pt>
                <c:pt idx="55">
                  <c:v>0.1991</c:v>
                </c:pt>
                <c:pt idx="56">
                  <c:v>0.1986</c:v>
                </c:pt>
                <c:pt idx="57">
                  <c:v>0.1973</c:v>
                </c:pt>
                <c:pt idx="58">
                  <c:v>0.1966</c:v>
                </c:pt>
                <c:pt idx="59">
                  <c:v>0.1961</c:v>
                </c:pt>
                <c:pt idx="60">
                  <c:v>0.19470000000000001</c:v>
                </c:pt>
                <c:pt idx="61">
                  <c:v>0.1966</c:v>
                </c:pt>
                <c:pt idx="62">
                  <c:v>0.19189999999999999</c:v>
                </c:pt>
                <c:pt idx="63">
                  <c:v>0.1895</c:v>
                </c:pt>
                <c:pt idx="64">
                  <c:v>0.19</c:v>
                </c:pt>
                <c:pt idx="65">
                  <c:v>0.18640000000000001</c:v>
                </c:pt>
                <c:pt idx="66">
                  <c:v>0.18640000000000001</c:v>
                </c:pt>
                <c:pt idx="67">
                  <c:v>0.18940000000000001</c:v>
                </c:pt>
                <c:pt idx="68">
                  <c:v>0.1845</c:v>
                </c:pt>
                <c:pt idx="69">
                  <c:v>0.1867</c:v>
                </c:pt>
                <c:pt idx="70">
                  <c:v>0.1857</c:v>
                </c:pt>
                <c:pt idx="71">
                  <c:v>0.182</c:v>
                </c:pt>
                <c:pt idx="72">
                  <c:v>0.18360000000000001</c:v>
                </c:pt>
                <c:pt idx="73">
                  <c:v>0.18190000000000001</c:v>
                </c:pt>
                <c:pt idx="74">
                  <c:v>0.17849999999999999</c:v>
                </c:pt>
                <c:pt idx="75">
                  <c:v>0.1777</c:v>
                </c:pt>
                <c:pt idx="76">
                  <c:v>0.1757</c:v>
                </c:pt>
                <c:pt idx="77">
                  <c:v>0.16489999999999999</c:v>
                </c:pt>
                <c:pt idx="78">
                  <c:v>0.1656</c:v>
                </c:pt>
                <c:pt idx="79">
                  <c:v>0.1691</c:v>
                </c:pt>
                <c:pt idx="80">
                  <c:v>0.1696</c:v>
                </c:pt>
                <c:pt idx="81">
                  <c:v>0.1678</c:v>
                </c:pt>
                <c:pt idx="82">
                  <c:v>0.1676</c:v>
                </c:pt>
                <c:pt idx="83">
                  <c:v>0.16930000000000001</c:v>
                </c:pt>
                <c:pt idx="84">
                  <c:v>0.17150000000000001</c:v>
                </c:pt>
                <c:pt idx="85">
                  <c:v>0.1729</c:v>
                </c:pt>
                <c:pt idx="86">
                  <c:v>0.17580000000000001</c:v>
                </c:pt>
                <c:pt idx="87">
                  <c:v>0.1782</c:v>
                </c:pt>
                <c:pt idx="88">
                  <c:v>0.18049999999999999</c:v>
                </c:pt>
                <c:pt idx="89">
                  <c:v>0.1784</c:v>
                </c:pt>
                <c:pt idx="90">
                  <c:v>0.1802</c:v>
                </c:pt>
                <c:pt idx="91">
                  <c:v>0.18179999999999999</c:v>
                </c:pt>
                <c:pt idx="92">
                  <c:v>0.18340000000000001</c:v>
                </c:pt>
                <c:pt idx="93">
                  <c:v>0.15709999999999999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E-4388-A24E-0DB999E904DA}"/>
            </c:ext>
          </c:extLst>
        </c:ser>
        <c:ser>
          <c:idx val="2"/>
          <c:order val="2"/>
          <c:tx>
            <c:strRef>
              <c:f>'E903 Data'!$P$17</c:f>
              <c:strCache>
                <c:ptCount val="1"/>
                <c:pt idx="0">
                  <c:v>0.770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Data'!$P$19:$P$112</c:f>
              <c:numCache>
                <c:formatCode>0.000</c:formatCode>
                <c:ptCount val="94"/>
                <c:pt idx="0">
                  <c:v>0.4612</c:v>
                </c:pt>
                <c:pt idx="1">
                  <c:v>0.45600000000000002</c:v>
                </c:pt>
                <c:pt idx="2">
                  <c:v>0.4546</c:v>
                </c:pt>
                <c:pt idx="3">
                  <c:v>0.4536</c:v>
                </c:pt>
                <c:pt idx="4">
                  <c:v>0.45129999999999998</c:v>
                </c:pt>
                <c:pt idx="5">
                  <c:v>0.44600000000000001</c:v>
                </c:pt>
                <c:pt idx="6">
                  <c:v>0.44230000000000003</c:v>
                </c:pt>
                <c:pt idx="7">
                  <c:v>0.4375</c:v>
                </c:pt>
                <c:pt idx="8">
                  <c:v>0.43380000000000002</c:v>
                </c:pt>
                <c:pt idx="9">
                  <c:v>0.43269999999999997</c:v>
                </c:pt>
                <c:pt idx="10">
                  <c:v>0.43459999999999999</c:v>
                </c:pt>
                <c:pt idx="11">
                  <c:v>0.435</c:v>
                </c:pt>
                <c:pt idx="12">
                  <c:v>0.43190000000000001</c:v>
                </c:pt>
                <c:pt idx="13">
                  <c:v>0.42570000000000002</c:v>
                </c:pt>
                <c:pt idx="14">
                  <c:v>0.41820000000000002</c:v>
                </c:pt>
                <c:pt idx="15">
                  <c:v>0.41270000000000001</c:v>
                </c:pt>
                <c:pt idx="16">
                  <c:v>0.40770000000000001</c:v>
                </c:pt>
                <c:pt idx="17">
                  <c:v>0.40200000000000002</c:v>
                </c:pt>
                <c:pt idx="18">
                  <c:v>0.39929999999999999</c:v>
                </c:pt>
                <c:pt idx="19">
                  <c:v>0.3952</c:v>
                </c:pt>
                <c:pt idx="20">
                  <c:v>0.38950000000000001</c:v>
                </c:pt>
                <c:pt idx="21">
                  <c:v>0.38740000000000002</c:v>
                </c:pt>
                <c:pt idx="22">
                  <c:v>0.3841</c:v>
                </c:pt>
                <c:pt idx="23">
                  <c:v>0.38040000000000002</c:v>
                </c:pt>
                <c:pt idx="24">
                  <c:v>0.37530000000000002</c:v>
                </c:pt>
                <c:pt idx="25">
                  <c:v>0.36919999999999997</c:v>
                </c:pt>
                <c:pt idx="26">
                  <c:v>0.36280000000000001</c:v>
                </c:pt>
                <c:pt idx="27">
                  <c:v>0.36020000000000002</c:v>
                </c:pt>
                <c:pt idx="28">
                  <c:v>0.35499999999999998</c:v>
                </c:pt>
                <c:pt idx="29">
                  <c:v>0.3498</c:v>
                </c:pt>
                <c:pt idx="30">
                  <c:v>0.34310000000000002</c:v>
                </c:pt>
                <c:pt idx="31">
                  <c:v>0.3377</c:v>
                </c:pt>
                <c:pt idx="32">
                  <c:v>0.32990000000000003</c:v>
                </c:pt>
                <c:pt idx="33">
                  <c:v>0.32479999999999998</c:v>
                </c:pt>
                <c:pt idx="34">
                  <c:v>0.31740000000000002</c:v>
                </c:pt>
                <c:pt idx="35">
                  <c:v>0.30869999999999997</c:v>
                </c:pt>
                <c:pt idx="36">
                  <c:v>0.30049999999999999</c:v>
                </c:pt>
                <c:pt idx="37">
                  <c:v>0.2923</c:v>
                </c:pt>
                <c:pt idx="38">
                  <c:v>0.2853</c:v>
                </c:pt>
                <c:pt idx="39">
                  <c:v>0.27689999999999998</c:v>
                </c:pt>
                <c:pt idx="40">
                  <c:v>0.26769999999999999</c:v>
                </c:pt>
                <c:pt idx="41">
                  <c:v>0.25629999999999997</c:v>
                </c:pt>
                <c:pt idx="42">
                  <c:v>0.247</c:v>
                </c:pt>
                <c:pt idx="43">
                  <c:v>0.23649999999999999</c:v>
                </c:pt>
                <c:pt idx="44">
                  <c:v>0.22950000000000001</c:v>
                </c:pt>
                <c:pt idx="45">
                  <c:v>0.22270000000000001</c:v>
                </c:pt>
                <c:pt idx="46">
                  <c:v>0.2165</c:v>
                </c:pt>
                <c:pt idx="47">
                  <c:v>0.21529999999999999</c:v>
                </c:pt>
                <c:pt idx="48">
                  <c:v>0.21079999999999999</c:v>
                </c:pt>
                <c:pt idx="49">
                  <c:v>0.2077</c:v>
                </c:pt>
                <c:pt idx="50">
                  <c:v>0.20519999999999999</c:v>
                </c:pt>
                <c:pt idx="51">
                  <c:v>0.20230000000000001</c:v>
                </c:pt>
                <c:pt idx="52">
                  <c:v>0.1968</c:v>
                </c:pt>
                <c:pt idx="53">
                  <c:v>0.20269999999999999</c:v>
                </c:pt>
                <c:pt idx="54">
                  <c:v>0.20100000000000001</c:v>
                </c:pt>
                <c:pt idx="55">
                  <c:v>0.19900000000000001</c:v>
                </c:pt>
                <c:pt idx="56">
                  <c:v>0.19919999999999999</c:v>
                </c:pt>
                <c:pt idx="57">
                  <c:v>0.1971</c:v>
                </c:pt>
                <c:pt idx="58">
                  <c:v>0.19650000000000001</c:v>
                </c:pt>
                <c:pt idx="59">
                  <c:v>0.19719999999999999</c:v>
                </c:pt>
                <c:pt idx="60">
                  <c:v>0.19650000000000001</c:v>
                </c:pt>
                <c:pt idx="61">
                  <c:v>0.19500000000000001</c:v>
                </c:pt>
                <c:pt idx="62">
                  <c:v>0.19389999999999999</c:v>
                </c:pt>
                <c:pt idx="63">
                  <c:v>0.1908</c:v>
                </c:pt>
                <c:pt idx="64">
                  <c:v>0.1913</c:v>
                </c:pt>
                <c:pt idx="65">
                  <c:v>0.18740000000000001</c:v>
                </c:pt>
                <c:pt idx="66">
                  <c:v>0.18740000000000001</c:v>
                </c:pt>
                <c:pt idx="67">
                  <c:v>0.1855</c:v>
                </c:pt>
                <c:pt idx="68">
                  <c:v>0.18720000000000001</c:v>
                </c:pt>
                <c:pt idx="69">
                  <c:v>0.18790000000000001</c:v>
                </c:pt>
                <c:pt idx="70">
                  <c:v>0.18459999999999999</c:v>
                </c:pt>
                <c:pt idx="71">
                  <c:v>0.183</c:v>
                </c:pt>
                <c:pt idx="72">
                  <c:v>0.1802</c:v>
                </c:pt>
                <c:pt idx="73">
                  <c:v>0.17780000000000001</c:v>
                </c:pt>
                <c:pt idx="74">
                  <c:v>0.17899999999999999</c:v>
                </c:pt>
                <c:pt idx="75">
                  <c:v>0.17810000000000001</c:v>
                </c:pt>
                <c:pt idx="76">
                  <c:v>0.17449999999999999</c:v>
                </c:pt>
                <c:pt idx="77">
                  <c:v>0.15890000000000001</c:v>
                </c:pt>
                <c:pt idx="78">
                  <c:v>0.1668</c:v>
                </c:pt>
                <c:pt idx="79">
                  <c:v>0.16900000000000001</c:v>
                </c:pt>
                <c:pt idx="80">
                  <c:v>0.1699</c:v>
                </c:pt>
                <c:pt idx="81">
                  <c:v>0.16839999999999999</c:v>
                </c:pt>
                <c:pt idx="82">
                  <c:v>0.17680000000000001</c:v>
                </c:pt>
                <c:pt idx="83">
                  <c:v>0.1691</c:v>
                </c:pt>
                <c:pt idx="84">
                  <c:v>0.16930000000000001</c:v>
                </c:pt>
                <c:pt idx="85">
                  <c:v>0.16889999999999999</c:v>
                </c:pt>
                <c:pt idx="86">
                  <c:v>0.1724</c:v>
                </c:pt>
                <c:pt idx="87">
                  <c:v>0.1699</c:v>
                </c:pt>
                <c:pt idx="88">
                  <c:v>0.1855</c:v>
                </c:pt>
                <c:pt idx="89">
                  <c:v>0.17799999999999999</c:v>
                </c:pt>
                <c:pt idx="90">
                  <c:v>0.1865</c:v>
                </c:pt>
                <c:pt idx="91">
                  <c:v>0.1741</c:v>
                </c:pt>
                <c:pt idx="92">
                  <c:v>0.17180000000000001</c:v>
                </c:pt>
                <c:pt idx="93">
                  <c:v>0.16619999999999999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E-4388-A24E-0DB999E904DA}"/>
            </c:ext>
          </c:extLst>
        </c:ser>
        <c:ser>
          <c:idx val="3"/>
          <c:order val="3"/>
          <c:tx>
            <c:strRef>
              <c:f>'E903 Data'!$E$17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Data'!$Q$19:$Q$112</c:f>
              <c:numCache>
                <c:formatCode>0.000</c:formatCode>
                <c:ptCount val="94"/>
                <c:pt idx="0">
                  <c:v>0.46026666666666666</c:v>
                </c:pt>
                <c:pt idx="1">
                  <c:v>0.45583333333333331</c:v>
                </c:pt>
                <c:pt idx="2">
                  <c:v>0.45356666666666667</c:v>
                </c:pt>
                <c:pt idx="3">
                  <c:v>0.45270000000000005</c:v>
                </c:pt>
                <c:pt idx="4">
                  <c:v>0.45070000000000005</c:v>
                </c:pt>
                <c:pt idx="5">
                  <c:v>0.44543333333333335</c:v>
                </c:pt>
                <c:pt idx="6">
                  <c:v>0.44116666666666671</c:v>
                </c:pt>
                <c:pt idx="7">
                  <c:v>0.4363333333333333</c:v>
                </c:pt>
                <c:pt idx="8">
                  <c:v>0.4326666666666667</c:v>
                </c:pt>
                <c:pt idx="9">
                  <c:v>0.43246666666666672</c:v>
                </c:pt>
                <c:pt idx="10">
                  <c:v>0.43443333333333339</c:v>
                </c:pt>
                <c:pt idx="11">
                  <c:v>0.43496666666666667</c:v>
                </c:pt>
                <c:pt idx="12">
                  <c:v>0.43143333333333334</c:v>
                </c:pt>
                <c:pt idx="13">
                  <c:v>0.4249</c:v>
                </c:pt>
                <c:pt idx="14">
                  <c:v>0.41796666666666676</c:v>
                </c:pt>
                <c:pt idx="15">
                  <c:v>0.41120000000000001</c:v>
                </c:pt>
                <c:pt idx="16">
                  <c:v>0.4064666666666667</c:v>
                </c:pt>
                <c:pt idx="17">
                  <c:v>0.40196666666666675</c:v>
                </c:pt>
                <c:pt idx="18">
                  <c:v>0.39939999999999998</c:v>
                </c:pt>
                <c:pt idx="19">
                  <c:v>0.39513333333333334</c:v>
                </c:pt>
                <c:pt idx="20">
                  <c:v>0.38963333333333333</c:v>
                </c:pt>
                <c:pt idx="21">
                  <c:v>0.38703333333333334</c:v>
                </c:pt>
                <c:pt idx="22">
                  <c:v>0.38323333333333331</c:v>
                </c:pt>
                <c:pt idx="23">
                  <c:v>0.37973333333333331</c:v>
                </c:pt>
                <c:pt idx="24">
                  <c:v>0.37410000000000004</c:v>
                </c:pt>
                <c:pt idx="25">
                  <c:v>0.36856666666666671</c:v>
                </c:pt>
                <c:pt idx="26">
                  <c:v>0.36253333333333337</c:v>
                </c:pt>
                <c:pt idx="27">
                  <c:v>0.35966666666666663</c:v>
                </c:pt>
                <c:pt idx="28">
                  <c:v>0.3551333333333333</c:v>
                </c:pt>
                <c:pt idx="29">
                  <c:v>0.34953333333333331</c:v>
                </c:pt>
                <c:pt idx="30">
                  <c:v>0.34363333333333329</c:v>
                </c:pt>
                <c:pt idx="31">
                  <c:v>0.33696666666666664</c:v>
                </c:pt>
                <c:pt idx="32">
                  <c:v>0.32990000000000003</c:v>
                </c:pt>
                <c:pt idx="33">
                  <c:v>0.32519999999999999</c:v>
                </c:pt>
                <c:pt idx="34">
                  <c:v>0.31763333333333332</c:v>
                </c:pt>
                <c:pt idx="35">
                  <c:v>0.30819999999999997</c:v>
                </c:pt>
                <c:pt idx="36">
                  <c:v>0.30096666666666666</c:v>
                </c:pt>
                <c:pt idx="37">
                  <c:v>0.2925666666666667</c:v>
                </c:pt>
                <c:pt idx="38">
                  <c:v>0.28483333333333333</c:v>
                </c:pt>
                <c:pt idx="39">
                  <c:v>0.27763333333333334</c:v>
                </c:pt>
                <c:pt idx="40">
                  <c:v>0.26846666666666669</c:v>
                </c:pt>
                <c:pt idx="41">
                  <c:v>0.25650000000000001</c:v>
                </c:pt>
                <c:pt idx="42">
                  <c:v>0.24686666666666665</c:v>
                </c:pt>
                <c:pt idx="43">
                  <c:v>0.23619999999999997</c:v>
                </c:pt>
                <c:pt idx="44">
                  <c:v>0.22813333333333333</c:v>
                </c:pt>
                <c:pt idx="45">
                  <c:v>0.2222666666666667</c:v>
                </c:pt>
                <c:pt idx="46">
                  <c:v>0.21676666666666666</c:v>
                </c:pt>
                <c:pt idx="47">
                  <c:v>0.21463333333333331</c:v>
                </c:pt>
                <c:pt idx="48">
                  <c:v>0.21083333333333332</c:v>
                </c:pt>
                <c:pt idx="49">
                  <c:v>0.20656666666666668</c:v>
                </c:pt>
                <c:pt idx="50">
                  <c:v>0.20540000000000003</c:v>
                </c:pt>
                <c:pt idx="51">
                  <c:v>0.20276666666666668</c:v>
                </c:pt>
                <c:pt idx="52">
                  <c:v>0.19876666666666665</c:v>
                </c:pt>
                <c:pt idx="53">
                  <c:v>0.2019</c:v>
                </c:pt>
                <c:pt idx="54">
                  <c:v>0.19989999999999999</c:v>
                </c:pt>
                <c:pt idx="55">
                  <c:v>0.19899999999999998</c:v>
                </c:pt>
                <c:pt idx="56">
                  <c:v>0.1988</c:v>
                </c:pt>
                <c:pt idx="57">
                  <c:v>0.19753333333333334</c:v>
                </c:pt>
                <c:pt idx="58">
                  <c:v>0.19633333333333333</c:v>
                </c:pt>
                <c:pt idx="59">
                  <c:v>0.19643333333333332</c:v>
                </c:pt>
                <c:pt idx="60">
                  <c:v>0.19603333333333336</c:v>
                </c:pt>
                <c:pt idx="61">
                  <c:v>0.19533333333333336</c:v>
                </c:pt>
                <c:pt idx="62">
                  <c:v>0.19303333333333331</c:v>
                </c:pt>
                <c:pt idx="63">
                  <c:v>0.19110000000000002</c:v>
                </c:pt>
                <c:pt idx="64">
                  <c:v>0.19083333333333333</c:v>
                </c:pt>
                <c:pt idx="65">
                  <c:v>0.18759999999999999</c:v>
                </c:pt>
                <c:pt idx="66">
                  <c:v>0.18710000000000002</c:v>
                </c:pt>
                <c:pt idx="67">
                  <c:v>0.18743333333333334</c:v>
                </c:pt>
                <c:pt idx="68">
                  <c:v>0.1867</c:v>
                </c:pt>
                <c:pt idx="69">
                  <c:v>0.18736666666666668</c:v>
                </c:pt>
                <c:pt idx="70">
                  <c:v>0.18513333333333334</c:v>
                </c:pt>
                <c:pt idx="71">
                  <c:v>0.18309999999999996</c:v>
                </c:pt>
                <c:pt idx="72">
                  <c:v>0.18143333333333334</c:v>
                </c:pt>
                <c:pt idx="73">
                  <c:v>0.17973333333333333</c:v>
                </c:pt>
                <c:pt idx="74">
                  <c:v>0.17863333333333334</c:v>
                </c:pt>
                <c:pt idx="75">
                  <c:v>0.17836666666666667</c:v>
                </c:pt>
                <c:pt idx="76">
                  <c:v>0.17483333333333331</c:v>
                </c:pt>
                <c:pt idx="77">
                  <c:v>0.16239999999999999</c:v>
                </c:pt>
                <c:pt idx="78">
                  <c:v>0.16683333333333331</c:v>
                </c:pt>
                <c:pt idx="79">
                  <c:v>0.16903333333333334</c:v>
                </c:pt>
                <c:pt idx="80">
                  <c:v>0.17126666666666668</c:v>
                </c:pt>
                <c:pt idx="81">
                  <c:v>0.16869999999999999</c:v>
                </c:pt>
                <c:pt idx="82">
                  <c:v>0.17046666666666668</c:v>
                </c:pt>
                <c:pt idx="83">
                  <c:v>0.17093333333333335</c:v>
                </c:pt>
                <c:pt idx="84">
                  <c:v>0.17126666666666668</c:v>
                </c:pt>
                <c:pt idx="85">
                  <c:v>0.17333333333333334</c:v>
                </c:pt>
                <c:pt idx="86">
                  <c:v>0.17053333333333334</c:v>
                </c:pt>
                <c:pt idx="87">
                  <c:v>0.17453333333333335</c:v>
                </c:pt>
                <c:pt idx="88">
                  <c:v>0.18053333333333332</c:v>
                </c:pt>
                <c:pt idx="89">
                  <c:v>0.18526666666666669</c:v>
                </c:pt>
                <c:pt idx="90">
                  <c:v>0.18293333333333331</c:v>
                </c:pt>
                <c:pt idx="91">
                  <c:v>0.18146666666666667</c:v>
                </c:pt>
                <c:pt idx="92">
                  <c:v>0.17613333333333334</c:v>
                </c:pt>
                <c:pt idx="93">
                  <c:v>0.1648333333333333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EE-4388-A24E-0DB999E9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45-65nm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4104154714848"/>
          <c:y val="0.16328801979674568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Data'!$T$17</c:f>
              <c:strCache>
                <c:ptCount val="1"/>
                <c:pt idx="0">
                  <c:v>0.757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Data'!$T$19:$T$112</c:f>
              <c:numCache>
                <c:formatCode>0.000</c:formatCode>
                <c:ptCount val="94"/>
                <c:pt idx="0">
                  <c:v>0.48170000000000002</c:v>
                </c:pt>
                <c:pt idx="1">
                  <c:v>0.4763</c:v>
                </c:pt>
                <c:pt idx="2">
                  <c:v>0.4748</c:v>
                </c:pt>
                <c:pt idx="3">
                  <c:v>0.47270000000000001</c:v>
                </c:pt>
                <c:pt idx="4">
                  <c:v>0.47039999999999998</c:v>
                </c:pt>
                <c:pt idx="5">
                  <c:v>0.46579999999999999</c:v>
                </c:pt>
                <c:pt idx="6">
                  <c:v>0.46079999999999999</c:v>
                </c:pt>
                <c:pt idx="7">
                  <c:v>0.45500000000000002</c:v>
                </c:pt>
                <c:pt idx="8">
                  <c:v>0.4521</c:v>
                </c:pt>
                <c:pt idx="9">
                  <c:v>0.45019999999999999</c:v>
                </c:pt>
                <c:pt idx="10">
                  <c:v>0.45279999999999998</c:v>
                </c:pt>
                <c:pt idx="11">
                  <c:v>0.45369999999999999</c:v>
                </c:pt>
                <c:pt idx="12">
                  <c:v>0.45040000000000002</c:v>
                </c:pt>
                <c:pt idx="13">
                  <c:v>0.44379999999999997</c:v>
                </c:pt>
                <c:pt idx="14">
                  <c:v>0.43680000000000002</c:v>
                </c:pt>
                <c:pt idx="15">
                  <c:v>0.43070000000000003</c:v>
                </c:pt>
                <c:pt idx="16">
                  <c:v>0.42309999999999998</c:v>
                </c:pt>
                <c:pt idx="17">
                  <c:v>0.41930000000000001</c:v>
                </c:pt>
                <c:pt idx="18">
                  <c:v>0.41660000000000003</c:v>
                </c:pt>
                <c:pt idx="19">
                  <c:v>0.4128</c:v>
                </c:pt>
                <c:pt idx="20">
                  <c:v>0.40699999999999997</c:v>
                </c:pt>
                <c:pt idx="21">
                  <c:v>0.40310000000000001</c:v>
                </c:pt>
                <c:pt idx="22">
                  <c:v>0.40039999999999998</c:v>
                </c:pt>
                <c:pt idx="23">
                  <c:v>0.39650000000000002</c:v>
                </c:pt>
                <c:pt idx="24">
                  <c:v>0.39040000000000002</c:v>
                </c:pt>
                <c:pt idx="25">
                  <c:v>0.38379999999999997</c:v>
                </c:pt>
                <c:pt idx="26">
                  <c:v>0.37840000000000001</c:v>
                </c:pt>
                <c:pt idx="27">
                  <c:v>0.37580000000000002</c:v>
                </c:pt>
                <c:pt idx="28">
                  <c:v>0.3715</c:v>
                </c:pt>
                <c:pt idx="29">
                  <c:v>0.36599999999999999</c:v>
                </c:pt>
                <c:pt idx="30">
                  <c:v>0.36</c:v>
                </c:pt>
                <c:pt idx="31">
                  <c:v>0.3523</c:v>
                </c:pt>
                <c:pt idx="32">
                  <c:v>0.3463</c:v>
                </c:pt>
                <c:pt idx="33">
                  <c:v>0.34229999999999999</c:v>
                </c:pt>
                <c:pt idx="34">
                  <c:v>0.33229999999999998</c:v>
                </c:pt>
                <c:pt idx="35">
                  <c:v>0.32540000000000002</c:v>
                </c:pt>
                <c:pt idx="36">
                  <c:v>0.3165</c:v>
                </c:pt>
                <c:pt idx="37">
                  <c:v>0.30790000000000001</c:v>
                </c:pt>
                <c:pt idx="38">
                  <c:v>0.30020000000000002</c:v>
                </c:pt>
                <c:pt idx="39">
                  <c:v>0.29289999999999999</c:v>
                </c:pt>
                <c:pt idx="40">
                  <c:v>0.28129999999999999</c:v>
                </c:pt>
                <c:pt idx="41">
                  <c:v>0.27050000000000002</c:v>
                </c:pt>
                <c:pt idx="42">
                  <c:v>0.2616</c:v>
                </c:pt>
                <c:pt idx="43">
                  <c:v>0.251</c:v>
                </c:pt>
                <c:pt idx="44">
                  <c:v>0.24310000000000001</c:v>
                </c:pt>
                <c:pt idx="45">
                  <c:v>0.2349</c:v>
                </c:pt>
                <c:pt idx="46">
                  <c:v>0.23130000000000001</c:v>
                </c:pt>
                <c:pt idx="47">
                  <c:v>0.2286</c:v>
                </c:pt>
                <c:pt idx="48">
                  <c:v>0.22309999999999999</c:v>
                </c:pt>
                <c:pt idx="49">
                  <c:v>0.22059999999999999</c:v>
                </c:pt>
                <c:pt idx="50">
                  <c:v>0.21820000000000001</c:v>
                </c:pt>
                <c:pt idx="51">
                  <c:v>0.21299999999999999</c:v>
                </c:pt>
                <c:pt idx="52">
                  <c:v>0.2102</c:v>
                </c:pt>
                <c:pt idx="53">
                  <c:v>0.21390000000000001</c:v>
                </c:pt>
                <c:pt idx="54">
                  <c:v>0.2137</c:v>
                </c:pt>
                <c:pt idx="55">
                  <c:v>0.21079999999999999</c:v>
                </c:pt>
                <c:pt idx="56">
                  <c:v>0.20930000000000001</c:v>
                </c:pt>
                <c:pt idx="57">
                  <c:v>0.2097</c:v>
                </c:pt>
                <c:pt idx="58">
                  <c:v>0.20799999999999999</c:v>
                </c:pt>
                <c:pt idx="59">
                  <c:v>0.21079999999999999</c:v>
                </c:pt>
                <c:pt idx="60">
                  <c:v>0.2084</c:v>
                </c:pt>
                <c:pt idx="61">
                  <c:v>0.20730000000000001</c:v>
                </c:pt>
                <c:pt idx="62">
                  <c:v>0.20469999999999999</c:v>
                </c:pt>
                <c:pt idx="63">
                  <c:v>0.20080000000000001</c:v>
                </c:pt>
                <c:pt idx="64">
                  <c:v>0.20369999999999999</c:v>
                </c:pt>
                <c:pt idx="65">
                  <c:v>0.20030000000000001</c:v>
                </c:pt>
                <c:pt idx="66">
                  <c:v>0.19939999999999999</c:v>
                </c:pt>
                <c:pt idx="67">
                  <c:v>0.19639999999999999</c:v>
                </c:pt>
                <c:pt idx="68">
                  <c:v>0.20019999999999999</c:v>
                </c:pt>
                <c:pt idx="69">
                  <c:v>0.19969999999999999</c:v>
                </c:pt>
                <c:pt idx="70">
                  <c:v>0.19639999999999999</c:v>
                </c:pt>
                <c:pt idx="71">
                  <c:v>0.1966</c:v>
                </c:pt>
                <c:pt idx="72">
                  <c:v>0.19400000000000001</c:v>
                </c:pt>
                <c:pt idx="73">
                  <c:v>0.1925</c:v>
                </c:pt>
                <c:pt idx="74">
                  <c:v>0.1905</c:v>
                </c:pt>
                <c:pt idx="75">
                  <c:v>0.19159999999999999</c:v>
                </c:pt>
                <c:pt idx="76">
                  <c:v>0.19</c:v>
                </c:pt>
                <c:pt idx="77">
                  <c:v>0.18279999999999999</c:v>
                </c:pt>
                <c:pt idx="78">
                  <c:v>0.1865</c:v>
                </c:pt>
                <c:pt idx="79">
                  <c:v>0.18690000000000001</c:v>
                </c:pt>
                <c:pt idx="80">
                  <c:v>0.1883</c:v>
                </c:pt>
                <c:pt idx="81">
                  <c:v>0.18870000000000001</c:v>
                </c:pt>
                <c:pt idx="82">
                  <c:v>0.18809999999999999</c:v>
                </c:pt>
                <c:pt idx="83">
                  <c:v>0.19070000000000001</c:v>
                </c:pt>
                <c:pt idx="84">
                  <c:v>0.19309999999999999</c:v>
                </c:pt>
                <c:pt idx="85">
                  <c:v>0.1956</c:v>
                </c:pt>
                <c:pt idx="86">
                  <c:v>0.19670000000000001</c:v>
                </c:pt>
                <c:pt idx="87">
                  <c:v>0.19550000000000001</c:v>
                </c:pt>
                <c:pt idx="88">
                  <c:v>0.2046</c:v>
                </c:pt>
                <c:pt idx="89">
                  <c:v>0.20519999999999999</c:v>
                </c:pt>
                <c:pt idx="90">
                  <c:v>0.2094</c:v>
                </c:pt>
                <c:pt idx="91">
                  <c:v>0.2074</c:v>
                </c:pt>
                <c:pt idx="92">
                  <c:v>0.20449999999999999</c:v>
                </c:pt>
                <c:pt idx="93">
                  <c:v>0.20569999999999999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6BF-86F9-EAC77A954B5A}"/>
            </c:ext>
          </c:extLst>
        </c:ser>
        <c:ser>
          <c:idx val="1"/>
          <c:order val="1"/>
          <c:tx>
            <c:strRef>
              <c:f>'E903 Data'!$U$17</c:f>
              <c:strCache>
                <c:ptCount val="1"/>
                <c:pt idx="0">
                  <c:v>0.755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Data'!$U$19:$U$112</c:f>
              <c:numCache>
                <c:formatCode>0.000</c:formatCode>
                <c:ptCount val="94"/>
                <c:pt idx="0">
                  <c:v>0.48620000000000002</c:v>
                </c:pt>
                <c:pt idx="1">
                  <c:v>0.48199999999999998</c:v>
                </c:pt>
                <c:pt idx="2">
                  <c:v>0.47920000000000001</c:v>
                </c:pt>
                <c:pt idx="3">
                  <c:v>0.47699999999999998</c:v>
                </c:pt>
                <c:pt idx="4">
                  <c:v>0.4763</c:v>
                </c:pt>
                <c:pt idx="5">
                  <c:v>0.47160000000000002</c:v>
                </c:pt>
                <c:pt idx="6">
                  <c:v>0.46810000000000002</c:v>
                </c:pt>
                <c:pt idx="7">
                  <c:v>0.46010000000000001</c:v>
                </c:pt>
                <c:pt idx="8">
                  <c:v>0.45679999999999998</c:v>
                </c:pt>
                <c:pt idx="9">
                  <c:v>0.45529999999999998</c:v>
                </c:pt>
                <c:pt idx="10">
                  <c:v>0.45800000000000002</c:v>
                </c:pt>
                <c:pt idx="11">
                  <c:v>0.45889999999999997</c:v>
                </c:pt>
                <c:pt idx="12">
                  <c:v>0.45519999999999999</c:v>
                </c:pt>
                <c:pt idx="13">
                  <c:v>0.4486</c:v>
                </c:pt>
                <c:pt idx="14">
                  <c:v>0.441</c:v>
                </c:pt>
                <c:pt idx="15">
                  <c:v>0.4345</c:v>
                </c:pt>
                <c:pt idx="16">
                  <c:v>0.42849999999999999</c:v>
                </c:pt>
                <c:pt idx="17">
                  <c:v>0.42370000000000002</c:v>
                </c:pt>
                <c:pt idx="18">
                  <c:v>0.4204</c:v>
                </c:pt>
                <c:pt idx="19">
                  <c:v>0.4158</c:v>
                </c:pt>
                <c:pt idx="20">
                  <c:v>0.4098</c:v>
                </c:pt>
                <c:pt idx="21">
                  <c:v>0.4083</c:v>
                </c:pt>
                <c:pt idx="22">
                  <c:v>0.40379999999999999</c:v>
                </c:pt>
                <c:pt idx="23">
                  <c:v>0.40039999999999998</c:v>
                </c:pt>
                <c:pt idx="24">
                  <c:v>0.3947</c:v>
                </c:pt>
                <c:pt idx="25">
                  <c:v>0.38819999999999999</c:v>
                </c:pt>
                <c:pt idx="26">
                  <c:v>0.38269999999999998</c:v>
                </c:pt>
                <c:pt idx="27">
                  <c:v>0.3805</c:v>
                </c:pt>
                <c:pt idx="28">
                  <c:v>0.37469999999999998</c:v>
                </c:pt>
                <c:pt idx="29">
                  <c:v>0.36940000000000001</c:v>
                </c:pt>
                <c:pt idx="30">
                  <c:v>0.36320000000000002</c:v>
                </c:pt>
                <c:pt idx="31">
                  <c:v>0.35499999999999998</c:v>
                </c:pt>
                <c:pt idx="32">
                  <c:v>0.35</c:v>
                </c:pt>
                <c:pt idx="33">
                  <c:v>0.34489999999999998</c:v>
                </c:pt>
                <c:pt idx="34">
                  <c:v>0.33700000000000002</c:v>
                </c:pt>
                <c:pt idx="35">
                  <c:v>0.3276</c:v>
                </c:pt>
                <c:pt idx="36">
                  <c:v>0.31940000000000002</c:v>
                </c:pt>
                <c:pt idx="37">
                  <c:v>0.31</c:v>
                </c:pt>
                <c:pt idx="38">
                  <c:v>0.30320000000000003</c:v>
                </c:pt>
                <c:pt idx="39">
                  <c:v>0.29530000000000001</c:v>
                </c:pt>
                <c:pt idx="40">
                  <c:v>0.28589999999999999</c:v>
                </c:pt>
                <c:pt idx="41">
                  <c:v>0.27450000000000002</c:v>
                </c:pt>
                <c:pt idx="42">
                  <c:v>0.26329999999999998</c:v>
                </c:pt>
                <c:pt idx="43">
                  <c:v>0.25259999999999999</c:v>
                </c:pt>
                <c:pt idx="44">
                  <c:v>0.24490000000000001</c:v>
                </c:pt>
                <c:pt idx="45">
                  <c:v>0.2382</c:v>
                </c:pt>
                <c:pt idx="46">
                  <c:v>0.23300000000000001</c:v>
                </c:pt>
                <c:pt idx="47">
                  <c:v>0.22969999999999999</c:v>
                </c:pt>
                <c:pt idx="48">
                  <c:v>0.22389999999999999</c:v>
                </c:pt>
                <c:pt idx="49">
                  <c:v>0.22259999999999999</c:v>
                </c:pt>
                <c:pt idx="50">
                  <c:v>0.21990000000000001</c:v>
                </c:pt>
                <c:pt idx="51">
                  <c:v>0.21490000000000001</c:v>
                </c:pt>
                <c:pt idx="52">
                  <c:v>0.21629999999999999</c:v>
                </c:pt>
                <c:pt idx="53">
                  <c:v>0.21429999999999999</c:v>
                </c:pt>
                <c:pt idx="54">
                  <c:v>0.2137</c:v>
                </c:pt>
                <c:pt idx="55">
                  <c:v>0.21240000000000001</c:v>
                </c:pt>
                <c:pt idx="56">
                  <c:v>0.21079999999999999</c:v>
                </c:pt>
                <c:pt idx="57">
                  <c:v>0.21029999999999999</c:v>
                </c:pt>
                <c:pt idx="58">
                  <c:v>0.2107</c:v>
                </c:pt>
                <c:pt idx="59">
                  <c:v>0.21</c:v>
                </c:pt>
                <c:pt idx="60">
                  <c:v>0.20849999999999999</c:v>
                </c:pt>
                <c:pt idx="61">
                  <c:v>0.20760000000000001</c:v>
                </c:pt>
                <c:pt idx="62">
                  <c:v>0.2051</c:v>
                </c:pt>
                <c:pt idx="63">
                  <c:v>0.2024</c:v>
                </c:pt>
                <c:pt idx="64">
                  <c:v>0.20250000000000001</c:v>
                </c:pt>
                <c:pt idx="65">
                  <c:v>0.2011</c:v>
                </c:pt>
                <c:pt idx="66">
                  <c:v>0.2011</c:v>
                </c:pt>
                <c:pt idx="67">
                  <c:v>0.19939999999999999</c:v>
                </c:pt>
                <c:pt idx="68">
                  <c:v>0.1988</c:v>
                </c:pt>
                <c:pt idx="69">
                  <c:v>0.1993</c:v>
                </c:pt>
                <c:pt idx="70">
                  <c:v>0.19489999999999999</c:v>
                </c:pt>
                <c:pt idx="71">
                  <c:v>0.19700000000000001</c:v>
                </c:pt>
                <c:pt idx="72">
                  <c:v>0.19500000000000001</c:v>
                </c:pt>
                <c:pt idx="73">
                  <c:v>0.19400000000000001</c:v>
                </c:pt>
                <c:pt idx="74">
                  <c:v>0.192</c:v>
                </c:pt>
                <c:pt idx="75">
                  <c:v>0.19109999999999999</c:v>
                </c:pt>
                <c:pt idx="76">
                  <c:v>0.18790000000000001</c:v>
                </c:pt>
                <c:pt idx="77">
                  <c:v>0.1842</c:v>
                </c:pt>
                <c:pt idx="78">
                  <c:v>0.1852</c:v>
                </c:pt>
                <c:pt idx="79">
                  <c:v>0.1893</c:v>
                </c:pt>
                <c:pt idx="80">
                  <c:v>0.1915</c:v>
                </c:pt>
                <c:pt idx="81">
                  <c:v>0.18770000000000001</c:v>
                </c:pt>
                <c:pt idx="82">
                  <c:v>0.19359999999999999</c:v>
                </c:pt>
                <c:pt idx="83">
                  <c:v>0.1973</c:v>
                </c:pt>
                <c:pt idx="84">
                  <c:v>0.1913</c:v>
                </c:pt>
                <c:pt idx="85">
                  <c:v>0.19600000000000001</c:v>
                </c:pt>
                <c:pt idx="86">
                  <c:v>0.2001</c:v>
                </c:pt>
                <c:pt idx="87">
                  <c:v>0.20250000000000001</c:v>
                </c:pt>
                <c:pt idx="88">
                  <c:v>0.2135</c:v>
                </c:pt>
                <c:pt idx="89">
                  <c:v>0.2087</c:v>
                </c:pt>
                <c:pt idx="90">
                  <c:v>0.214</c:v>
                </c:pt>
                <c:pt idx="91">
                  <c:v>0.2051</c:v>
                </c:pt>
                <c:pt idx="92">
                  <c:v>0.19389999999999999</c:v>
                </c:pt>
                <c:pt idx="93">
                  <c:v>0.19839999999999999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6BF-86F9-EAC77A954B5A}"/>
            </c:ext>
          </c:extLst>
        </c:ser>
        <c:ser>
          <c:idx val="2"/>
          <c:order val="2"/>
          <c:tx>
            <c:strRef>
              <c:f>'E903 Data'!$V$17</c:f>
              <c:strCache>
                <c:ptCount val="1"/>
                <c:pt idx="0">
                  <c:v>0.754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Data'!$V$19:$V$112</c:f>
              <c:numCache>
                <c:formatCode>0.000</c:formatCode>
                <c:ptCount val="94"/>
                <c:pt idx="0">
                  <c:v>0.48299999999999998</c:v>
                </c:pt>
                <c:pt idx="1">
                  <c:v>0.47820000000000001</c:v>
                </c:pt>
                <c:pt idx="2">
                  <c:v>0.47560000000000002</c:v>
                </c:pt>
                <c:pt idx="3">
                  <c:v>0.4743</c:v>
                </c:pt>
                <c:pt idx="4">
                  <c:v>0.47149999999999997</c:v>
                </c:pt>
                <c:pt idx="5">
                  <c:v>0.4672</c:v>
                </c:pt>
                <c:pt idx="6">
                  <c:v>0.46279999999999999</c:v>
                </c:pt>
                <c:pt idx="7">
                  <c:v>0.45750000000000002</c:v>
                </c:pt>
                <c:pt idx="8">
                  <c:v>0.4531</c:v>
                </c:pt>
                <c:pt idx="9">
                  <c:v>0.4526</c:v>
                </c:pt>
                <c:pt idx="10">
                  <c:v>0.45329999999999998</c:v>
                </c:pt>
                <c:pt idx="11">
                  <c:v>0.45529999999999998</c:v>
                </c:pt>
                <c:pt idx="12">
                  <c:v>0.45329999999999998</c:v>
                </c:pt>
                <c:pt idx="13">
                  <c:v>0.44650000000000001</c:v>
                </c:pt>
                <c:pt idx="14">
                  <c:v>0.4385</c:v>
                </c:pt>
                <c:pt idx="15">
                  <c:v>0.43169999999999997</c:v>
                </c:pt>
                <c:pt idx="16">
                  <c:v>0.42670000000000002</c:v>
                </c:pt>
                <c:pt idx="17">
                  <c:v>0.42180000000000001</c:v>
                </c:pt>
                <c:pt idx="18">
                  <c:v>0.41820000000000002</c:v>
                </c:pt>
                <c:pt idx="19">
                  <c:v>0.41420000000000001</c:v>
                </c:pt>
                <c:pt idx="20">
                  <c:v>0.40949999999999998</c:v>
                </c:pt>
                <c:pt idx="21">
                  <c:v>0.40589999999999998</c:v>
                </c:pt>
                <c:pt idx="22">
                  <c:v>0.40260000000000001</c:v>
                </c:pt>
                <c:pt idx="23">
                  <c:v>0.39910000000000001</c:v>
                </c:pt>
                <c:pt idx="24">
                  <c:v>0.39319999999999999</c:v>
                </c:pt>
                <c:pt idx="25">
                  <c:v>0.3881</c:v>
                </c:pt>
                <c:pt idx="26">
                  <c:v>0.38250000000000001</c:v>
                </c:pt>
                <c:pt idx="27">
                  <c:v>0.37869999999999998</c:v>
                </c:pt>
                <c:pt idx="28">
                  <c:v>0.37480000000000002</c:v>
                </c:pt>
                <c:pt idx="29">
                  <c:v>0.36919999999999997</c:v>
                </c:pt>
                <c:pt idx="30">
                  <c:v>0.36220000000000002</c:v>
                </c:pt>
                <c:pt idx="31">
                  <c:v>0.35670000000000002</c:v>
                </c:pt>
                <c:pt idx="32">
                  <c:v>0.34849999999999998</c:v>
                </c:pt>
                <c:pt idx="33">
                  <c:v>0.34510000000000002</c:v>
                </c:pt>
                <c:pt idx="34">
                  <c:v>0.33739999999999998</c:v>
                </c:pt>
                <c:pt idx="35">
                  <c:v>0.32950000000000002</c:v>
                </c:pt>
                <c:pt idx="36">
                  <c:v>0.31850000000000001</c:v>
                </c:pt>
                <c:pt idx="37">
                  <c:v>0.31330000000000002</c:v>
                </c:pt>
                <c:pt idx="38">
                  <c:v>0.3044</c:v>
                </c:pt>
                <c:pt idx="39">
                  <c:v>0.29499999999999998</c:v>
                </c:pt>
                <c:pt idx="40">
                  <c:v>0.28639999999999999</c:v>
                </c:pt>
                <c:pt idx="41">
                  <c:v>0.27560000000000001</c:v>
                </c:pt>
                <c:pt idx="42">
                  <c:v>0.26640000000000003</c:v>
                </c:pt>
                <c:pt idx="43">
                  <c:v>0.2545</c:v>
                </c:pt>
                <c:pt idx="44">
                  <c:v>0.2455</c:v>
                </c:pt>
                <c:pt idx="45">
                  <c:v>0.2382</c:v>
                </c:pt>
                <c:pt idx="46">
                  <c:v>0.23569999999999999</c:v>
                </c:pt>
                <c:pt idx="47">
                  <c:v>0.23219999999999999</c:v>
                </c:pt>
                <c:pt idx="48">
                  <c:v>0.22839999999999999</c:v>
                </c:pt>
                <c:pt idx="49">
                  <c:v>0.22359999999999999</c:v>
                </c:pt>
                <c:pt idx="50">
                  <c:v>0.22070000000000001</c:v>
                </c:pt>
                <c:pt idx="51">
                  <c:v>0.21759999999999999</c:v>
                </c:pt>
                <c:pt idx="52">
                  <c:v>0.21410000000000001</c:v>
                </c:pt>
                <c:pt idx="53">
                  <c:v>0.2155</c:v>
                </c:pt>
                <c:pt idx="54">
                  <c:v>0.2152</c:v>
                </c:pt>
                <c:pt idx="55">
                  <c:v>0.2145</c:v>
                </c:pt>
                <c:pt idx="56">
                  <c:v>0.21110000000000001</c:v>
                </c:pt>
                <c:pt idx="57">
                  <c:v>0.21210000000000001</c:v>
                </c:pt>
                <c:pt idx="58">
                  <c:v>0.2112</c:v>
                </c:pt>
                <c:pt idx="59">
                  <c:v>0.2122</c:v>
                </c:pt>
                <c:pt idx="60">
                  <c:v>0.21060000000000001</c:v>
                </c:pt>
                <c:pt idx="61">
                  <c:v>0.20979999999999999</c:v>
                </c:pt>
                <c:pt idx="62">
                  <c:v>0.20849999999999999</c:v>
                </c:pt>
                <c:pt idx="63">
                  <c:v>0.2044</c:v>
                </c:pt>
                <c:pt idx="64">
                  <c:v>0.2049</c:v>
                </c:pt>
                <c:pt idx="65">
                  <c:v>0.2036</c:v>
                </c:pt>
                <c:pt idx="66">
                  <c:v>0.20080000000000001</c:v>
                </c:pt>
                <c:pt idx="67">
                  <c:v>0.20280000000000001</c:v>
                </c:pt>
                <c:pt idx="68">
                  <c:v>0.20100000000000001</c:v>
                </c:pt>
                <c:pt idx="69">
                  <c:v>0.2034</c:v>
                </c:pt>
                <c:pt idx="70">
                  <c:v>0.20200000000000001</c:v>
                </c:pt>
                <c:pt idx="71">
                  <c:v>0.19819999999999999</c:v>
                </c:pt>
                <c:pt idx="72">
                  <c:v>0.19869999999999999</c:v>
                </c:pt>
                <c:pt idx="73">
                  <c:v>0.19650000000000001</c:v>
                </c:pt>
                <c:pt idx="74">
                  <c:v>0.19339999999999999</c:v>
                </c:pt>
                <c:pt idx="75">
                  <c:v>0.19520000000000001</c:v>
                </c:pt>
                <c:pt idx="76">
                  <c:v>0.19270000000000001</c:v>
                </c:pt>
                <c:pt idx="77">
                  <c:v>0.1842</c:v>
                </c:pt>
                <c:pt idx="78">
                  <c:v>0.18479999999999999</c:v>
                </c:pt>
                <c:pt idx="79">
                  <c:v>0.1893</c:v>
                </c:pt>
                <c:pt idx="80">
                  <c:v>0.1893</c:v>
                </c:pt>
                <c:pt idx="81">
                  <c:v>0.188</c:v>
                </c:pt>
                <c:pt idx="82">
                  <c:v>0.19070000000000001</c:v>
                </c:pt>
                <c:pt idx="83">
                  <c:v>0.1933</c:v>
                </c:pt>
                <c:pt idx="84">
                  <c:v>0.19239999999999999</c:v>
                </c:pt>
                <c:pt idx="85">
                  <c:v>0.19450000000000001</c:v>
                </c:pt>
                <c:pt idx="86">
                  <c:v>0.20219999999999999</c:v>
                </c:pt>
                <c:pt idx="87">
                  <c:v>0.19980000000000001</c:v>
                </c:pt>
                <c:pt idx="88">
                  <c:v>0.20799999999999999</c:v>
                </c:pt>
                <c:pt idx="89">
                  <c:v>0.20480000000000001</c:v>
                </c:pt>
                <c:pt idx="90">
                  <c:v>0.21279999999999999</c:v>
                </c:pt>
                <c:pt idx="91">
                  <c:v>0.21829999999999999</c:v>
                </c:pt>
                <c:pt idx="92">
                  <c:v>0.19889999999999999</c:v>
                </c:pt>
                <c:pt idx="93">
                  <c:v>0.1928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2-46BF-86F9-EAC77A954B5A}"/>
            </c:ext>
          </c:extLst>
        </c:ser>
        <c:ser>
          <c:idx val="3"/>
          <c:order val="3"/>
          <c:tx>
            <c:strRef>
              <c:f>'E903 Data'!$E$17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Data'!$W$19:$W$112</c:f>
              <c:numCache>
                <c:formatCode>0.000</c:formatCode>
                <c:ptCount val="94"/>
                <c:pt idx="0">
                  <c:v>0.4836333333333333</c:v>
                </c:pt>
                <c:pt idx="1">
                  <c:v>0.47883333333333328</c:v>
                </c:pt>
                <c:pt idx="2">
                  <c:v>0.47653333333333331</c:v>
                </c:pt>
                <c:pt idx="3">
                  <c:v>0.47466666666666663</c:v>
                </c:pt>
                <c:pt idx="4">
                  <c:v>0.47273333333333328</c:v>
                </c:pt>
                <c:pt idx="5">
                  <c:v>0.46820000000000001</c:v>
                </c:pt>
                <c:pt idx="6">
                  <c:v>0.46390000000000003</c:v>
                </c:pt>
                <c:pt idx="7">
                  <c:v>0.45753333333333335</c:v>
                </c:pt>
                <c:pt idx="8">
                  <c:v>0.45400000000000001</c:v>
                </c:pt>
                <c:pt idx="9">
                  <c:v>0.45269999999999994</c:v>
                </c:pt>
                <c:pt idx="10">
                  <c:v>0.45470000000000005</c:v>
                </c:pt>
                <c:pt idx="11">
                  <c:v>0.45596666666666663</c:v>
                </c:pt>
                <c:pt idx="12">
                  <c:v>0.45296666666666668</c:v>
                </c:pt>
                <c:pt idx="13">
                  <c:v>0.44629999999999997</c:v>
                </c:pt>
                <c:pt idx="14">
                  <c:v>0.43876666666666669</c:v>
                </c:pt>
                <c:pt idx="15">
                  <c:v>0.43229999999999996</c:v>
                </c:pt>
                <c:pt idx="16">
                  <c:v>0.42609999999999998</c:v>
                </c:pt>
                <c:pt idx="17">
                  <c:v>0.42159999999999997</c:v>
                </c:pt>
                <c:pt idx="18">
                  <c:v>0.41839999999999994</c:v>
                </c:pt>
                <c:pt idx="19">
                  <c:v>0.41426666666666662</c:v>
                </c:pt>
                <c:pt idx="20">
                  <c:v>0.40876666666666667</c:v>
                </c:pt>
                <c:pt idx="21">
                  <c:v>0.40576666666666666</c:v>
                </c:pt>
                <c:pt idx="22">
                  <c:v>0.40226666666666672</c:v>
                </c:pt>
                <c:pt idx="23">
                  <c:v>0.39866666666666667</c:v>
                </c:pt>
                <c:pt idx="24">
                  <c:v>0.39276666666666671</c:v>
                </c:pt>
                <c:pt idx="25">
                  <c:v>0.38669999999999999</c:v>
                </c:pt>
                <c:pt idx="26">
                  <c:v>0.38119999999999998</c:v>
                </c:pt>
                <c:pt idx="27">
                  <c:v>0.37833333333333335</c:v>
                </c:pt>
                <c:pt idx="28">
                  <c:v>0.37366666666666665</c:v>
                </c:pt>
                <c:pt idx="29">
                  <c:v>0.36820000000000003</c:v>
                </c:pt>
                <c:pt idx="30">
                  <c:v>0.36180000000000007</c:v>
                </c:pt>
                <c:pt idx="31">
                  <c:v>0.35466666666666669</c:v>
                </c:pt>
                <c:pt idx="32">
                  <c:v>0.34826666666666667</c:v>
                </c:pt>
                <c:pt idx="33">
                  <c:v>0.34410000000000002</c:v>
                </c:pt>
                <c:pt idx="34">
                  <c:v>0.33556666666666662</c:v>
                </c:pt>
                <c:pt idx="35">
                  <c:v>0.32750000000000001</c:v>
                </c:pt>
                <c:pt idx="36">
                  <c:v>0.31813333333333332</c:v>
                </c:pt>
                <c:pt idx="37">
                  <c:v>0.31040000000000001</c:v>
                </c:pt>
                <c:pt idx="38">
                  <c:v>0.30260000000000004</c:v>
                </c:pt>
                <c:pt idx="39">
                  <c:v>0.2944</c:v>
                </c:pt>
                <c:pt idx="40">
                  <c:v>0.2845333333333333</c:v>
                </c:pt>
                <c:pt idx="41">
                  <c:v>0.27353333333333335</c:v>
                </c:pt>
                <c:pt idx="42">
                  <c:v>0.26376666666666665</c:v>
                </c:pt>
                <c:pt idx="43">
                  <c:v>0.25269999999999998</c:v>
                </c:pt>
                <c:pt idx="44">
                  <c:v>0.24450000000000002</c:v>
                </c:pt>
                <c:pt idx="45">
                  <c:v>0.23709999999999998</c:v>
                </c:pt>
                <c:pt idx="46">
                  <c:v>0.23333333333333336</c:v>
                </c:pt>
                <c:pt idx="47">
                  <c:v>0.23016666666666666</c:v>
                </c:pt>
                <c:pt idx="48">
                  <c:v>0.22513333333333332</c:v>
                </c:pt>
                <c:pt idx="49">
                  <c:v>0.22226666666666664</c:v>
                </c:pt>
                <c:pt idx="50">
                  <c:v>0.21960000000000002</c:v>
                </c:pt>
                <c:pt idx="51">
                  <c:v>0.21516666666666664</c:v>
                </c:pt>
                <c:pt idx="52">
                  <c:v>0.21353333333333335</c:v>
                </c:pt>
                <c:pt idx="53">
                  <c:v>0.21456666666666668</c:v>
                </c:pt>
                <c:pt idx="54">
                  <c:v>0.21420000000000003</c:v>
                </c:pt>
                <c:pt idx="55">
                  <c:v>0.21256666666666668</c:v>
                </c:pt>
                <c:pt idx="56">
                  <c:v>0.2104</c:v>
                </c:pt>
                <c:pt idx="57">
                  <c:v>0.2107</c:v>
                </c:pt>
                <c:pt idx="58">
                  <c:v>0.20996666666666663</c:v>
                </c:pt>
                <c:pt idx="59">
                  <c:v>0.21099999999999999</c:v>
                </c:pt>
                <c:pt idx="60">
                  <c:v>0.20916666666666664</c:v>
                </c:pt>
                <c:pt idx="61">
                  <c:v>0.20823333333333335</c:v>
                </c:pt>
                <c:pt idx="62">
                  <c:v>0.20609999999999998</c:v>
                </c:pt>
                <c:pt idx="63">
                  <c:v>0.20253333333333334</c:v>
                </c:pt>
                <c:pt idx="64">
                  <c:v>0.20369999999999999</c:v>
                </c:pt>
                <c:pt idx="65">
                  <c:v>0.20166666666666666</c:v>
                </c:pt>
                <c:pt idx="66">
                  <c:v>0.20043333333333332</c:v>
                </c:pt>
                <c:pt idx="67">
                  <c:v>0.19953333333333334</c:v>
                </c:pt>
                <c:pt idx="68">
                  <c:v>0.20000000000000004</c:v>
                </c:pt>
                <c:pt idx="69">
                  <c:v>0.20080000000000001</c:v>
                </c:pt>
                <c:pt idx="70">
                  <c:v>0.19776666666666665</c:v>
                </c:pt>
                <c:pt idx="71">
                  <c:v>0.19726666666666667</c:v>
                </c:pt>
                <c:pt idx="72">
                  <c:v>0.19589999999999999</c:v>
                </c:pt>
                <c:pt idx="73">
                  <c:v>0.19433333333333333</c:v>
                </c:pt>
                <c:pt idx="74">
                  <c:v>0.19196666666666665</c:v>
                </c:pt>
                <c:pt idx="75">
                  <c:v>0.19263333333333332</c:v>
                </c:pt>
                <c:pt idx="76">
                  <c:v>0.19020000000000001</c:v>
                </c:pt>
                <c:pt idx="77">
                  <c:v>0.18373333333333333</c:v>
                </c:pt>
                <c:pt idx="78">
                  <c:v>0.1855</c:v>
                </c:pt>
                <c:pt idx="79">
                  <c:v>0.1885</c:v>
                </c:pt>
                <c:pt idx="80">
                  <c:v>0.18970000000000001</c:v>
                </c:pt>
                <c:pt idx="81">
                  <c:v>0.18813333333333335</c:v>
                </c:pt>
                <c:pt idx="82">
                  <c:v>0.1908</c:v>
                </c:pt>
                <c:pt idx="83">
                  <c:v>0.19376666666666667</c:v>
                </c:pt>
                <c:pt idx="84">
                  <c:v>0.19226666666666667</c:v>
                </c:pt>
                <c:pt idx="85">
                  <c:v>0.19536666666666669</c:v>
                </c:pt>
                <c:pt idx="86">
                  <c:v>0.19966666666666666</c:v>
                </c:pt>
                <c:pt idx="87">
                  <c:v>0.19926666666666668</c:v>
                </c:pt>
                <c:pt idx="88">
                  <c:v>0.2087</c:v>
                </c:pt>
                <c:pt idx="89">
                  <c:v>0.20623333333333335</c:v>
                </c:pt>
                <c:pt idx="90">
                  <c:v>0.21206666666666665</c:v>
                </c:pt>
                <c:pt idx="91">
                  <c:v>0.21026666666666669</c:v>
                </c:pt>
                <c:pt idx="92">
                  <c:v>0.19909999999999997</c:v>
                </c:pt>
                <c:pt idx="93">
                  <c:v>0.19896666666666665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B2-46BF-86F9-EAC77A95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600nm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Data'!$Z$17</c:f>
              <c:strCache>
                <c:ptCount val="1"/>
                <c:pt idx="0">
                  <c:v>0.753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Data'!$Z$19:$Z$112</c:f>
              <c:numCache>
                <c:formatCode>0.000</c:formatCode>
                <c:ptCount val="94"/>
                <c:pt idx="0">
                  <c:v>0.51149999999999995</c:v>
                </c:pt>
                <c:pt idx="1">
                  <c:v>0.50370000000000004</c:v>
                </c:pt>
                <c:pt idx="2">
                  <c:v>0.4995</c:v>
                </c:pt>
                <c:pt idx="3">
                  <c:v>0.49840000000000001</c:v>
                </c:pt>
                <c:pt idx="4">
                  <c:v>0.49490000000000001</c:v>
                </c:pt>
                <c:pt idx="5">
                  <c:v>0.48930000000000001</c:v>
                </c:pt>
                <c:pt idx="6">
                  <c:v>0.48499999999999999</c:v>
                </c:pt>
                <c:pt idx="7">
                  <c:v>0.4753</c:v>
                </c:pt>
                <c:pt idx="8">
                  <c:v>0.46910000000000002</c:v>
                </c:pt>
                <c:pt idx="9">
                  <c:v>0.46750000000000003</c:v>
                </c:pt>
                <c:pt idx="10">
                  <c:v>0.46789999999999998</c:v>
                </c:pt>
                <c:pt idx="11">
                  <c:v>0.46810000000000002</c:v>
                </c:pt>
                <c:pt idx="12">
                  <c:v>0.46379999999999999</c:v>
                </c:pt>
                <c:pt idx="13">
                  <c:v>0.45490000000000003</c:v>
                </c:pt>
                <c:pt idx="14">
                  <c:v>0.44540000000000002</c:v>
                </c:pt>
                <c:pt idx="15">
                  <c:v>0.43659999999999999</c:v>
                </c:pt>
                <c:pt idx="16">
                  <c:v>0.42949999999999999</c:v>
                </c:pt>
                <c:pt idx="17">
                  <c:v>0.4239</c:v>
                </c:pt>
                <c:pt idx="18">
                  <c:v>0.42080000000000001</c:v>
                </c:pt>
                <c:pt idx="19">
                  <c:v>0.4118</c:v>
                </c:pt>
                <c:pt idx="20">
                  <c:v>0.40560000000000002</c:v>
                </c:pt>
                <c:pt idx="21">
                  <c:v>0.40029999999999999</c:v>
                </c:pt>
                <c:pt idx="22">
                  <c:v>0.39700000000000002</c:v>
                </c:pt>
                <c:pt idx="23">
                  <c:v>0.3916</c:v>
                </c:pt>
                <c:pt idx="24">
                  <c:v>0.38529999999999998</c:v>
                </c:pt>
                <c:pt idx="25">
                  <c:v>0.37690000000000001</c:v>
                </c:pt>
                <c:pt idx="26">
                  <c:v>0.36980000000000002</c:v>
                </c:pt>
                <c:pt idx="27">
                  <c:v>0.36549999999999999</c:v>
                </c:pt>
                <c:pt idx="28">
                  <c:v>0.36109999999999998</c:v>
                </c:pt>
                <c:pt idx="29">
                  <c:v>0.35420000000000001</c:v>
                </c:pt>
                <c:pt idx="30">
                  <c:v>0.34799999999999998</c:v>
                </c:pt>
                <c:pt idx="31">
                  <c:v>0.33929999999999999</c:v>
                </c:pt>
                <c:pt idx="32">
                  <c:v>0.33100000000000002</c:v>
                </c:pt>
                <c:pt idx="33">
                  <c:v>0.32600000000000001</c:v>
                </c:pt>
                <c:pt idx="34">
                  <c:v>0.31869999999999998</c:v>
                </c:pt>
                <c:pt idx="35">
                  <c:v>0.30959999999999999</c:v>
                </c:pt>
                <c:pt idx="36">
                  <c:v>0.30109999999999998</c:v>
                </c:pt>
                <c:pt idx="37">
                  <c:v>0.2949</c:v>
                </c:pt>
                <c:pt idx="38">
                  <c:v>0.28699999999999998</c:v>
                </c:pt>
                <c:pt idx="39">
                  <c:v>0.28000000000000003</c:v>
                </c:pt>
                <c:pt idx="40">
                  <c:v>0.27079999999999999</c:v>
                </c:pt>
                <c:pt idx="41">
                  <c:v>0.26140000000000002</c:v>
                </c:pt>
                <c:pt idx="42">
                  <c:v>0.25240000000000001</c:v>
                </c:pt>
                <c:pt idx="43">
                  <c:v>0.24149999999999999</c:v>
                </c:pt>
                <c:pt idx="44">
                  <c:v>0.2354</c:v>
                </c:pt>
                <c:pt idx="45">
                  <c:v>0.23039999999999999</c:v>
                </c:pt>
                <c:pt idx="46">
                  <c:v>0.22600000000000001</c:v>
                </c:pt>
                <c:pt idx="47">
                  <c:v>0.2218</c:v>
                </c:pt>
                <c:pt idx="48">
                  <c:v>0.21909999999999999</c:v>
                </c:pt>
                <c:pt idx="49">
                  <c:v>0.21590000000000001</c:v>
                </c:pt>
                <c:pt idx="50">
                  <c:v>0.21490000000000001</c:v>
                </c:pt>
                <c:pt idx="51">
                  <c:v>0.21240000000000001</c:v>
                </c:pt>
                <c:pt idx="52">
                  <c:v>0.2114</c:v>
                </c:pt>
                <c:pt idx="53">
                  <c:v>0.2122</c:v>
                </c:pt>
                <c:pt idx="54">
                  <c:v>0.21210000000000001</c:v>
                </c:pt>
                <c:pt idx="55">
                  <c:v>0.2107</c:v>
                </c:pt>
                <c:pt idx="56">
                  <c:v>0.21179999999999999</c:v>
                </c:pt>
                <c:pt idx="57">
                  <c:v>0.214</c:v>
                </c:pt>
                <c:pt idx="58">
                  <c:v>0.2117</c:v>
                </c:pt>
                <c:pt idx="59">
                  <c:v>0.21310000000000001</c:v>
                </c:pt>
                <c:pt idx="60">
                  <c:v>0.21279999999999999</c:v>
                </c:pt>
                <c:pt idx="61">
                  <c:v>0.21199999999999999</c:v>
                </c:pt>
                <c:pt idx="62">
                  <c:v>0.21010000000000001</c:v>
                </c:pt>
                <c:pt idx="63">
                  <c:v>0.21129999999999999</c:v>
                </c:pt>
                <c:pt idx="64">
                  <c:v>0.21110000000000001</c:v>
                </c:pt>
                <c:pt idx="65">
                  <c:v>0.2104</c:v>
                </c:pt>
                <c:pt idx="66">
                  <c:v>0.20830000000000001</c:v>
                </c:pt>
                <c:pt idx="67">
                  <c:v>0.2102</c:v>
                </c:pt>
                <c:pt idx="68">
                  <c:v>0.2109</c:v>
                </c:pt>
                <c:pt idx="69">
                  <c:v>0.21229999999999999</c:v>
                </c:pt>
                <c:pt idx="70">
                  <c:v>0.21149999999999999</c:v>
                </c:pt>
                <c:pt idx="71">
                  <c:v>0.20810000000000001</c:v>
                </c:pt>
                <c:pt idx="72">
                  <c:v>0.21029999999999999</c:v>
                </c:pt>
                <c:pt idx="73">
                  <c:v>0.2122</c:v>
                </c:pt>
                <c:pt idx="74">
                  <c:v>0.2092</c:v>
                </c:pt>
                <c:pt idx="75">
                  <c:v>0.21110000000000001</c:v>
                </c:pt>
                <c:pt idx="76">
                  <c:v>0.20949999999999999</c:v>
                </c:pt>
                <c:pt idx="77">
                  <c:v>0.19769999999999999</c:v>
                </c:pt>
                <c:pt idx="78">
                  <c:v>0.20319999999999999</c:v>
                </c:pt>
                <c:pt idx="79">
                  <c:v>0.20280000000000001</c:v>
                </c:pt>
                <c:pt idx="80">
                  <c:v>0.20449999999999999</c:v>
                </c:pt>
                <c:pt idx="81">
                  <c:v>0.2069</c:v>
                </c:pt>
                <c:pt idx="82">
                  <c:v>0.20380000000000001</c:v>
                </c:pt>
                <c:pt idx="83">
                  <c:v>0.2072</c:v>
                </c:pt>
                <c:pt idx="84">
                  <c:v>0.21</c:v>
                </c:pt>
                <c:pt idx="85">
                  <c:v>0.2082</c:v>
                </c:pt>
                <c:pt idx="86">
                  <c:v>0.21099999999999999</c:v>
                </c:pt>
                <c:pt idx="87">
                  <c:v>0.2195</c:v>
                </c:pt>
                <c:pt idx="88">
                  <c:v>0.2157</c:v>
                </c:pt>
                <c:pt idx="89">
                  <c:v>0.21790000000000001</c:v>
                </c:pt>
                <c:pt idx="90">
                  <c:v>0.2223</c:v>
                </c:pt>
                <c:pt idx="91">
                  <c:v>0.2195</c:v>
                </c:pt>
                <c:pt idx="92">
                  <c:v>0.21779999999999999</c:v>
                </c:pt>
                <c:pt idx="93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6-4925-BAA2-EFCF7ADC14DA}"/>
            </c:ext>
          </c:extLst>
        </c:ser>
        <c:ser>
          <c:idx val="1"/>
          <c:order val="1"/>
          <c:tx>
            <c:strRef>
              <c:f>'E903 Data'!$AA$17</c:f>
              <c:strCache>
                <c:ptCount val="1"/>
                <c:pt idx="0">
                  <c:v>0.757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Data'!$AA$19:$AA$112</c:f>
              <c:numCache>
                <c:formatCode>0.000</c:formatCode>
                <c:ptCount val="94"/>
                <c:pt idx="0">
                  <c:v>0.51070000000000004</c:v>
                </c:pt>
                <c:pt idx="1">
                  <c:v>0.50209999999999999</c:v>
                </c:pt>
                <c:pt idx="2">
                  <c:v>0.49880000000000002</c:v>
                </c:pt>
                <c:pt idx="3">
                  <c:v>0.49580000000000002</c:v>
                </c:pt>
                <c:pt idx="4">
                  <c:v>0.49209999999999998</c:v>
                </c:pt>
                <c:pt idx="5">
                  <c:v>0.48630000000000001</c:v>
                </c:pt>
                <c:pt idx="6">
                  <c:v>0.4803</c:v>
                </c:pt>
                <c:pt idx="7">
                  <c:v>0.47239999999999999</c:v>
                </c:pt>
                <c:pt idx="8">
                  <c:v>0.46600000000000003</c:v>
                </c:pt>
                <c:pt idx="9">
                  <c:v>0.46379999999999999</c:v>
                </c:pt>
                <c:pt idx="10">
                  <c:v>0.46489999999999998</c:v>
                </c:pt>
                <c:pt idx="11">
                  <c:v>0.4647</c:v>
                </c:pt>
                <c:pt idx="12">
                  <c:v>0.46</c:v>
                </c:pt>
                <c:pt idx="13">
                  <c:v>0.4511</c:v>
                </c:pt>
                <c:pt idx="14">
                  <c:v>0.44190000000000002</c:v>
                </c:pt>
                <c:pt idx="15">
                  <c:v>0.433</c:v>
                </c:pt>
                <c:pt idx="16">
                  <c:v>0.42570000000000002</c:v>
                </c:pt>
                <c:pt idx="17">
                  <c:v>0.41920000000000002</c:v>
                </c:pt>
                <c:pt idx="18">
                  <c:v>0.4148</c:v>
                </c:pt>
                <c:pt idx="19">
                  <c:v>0.4083</c:v>
                </c:pt>
                <c:pt idx="20">
                  <c:v>0.40250000000000002</c:v>
                </c:pt>
                <c:pt idx="21">
                  <c:v>0.39679999999999999</c:v>
                </c:pt>
                <c:pt idx="22">
                  <c:v>0.39119999999999999</c:v>
                </c:pt>
                <c:pt idx="23">
                  <c:v>0.38679999999999998</c:v>
                </c:pt>
                <c:pt idx="24">
                  <c:v>0.38109999999999999</c:v>
                </c:pt>
                <c:pt idx="25">
                  <c:v>0.37259999999999999</c:v>
                </c:pt>
                <c:pt idx="26">
                  <c:v>0.36699999999999999</c:v>
                </c:pt>
                <c:pt idx="27">
                  <c:v>0.3609</c:v>
                </c:pt>
                <c:pt idx="28">
                  <c:v>0.35699999999999998</c:v>
                </c:pt>
                <c:pt idx="29">
                  <c:v>0.34989999999999999</c:v>
                </c:pt>
                <c:pt idx="30">
                  <c:v>0.34339999999999998</c:v>
                </c:pt>
                <c:pt idx="31">
                  <c:v>0.33410000000000001</c:v>
                </c:pt>
                <c:pt idx="32">
                  <c:v>0.32819999999999999</c:v>
                </c:pt>
                <c:pt idx="33">
                  <c:v>0.32319999999999999</c:v>
                </c:pt>
                <c:pt idx="34">
                  <c:v>0.316</c:v>
                </c:pt>
                <c:pt idx="35">
                  <c:v>0.30669999999999997</c:v>
                </c:pt>
                <c:pt idx="36">
                  <c:v>0.29730000000000001</c:v>
                </c:pt>
                <c:pt idx="37">
                  <c:v>0.2888</c:v>
                </c:pt>
                <c:pt idx="38">
                  <c:v>0.28239999999999998</c:v>
                </c:pt>
                <c:pt idx="39">
                  <c:v>0.27600000000000002</c:v>
                </c:pt>
                <c:pt idx="40">
                  <c:v>0.26600000000000001</c:v>
                </c:pt>
                <c:pt idx="41">
                  <c:v>0.25669999999999998</c:v>
                </c:pt>
                <c:pt idx="42">
                  <c:v>0.24859999999999999</c:v>
                </c:pt>
                <c:pt idx="43">
                  <c:v>0.23849999999999999</c:v>
                </c:pt>
                <c:pt idx="44">
                  <c:v>0.23280000000000001</c:v>
                </c:pt>
                <c:pt idx="45">
                  <c:v>0.22720000000000001</c:v>
                </c:pt>
                <c:pt idx="46">
                  <c:v>0.2223</c:v>
                </c:pt>
                <c:pt idx="47">
                  <c:v>0.22020000000000001</c:v>
                </c:pt>
                <c:pt idx="48">
                  <c:v>0.21479999999999999</c:v>
                </c:pt>
                <c:pt idx="49">
                  <c:v>0.2135</c:v>
                </c:pt>
                <c:pt idx="50">
                  <c:v>0.21010000000000001</c:v>
                </c:pt>
                <c:pt idx="51">
                  <c:v>0.2102</c:v>
                </c:pt>
                <c:pt idx="52">
                  <c:v>0.2082</c:v>
                </c:pt>
                <c:pt idx="53">
                  <c:v>0.20979999999999999</c:v>
                </c:pt>
                <c:pt idx="54">
                  <c:v>0.20710000000000001</c:v>
                </c:pt>
                <c:pt idx="55">
                  <c:v>0.20730000000000001</c:v>
                </c:pt>
                <c:pt idx="56">
                  <c:v>0.20830000000000001</c:v>
                </c:pt>
                <c:pt idx="57">
                  <c:v>0.20799999999999999</c:v>
                </c:pt>
                <c:pt idx="58">
                  <c:v>0.2094</c:v>
                </c:pt>
                <c:pt idx="59">
                  <c:v>0.2092</c:v>
                </c:pt>
                <c:pt idx="60">
                  <c:v>0.20899999999999999</c:v>
                </c:pt>
                <c:pt idx="61">
                  <c:v>0.2097</c:v>
                </c:pt>
                <c:pt idx="62">
                  <c:v>0.20760000000000001</c:v>
                </c:pt>
                <c:pt idx="63">
                  <c:v>0.2049</c:v>
                </c:pt>
                <c:pt idx="64">
                  <c:v>0.20749999999999999</c:v>
                </c:pt>
                <c:pt idx="65">
                  <c:v>0.20830000000000001</c:v>
                </c:pt>
                <c:pt idx="66">
                  <c:v>0.2077</c:v>
                </c:pt>
                <c:pt idx="67">
                  <c:v>0.20699999999999999</c:v>
                </c:pt>
                <c:pt idx="68">
                  <c:v>0.2079</c:v>
                </c:pt>
                <c:pt idx="69">
                  <c:v>0.20880000000000001</c:v>
                </c:pt>
                <c:pt idx="70">
                  <c:v>0.20749999999999999</c:v>
                </c:pt>
                <c:pt idx="71">
                  <c:v>0.2074</c:v>
                </c:pt>
                <c:pt idx="72">
                  <c:v>0.20630000000000001</c:v>
                </c:pt>
                <c:pt idx="73">
                  <c:v>0.20469999999999999</c:v>
                </c:pt>
                <c:pt idx="74">
                  <c:v>0.2039</c:v>
                </c:pt>
                <c:pt idx="75">
                  <c:v>0.2054</c:v>
                </c:pt>
                <c:pt idx="76">
                  <c:v>0.2039</c:v>
                </c:pt>
                <c:pt idx="77">
                  <c:v>0.19439999999999999</c:v>
                </c:pt>
                <c:pt idx="78">
                  <c:v>0.2014</c:v>
                </c:pt>
                <c:pt idx="79">
                  <c:v>0.19900000000000001</c:v>
                </c:pt>
                <c:pt idx="80">
                  <c:v>0.2016</c:v>
                </c:pt>
                <c:pt idx="81">
                  <c:v>0.19980000000000001</c:v>
                </c:pt>
                <c:pt idx="82">
                  <c:v>0.19969999999999999</c:v>
                </c:pt>
                <c:pt idx="83">
                  <c:v>0.19869999999999999</c:v>
                </c:pt>
                <c:pt idx="84">
                  <c:v>0.2079</c:v>
                </c:pt>
                <c:pt idx="85">
                  <c:v>0.2026</c:v>
                </c:pt>
                <c:pt idx="86">
                  <c:v>0.19819999999999999</c:v>
                </c:pt>
                <c:pt idx="87">
                  <c:v>0.20979999999999999</c:v>
                </c:pt>
                <c:pt idx="88">
                  <c:v>0.20419999999999999</c:v>
                </c:pt>
                <c:pt idx="89">
                  <c:v>0.20960000000000001</c:v>
                </c:pt>
                <c:pt idx="90">
                  <c:v>0.21310000000000001</c:v>
                </c:pt>
                <c:pt idx="91">
                  <c:v>0.222</c:v>
                </c:pt>
                <c:pt idx="92">
                  <c:v>0.21279999999999999</c:v>
                </c:pt>
                <c:pt idx="93">
                  <c:v>0.20530000000000001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6-4925-BAA2-EFCF7ADC14DA}"/>
            </c:ext>
          </c:extLst>
        </c:ser>
        <c:ser>
          <c:idx val="2"/>
          <c:order val="2"/>
          <c:tx>
            <c:strRef>
              <c:f>'E903 Data'!$AB$17</c:f>
              <c:strCache>
                <c:ptCount val="1"/>
                <c:pt idx="0">
                  <c:v>0.752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Data'!$AB$19:$AB$112</c:f>
              <c:numCache>
                <c:formatCode>0.000</c:formatCode>
                <c:ptCount val="94"/>
                <c:pt idx="0">
                  <c:v>0.51790000000000003</c:v>
                </c:pt>
                <c:pt idx="1">
                  <c:v>0.51029999999999998</c:v>
                </c:pt>
                <c:pt idx="2">
                  <c:v>0.50590000000000002</c:v>
                </c:pt>
                <c:pt idx="3">
                  <c:v>0.50360000000000005</c:v>
                </c:pt>
                <c:pt idx="4">
                  <c:v>0.5</c:v>
                </c:pt>
                <c:pt idx="5">
                  <c:v>0.49480000000000002</c:v>
                </c:pt>
                <c:pt idx="6">
                  <c:v>0.48759999999999998</c:v>
                </c:pt>
                <c:pt idx="7">
                  <c:v>0.48049999999999998</c:v>
                </c:pt>
                <c:pt idx="8">
                  <c:v>0.4728</c:v>
                </c:pt>
                <c:pt idx="9">
                  <c:v>0.47139999999999999</c:v>
                </c:pt>
                <c:pt idx="10">
                  <c:v>0.47210000000000002</c:v>
                </c:pt>
                <c:pt idx="11">
                  <c:v>0.47239999999999999</c:v>
                </c:pt>
                <c:pt idx="12">
                  <c:v>0.46810000000000002</c:v>
                </c:pt>
                <c:pt idx="13">
                  <c:v>0.4602</c:v>
                </c:pt>
                <c:pt idx="14">
                  <c:v>0.44929999999999998</c:v>
                </c:pt>
                <c:pt idx="15">
                  <c:v>0.43969999999999998</c:v>
                </c:pt>
                <c:pt idx="16">
                  <c:v>0.43359999999999999</c:v>
                </c:pt>
                <c:pt idx="17">
                  <c:v>0.4264</c:v>
                </c:pt>
                <c:pt idx="18">
                  <c:v>0.42199999999999999</c:v>
                </c:pt>
                <c:pt idx="19">
                  <c:v>0.41539999999999999</c:v>
                </c:pt>
                <c:pt idx="20">
                  <c:v>0.40899999999999997</c:v>
                </c:pt>
                <c:pt idx="21">
                  <c:v>0.40389999999999998</c:v>
                </c:pt>
                <c:pt idx="22">
                  <c:v>0.39850000000000002</c:v>
                </c:pt>
                <c:pt idx="23">
                  <c:v>0.39350000000000002</c:v>
                </c:pt>
                <c:pt idx="24">
                  <c:v>0.38619999999999999</c:v>
                </c:pt>
                <c:pt idx="25">
                  <c:v>0.37909999999999999</c:v>
                </c:pt>
                <c:pt idx="26">
                  <c:v>0.37190000000000001</c:v>
                </c:pt>
                <c:pt idx="27">
                  <c:v>0.36720000000000003</c:v>
                </c:pt>
                <c:pt idx="28">
                  <c:v>0.3634</c:v>
                </c:pt>
                <c:pt idx="29">
                  <c:v>0.35720000000000002</c:v>
                </c:pt>
                <c:pt idx="30">
                  <c:v>0.35120000000000001</c:v>
                </c:pt>
                <c:pt idx="31">
                  <c:v>0.34079999999999999</c:v>
                </c:pt>
                <c:pt idx="32">
                  <c:v>0.33489999999999998</c:v>
                </c:pt>
                <c:pt idx="33">
                  <c:v>0.3296</c:v>
                </c:pt>
                <c:pt idx="34">
                  <c:v>0.31929999999999997</c:v>
                </c:pt>
                <c:pt idx="35">
                  <c:v>0.31140000000000001</c:v>
                </c:pt>
                <c:pt idx="36">
                  <c:v>0.30359999999999998</c:v>
                </c:pt>
                <c:pt idx="37">
                  <c:v>0.29360000000000003</c:v>
                </c:pt>
                <c:pt idx="38">
                  <c:v>0.28949999999999998</c:v>
                </c:pt>
                <c:pt idx="39">
                  <c:v>0.28139999999999998</c:v>
                </c:pt>
                <c:pt idx="40">
                  <c:v>0.27439999999999998</c:v>
                </c:pt>
                <c:pt idx="41">
                  <c:v>0.26190000000000002</c:v>
                </c:pt>
                <c:pt idx="42">
                  <c:v>0.25380000000000003</c:v>
                </c:pt>
                <c:pt idx="43">
                  <c:v>0.2447</c:v>
                </c:pt>
                <c:pt idx="44">
                  <c:v>0.23880000000000001</c:v>
                </c:pt>
                <c:pt idx="45">
                  <c:v>0.23230000000000001</c:v>
                </c:pt>
                <c:pt idx="46">
                  <c:v>0.22770000000000001</c:v>
                </c:pt>
                <c:pt idx="47">
                  <c:v>0.22550000000000001</c:v>
                </c:pt>
                <c:pt idx="48">
                  <c:v>0.22059999999999999</c:v>
                </c:pt>
                <c:pt idx="49">
                  <c:v>0.21629999999999999</c:v>
                </c:pt>
                <c:pt idx="50">
                  <c:v>0.21529999999999999</c:v>
                </c:pt>
                <c:pt idx="51">
                  <c:v>0.21440000000000001</c:v>
                </c:pt>
                <c:pt idx="52">
                  <c:v>0.21210000000000001</c:v>
                </c:pt>
                <c:pt idx="53">
                  <c:v>0.21299999999999999</c:v>
                </c:pt>
                <c:pt idx="54">
                  <c:v>0.21240000000000001</c:v>
                </c:pt>
                <c:pt idx="55">
                  <c:v>0.21260000000000001</c:v>
                </c:pt>
                <c:pt idx="56">
                  <c:v>0.21079999999999999</c:v>
                </c:pt>
                <c:pt idx="57">
                  <c:v>0.21229999999999999</c:v>
                </c:pt>
                <c:pt idx="58">
                  <c:v>0.21</c:v>
                </c:pt>
                <c:pt idx="59">
                  <c:v>0.21390000000000001</c:v>
                </c:pt>
                <c:pt idx="60">
                  <c:v>0.2137</c:v>
                </c:pt>
                <c:pt idx="61">
                  <c:v>0.2122</c:v>
                </c:pt>
                <c:pt idx="62">
                  <c:v>0.21129999999999999</c:v>
                </c:pt>
                <c:pt idx="63">
                  <c:v>0.2107</c:v>
                </c:pt>
                <c:pt idx="64">
                  <c:v>0.21240000000000001</c:v>
                </c:pt>
                <c:pt idx="65">
                  <c:v>0.20979999999999999</c:v>
                </c:pt>
                <c:pt idx="66">
                  <c:v>0.20930000000000001</c:v>
                </c:pt>
                <c:pt idx="67">
                  <c:v>0.21049999999999999</c:v>
                </c:pt>
                <c:pt idx="68">
                  <c:v>0.21190000000000001</c:v>
                </c:pt>
                <c:pt idx="69">
                  <c:v>0.21290000000000001</c:v>
                </c:pt>
                <c:pt idx="70">
                  <c:v>0.2117</c:v>
                </c:pt>
                <c:pt idx="71">
                  <c:v>0.21149999999999999</c:v>
                </c:pt>
                <c:pt idx="72">
                  <c:v>0.21199999999999999</c:v>
                </c:pt>
                <c:pt idx="73">
                  <c:v>0.2117</c:v>
                </c:pt>
                <c:pt idx="74">
                  <c:v>0.2104</c:v>
                </c:pt>
                <c:pt idx="75">
                  <c:v>0.21129999999999999</c:v>
                </c:pt>
                <c:pt idx="76">
                  <c:v>0.20760000000000001</c:v>
                </c:pt>
                <c:pt idx="77">
                  <c:v>0.19869999999999999</c:v>
                </c:pt>
                <c:pt idx="78">
                  <c:v>0.20630000000000001</c:v>
                </c:pt>
                <c:pt idx="79">
                  <c:v>0.20430000000000001</c:v>
                </c:pt>
                <c:pt idx="80">
                  <c:v>0.2024</c:v>
                </c:pt>
                <c:pt idx="81">
                  <c:v>0.2064</c:v>
                </c:pt>
                <c:pt idx="82">
                  <c:v>0.20610000000000001</c:v>
                </c:pt>
                <c:pt idx="83">
                  <c:v>0.20610000000000001</c:v>
                </c:pt>
                <c:pt idx="84">
                  <c:v>0.20399999999999999</c:v>
                </c:pt>
                <c:pt idx="85">
                  <c:v>0.2034</c:v>
                </c:pt>
                <c:pt idx="86">
                  <c:v>0.21010000000000001</c:v>
                </c:pt>
                <c:pt idx="87">
                  <c:v>0.21099999999999999</c:v>
                </c:pt>
                <c:pt idx="88">
                  <c:v>0.21990000000000001</c:v>
                </c:pt>
                <c:pt idx="89">
                  <c:v>0.22059999999999999</c:v>
                </c:pt>
                <c:pt idx="90">
                  <c:v>0.22370000000000001</c:v>
                </c:pt>
                <c:pt idx="91">
                  <c:v>0.2208</c:v>
                </c:pt>
                <c:pt idx="92">
                  <c:v>0.21440000000000001</c:v>
                </c:pt>
                <c:pt idx="93">
                  <c:v>0.20380000000000001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6-4925-BAA2-EFCF7ADC14DA}"/>
            </c:ext>
          </c:extLst>
        </c:ser>
        <c:ser>
          <c:idx val="3"/>
          <c:order val="3"/>
          <c:tx>
            <c:strRef>
              <c:f>'E903 Data'!$E$17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Data'!$AC$19:$AC$112</c:f>
              <c:numCache>
                <c:formatCode>0.000</c:formatCode>
                <c:ptCount val="94"/>
                <c:pt idx="0">
                  <c:v>0.51336666666666664</c:v>
                </c:pt>
                <c:pt idx="1">
                  <c:v>0.50536666666666663</c:v>
                </c:pt>
                <c:pt idx="2">
                  <c:v>0.50139999999999996</c:v>
                </c:pt>
                <c:pt idx="3">
                  <c:v>0.49926666666666669</c:v>
                </c:pt>
                <c:pt idx="4">
                  <c:v>0.4956666666666667</c:v>
                </c:pt>
                <c:pt idx="5">
                  <c:v>0.49013333333333337</c:v>
                </c:pt>
                <c:pt idx="6">
                  <c:v>0.48430000000000001</c:v>
                </c:pt>
                <c:pt idx="7">
                  <c:v>0.47606666666666664</c:v>
                </c:pt>
                <c:pt idx="8">
                  <c:v>0.46930000000000005</c:v>
                </c:pt>
                <c:pt idx="9">
                  <c:v>0.46756666666666669</c:v>
                </c:pt>
                <c:pt idx="10">
                  <c:v>0.46829999999999999</c:v>
                </c:pt>
                <c:pt idx="11">
                  <c:v>0.46839999999999998</c:v>
                </c:pt>
                <c:pt idx="12">
                  <c:v>0.46396666666666664</c:v>
                </c:pt>
                <c:pt idx="13">
                  <c:v>0.45540000000000003</c:v>
                </c:pt>
                <c:pt idx="14">
                  <c:v>0.44553333333333334</c:v>
                </c:pt>
                <c:pt idx="15">
                  <c:v>0.43643333333333328</c:v>
                </c:pt>
                <c:pt idx="16">
                  <c:v>0.42959999999999998</c:v>
                </c:pt>
                <c:pt idx="17">
                  <c:v>0.42316666666666664</c:v>
                </c:pt>
                <c:pt idx="18">
                  <c:v>0.41920000000000002</c:v>
                </c:pt>
                <c:pt idx="19">
                  <c:v>0.41183333333333333</c:v>
                </c:pt>
                <c:pt idx="20">
                  <c:v>0.40570000000000001</c:v>
                </c:pt>
                <c:pt idx="21">
                  <c:v>0.40033333333333326</c:v>
                </c:pt>
                <c:pt idx="22">
                  <c:v>0.39556666666666668</c:v>
                </c:pt>
                <c:pt idx="23">
                  <c:v>0.39063333333333333</c:v>
                </c:pt>
                <c:pt idx="24">
                  <c:v>0.38420000000000004</c:v>
                </c:pt>
                <c:pt idx="25">
                  <c:v>0.37620000000000003</c:v>
                </c:pt>
                <c:pt idx="26">
                  <c:v>0.36956666666666665</c:v>
                </c:pt>
                <c:pt idx="27">
                  <c:v>0.36453333333333332</c:v>
                </c:pt>
                <c:pt idx="28">
                  <c:v>0.36049999999999999</c:v>
                </c:pt>
                <c:pt idx="29">
                  <c:v>0.35376666666666662</c:v>
                </c:pt>
                <c:pt idx="30">
                  <c:v>0.34753333333333331</c:v>
                </c:pt>
                <c:pt idx="31">
                  <c:v>0.33806666666666668</c:v>
                </c:pt>
                <c:pt idx="32">
                  <c:v>0.33136666666666664</c:v>
                </c:pt>
                <c:pt idx="33">
                  <c:v>0.32626666666666665</c:v>
                </c:pt>
                <c:pt idx="34">
                  <c:v>0.318</c:v>
                </c:pt>
                <c:pt idx="35">
                  <c:v>0.3092333333333333</c:v>
                </c:pt>
                <c:pt idx="36">
                  <c:v>0.30066666666666669</c:v>
                </c:pt>
                <c:pt idx="37">
                  <c:v>0.29243333333333332</c:v>
                </c:pt>
                <c:pt idx="38">
                  <c:v>0.28629999999999994</c:v>
                </c:pt>
                <c:pt idx="39">
                  <c:v>0.27913333333333334</c:v>
                </c:pt>
                <c:pt idx="40">
                  <c:v>0.27039999999999997</c:v>
                </c:pt>
                <c:pt idx="41">
                  <c:v>0.26</c:v>
                </c:pt>
                <c:pt idx="42">
                  <c:v>0.25159999999999999</c:v>
                </c:pt>
                <c:pt idx="43">
                  <c:v>0.24156666666666668</c:v>
                </c:pt>
                <c:pt idx="44">
                  <c:v>0.23566666666666669</c:v>
                </c:pt>
                <c:pt idx="45">
                  <c:v>0.22996666666666665</c:v>
                </c:pt>
                <c:pt idx="46">
                  <c:v>0.22533333333333336</c:v>
                </c:pt>
                <c:pt idx="47">
                  <c:v>0.2225</c:v>
                </c:pt>
                <c:pt idx="48">
                  <c:v>0.21816666666666665</c:v>
                </c:pt>
                <c:pt idx="49">
                  <c:v>0.2152333333333333</c:v>
                </c:pt>
                <c:pt idx="50">
                  <c:v>0.21343333333333336</c:v>
                </c:pt>
                <c:pt idx="51">
                  <c:v>0.21233333333333335</c:v>
                </c:pt>
                <c:pt idx="52">
                  <c:v>0.21056666666666665</c:v>
                </c:pt>
                <c:pt idx="53">
                  <c:v>0.21166666666666667</c:v>
                </c:pt>
                <c:pt idx="54">
                  <c:v>0.21053333333333335</c:v>
                </c:pt>
                <c:pt idx="55">
                  <c:v>0.21020000000000003</c:v>
                </c:pt>
                <c:pt idx="56">
                  <c:v>0.21030000000000001</c:v>
                </c:pt>
                <c:pt idx="57">
                  <c:v>0.21143333333333333</c:v>
                </c:pt>
                <c:pt idx="58">
                  <c:v>0.21036666666666667</c:v>
                </c:pt>
                <c:pt idx="59">
                  <c:v>0.21206666666666665</c:v>
                </c:pt>
                <c:pt idx="60">
                  <c:v>0.21183333333333332</c:v>
                </c:pt>
                <c:pt idx="61">
                  <c:v>0.21129999999999996</c:v>
                </c:pt>
                <c:pt idx="62">
                  <c:v>0.20966666666666667</c:v>
                </c:pt>
                <c:pt idx="63">
                  <c:v>0.20896666666666666</c:v>
                </c:pt>
                <c:pt idx="64">
                  <c:v>0.21033333333333334</c:v>
                </c:pt>
                <c:pt idx="65">
                  <c:v>0.20950000000000002</c:v>
                </c:pt>
                <c:pt idx="66">
                  <c:v>0.20843333333333336</c:v>
                </c:pt>
                <c:pt idx="67">
                  <c:v>0.20923333333333335</c:v>
                </c:pt>
                <c:pt idx="68">
                  <c:v>0.21023333333333336</c:v>
                </c:pt>
                <c:pt idx="69">
                  <c:v>0.21133333333333335</c:v>
                </c:pt>
                <c:pt idx="70">
                  <c:v>0.21023333333333336</c:v>
                </c:pt>
                <c:pt idx="71">
                  <c:v>0.20899999999999999</c:v>
                </c:pt>
                <c:pt idx="72">
                  <c:v>0.20953333333333332</c:v>
                </c:pt>
                <c:pt idx="73">
                  <c:v>0.20953333333333335</c:v>
                </c:pt>
                <c:pt idx="74">
                  <c:v>0.20783333333333334</c:v>
                </c:pt>
                <c:pt idx="75">
                  <c:v>0.20926666666666663</c:v>
                </c:pt>
                <c:pt idx="76">
                  <c:v>0.20699999999999999</c:v>
                </c:pt>
                <c:pt idx="77">
                  <c:v>0.19693333333333332</c:v>
                </c:pt>
                <c:pt idx="78">
                  <c:v>0.20363333333333333</c:v>
                </c:pt>
                <c:pt idx="79">
                  <c:v>0.20203333333333337</c:v>
                </c:pt>
                <c:pt idx="80">
                  <c:v>0.20283333333333334</c:v>
                </c:pt>
                <c:pt idx="81">
                  <c:v>0.20436666666666667</c:v>
                </c:pt>
                <c:pt idx="82">
                  <c:v>0.20319999999999996</c:v>
                </c:pt>
                <c:pt idx="83">
                  <c:v>0.20399999999999999</c:v>
                </c:pt>
                <c:pt idx="84">
                  <c:v>0.20730000000000001</c:v>
                </c:pt>
                <c:pt idx="85">
                  <c:v>0.20473333333333332</c:v>
                </c:pt>
                <c:pt idx="86">
                  <c:v>0.20643333333333333</c:v>
                </c:pt>
                <c:pt idx="87">
                  <c:v>0.21343333333333334</c:v>
                </c:pt>
                <c:pt idx="88">
                  <c:v>0.21326666666666669</c:v>
                </c:pt>
                <c:pt idx="89">
                  <c:v>0.21603333333333333</c:v>
                </c:pt>
                <c:pt idx="90">
                  <c:v>0.21970000000000001</c:v>
                </c:pt>
                <c:pt idx="91">
                  <c:v>0.22076666666666667</c:v>
                </c:pt>
                <c:pt idx="92">
                  <c:v>0.215</c:v>
                </c:pt>
                <c:pt idx="93">
                  <c:v>0.2087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6-4925-BAA2-EFCF7ADC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MoSic</a:t>
            </a:r>
            <a:r>
              <a:rPr lang="en-US" baseline="0"/>
              <a:t> 800nm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'E903 Data'!$AF$17</c:f>
              <c:strCache>
                <c:ptCount val="1"/>
                <c:pt idx="0">
                  <c:v>0.745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Data'!$AF$19:$AF$112</c:f>
              <c:numCache>
                <c:formatCode>0.000</c:formatCode>
                <c:ptCount val="94"/>
                <c:pt idx="0">
                  <c:v>0.53390000000000004</c:v>
                </c:pt>
                <c:pt idx="1">
                  <c:v>0.52759999999999996</c:v>
                </c:pt>
                <c:pt idx="2">
                  <c:v>0.52439999999999998</c:v>
                </c:pt>
                <c:pt idx="3">
                  <c:v>0.52329999999999999</c:v>
                </c:pt>
                <c:pt idx="4">
                  <c:v>0.51859999999999995</c:v>
                </c:pt>
                <c:pt idx="5">
                  <c:v>0.51339999999999997</c:v>
                </c:pt>
                <c:pt idx="6">
                  <c:v>0.50660000000000005</c:v>
                </c:pt>
                <c:pt idx="7">
                  <c:v>0.49880000000000002</c:v>
                </c:pt>
                <c:pt idx="8">
                  <c:v>0.49180000000000001</c:v>
                </c:pt>
                <c:pt idx="9">
                  <c:v>0.4904</c:v>
                </c:pt>
                <c:pt idx="10">
                  <c:v>0.4909</c:v>
                </c:pt>
                <c:pt idx="11">
                  <c:v>0.49230000000000002</c:v>
                </c:pt>
                <c:pt idx="12">
                  <c:v>0.48749999999999999</c:v>
                </c:pt>
                <c:pt idx="13">
                  <c:v>0.48060000000000003</c:v>
                </c:pt>
                <c:pt idx="14">
                  <c:v>0.46800000000000003</c:v>
                </c:pt>
                <c:pt idx="15">
                  <c:v>0.4592</c:v>
                </c:pt>
                <c:pt idx="16">
                  <c:v>0.45250000000000001</c:v>
                </c:pt>
                <c:pt idx="17">
                  <c:v>0.44619999999999999</c:v>
                </c:pt>
                <c:pt idx="18">
                  <c:v>0.44</c:v>
                </c:pt>
                <c:pt idx="19">
                  <c:v>0.43330000000000002</c:v>
                </c:pt>
                <c:pt idx="20">
                  <c:v>0.42780000000000001</c:v>
                </c:pt>
                <c:pt idx="21">
                  <c:v>0.42280000000000001</c:v>
                </c:pt>
                <c:pt idx="22">
                  <c:v>0.41810000000000003</c:v>
                </c:pt>
                <c:pt idx="23">
                  <c:v>0.41289999999999999</c:v>
                </c:pt>
                <c:pt idx="24">
                  <c:v>0.40610000000000002</c:v>
                </c:pt>
                <c:pt idx="25">
                  <c:v>0.39729999999999999</c:v>
                </c:pt>
                <c:pt idx="26">
                  <c:v>0.39129999999999998</c:v>
                </c:pt>
                <c:pt idx="27">
                  <c:v>0.38690000000000002</c:v>
                </c:pt>
                <c:pt idx="28">
                  <c:v>0.38200000000000001</c:v>
                </c:pt>
                <c:pt idx="29">
                  <c:v>0.37569999999999998</c:v>
                </c:pt>
                <c:pt idx="30">
                  <c:v>0.36820000000000003</c:v>
                </c:pt>
                <c:pt idx="31">
                  <c:v>0.35870000000000002</c:v>
                </c:pt>
                <c:pt idx="32">
                  <c:v>0.3508</c:v>
                </c:pt>
                <c:pt idx="33">
                  <c:v>0.34739999999999999</c:v>
                </c:pt>
                <c:pt idx="34">
                  <c:v>0.33950000000000002</c:v>
                </c:pt>
                <c:pt idx="35">
                  <c:v>0.3286</c:v>
                </c:pt>
                <c:pt idx="36">
                  <c:v>0.31890000000000002</c:v>
                </c:pt>
                <c:pt idx="37">
                  <c:v>0.3115</c:v>
                </c:pt>
                <c:pt idx="38">
                  <c:v>0.30459999999999998</c:v>
                </c:pt>
                <c:pt idx="39">
                  <c:v>0.29549999999999998</c:v>
                </c:pt>
                <c:pt idx="40">
                  <c:v>0.28710000000000002</c:v>
                </c:pt>
                <c:pt idx="41">
                  <c:v>0.27689999999999998</c:v>
                </c:pt>
                <c:pt idx="42">
                  <c:v>0.26590000000000003</c:v>
                </c:pt>
                <c:pt idx="43">
                  <c:v>0.25419999999999998</c:v>
                </c:pt>
                <c:pt idx="44">
                  <c:v>0.24679999999999999</c:v>
                </c:pt>
                <c:pt idx="45">
                  <c:v>0.2397</c:v>
                </c:pt>
                <c:pt idx="46">
                  <c:v>0.2359</c:v>
                </c:pt>
                <c:pt idx="47">
                  <c:v>0.2326</c:v>
                </c:pt>
                <c:pt idx="48">
                  <c:v>0.22739999999999999</c:v>
                </c:pt>
                <c:pt idx="49">
                  <c:v>0.22420000000000001</c:v>
                </c:pt>
                <c:pt idx="50">
                  <c:v>0.223</c:v>
                </c:pt>
                <c:pt idx="51">
                  <c:v>0.22</c:v>
                </c:pt>
                <c:pt idx="52">
                  <c:v>0.2185</c:v>
                </c:pt>
                <c:pt idx="53">
                  <c:v>0.21940000000000001</c:v>
                </c:pt>
                <c:pt idx="54">
                  <c:v>0.21920000000000001</c:v>
                </c:pt>
                <c:pt idx="55">
                  <c:v>0.2198</c:v>
                </c:pt>
                <c:pt idx="56">
                  <c:v>0.21759999999999999</c:v>
                </c:pt>
                <c:pt idx="57">
                  <c:v>0.21820000000000001</c:v>
                </c:pt>
                <c:pt idx="58">
                  <c:v>0.217</c:v>
                </c:pt>
                <c:pt idx="59">
                  <c:v>0.21840000000000001</c:v>
                </c:pt>
                <c:pt idx="60">
                  <c:v>0.21870000000000001</c:v>
                </c:pt>
                <c:pt idx="61">
                  <c:v>0.21690000000000001</c:v>
                </c:pt>
                <c:pt idx="62">
                  <c:v>0.2157</c:v>
                </c:pt>
                <c:pt idx="63">
                  <c:v>0.21429999999999999</c:v>
                </c:pt>
                <c:pt idx="64">
                  <c:v>0.21640000000000001</c:v>
                </c:pt>
                <c:pt idx="65">
                  <c:v>0.2142</c:v>
                </c:pt>
                <c:pt idx="66">
                  <c:v>0.2142</c:v>
                </c:pt>
                <c:pt idx="67">
                  <c:v>0.21260000000000001</c:v>
                </c:pt>
                <c:pt idx="68">
                  <c:v>0.21460000000000001</c:v>
                </c:pt>
                <c:pt idx="69">
                  <c:v>0.21460000000000001</c:v>
                </c:pt>
                <c:pt idx="70">
                  <c:v>0.21510000000000001</c:v>
                </c:pt>
                <c:pt idx="71">
                  <c:v>0.21340000000000001</c:v>
                </c:pt>
                <c:pt idx="72">
                  <c:v>0.21310000000000001</c:v>
                </c:pt>
                <c:pt idx="73">
                  <c:v>0.21129999999999999</c:v>
                </c:pt>
                <c:pt idx="74">
                  <c:v>0.20860000000000001</c:v>
                </c:pt>
                <c:pt idx="75">
                  <c:v>0.2097</c:v>
                </c:pt>
                <c:pt idx="76">
                  <c:v>0.20910000000000001</c:v>
                </c:pt>
                <c:pt idx="77">
                  <c:v>0.1983</c:v>
                </c:pt>
                <c:pt idx="78">
                  <c:v>0.20399999999999999</c:v>
                </c:pt>
                <c:pt idx="79">
                  <c:v>0.20619999999999999</c:v>
                </c:pt>
                <c:pt idx="80">
                  <c:v>0.20799999999999999</c:v>
                </c:pt>
                <c:pt idx="81">
                  <c:v>0.2044</c:v>
                </c:pt>
                <c:pt idx="82">
                  <c:v>0.2074</c:v>
                </c:pt>
                <c:pt idx="83">
                  <c:v>0.21</c:v>
                </c:pt>
                <c:pt idx="84">
                  <c:v>0.20649999999999999</c:v>
                </c:pt>
                <c:pt idx="85">
                  <c:v>0.21360000000000001</c:v>
                </c:pt>
                <c:pt idx="86">
                  <c:v>0.21529999999999999</c:v>
                </c:pt>
                <c:pt idx="87">
                  <c:v>0.2039</c:v>
                </c:pt>
                <c:pt idx="88">
                  <c:v>0.21779999999999999</c:v>
                </c:pt>
                <c:pt idx="89">
                  <c:v>0.2233</c:v>
                </c:pt>
                <c:pt idx="90">
                  <c:v>0.22170000000000001</c:v>
                </c:pt>
                <c:pt idx="91">
                  <c:v>0.2208</c:v>
                </c:pt>
                <c:pt idx="92">
                  <c:v>0.20949999999999999</c:v>
                </c:pt>
                <c:pt idx="93">
                  <c:v>0.22140000000000001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7-4ED8-B03D-D0A8FEF34D54}"/>
            </c:ext>
          </c:extLst>
        </c:ser>
        <c:ser>
          <c:idx val="1"/>
          <c:order val="1"/>
          <c:tx>
            <c:strRef>
              <c:f>'E903 Data'!$AG$17</c:f>
              <c:strCache>
                <c:ptCount val="1"/>
                <c:pt idx="0">
                  <c:v>0.746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Data'!$AG$19:$AG$112</c:f>
              <c:numCache>
                <c:formatCode>0.000</c:formatCode>
                <c:ptCount val="94"/>
                <c:pt idx="0">
                  <c:v>0.5302</c:v>
                </c:pt>
                <c:pt idx="1">
                  <c:v>0.52359999999999995</c:v>
                </c:pt>
                <c:pt idx="2">
                  <c:v>0.51959999999999995</c:v>
                </c:pt>
                <c:pt idx="3">
                  <c:v>0.51839999999999997</c:v>
                </c:pt>
                <c:pt idx="4">
                  <c:v>0.51400000000000001</c:v>
                </c:pt>
                <c:pt idx="5">
                  <c:v>0.50860000000000005</c:v>
                </c:pt>
                <c:pt idx="6">
                  <c:v>0.50270000000000004</c:v>
                </c:pt>
                <c:pt idx="7">
                  <c:v>0.4945</c:v>
                </c:pt>
                <c:pt idx="8">
                  <c:v>0.48770000000000002</c:v>
                </c:pt>
                <c:pt idx="9">
                  <c:v>0.48520000000000002</c:v>
                </c:pt>
                <c:pt idx="10">
                  <c:v>0.48659999999999998</c:v>
                </c:pt>
                <c:pt idx="11">
                  <c:v>0.4869</c:v>
                </c:pt>
                <c:pt idx="12">
                  <c:v>0.48359999999999997</c:v>
                </c:pt>
                <c:pt idx="13">
                  <c:v>0.47510000000000002</c:v>
                </c:pt>
                <c:pt idx="14">
                  <c:v>0.46600000000000003</c:v>
                </c:pt>
                <c:pt idx="15">
                  <c:v>0.45839999999999997</c:v>
                </c:pt>
                <c:pt idx="16">
                  <c:v>0.44979999999999998</c:v>
                </c:pt>
                <c:pt idx="17">
                  <c:v>0.44180000000000003</c:v>
                </c:pt>
                <c:pt idx="18">
                  <c:v>0.43740000000000001</c:v>
                </c:pt>
                <c:pt idx="19">
                  <c:v>0.4304</c:v>
                </c:pt>
                <c:pt idx="20">
                  <c:v>0.42530000000000001</c:v>
                </c:pt>
                <c:pt idx="21">
                  <c:v>0.42030000000000001</c:v>
                </c:pt>
                <c:pt idx="22">
                  <c:v>0.41620000000000001</c:v>
                </c:pt>
                <c:pt idx="23">
                  <c:v>0.41099999999999998</c:v>
                </c:pt>
                <c:pt idx="24">
                  <c:v>0.40239999999999998</c:v>
                </c:pt>
                <c:pt idx="25">
                  <c:v>0.39410000000000001</c:v>
                </c:pt>
                <c:pt idx="26">
                  <c:v>0.38940000000000002</c:v>
                </c:pt>
                <c:pt idx="27">
                  <c:v>0.38479999999999998</c:v>
                </c:pt>
                <c:pt idx="28">
                  <c:v>0.37990000000000002</c:v>
                </c:pt>
                <c:pt idx="29">
                  <c:v>0.37319999999999998</c:v>
                </c:pt>
                <c:pt idx="30">
                  <c:v>0.36599999999999999</c:v>
                </c:pt>
                <c:pt idx="31">
                  <c:v>0.35759999999999997</c:v>
                </c:pt>
                <c:pt idx="32">
                  <c:v>0.35060000000000002</c:v>
                </c:pt>
                <c:pt idx="33">
                  <c:v>0.34439999999999998</c:v>
                </c:pt>
                <c:pt idx="34">
                  <c:v>0.33600000000000002</c:v>
                </c:pt>
                <c:pt idx="35">
                  <c:v>0.3276</c:v>
                </c:pt>
                <c:pt idx="36">
                  <c:v>0.317</c:v>
                </c:pt>
                <c:pt idx="37">
                  <c:v>0.30990000000000001</c:v>
                </c:pt>
                <c:pt idx="38">
                  <c:v>0.30249999999999999</c:v>
                </c:pt>
                <c:pt idx="39">
                  <c:v>0.29409999999999997</c:v>
                </c:pt>
                <c:pt idx="40">
                  <c:v>0.2848</c:v>
                </c:pt>
                <c:pt idx="41">
                  <c:v>0.27300000000000002</c:v>
                </c:pt>
                <c:pt idx="42">
                  <c:v>0.2646</c:v>
                </c:pt>
                <c:pt idx="43">
                  <c:v>0.2535</c:v>
                </c:pt>
                <c:pt idx="44">
                  <c:v>0.2462</c:v>
                </c:pt>
                <c:pt idx="45">
                  <c:v>0.24010000000000001</c:v>
                </c:pt>
                <c:pt idx="46">
                  <c:v>0.23530000000000001</c:v>
                </c:pt>
                <c:pt idx="47">
                  <c:v>0.2324</c:v>
                </c:pt>
                <c:pt idx="48">
                  <c:v>0.22800000000000001</c:v>
                </c:pt>
                <c:pt idx="49">
                  <c:v>0.22289999999999999</c:v>
                </c:pt>
                <c:pt idx="50">
                  <c:v>0.22239999999999999</c:v>
                </c:pt>
                <c:pt idx="51">
                  <c:v>0.21890000000000001</c:v>
                </c:pt>
                <c:pt idx="52">
                  <c:v>0.21740000000000001</c:v>
                </c:pt>
                <c:pt idx="53">
                  <c:v>0.21909999999999999</c:v>
                </c:pt>
                <c:pt idx="54">
                  <c:v>0.21829999999999999</c:v>
                </c:pt>
                <c:pt idx="55">
                  <c:v>0.21729999999999999</c:v>
                </c:pt>
                <c:pt idx="56">
                  <c:v>0.21790000000000001</c:v>
                </c:pt>
                <c:pt idx="57">
                  <c:v>0.21840000000000001</c:v>
                </c:pt>
                <c:pt idx="58">
                  <c:v>0.21510000000000001</c:v>
                </c:pt>
                <c:pt idx="59">
                  <c:v>0.21740000000000001</c:v>
                </c:pt>
                <c:pt idx="60">
                  <c:v>0.21840000000000001</c:v>
                </c:pt>
                <c:pt idx="61">
                  <c:v>0.21820000000000001</c:v>
                </c:pt>
                <c:pt idx="62">
                  <c:v>0.2147</c:v>
                </c:pt>
                <c:pt idx="63">
                  <c:v>0.21110000000000001</c:v>
                </c:pt>
                <c:pt idx="64">
                  <c:v>0.21529999999999999</c:v>
                </c:pt>
                <c:pt idx="65">
                  <c:v>0.21129999999999999</c:v>
                </c:pt>
                <c:pt idx="66">
                  <c:v>0.21129999999999999</c:v>
                </c:pt>
                <c:pt idx="67">
                  <c:v>0.21160000000000001</c:v>
                </c:pt>
                <c:pt idx="68">
                  <c:v>0.21540000000000001</c:v>
                </c:pt>
                <c:pt idx="69">
                  <c:v>0.2147</c:v>
                </c:pt>
                <c:pt idx="70">
                  <c:v>0.21260000000000001</c:v>
                </c:pt>
                <c:pt idx="71">
                  <c:v>0.2135</c:v>
                </c:pt>
                <c:pt idx="72">
                  <c:v>0.2104</c:v>
                </c:pt>
                <c:pt idx="73">
                  <c:v>0.20960000000000001</c:v>
                </c:pt>
                <c:pt idx="74">
                  <c:v>0.20860000000000001</c:v>
                </c:pt>
                <c:pt idx="75">
                  <c:v>0.2082</c:v>
                </c:pt>
                <c:pt idx="76">
                  <c:v>0.20880000000000001</c:v>
                </c:pt>
                <c:pt idx="77">
                  <c:v>0.20100000000000001</c:v>
                </c:pt>
                <c:pt idx="78">
                  <c:v>0.20169999999999999</c:v>
                </c:pt>
                <c:pt idx="79">
                  <c:v>0.2041</c:v>
                </c:pt>
                <c:pt idx="80">
                  <c:v>0.2069</c:v>
                </c:pt>
                <c:pt idx="81">
                  <c:v>0.2039</c:v>
                </c:pt>
                <c:pt idx="82">
                  <c:v>0.2049</c:v>
                </c:pt>
                <c:pt idx="83">
                  <c:v>0.2077</c:v>
                </c:pt>
                <c:pt idx="84">
                  <c:v>0.2069</c:v>
                </c:pt>
                <c:pt idx="85">
                  <c:v>0.20960000000000001</c:v>
                </c:pt>
                <c:pt idx="86">
                  <c:v>0.2137</c:v>
                </c:pt>
                <c:pt idx="87">
                  <c:v>0.22450000000000001</c:v>
                </c:pt>
                <c:pt idx="88">
                  <c:v>0.22259999999999999</c:v>
                </c:pt>
                <c:pt idx="89">
                  <c:v>0.2263</c:v>
                </c:pt>
                <c:pt idx="90">
                  <c:v>0.2215</c:v>
                </c:pt>
                <c:pt idx="91">
                  <c:v>0.22450000000000001</c:v>
                </c:pt>
                <c:pt idx="92">
                  <c:v>0.2145</c:v>
                </c:pt>
                <c:pt idx="93">
                  <c:v>0.20680000000000001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A7-4ED8-B03D-D0A8FEF34D54}"/>
            </c:ext>
          </c:extLst>
        </c:ser>
        <c:ser>
          <c:idx val="2"/>
          <c:order val="2"/>
          <c:tx>
            <c:strRef>
              <c:f>'E903 Data'!$AH$17</c:f>
              <c:strCache>
                <c:ptCount val="1"/>
                <c:pt idx="0">
                  <c:v>0.744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Data'!$AH$19:$AH$112</c:f>
              <c:numCache>
                <c:formatCode>0.000</c:formatCode>
                <c:ptCount val="94"/>
                <c:pt idx="0">
                  <c:v>0.53439999999999999</c:v>
                </c:pt>
                <c:pt idx="1">
                  <c:v>0.52710000000000001</c:v>
                </c:pt>
                <c:pt idx="2">
                  <c:v>0.52359999999999995</c:v>
                </c:pt>
                <c:pt idx="3">
                  <c:v>0.52110000000000001</c:v>
                </c:pt>
                <c:pt idx="4">
                  <c:v>0.51790000000000003</c:v>
                </c:pt>
                <c:pt idx="5">
                  <c:v>0.51129999999999998</c:v>
                </c:pt>
                <c:pt idx="6">
                  <c:v>0.50590000000000002</c:v>
                </c:pt>
                <c:pt idx="7">
                  <c:v>0.49790000000000001</c:v>
                </c:pt>
                <c:pt idx="8">
                  <c:v>0.49180000000000001</c:v>
                </c:pt>
                <c:pt idx="9">
                  <c:v>0.48920000000000002</c:v>
                </c:pt>
                <c:pt idx="10">
                  <c:v>0.48970000000000002</c:v>
                </c:pt>
                <c:pt idx="11">
                  <c:v>0.49180000000000001</c:v>
                </c:pt>
                <c:pt idx="12">
                  <c:v>0.4864</c:v>
                </c:pt>
                <c:pt idx="13">
                  <c:v>0.47899999999999998</c:v>
                </c:pt>
                <c:pt idx="14">
                  <c:v>0.47049999999999997</c:v>
                </c:pt>
                <c:pt idx="15">
                  <c:v>0.45989999999999998</c:v>
                </c:pt>
                <c:pt idx="16">
                  <c:v>0.45340000000000003</c:v>
                </c:pt>
                <c:pt idx="17">
                  <c:v>0.4461</c:v>
                </c:pt>
                <c:pt idx="18">
                  <c:v>0.4405</c:v>
                </c:pt>
                <c:pt idx="19">
                  <c:v>0.435</c:v>
                </c:pt>
                <c:pt idx="20">
                  <c:v>0.42880000000000001</c:v>
                </c:pt>
                <c:pt idx="21">
                  <c:v>0.4229</c:v>
                </c:pt>
                <c:pt idx="22">
                  <c:v>0.41849999999999998</c:v>
                </c:pt>
                <c:pt idx="23">
                  <c:v>0.41389999999999999</c:v>
                </c:pt>
                <c:pt idx="24">
                  <c:v>0.40679999999999999</c:v>
                </c:pt>
                <c:pt idx="25">
                  <c:v>0.3982</c:v>
                </c:pt>
                <c:pt idx="26">
                  <c:v>0.39269999999999999</c:v>
                </c:pt>
                <c:pt idx="27">
                  <c:v>0.3876</c:v>
                </c:pt>
                <c:pt idx="28">
                  <c:v>0.38250000000000001</c:v>
                </c:pt>
                <c:pt idx="29">
                  <c:v>0.37619999999999998</c:v>
                </c:pt>
                <c:pt idx="30">
                  <c:v>0.36859999999999998</c:v>
                </c:pt>
                <c:pt idx="31">
                  <c:v>0.36070000000000002</c:v>
                </c:pt>
                <c:pt idx="32">
                  <c:v>0.35439999999999999</c:v>
                </c:pt>
                <c:pt idx="33">
                  <c:v>0.3493</c:v>
                </c:pt>
                <c:pt idx="34">
                  <c:v>0.34110000000000001</c:v>
                </c:pt>
                <c:pt idx="35">
                  <c:v>0.32829999999999998</c:v>
                </c:pt>
                <c:pt idx="36">
                  <c:v>0.32079999999999997</c:v>
                </c:pt>
                <c:pt idx="37">
                  <c:v>0.31209999999999999</c:v>
                </c:pt>
                <c:pt idx="38">
                  <c:v>0.30530000000000002</c:v>
                </c:pt>
                <c:pt idx="39">
                  <c:v>0.29630000000000001</c:v>
                </c:pt>
                <c:pt idx="40">
                  <c:v>0.28939999999999999</c:v>
                </c:pt>
                <c:pt idx="41">
                  <c:v>0.2772</c:v>
                </c:pt>
                <c:pt idx="42">
                  <c:v>0.26750000000000002</c:v>
                </c:pt>
                <c:pt idx="43">
                  <c:v>0.25580000000000003</c:v>
                </c:pt>
                <c:pt idx="44">
                  <c:v>0.25030000000000002</c:v>
                </c:pt>
                <c:pt idx="45">
                  <c:v>0.24149999999999999</c:v>
                </c:pt>
                <c:pt idx="46">
                  <c:v>0.23810000000000001</c:v>
                </c:pt>
                <c:pt idx="47">
                  <c:v>0.2336</c:v>
                </c:pt>
                <c:pt idx="48">
                  <c:v>0.22919999999999999</c:v>
                </c:pt>
                <c:pt idx="49">
                  <c:v>0.22600000000000001</c:v>
                </c:pt>
                <c:pt idx="50">
                  <c:v>0.22409999999999999</c:v>
                </c:pt>
                <c:pt idx="51">
                  <c:v>0.22120000000000001</c:v>
                </c:pt>
                <c:pt idx="52">
                  <c:v>0.2208</c:v>
                </c:pt>
                <c:pt idx="53">
                  <c:v>0.21959999999999999</c:v>
                </c:pt>
                <c:pt idx="54">
                  <c:v>0.2203</c:v>
                </c:pt>
                <c:pt idx="55">
                  <c:v>0.21990000000000001</c:v>
                </c:pt>
                <c:pt idx="56">
                  <c:v>0.21870000000000001</c:v>
                </c:pt>
                <c:pt idx="57">
                  <c:v>0.21890000000000001</c:v>
                </c:pt>
                <c:pt idx="58">
                  <c:v>0.21759999999999999</c:v>
                </c:pt>
                <c:pt idx="59">
                  <c:v>0.218</c:v>
                </c:pt>
                <c:pt idx="60">
                  <c:v>0.2195</c:v>
                </c:pt>
                <c:pt idx="61">
                  <c:v>0.21779999999999999</c:v>
                </c:pt>
                <c:pt idx="62">
                  <c:v>0.21729999999999999</c:v>
                </c:pt>
                <c:pt idx="63">
                  <c:v>0.2142</c:v>
                </c:pt>
                <c:pt idx="64">
                  <c:v>0.2152</c:v>
                </c:pt>
                <c:pt idx="65">
                  <c:v>0.214</c:v>
                </c:pt>
                <c:pt idx="66">
                  <c:v>0.21379999999999999</c:v>
                </c:pt>
                <c:pt idx="67">
                  <c:v>0.2137</c:v>
                </c:pt>
                <c:pt idx="68">
                  <c:v>0.21429999999999999</c:v>
                </c:pt>
                <c:pt idx="69">
                  <c:v>0.21659999999999999</c:v>
                </c:pt>
                <c:pt idx="70">
                  <c:v>0.2152</c:v>
                </c:pt>
                <c:pt idx="71">
                  <c:v>0.214</c:v>
                </c:pt>
                <c:pt idx="72">
                  <c:v>0.21190000000000001</c:v>
                </c:pt>
                <c:pt idx="73">
                  <c:v>0.21160000000000001</c:v>
                </c:pt>
                <c:pt idx="74">
                  <c:v>0.2114</c:v>
                </c:pt>
                <c:pt idx="75">
                  <c:v>0.20949999999999999</c:v>
                </c:pt>
                <c:pt idx="76">
                  <c:v>0.20619999999999999</c:v>
                </c:pt>
                <c:pt idx="77">
                  <c:v>0.19839999999999999</c:v>
                </c:pt>
                <c:pt idx="78">
                  <c:v>0.20269999999999999</c:v>
                </c:pt>
                <c:pt idx="79">
                  <c:v>0.2019</c:v>
                </c:pt>
                <c:pt idx="80">
                  <c:v>0.20280000000000001</c:v>
                </c:pt>
                <c:pt idx="81">
                  <c:v>0.20649999999999999</c:v>
                </c:pt>
                <c:pt idx="82">
                  <c:v>0.2036</c:v>
                </c:pt>
                <c:pt idx="83">
                  <c:v>0.20699999999999999</c:v>
                </c:pt>
                <c:pt idx="84">
                  <c:v>0.20780000000000001</c:v>
                </c:pt>
                <c:pt idx="85">
                  <c:v>0.21029999999999999</c:v>
                </c:pt>
                <c:pt idx="86">
                  <c:v>0.20599999999999999</c:v>
                </c:pt>
                <c:pt idx="87">
                  <c:v>0.21210000000000001</c:v>
                </c:pt>
                <c:pt idx="88">
                  <c:v>0.2198</c:v>
                </c:pt>
                <c:pt idx="89">
                  <c:v>0.21640000000000001</c:v>
                </c:pt>
                <c:pt idx="90">
                  <c:v>0.21679999999999999</c:v>
                </c:pt>
                <c:pt idx="91">
                  <c:v>0.22189999999999999</c:v>
                </c:pt>
                <c:pt idx="92">
                  <c:v>0.22259999999999999</c:v>
                </c:pt>
                <c:pt idx="93">
                  <c:v>0.21609999999999999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7-4ED8-B03D-D0A8FEF34D54}"/>
            </c:ext>
          </c:extLst>
        </c:ser>
        <c:ser>
          <c:idx val="3"/>
          <c:order val="3"/>
          <c:tx>
            <c:strRef>
              <c:f>'E903 Data'!$E$17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Data'!$AI$19:$AI$112</c:f>
              <c:numCache>
                <c:formatCode>0.000</c:formatCode>
                <c:ptCount val="94"/>
                <c:pt idx="0">
                  <c:v>0.53283333333333338</c:v>
                </c:pt>
                <c:pt idx="1">
                  <c:v>0.52610000000000001</c:v>
                </c:pt>
                <c:pt idx="2">
                  <c:v>0.52253333333333341</c:v>
                </c:pt>
                <c:pt idx="3">
                  <c:v>0.52093333333333336</c:v>
                </c:pt>
                <c:pt idx="4">
                  <c:v>0.51683333333333337</c:v>
                </c:pt>
                <c:pt idx="5">
                  <c:v>0.5111</c:v>
                </c:pt>
                <c:pt idx="6">
                  <c:v>0.50506666666666666</c:v>
                </c:pt>
                <c:pt idx="7">
                  <c:v>0.49706666666666671</c:v>
                </c:pt>
                <c:pt idx="8">
                  <c:v>0.49043333333333333</c:v>
                </c:pt>
                <c:pt idx="9">
                  <c:v>0.48826666666666668</c:v>
                </c:pt>
                <c:pt idx="10">
                  <c:v>0.48906666666666671</c:v>
                </c:pt>
                <c:pt idx="11">
                  <c:v>0.49033333333333334</c:v>
                </c:pt>
                <c:pt idx="12">
                  <c:v>0.48583333333333334</c:v>
                </c:pt>
                <c:pt idx="13">
                  <c:v>0.47823333333333329</c:v>
                </c:pt>
                <c:pt idx="14">
                  <c:v>0.46816666666666668</c:v>
                </c:pt>
                <c:pt idx="15">
                  <c:v>0.45916666666666667</c:v>
                </c:pt>
                <c:pt idx="16">
                  <c:v>0.45190000000000002</c:v>
                </c:pt>
                <c:pt idx="17">
                  <c:v>0.44470000000000004</c:v>
                </c:pt>
                <c:pt idx="18">
                  <c:v>0.43929999999999997</c:v>
                </c:pt>
                <c:pt idx="19">
                  <c:v>0.43290000000000001</c:v>
                </c:pt>
                <c:pt idx="20">
                  <c:v>0.42730000000000001</c:v>
                </c:pt>
                <c:pt idx="21">
                  <c:v>0.42199999999999999</c:v>
                </c:pt>
                <c:pt idx="22">
                  <c:v>0.41760000000000003</c:v>
                </c:pt>
                <c:pt idx="23">
                  <c:v>0.41260000000000002</c:v>
                </c:pt>
                <c:pt idx="24">
                  <c:v>0.40510000000000002</c:v>
                </c:pt>
                <c:pt idx="25">
                  <c:v>0.39653333333333335</c:v>
                </c:pt>
                <c:pt idx="26">
                  <c:v>0.39113333333333333</c:v>
                </c:pt>
                <c:pt idx="27">
                  <c:v>0.38643333333333335</c:v>
                </c:pt>
                <c:pt idx="28">
                  <c:v>0.38146666666666668</c:v>
                </c:pt>
                <c:pt idx="29">
                  <c:v>0.37503333333333327</c:v>
                </c:pt>
                <c:pt idx="30">
                  <c:v>0.36759999999999998</c:v>
                </c:pt>
                <c:pt idx="31">
                  <c:v>0.35899999999999999</c:v>
                </c:pt>
                <c:pt idx="32">
                  <c:v>0.35193333333333338</c:v>
                </c:pt>
                <c:pt idx="33">
                  <c:v>0.3470333333333333</c:v>
                </c:pt>
                <c:pt idx="34">
                  <c:v>0.33886666666666665</c:v>
                </c:pt>
                <c:pt idx="35">
                  <c:v>0.32816666666666666</c:v>
                </c:pt>
                <c:pt idx="36">
                  <c:v>0.31890000000000002</c:v>
                </c:pt>
                <c:pt idx="37">
                  <c:v>0.31116666666666665</c:v>
                </c:pt>
                <c:pt idx="38">
                  <c:v>0.30413333333333331</c:v>
                </c:pt>
                <c:pt idx="39">
                  <c:v>0.29529999999999995</c:v>
                </c:pt>
                <c:pt idx="40">
                  <c:v>0.28710000000000002</c:v>
                </c:pt>
                <c:pt idx="41">
                  <c:v>0.2757</c:v>
                </c:pt>
                <c:pt idx="42">
                  <c:v>0.26600000000000001</c:v>
                </c:pt>
                <c:pt idx="43">
                  <c:v>0.2545</c:v>
                </c:pt>
                <c:pt idx="44">
                  <c:v>0.24776666666666669</c:v>
                </c:pt>
                <c:pt idx="45">
                  <c:v>0.24043333333333336</c:v>
                </c:pt>
                <c:pt idx="46">
                  <c:v>0.23643333333333336</c:v>
                </c:pt>
                <c:pt idx="47">
                  <c:v>0.23286666666666667</c:v>
                </c:pt>
                <c:pt idx="48">
                  <c:v>0.22819999999999999</c:v>
                </c:pt>
                <c:pt idx="49">
                  <c:v>0.22436666666666669</c:v>
                </c:pt>
                <c:pt idx="50">
                  <c:v>0.22316666666666665</c:v>
                </c:pt>
                <c:pt idx="51">
                  <c:v>0.22003333333333333</c:v>
                </c:pt>
                <c:pt idx="52">
                  <c:v>0.21890000000000001</c:v>
                </c:pt>
                <c:pt idx="53">
                  <c:v>0.21936666666666668</c:v>
                </c:pt>
                <c:pt idx="54">
                  <c:v>0.21926666666666664</c:v>
                </c:pt>
                <c:pt idx="55">
                  <c:v>0.219</c:v>
                </c:pt>
                <c:pt idx="56">
                  <c:v>0.21806666666666666</c:v>
                </c:pt>
                <c:pt idx="57">
                  <c:v>0.2185</c:v>
                </c:pt>
                <c:pt idx="58">
                  <c:v>0.21656666666666669</c:v>
                </c:pt>
                <c:pt idx="59">
                  <c:v>0.21793333333333334</c:v>
                </c:pt>
                <c:pt idx="60">
                  <c:v>0.21886666666666668</c:v>
                </c:pt>
                <c:pt idx="61">
                  <c:v>0.21763333333333335</c:v>
                </c:pt>
                <c:pt idx="62">
                  <c:v>0.21589999999999998</c:v>
                </c:pt>
                <c:pt idx="63">
                  <c:v>0.21319999999999997</c:v>
                </c:pt>
                <c:pt idx="64">
                  <c:v>0.21563333333333334</c:v>
                </c:pt>
                <c:pt idx="65">
                  <c:v>0.21316666666666664</c:v>
                </c:pt>
                <c:pt idx="66">
                  <c:v>0.21309999999999998</c:v>
                </c:pt>
                <c:pt idx="67">
                  <c:v>0.21263333333333334</c:v>
                </c:pt>
                <c:pt idx="68">
                  <c:v>0.21476666666666669</c:v>
                </c:pt>
                <c:pt idx="69">
                  <c:v>0.21530000000000002</c:v>
                </c:pt>
                <c:pt idx="70">
                  <c:v>0.21430000000000002</c:v>
                </c:pt>
                <c:pt idx="71">
                  <c:v>0.21363333333333334</c:v>
                </c:pt>
                <c:pt idx="72">
                  <c:v>0.21179999999999999</c:v>
                </c:pt>
                <c:pt idx="73">
                  <c:v>0.21083333333333334</c:v>
                </c:pt>
                <c:pt idx="74">
                  <c:v>0.20953333333333335</c:v>
                </c:pt>
                <c:pt idx="75">
                  <c:v>0.20913333333333331</c:v>
                </c:pt>
                <c:pt idx="76">
                  <c:v>0.20803333333333338</c:v>
                </c:pt>
                <c:pt idx="77">
                  <c:v>0.19923333333333335</c:v>
                </c:pt>
                <c:pt idx="78">
                  <c:v>0.20279999999999998</c:v>
                </c:pt>
                <c:pt idx="79">
                  <c:v>0.20406666666666665</c:v>
                </c:pt>
                <c:pt idx="80">
                  <c:v>0.2059</c:v>
                </c:pt>
                <c:pt idx="81">
                  <c:v>0.20493333333333333</c:v>
                </c:pt>
                <c:pt idx="82">
                  <c:v>0.20530000000000001</c:v>
                </c:pt>
                <c:pt idx="83">
                  <c:v>0.2082333333333333</c:v>
                </c:pt>
                <c:pt idx="84">
                  <c:v>0.20706666666666665</c:v>
                </c:pt>
                <c:pt idx="85">
                  <c:v>0.21116666666666664</c:v>
                </c:pt>
                <c:pt idx="86">
                  <c:v>0.21166666666666667</c:v>
                </c:pt>
                <c:pt idx="87">
                  <c:v>0.21350000000000002</c:v>
                </c:pt>
                <c:pt idx="88">
                  <c:v>0.22006666666666666</c:v>
                </c:pt>
                <c:pt idx="89">
                  <c:v>0.222</c:v>
                </c:pt>
                <c:pt idx="90">
                  <c:v>0.22</c:v>
                </c:pt>
                <c:pt idx="91">
                  <c:v>0.22240000000000001</c:v>
                </c:pt>
                <c:pt idx="92">
                  <c:v>0.21553333333333333</c:v>
                </c:pt>
                <c:pt idx="93">
                  <c:v>0.21476666666666666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A7-4ED8-B03D-D0A8FEF3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KBR Reflectance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658646727"/>
          <c:y val="0.18619234038227075"/>
          <c:w val="0.78483552055993"/>
          <c:h val="0.62219143677972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'E903 Data'!$AL$17</c:f>
              <c:strCache>
                <c:ptCount val="1"/>
                <c:pt idx="0">
                  <c:v>0.901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Data'!$AL$19:$AL$112</c:f>
              <c:numCache>
                <c:formatCode>0.000</c:formatCode>
                <c:ptCount val="94"/>
                <c:pt idx="0">
                  <c:v>9.4700000000000006E-2</c:v>
                </c:pt>
                <c:pt idx="1">
                  <c:v>9.4700000000000006E-2</c:v>
                </c:pt>
                <c:pt idx="2">
                  <c:v>9.4299999999999995E-2</c:v>
                </c:pt>
                <c:pt idx="3">
                  <c:v>9.5600000000000004E-2</c:v>
                </c:pt>
                <c:pt idx="4">
                  <c:v>9.4899999999999998E-2</c:v>
                </c:pt>
                <c:pt idx="5">
                  <c:v>9.4700000000000006E-2</c:v>
                </c:pt>
                <c:pt idx="6">
                  <c:v>9.3899999999999997E-2</c:v>
                </c:pt>
                <c:pt idx="7">
                  <c:v>9.4700000000000006E-2</c:v>
                </c:pt>
                <c:pt idx="8">
                  <c:v>9.4700000000000006E-2</c:v>
                </c:pt>
                <c:pt idx="9">
                  <c:v>9.4500000000000001E-2</c:v>
                </c:pt>
                <c:pt idx="10">
                  <c:v>9.4399999999999998E-2</c:v>
                </c:pt>
                <c:pt idx="11">
                  <c:v>9.4500000000000001E-2</c:v>
                </c:pt>
                <c:pt idx="12">
                  <c:v>9.4100000000000003E-2</c:v>
                </c:pt>
                <c:pt idx="13">
                  <c:v>9.4899999999999998E-2</c:v>
                </c:pt>
                <c:pt idx="14">
                  <c:v>9.4200000000000006E-2</c:v>
                </c:pt>
                <c:pt idx="15">
                  <c:v>9.3899999999999997E-2</c:v>
                </c:pt>
                <c:pt idx="16">
                  <c:v>9.4100000000000003E-2</c:v>
                </c:pt>
                <c:pt idx="17">
                  <c:v>9.4200000000000006E-2</c:v>
                </c:pt>
                <c:pt idx="18">
                  <c:v>9.4700000000000006E-2</c:v>
                </c:pt>
                <c:pt idx="19">
                  <c:v>9.4200000000000006E-2</c:v>
                </c:pt>
                <c:pt idx="20">
                  <c:v>9.4500000000000001E-2</c:v>
                </c:pt>
                <c:pt idx="21">
                  <c:v>9.5899999999999999E-2</c:v>
                </c:pt>
                <c:pt idx="22">
                  <c:v>9.4799999999999995E-2</c:v>
                </c:pt>
                <c:pt idx="23">
                  <c:v>9.5399999999999999E-2</c:v>
                </c:pt>
                <c:pt idx="24">
                  <c:v>9.5699999999999993E-2</c:v>
                </c:pt>
                <c:pt idx="25">
                  <c:v>9.5000000000000001E-2</c:v>
                </c:pt>
                <c:pt idx="26">
                  <c:v>9.4799999999999995E-2</c:v>
                </c:pt>
                <c:pt idx="27">
                  <c:v>9.5500000000000002E-2</c:v>
                </c:pt>
                <c:pt idx="28">
                  <c:v>9.5200000000000007E-2</c:v>
                </c:pt>
                <c:pt idx="29">
                  <c:v>9.4700000000000006E-2</c:v>
                </c:pt>
                <c:pt idx="30">
                  <c:v>9.5000000000000001E-2</c:v>
                </c:pt>
                <c:pt idx="31">
                  <c:v>9.5299999999999996E-2</c:v>
                </c:pt>
                <c:pt idx="32">
                  <c:v>9.5200000000000007E-2</c:v>
                </c:pt>
                <c:pt idx="33">
                  <c:v>9.5399999999999999E-2</c:v>
                </c:pt>
                <c:pt idx="34">
                  <c:v>9.6299999999999997E-2</c:v>
                </c:pt>
                <c:pt idx="35">
                  <c:v>9.6199999999999994E-2</c:v>
                </c:pt>
                <c:pt idx="36">
                  <c:v>9.6100000000000005E-2</c:v>
                </c:pt>
                <c:pt idx="37">
                  <c:v>9.6199999999999994E-2</c:v>
                </c:pt>
                <c:pt idx="38">
                  <c:v>9.69E-2</c:v>
                </c:pt>
                <c:pt idx="39">
                  <c:v>9.6000000000000002E-2</c:v>
                </c:pt>
                <c:pt idx="40">
                  <c:v>9.7500000000000003E-2</c:v>
                </c:pt>
                <c:pt idx="41">
                  <c:v>9.6799999999999997E-2</c:v>
                </c:pt>
                <c:pt idx="42">
                  <c:v>9.8299999999999998E-2</c:v>
                </c:pt>
                <c:pt idx="43">
                  <c:v>9.7600000000000006E-2</c:v>
                </c:pt>
                <c:pt idx="44">
                  <c:v>9.8400000000000001E-2</c:v>
                </c:pt>
                <c:pt idx="45">
                  <c:v>9.8400000000000001E-2</c:v>
                </c:pt>
                <c:pt idx="46">
                  <c:v>9.7900000000000001E-2</c:v>
                </c:pt>
                <c:pt idx="47">
                  <c:v>9.7900000000000001E-2</c:v>
                </c:pt>
                <c:pt idx="48">
                  <c:v>9.7299999999999998E-2</c:v>
                </c:pt>
                <c:pt idx="49">
                  <c:v>9.8900000000000002E-2</c:v>
                </c:pt>
                <c:pt idx="50">
                  <c:v>9.7100000000000006E-2</c:v>
                </c:pt>
                <c:pt idx="51">
                  <c:v>9.8299999999999998E-2</c:v>
                </c:pt>
                <c:pt idx="52">
                  <c:v>9.7000000000000003E-2</c:v>
                </c:pt>
                <c:pt idx="53">
                  <c:v>9.7799999999999998E-2</c:v>
                </c:pt>
                <c:pt idx="54">
                  <c:v>9.9099999999999994E-2</c:v>
                </c:pt>
                <c:pt idx="55">
                  <c:v>9.7900000000000001E-2</c:v>
                </c:pt>
                <c:pt idx="56">
                  <c:v>9.7199999999999995E-2</c:v>
                </c:pt>
                <c:pt idx="57">
                  <c:v>9.8400000000000001E-2</c:v>
                </c:pt>
                <c:pt idx="58">
                  <c:v>9.8100000000000007E-2</c:v>
                </c:pt>
                <c:pt idx="59">
                  <c:v>9.9599999999999994E-2</c:v>
                </c:pt>
                <c:pt idx="60">
                  <c:v>9.8199999999999996E-2</c:v>
                </c:pt>
                <c:pt idx="61">
                  <c:v>9.8000000000000004E-2</c:v>
                </c:pt>
                <c:pt idx="62">
                  <c:v>9.8400000000000001E-2</c:v>
                </c:pt>
                <c:pt idx="63">
                  <c:v>9.7299999999999998E-2</c:v>
                </c:pt>
                <c:pt idx="64">
                  <c:v>0.1004</c:v>
                </c:pt>
                <c:pt idx="65">
                  <c:v>9.9400000000000002E-2</c:v>
                </c:pt>
                <c:pt idx="66">
                  <c:v>9.7900000000000001E-2</c:v>
                </c:pt>
                <c:pt idx="67">
                  <c:v>9.9000000000000005E-2</c:v>
                </c:pt>
                <c:pt idx="68">
                  <c:v>9.8299999999999998E-2</c:v>
                </c:pt>
                <c:pt idx="69">
                  <c:v>9.8599999999999993E-2</c:v>
                </c:pt>
                <c:pt idx="70">
                  <c:v>0.10100000000000001</c:v>
                </c:pt>
                <c:pt idx="71">
                  <c:v>0.1026</c:v>
                </c:pt>
                <c:pt idx="72">
                  <c:v>0.10199999999999999</c:v>
                </c:pt>
                <c:pt idx="73">
                  <c:v>0.1065</c:v>
                </c:pt>
                <c:pt idx="74">
                  <c:v>0.1055</c:v>
                </c:pt>
                <c:pt idx="75">
                  <c:v>0.1081</c:v>
                </c:pt>
                <c:pt idx="76">
                  <c:v>0.1087</c:v>
                </c:pt>
                <c:pt idx="77">
                  <c:v>0.1002</c:v>
                </c:pt>
                <c:pt idx="78">
                  <c:v>0.1103</c:v>
                </c:pt>
                <c:pt idx="79">
                  <c:v>0.10929999999999999</c:v>
                </c:pt>
                <c:pt idx="80">
                  <c:v>0.1116</c:v>
                </c:pt>
                <c:pt idx="81">
                  <c:v>0.1128</c:v>
                </c:pt>
                <c:pt idx="82">
                  <c:v>0.1157</c:v>
                </c:pt>
                <c:pt idx="83">
                  <c:v>0.1162</c:v>
                </c:pt>
                <c:pt idx="84">
                  <c:v>0.121</c:v>
                </c:pt>
                <c:pt idx="85">
                  <c:v>0.12089999999999999</c:v>
                </c:pt>
                <c:pt idx="86">
                  <c:v>0.12709999999999999</c:v>
                </c:pt>
                <c:pt idx="87">
                  <c:v>0.12690000000000001</c:v>
                </c:pt>
                <c:pt idx="88">
                  <c:v>0.13200000000000001</c:v>
                </c:pt>
                <c:pt idx="89">
                  <c:v>0.1321</c:v>
                </c:pt>
                <c:pt idx="90">
                  <c:v>0.14169999999999999</c:v>
                </c:pt>
                <c:pt idx="91">
                  <c:v>0.14829999999999999</c:v>
                </c:pt>
                <c:pt idx="92">
                  <c:v>0.15179999999999999</c:v>
                </c:pt>
                <c:pt idx="9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26-4744-AEBB-93699CB5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Reflectance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220034995627"/>
          <c:y val="0.4271892647633232"/>
          <c:w val="0.1664446631671041"/>
          <c:h val="0.312936821701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Data'!$E$19:$E$112</c:f>
              <c:numCache>
                <c:formatCode>0.000</c:formatCode>
                <c:ptCount val="94"/>
                <c:pt idx="0">
                  <c:v>0.53959999999999997</c:v>
                </c:pt>
                <c:pt idx="1">
                  <c:v>0.53276666666666672</c:v>
                </c:pt>
                <c:pt idx="2">
                  <c:v>0.52933333333333332</c:v>
                </c:pt>
                <c:pt idx="3">
                  <c:v>0.52769999999999995</c:v>
                </c:pt>
                <c:pt idx="4">
                  <c:v>0.52426666666666677</c:v>
                </c:pt>
                <c:pt idx="5">
                  <c:v>0.51803333333333335</c:v>
                </c:pt>
                <c:pt idx="6">
                  <c:v>0.5114333333333333</c:v>
                </c:pt>
                <c:pt idx="7">
                  <c:v>0.50483333333333336</c:v>
                </c:pt>
                <c:pt idx="8">
                  <c:v>0.49879999999999997</c:v>
                </c:pt>
                <c:pt idx="9">
                  <c:v>0.49659999999999999</c:v>
                </c:pt>
                <c:pt idx="10">
                  <c:v>0.49943333333333334</c:v>
                </c:pt>
                <c:pt idx="11">
                  <c:v>0.49910000000000004</c:v>
                </c:pt>
                <c:pt idx="12">
                  <c:v>0.49370000000000003</c:v>
                </c:pt>
                <c:pt idx="13">
                  <c:v>0.48449999999999999</c:v>
                </c:pt>
                <c:pt idx="14">
                  <c:v>0.47616666666666663</c:v>
                </c:pt>
                <c:pt idx="15">
                  <c:v>0.46676666666666672</c:v>
                </c:pt>
                <c:pt idx="16">
                  <c:v>0.45989999999999998</c:v>
                </c:pt>
                <c:pt idx="17">
                  <c:v>0.45263333333333328</c:v>
                </c:pt>
                <c:pt idx="18">
                  <c:v>0.44706666666666667</c:v>
                </c:pt>
                <c:pt idx="19">
                  <c:v>0.44080000000000003</c:v>
                </c:pt>
                <c:pt idx="20">
                  <c:v>0.43386666666666668</c:v>
                </c:pt>
                <c:pt idx="21">
                  <c:v>0.43016666666666664</c:v>
                </c:pt>
                <c:pt idx="22">
                  <c:v>0.42440000000000005</c:v>
                </c:pt>
                <c:pt idx="23">
                  <c:v>0.41900000000000004</c:v>
                </c:pt>
                <c:pt idx="24">
                  <c:v>0.41189999999999999</c:v>
                </c:pt>
                <c:pt idx="25">
                  <c:v>0.40273333333333339</c:v>
                </c:pt>
                <c:pt idx="26">
                  <c:v>0.39683333333333332</c:v>
                </c:pt>
                <c:pt idx="27">
                  <c:v>0.39199999999999996</c:v>
                </c:pt>
                <c:pt idx="28">
                  <c:v>0.38589999999999997</c:v>
                </c:pt>
                <c:pt idx="29">
                  <c:v>0.37859999999999999</c:v>
                </c:pt>
                <c:pt idx="30">
                  <c:v>0.37003333333333338</c:v>
                </c:pt>
                <c:pt idx="31">
                  <c:v>0.36166666666666664</c:v>
                </c:pt>
                <c:pt idx="32">
                  <c:v>0.35446666666666665</c:v>
                </c:pt>
                <c:pt idx="33">
                  <c:v>0.34916666666666668</c:v>
                </c:pt>
                <c:pt idx="34">
                  <c:v>0.33980000000000005</c:v>
                </c:pt>
                <c:pt idx="35">
                  <c:v>0.3298666666666667</c:v>
                </c:pt>
                <c:pt idx="36">
                  <c:v>0.31909999999999999</c:v>
                </c:pt>
                <c:pt idx="37">
                  <c:v>0.30986666666666668</c:v>
                </c:pt>
                <c:pt idx="38">
                  <c:v>0.30166666666666669</c:v>
                </c:pt>
                <c:pt idx="39">
                  <c:v>0.29396666666666665</c:v>
                </c:pt>
                <c:pt idx="40">
                  <c:v>0.28419999999999995</c:v>
                </c:pt>
                <c:pt idx="41">
                  <c:v>0.26986666666666664</c:v>
                </c:pt>
                <c:pt idx="42">
                  <c:v>0.26196666666666663</c:v>
                </c:pt>
                <c:pt idx="43">
                  <c:v>0.25303333333333339</c:v>
                </c:pt>
                <c:pt idx="44">
                  <c:v>0.24539999999999998</c:v>
                </c:pt>
                <c:pt idx="45">
                  <c:v>0.23926666666666666</c:v>
                </c:pt>
                <c:pt idx="46">
                  <c:v>0.23326666666666665</c:v>
                </c:pt>
                <c:pt idx="47">
                  <c:v>0.23126666666666665</c:v>
                </c:pt>
                <c:pt idx="48">
                  <c:v>0.22620000000000004</c:v>
                </c:pt>
                <c:pt idx="49">
                  <c:v>0.223</c:v>
                </c:pt>
                <c:pt idx="50">
                  <c:v>0.21973333333333334</c:v>
                </c:pt>
                <c:pt idx="51">
                  <c:v>0.21816666666666665</c:v>
                </c:pt>
                <c:pt idx="52">
                  <c:v>0.21843333333333334</c:v>
                </c:pt>
                <c:pt idx="53">
                  <c:v>0.21840000000000001</c:v>
                </c:pt>
                <c:pt idx="54">
                  <c:v>0.21813333333333332</c:v>
                </c:pt>
                <c:pt idx="55">
                  <c:v>0.21836666666666668</c:v>
                </c:pt>
                <c:pt idx="56">
                  <c:v>0.21913333333333332</c:v>
                </c:pt>
                <c:pt idx="57">
                  <c:v>0.21890000000000001</c:v>
                </c:pt>
                <c:pt idx="58">
                  <c:v>0.21863333333333335</c:v>
                </c:pt>
                <c:pt idx="59">
                  <c:v>0.21983333333333333</c:v>
                </c:pt>
                <c:pt idx="60">
                  <c:v>0.22046666666666667</c:v>
                </c:pt>
                <c:pt idx="61">
                  <c:v>0.21973333333333334</c:v>
                </c:pt>
                <c:pt idx="62">
                  <c:v>0.21733333333333335</c:v>
                </c:pt>
                <c:pt idx="63">
                  <c:v>0.21730000000000002</c:v>
                </c:pt>
                <c:pt idx="64">
                  <c:v>0.21790000000000001</c:v>
                </c:pt>
                <c:pt idx="65">
                  <c:v>0.21573333333333333</c:v>
                </c:pt>
                <c:pt idx="66">
                  <c:v>0.21490000000000001</c:v>
                </c:pt>
                <c:pt idx="67">
                  <c:v>0.21560000000000001</c:v>
                </c:pt>
                <c:pt idx="68">
                  <c:v>0.2165</c:v>
                </c:pt>
                <c:pt idx="69">
                  <c:v>0.21736666666666668</c:v>
                </c:pt>
                <c:pt idx="70">
                  <c:v>0.21686666666666665</c:v>
                </c:pt>
                <c:pt idx="71">
                  <c:v>0.21496666666666667</c:v>
                </c:pt>
                <c:pt idx="72">
                  <c:v>0.21293333333333334</c:v>
                </c:pt>
                <c:pt idx="73">
                  <c:v>0.21126666666666669</c:v>
                </c:pt>
                <c:pt idx="74">
                  <c:v>0.20836666666666667</c:v>
                </c:pt>
                <c:pt idx="75">
                  <c:v>0.20910000000000004</c:v>
                </c:pt>
                <c:pt idx="76">
                  <c:v>0.20583333333333334</c:v>
                </c:pt>
                <c:pt idx="77">
                  <c:v>0.19266666666666668</c:v>
                </c:pt>
                <c:pt idx="78">
                  <c:v>0.19620000000000001</c:v>
                </c:pt>
                <c:pt idx="79">
                  <c:v>0.1978</c:v>
                </c:pt>
                <c:pt idx="80">
                  <c:v>0.19796666666666665</c:v>
                </c:pt>
                <c:pt idx="81">
                  <c:v>0.19766666666666666</c:v>
                </c:pt>
                <c:pt idx="82">
                  <c:v>0.19740000000000002</c:v>
                </c:pt>
                <c:pt idx="83">
                  <c:v>0.20046666666666665</c:v>
                </c:pt>
                <c:pt idx="84">
                  <c:v>0.20096666666666665</c:v>
                </c:pt>
                <c:pt idx="85">
                  <c:v>0.20466666666666666</c:v>
                </c:pt>
                <c:pt idx="86">
                  <c:v>0.20333333333333334</c:v>
                </c:pt>
                <c:pt idx="87">
                  <c:v>0.21163333333333334</c:v>
                </c:pt>
                <c:pt idx="88">
                  <c:v>0.21643333333333334</c:v>
                </c:pt>
                <c:pt idx="89">
                  <c:v>0.21663333333333332</c:v>
                </c:pt>
                <c:pt idx="90">
                  <c:v>0.23080000000000001</c:v>
                </c:pt>
                <c:pt idx="91">
                  <c:v>0.2281</c:v>
                </c:pt>
                <c:pt idx="92">
                  <c:v>0.22413333333333332</c:v>
                </c:pt>
                <c:pt idx="93">
                  <c:v>0.20930000000000001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F-4ED2-8CE3-505036059524}"/>
            </c:ext>
          </c:extLst>
        </c:ser>
        <c:ser>
          <c:idx val="2"/>
          <c:order val="1"/>
          <c:tx>
            <c:v>MoSiC 18 nm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Data'!$Q$19:$Q$112</c:f>
              <c:numCache>
                <c:formatCode>0.000</c:formatCode>
                <c:ptCount val="94"/>
                <c:pt idx="0">
                  <c:v>0.46026666666666666</c:v>
                </c:pt>
                <c:pt idx="1">
                  <c:v>0.45583333333333331</c:v>
                </c:pt>
                <c:pt idx="2">
                  <c:v>0.45356666666666667</c:v>
                </c:pt>
                <c:pt idx="3">
                  <c:v>0.45270000000000005</c:v>
                </c:pt>
                <c:pt idx="4">
                  <c:v>0.45070000000000005</c:v>
                </c:pt>
                <c:pt idx="5">
                  <c:v>0.44543333333333335</c:v>
                </c:pt>
                <c:pt idx="6">
                  <c:v>0.44116666666666671</c:v>
                </c:pt>
                <c:pt idx="7">
                  <c:v>0.4363333333333333</c:v>
                </c:pt>
                <c:pt idx="8">
                  <c:v>0.4326666666666667</c:v>
                </c:pt>
                <c:pt idx="9">
                  <c:v>0.43246666666666672</c:v>
                </c:pt>
                <c:pt idx="10">
                  <c:v>0.43443333333333339</c:v>
                </c:pt>
                <c:pt idx="11">
                  <c:v>0.43496666666666667</c:v>
                </c:pt>
                <c:pt idx="12">
                  <c:v>0.43143333333333334</c:v>
                </c:pt>
                <c:pt idx="13">
                  <c:v>0.4249</c:v>
                </c:pt>
                <c:pt idx="14">
                  <c:v>0.41796666666666676</c:v>
                </c:pt>
                <c:pt idx="15">
                  <c:v>0.41120000000000001</c:v>
                </c:pt>
                <c:pt idx="16">
                  <c:v>0.4064666666666667</c:v>
                </c:pt>
                <c:pt idx="17">
                  <c:v>0.40196666666666675</c:v>
                </c:pt>
                <c:pt idx="18">
                  <c:v>0.39939999999999998</c:v>
                </c:pt>
                <c:pt idx="19">
                  <c:v>0.39513333333333334</c:v>
                </c:pt>
                <c:pt idx="20">
                  <c:v>0.38963333333333333</c:v>
                </c:pt>
                <c:pt idx="21">
                  <c:v>0.38703333333333334</c:v>
                </c:pt>
                <c:pt idx="22">
                  <c:v>0.38323333333333331</c:v>
                </c:pt>
                <c:pt idx="23">
                  <c:v>0.37973333333333331</c:v>
                </c:pt>
                <c:pt idx="24">
                  <c:v>0.37410000000000004</c:v>
                </c:pt>
                <c:pt idx="25">
                  <c:v>0.36856666666666671</c:v>
                </c:pt>
                <c:pt idx="26">
                  <c:v>0.36253333333333337</c:v>
                </c:pt>
                <c:pt idx="27">
                  <c:v>0.35966666666666663</c:v>
                </c:pt>
                <c:pt idx="28">
                  <c:v>0.3551333333333333</c:v>
                </c:pt>
                <c:pt idx="29">
                  <c:v>0.34953333333333331</c:v>
                </c:pt>
                <c:pt idx="30">
                  <c:v>0.34363333333333329</c:v>
                </c:pt>
                <c:pt idx="31">
                  <c:v>0.33696666666666664</c:v>
                </c:pt>
                <c:pt idx="32">
                  <c:v>0.32990000000000003</c:v>
                </c:pt>
                <c:pt idx="33">
                  <c:v>0.32519999999999999</c:v>
                </c:pt>
                <c:pt idx="34">
                  <c:v>0.31763333333333332</c:v>
                </c:pt>
                <c:pt idx="35">
                  <c:v>0.30819999999999997</c:v>
                </c:pt>
                <c:pt idx="36">
                  <c:v>0.30096666666666666</c:v>
                </c:pt>
                <c:pt idx="37">
                  <c:v>0.2925666666666667</c:v>
                </c:pt>
                <c:pt idx="38">
                  <c:v>0.28483333333333333</c:v>
                </c:pt>
                <c:pt idx="39">
                  <c:v>0.27763333333333334</c:v>
                </c:pt>
                <c:pt idx="40">
                  <c:v>0.26846666666666669</c:v>
                </c:pt>
                <c:pt idx="41">
                  <c:v>0.25650000000000001</c:v>
                </c:pt>
                <c:pt idx="42">
                  <c:v>0.24686666666666665</c:v>
                </c:pt>
                <c:pt idx="43">
                  <c:v>0.23619999999999997</c:v>
                </c:pt>
                <c:pt idx="44">
                  <c:v>0.22813333333333333</c:v>
                </c:pt>
                <c:pt idx="45">
                  <c:v>0.2222666666666667</c:v>
                </c:pt>
                <c:pt idx="46">
                  <c:v>0.21676666666666666</c:v>
                </c:pt>
                <c:pt idx="47">
                  <c:v>0.21463333333333331</c:v>
                </c:pt>
                <c:pt idx="48">
                  <c:v>0.21083333333333332</c:v>
                </c:pt>
                <c:pt idx="49">
                  <c:v>0.20656666666666668</c:v>
                </c:pt>
                <c:pt idx="50">
                  <c:v>0.20540000000000003</c:v>
                </c:pt>
                <c:pt idx="51">
                  <c:v>0.20276666666666668</c:v>
                </c:pt>
                <c:pt idx="52">
                  <c:v>0.19876666666666665</c:v>
                </c:pt>
                <c:pt idx="53">
                  <c:v>0.2019</c:v>
                </c:pt>
                <c:pt idx="54">
                  <c:v>0.19989999999999999</c:v>
                </c:pt>
                <c:pt idx="55">
                  <c:v>0.19899999999999998</c:v>
                </c:pt>
                <c:pt idx="56">
                  <c:v>0.1988</c:v>
                </c:pt>
                <c:pt idx="57">
                  <c:v>0.19753333333333334</c:v>
                </c:pt>
                <c:pt idx="58">
                  <c:v>0.19633333333333333</c:v>
                </c:pt>
                <c:pt idx="59">
                  <c:v>0.19643333333333332</c:v>
                </c:pt>
                <c:pt idx="60">
                  <c:v>0.19603333333333336</c:v>
                </c:pt>
                <c:pt idx="61">
                  <c:v>0.19533333333333336</c:v>
                </c:pt>
                <c:pt idx="62">
                  <c:v>0.19303333333333331</c:v>
                </c:pt>
                <c:pt idx="63">
                  <c:v>0.19110000000000002</c:v>
                </c:pt>
                <c:pt idx="64">
                  <c:v>0.19083333333333333</c:v>
                </c:pt>
                <c:pt idx="65">
                  <c:v>0.18759999999999999</c:v>
                </c:pt>
                <c:pt idx="66">
                  <c:v>0.18710000000000002</c:v>
                </c:pt>
                <c:pt idx="67">
                  <c:v>0.18743333333333334</c:v>
                </c:pt>
                <c:pt idx="68">
                  <c:v>0.1867</c:v>
                </c:pt>
                <c:pt idx="69">
                  <c:v>0.18736666666666668</c:v>
                </c:pt>
                <c:pt idx="70">
                  <c:v>0.18513333333333334</c:v>
                </c:pt>
                <c:pt idx="71">
                  <c:v>0.18309999999999996</c:v>
                </c:pt>
                <c:pt idx="72">
                  <c:v>0.18143333333333334</c:v>
                </c:pt>
                <c:pt idx="73">
                  <c:v>0.17973333333333333</c:v>
                </c:pt>
                <c:pt idx="74">
                  <c:v>0.17863333333333334</c:v>
                </c:pt>
                <c:pt idx="75">
                  <c:v>0.17836666666666667</c:v>
                </c:pt>
                <c:pt idx="76">
                  <c:v>0.17483333333333331</c:v>
                </c:pt>
                <c:pt idx="77">
                  <c:v>0.16239999999999999</c:v>
                </c:pt>
                <c:pt idx="78">
                  <c:v>0.16683333333333331</c:v>
                </c:pt>
                <c:pt idx="79">
                  <c:v>0.16903333333333334</c:v>
                </c:pt>
                <c:pt idx="80">
                  <c:v>0.17126666666666668</c:v>
                </c:pt>
                <c:pt idx="81">
                  <c:v>0.16869999999999999</c:v>
                </c:pt>
                <c:pt idx="82">
                  <c:v>0.17046666666666668</c:v>
                </c:pt>
                <c:pt idx="83">
                  <c:v>0.17093333333333335</c:v>
                </c:pt>
                <c:pt idx="84">
                  <c:v>0.17126666666666668</c:v>
                </c:pt>
                <c:pt idx="85">
                  <c:v>0.17333333333333334</c:v>
                </c:pt>
                <c:pt idx="86">
                  <c:v>0.17053333333333334</c:v>
                </c:pt>
                <c:pt idx="87">
                  <c:v>0.17453333333333335</c:v>
                </c:pt>
                <c:pt idx="88">
                  <c:v>0.18053333333333332</c:v>
                </c:pt>
                <c:pt idx="89">
                  <c:v>0.18526666666666669</c:v>
                </c:pt>
                <c:pt idx="90">
                  <c:v>0.18293333333333331</c:v>
                </c:pt>
                <c:pt idx="91">
                  <c:v>0.18146666666666667</c:v>
                </c:pt>
                <c:pt idx="92">
                  <c:v>0.17613333333333334</c:v>
                </c:pt>
                <c:pt idx="93">
                  <c:v>0.1648333333333333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F-4ED2-8CE3-505036059524}"/>
            </c:ext>
          </c:extLst>
        </c:ser>
        <c:ser>
          <c:idx val="3"/>
          <c:order val="2"/>
          <c:tx>
            <c:v>MoSiC 45-65nm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Data'!$W$19:$W$112</c:f>
              <c:numCache>
                <c:formatCode>0.000</c:formatCode>
                <c:ptCount val="94"/>
                <c:pt idx="0">
                  <c:v>0.4836333333333333</c:v>
                </c:pt>
                <c:pt idx="1">
                  <c:v>0.47883333333333328</c:v>
                </c:pt>
                <c:pt idx="2">
                  <c:v>0.47653333333333331</c:v>
                </c:pt>
                <c:pt idx="3">
                  <c:v>0.47466666666666663</c:v>
                </c:pt>
                <c:pt idx="4">
                  <c:v>0.47273333333333328</c:v>
                </c:pt>
                <c:pt idx="5">
                  <c:v>0.46820000000000001</c:v>
                </c:pt>
                <c:pt idx="6">
                  <c:v>0.46390000000000003</c:v>
                </c:pt>
                <c:pt idx="7">
                  <c:v>0.45753333333333335</c:v>
                </c:pt>
                <c:pt idx="8">
                  <c:v>0.45400000000000001</c:v>
                </c:pt>
                <c:pt idx="9">
                  <c:v>0.45269999999999994</c:v>
                </c:pt>
                <c:pt idx="10">
                  <c:v>0.45470000000000005</c:v>
                </c:pt>
                <c:pt idx="11">
                  <c:v>0.45596666666666663</c:v>
                </c:pt>
                <c:pt idx="12">
                  <c:v>0.45296666666666668</c:v>
                </c:pt>
                <c:pt idx="13">
                  <c:v>0.44629999999999997</c:v>
                </c:pt>
                <c:pt idx="14">
                  <c:v>0.43876666666666669</c:v>
                </c:pt>
                <c:pt idx="15">
                  <c:v>0.43229999999999996</c:v>
                </c:pt>
                <c:pt idx="16">
                  <c:v>0.42609999999999998</c:v>
                </c:pt>
                <c:pt idx="17">
                  <c:v>0.42159999999999997</c:v>
                </c:pt>
                <c:pt idx="18">
                  <c:v>0.41839999999999994</c:v>
                </c:pt>
                <c:pt idx="19">
                  <c:v>0.41426666666666662</c:v>
                </c:pt>
                <c:pt idx="20">
                  <c:v>0.40876666666666667</c:v>
                </c:pt>
                <c:pt idx="21">
                  <c:v>0.40576666666666666</c:v>
                </c:pt>
                <c:pt idx="22">
                  <c:v>0.40226666666666672</c:v>
                </c:pt>
                <c:pt idx="23">
                  <c:v>0.39866666666666667</c:v>
                </c:pt>
                <c:pt idx="24">
                  <c:v>0.39276666666666671</c:v>
                </c:pt>
                <c:pt idx="25">
                  <c:v>0.38669999999999999</c:v>
                </c:pt>
                <c:pt idx="26">
                  <c:v>0.38119999999999998</c:v>
                </c:pt>
                <c:pt idx="27">
                  <c:v>0.37833333333333335</c:v>
                </c:pt>
                <c:pt idx="28">
                  <c:v>0.37366666666666665</c:v>
                </c:pt>
                <c:pt idx="29">
                  <c:v>0.36820000000000003</c:v>
                </c:pt>
                <c:pt idx="30">
                  <c:v>0.36180000000000007</c:v>
                </c:pt>
                <c:pt idx="31">
                  <c:v>0.35466666666666669</c:v>
                </c:pt>
                <c:pt idx="32">
                  <c:v>0.34826666666666667</c:v>
                </c:pt>
                <c:pt idx="33">
                  <c:v>0.34410000000000002</c:v>
                </c:pt>
                <c:pt idx="34">
                  <c:v>0.33556666666666662</c:v>
                </c:pt>
                <c:pt idx="35">
                  <c:v>0.32750000000000001</c:v>
                </c:pt>
                <c:pt idx="36">
                  <c:v>0.31813333333333332</c:v>
                </c:pt>
                <c:pt idx="37">
                  <c:v>0.31040000000000001</c:v>
                </c:pt>
                <c:pt idx="38">
                  <c:v>0.30260000000000004</c:v>
                </c:pt>
                <c:pt idx="39">
                  <c:v>0.2944</c:v>
                </c:pt>
                <c:pt idx="40">
                  <c:v>0.2845333333333333</c:v>
                </c:pt>
                <c:pt idx="41">
                  <c:v>0.27353333333333335</c:v>
                </c:pt>
                <c:pt idx="42">
                  <c:v>0.26376666666666665</c:v>
                </c:pt>
                <c:pt idx="43">
                  <c:v>0.25269999999999998</c:v>
                </c:pt>
                <c:pt idx="44">
                  <c:v>0.24450000000000002</c:v>
                </c:pt>
                <c:pt idx="45">
                  <c:v>0.23709999999999998</c:v>
                </c:pt>
                <c:pt idx="46">
                  <c:v>0.23333333333333336</c:v>
                </c:pt>
                <c:pt idx="47">
                  <c:v>0.23016666666666666</c:v>
                </c:pt>
                <c:pt idx="48">
                  <c:v>0.22513333333333332</c:v>
                </c:pt>
                <c:pt idx="49">
                  <c:v>0.22226666666666664</c:v>
                </c:pt>
                <c:pt idx="50">
                  <c:v>0.21960000000000002</c:v>
                </c:pt>
                <c:pt idx="51">
                  <c:v>0.21516666666666664</c:v>
                </c:pt>
                <c:pt idx="52">
                  <c:v>0.21353333333333335</c:v>
                </c:pt>
                <c:pt idx="53">
                  <c:v>0.21456666666666668</c:v>
                </c:pt>
                <c:pt idx="54">
                  <c:v>0.21420000000000003</c:v>
                </c:pt>
                <c:pt idx="55">
                  <c:v>0.21256666666666668</c:v>
                </c:pt>
                <c:pt idx="56">
                  <c:v>0.2104</c:v>
                </c:pt>
                <c:pt idx="57">
                  <c:v>0.2107</c:v>
                </c:pt>
                <c:pt idx="58">
                  <c:v>0.20996666666666663</c:v>
                </c:pt>
                <c:pt idx="59">
                  <c:v>0.21099999999999999</c:v>
                </c:pt>
                <c:pt idx="60">
                  <c:v>0.20916666666666664</c:v>
                </c:pt>
                <c:pt idx="61">
                  <c:v>0.20823333333333335</c:v>
                </c:pt>
                <c:pt idx="62">
                  <c:v>0.20609999999999998</c:v>
                </c:pt>
                <c:pt idx="63">
                  <c:v>0.20253333333333334</c:v>
                </c:pt>
                <c:pt idx="64">
                  <c:v>0.20369999999999999</c:v>
                </c:pt>
                <c:pt idx="65">
                  <c:v>0.20166666666666666</c:v>
                </c:pt>
                <c:pt idx="66">
                  <c:v>0.20043333333333332</c:v>
                </c:pt>
                <c:pt idx="67">
                  <c:v>0.19953333333333334</c:v>
                </c:pt>
                <c:pt idx="68">
                  <c:v>0.20000000000000004</c:v>
                </c:pt>
                <c:pt idx="69">
                  <c:v>0.20080000000000001</c:v>
                </c:pt>
                <c:pt idx="70">
                  <c:v>0.19776666666666665</c:v>
                </c:pt>
                <c:pt idx="71">
                  <c:v>0.19726666666666667</c:v>
                </c:pt>
                <c:pt idx="72">
                  <c:v>0.19589999999999999</c:v>
                </c:pt>
                <c:pt idx="73">
                  <c:v>0.19433333333333333</c:v>
                </c:pt>
                <c:pt idx="74">
                  <c:v>0.19196666666666665</c:v>
                </c:pt>
                <c:pt idx="75">
                  <c:v>0.19263333333333332</c:v>
                </c:pt>
                <c:pt idx="76">
                  <c:v>0.19020000000000001</c:v>
                </c:pt>
                <c:pt idx="77">
                  <c:v>0.18373333333333333</c:v>
                </c:pt>
                <c:pt idx="78">
                  <c:v>0.1855</c:v>
                </c:pt>
                <c:pt idx="79">
                  <c:v>0.1885</c:v>
                </c:pt>
                <c:pt idx="80">
                  <c:v>0.18970000000000001</c:v>
                </c:pt>
                <c:pt idx="81">
                  <c:v>0.18813333333333335</c:v>
                </c:pt>
                <c:pt idx="82">
                  <c:v>0.1908</c:v>
                </c:pt>
                <c:pt idx="83">
                  <c:v>0.19376666666666667</c:v>
                </c:pt>
                <c:pt idx="84">
                  <c:v>0.19226666666666667</c:v>
                </c:pt>
                <c:pt idx="85">
                  <c:v>0.19536666666666669</c:v>
                </c:pt>
                <c:pt idx="86">
                  <c:v>0.19966666666666666</c:v>
                </c:pt>
                <c:pt idx="87">
                  <c:v>0.19926666666666668</c:v>
                </c:pt>
                <c:pt idx="88">
                  <c:v>0.2087</c:v>
                </c:pt>
                <c:pt idx="89">
                  <c:v>0.20623333333333335</c:v>
                </c:pt>
                <c:pt idx="90">
                  <c:v>0.21206666666666665</c:v>
                </c:pt>
                <c:pt idx="91">
                  <c:v>0.21026666666666669</c:v>
                </c:pt>
                <c:pt idx="92">
                  <c:v>0.19909999999999997</c:v>
                </c:pt>
                <c:pt idx="93">
                  <c:v>0.19896666666666665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DF-4ED2-8CE3-505036059524}"/>
            </c:ext>
          </c:extLst>
        </c:ser>
        <c:ser>
          <c:idx val="1"/>
          <c:order val="3"/>
          <c:tx>
            <c:v>MoSiC 80nm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Data'!$K$19:$K$112</c:f>
              <c:numCache>
                <c:formatCode>0.000</c:formatCode>
                <c:ptCount val="94"/>
                <c:pt idx="0">
                  <c:v>0.48936666666666667</c:v>
                </c:pt>
                <c:pt idx="1">
                  <c:v>0.48449999999999999</c:v>
                </c:pt>
                <c:pt idx="2">
                  <c:v>0.48223333333333335</c:v>
                </c:pt>
                <c:pt idx="3">
                  <c:v>0.48049999999999998</c:v>
                </c:pt>
                <c:pt idx="4">
                  <c:v>0.47859999999999997</c:v>
                </c:pt>
                <c:pt idx="5">
                  <c:v>0.47336666666666671</c:v>
                </c:pt>
                <c:pt idx="6">
                  <c:v>0.46989999999999998</c:v>
                </c:pt>
                <c:pt idx="7">
                  <c:v>0.46383333333333332</c:v>
                </c:pt>
                <c:pt idx="8">
                  <c:v>0.45920000000000005</c:v>
                </c:pt>
                <c:pt idx="9">
                  <c:v>0.45816666666666661</c:v>
                </c:pt>
                <c:pt idx="10">
                  <c:v>0.45976666666666671</c:v>
                </c:pt>
                <c:pt idx="11">
                  <c:v>0.4622</c:v>
                </c:pt>
                <c:pt idx="12">
                  <c:v>0.45816666666666661</c:v>
                </c:pt>
                <c:pt idx="13">
                  <c:v>0.45173333333333332</c:v>
                </c:pt>
                <c:pt idx="14">
                  <c:v>0.44493333333333335</c:v>
                </c:pt>
                <c:pt idx="15">
                  <c:v>0.43786666666666668</c:v>
                </c:pt>
                <c:pt idx="16">
                  <c:v>0.43236666666666673</c:v>
                </c:pt>
                <c:pt idx="17">
                  <c:v>0.42770000000000002</c:v>
                </c:pt>
                <c:pt idx="18">
                  <c:v>0.42379999999999995</c:v>
                </c:pt>
                <c:pt idx="19">
                  <c:v>0.41920000000000002</c:v>
                </c:pt>
                <c:pt idx="20">
                  <c:v>0.41419999999999996</c:v>
                </c:pt>
                <c:pt idx="21">
                  <c:v>0.4109666666666667</c:v>
                </c:pt>
                <c:pt idx="22">
                  <c:v>0.40743333333333337</c:v>
                </c:pt>
                <c:pt idx="23">
                  <c:v>0.40389999999999998</c:v>
                </c:pt>
                <c:pt idx="24">
                  <c:v>0.39856666666666668</c:v>
                </c:pt>
                <c:pt idx="25">
                  <c:v>0.39209999999999995</c:v>
                </c:pt>
                <c:pt idx="26">
                  <c:v>0.38809999999999995</c:v>
                </c:pt>
                <c:pt idx="27">
                  <c:v>0.38336666666666663</c:v>
                </c:pt>
                <c:pt idx="28">
                  <c:v>0.3793333333333333</c:v>
                </c:pt>
                <c:pt idx="29">
                  <c:v>0.37309999999999999</c:v>
                </c:pt>
                <c:pt idx="30">
                  <c:v>0.36693333333333333</c:v>
                </c:pt>
                <c:pt idx="31">
                  <c:v>0.36020000000000002</c:v>
                </c:pt>
                <c:pt idx="32">
                  <c:v>0.35336666666666666</c:v>
                </c:pt>
                <c:pt idx="33">
                  <c:v>0.34899999999999998</c:v>
                </c:pt>
                <c:pt idx="34">
                  <c:v>0.34229999999999999</c:v>
                </c:pt>
                <c:pt idx="35">
                  <c:v>0.33226666666666665</c:v>
                </c:pt>
                <c:pt idx="36">
                  <c:v>0.32343333333333329</c:v>
                </c:pt>
                <c:pt idx="37">
                  <c:v>0.3158333333333333</c:v>
                </c:pt>
                <c:pt idx="38">
                  <c:v>0.30793333333333334</c:v>
                </c:pt>
                <c:pt idx="39">
                  <c:v>0.30013333333333336</c:v>
                </c:pt>
                <c:pt idx="40">
                  <c:v>0.28993333333333332</c:v>
                </c:pt>
                <c:pt idx="41">
                  <c:v>0.28086666666666665</c:v>
                </c:pt>
                <c:pt idx="42">
                  <c:v>0.27039999999999997</c:v>
                </c:pt>
                <c:pt idx="43">
                  <c:v>0.25873333333333332</c:v>
                </c:pt>
                <c:pt idx="44">
                  <c:v>0.25030000000000002</c:v>
                </c:pt>
                <c:pt idx="45">
                  <c:v>0.24346666666666669</c:v>
                </c:pt>
                <c:pt idx="46">
                  <c:v>0.23786666666666667</c:v>
                </c:pt>
                <c:pt idx="47">
                  <c:v>0.2346</c:v>
                </c:pt>
                <c:pt idx="48">
                  <c:v>0.23033333333333336</c:v>
                </c:pt>
                <c:pt idx="49">
                  <c:v>0.22556666666666667</c:v>
                </c:pt>
                <c:pt idx="50">
                  <c:v>0.22343333333333334</c:v>
                </c:pt>
                <c:pt idx="51">
                  <c:v>0.22126666666666664</c:v>
                </c:pt>
                <c:pt idx="52">
                  <c:v>0.21913333333333332</c:v>
                </c:pt>
                <c:pt idx="53">
                  <c:v>0.21913333333333332</c:v>
                </c:pt>
                <c:pt idx="54">
                  <c:v>0.21853333333333333</c:v>
                </c:pt>
                <c:pt idx="55">
                  <c:v>0.21760000000000002</c:v>
                </c:pt>
                <c:pt idx="56">
                  <c:v>0.21696666666666667</c:v>
                </c:pt>
                <c:pt idx="57">
                  <c:v>0.21676666666666666</c:v>
                </c:pt>
                <c:pt idx="58">
                  <c:v>0.21556666666666668</c:v>
                </c:pt>
                <c:pt idx="59">
                  <c:v>0.21496666666666667</c:v>
                </c:pt>
                <c:pt idx="60">
                  <c:v>0.215</c:v>
                </c:pt>
                <c:pt idx="61">
                  <c:v>0.21389999999999998</c:v>
                </c:pt>
                <c:pt idx="62">
                  <c:v>0.21130000000000002</c:v>
                </c:pt>
                <c:pt idx="63">
                  <c:v>0.21093333333333333</c:v>
                </c:pt>
                <c:pt idx="64">
                  <c:v>0.2101666666666667</c:v>
                </c:pt>
                <c:pt idx="65">
                  <c:v>0.20716666666666664</c:v>
                </c:pt>
                <c:pt idx="66">
                  <c:v>0.2069</c:v>
                </c:pt>
                <c:pt idx="67">
                  <c:v>0.20573333333333332</c:v>
                </c:pt>
                <c:pt idx="68">
                  <c:v>0.20546666666666669</c:v>
                </c:pt>
                <c:pt idx="69">
                  <c:v>0.20669999999999999</c:v>
                </c:pt>
                <c:pt idx="70">
                  <c:v>0.20509999999999998</c:v>
                </c:pt>
                <c:pt idx="71">
                  <c:v>0.20449999999999999</c:v>
                </c:pt>
                <c:pt idx="72">
                  <c:v>0.2019</c:v>
                </c:pt>
                <c:pt idx="73">
                  <c:v>0.2009</c:v>
                </c:pt>
                <c:pt idx="74">
                  <c:v>0.19886666666666666</c:v>
                </c:pt>
                <c:pt idx="75">
                  <c:v>0.19953333333333334</c:v>
                </c:pt>
                <c:pt idx="76">
                  <c:v>0.19723333333333329</c:v>
                </c:pt>
                <c:pt idx="77">
                  <c:v>0.18893333333333331</c:v>
                </c:pt>
                <c:pt idx="78">
                  <c:v>0.1903</c:v>
                </c:pt>
                <c:pt idx="79">
                  <c:v>0.19089999999999999</c:v>
                </c:pt>
                <c:pt idx="80">
                  <c:v>0.19316666666666668</c:v>
                </c:pt>
                <c:pt idx="81">
                  <c:v>0.19520000000000001</c:v>
                </c:pt>
                <c:pt idx="82">
                  <c:v>0.19586666666666666</c:v>
                </c:pt>
                <c:pt idx="83">
                  <c:v>0.19886666666666666</c:v>
                </c:pt>
                <c:pt idx="84">
                  <c:v>0.19933333333333336</c:v>
                </c:pt>
                <c:pt idx="85">
                  <c:v>0.19986666666666666</c:v>
                </c:pt>
                <c:pt idx="86">
                  <c:v>0.20393333333333333</c:v>
                </c:pt>
                <c:pt idx="87">
                  <c:v>0.20680000000000001</c:v>
                </c:pt>
                <c:pt idx="88">
                  <c:v>0.21226666666666669</c:v>
                </c:pt>
                <c:pt idx="89">
                  <c:v>0.2137</c:v>
                </c:pt>
                <c:pt idx="90">
                  <c:v>0.22009999999999999</c:v>
                </c:pt>
                <c:pt idx="91">
                  <c:v>0.22013333333333332</c:v>
                </c:pt>
                <c:pt idx="92">
                  <c:v>0.21086666666666667</c:v>
                </c:pt>
                <c:pt idx="93">
                  <c:v>0.2089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F-4ED2-8CE3-505036059524}"/>
            </c:ext>
          </c:extLst>
        </c:ser>
        <c:ser>
          <c:idx val="4"/>
          <c:order val="4"/>
          <c:tx>
            <c:v>MoSiC 600nm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Data'!$AC$19:$AC$112</c:f>
              <c:numCache>
                <c:formatCode>0.000</c:formatCode>
                <c:ptCount val="94"/>
                <c:pt idx="0">
                  <c:v>0.51336666666666664</c:v>
                </c:pt>
                <c:pt idx="1">
                  <c:v>0.50536666666666663</c:v>
                </c:pt>
                <c:pt idx="2">
                  <c:v>0.50139999999999996</c:v>
                </c:pt>
                <c:pt idx="3">
                  <c:v>0.49926666666666669</c:v>
                </c:pt>
                <c:pt idx="4">
                  <c:v>0.4956666666666667</c:v>
                </c:pt>
                <c:pt idx="5">
                  <c:v>0.49013333333333337</c:v>
                </c:pt>
                <c:pt idx="6">
                  <c:v>0.48430000000000001</c:v>
                </c:pt>
                <c:pt idx="7">
                  <c:v>0.47606666666666664</c:v>
                </c:pt>
                <c:pt idx="8">
                  <c:v>0.46930000000000005</c:v>
                </c:pt>
                <c:pt idx="9">
                  <c:v>0.46756666666666669</c:v>
                </c:pt>
                <c:pt idx="10">
                  <c:v>0.46829999999999999</c:v>
                </c:pt>
                <c:pt idx="11">
                  <c:v>0.46839999999999998</c:v>
                </c:pt>
                <c:pt idx="12">
                  <c:v>0.46396666666666664</c:v>
                </c:pt>
                <c:pt idx="13">
                  <c:v>0.45540000000000003</c:v>
                </c:pt>
                <c:pt idx="14">
                  <c:v>0.44553333333333334</c:v>
                </c:pt>
                <c:pt idx="15">
                  <c:v>0.43643333333333328</c:v>
                </c:pt>
                <c:pt idx="16">
                  <c:v>0.42959999999999998</c:v>
                </c:pt>
                <c:pt idx="17">
                  <c:v>0.42316666666666664</c:v>
                </c:pt>
                <c:pt idx="18">
                  <c:v>0.41920000000000002</c:v>
                </c:pt>
                <c:pt idx="19">
                  <c:v>0.41183333333333333</c:v>
                </c:pt>
                <c:pt idx="20">
                  <c:v>0.40570000000000001</c:v>
                </c:pt>
                <c:pt idx="21">
                  <c:v>0.40033333333333326</c:v>
                </c:pt>
                <c:pt idx="22">
                  <c:v>0.39556666666666668</c:v>
                </c:pt>
                <c:pt idx="23">
                  <c:v>0.39063333333333333</c:v>
                </c:pt>
                <c:pt idx="24">
                  <c:v>0.38420000000000004</c:v>
                </c:pt>
                <c:pt idx="25">
                  <c:v>0.37620000000000003</c:v>
                </c:pt>
                <c:pt idx="26">
                  <c:v>0.36956666666666665</c:v>
                </c:pt>
                <c:pt idx="27">
                  <c:v>0.36453333333333332</c:v>
                </c:pt>
                <c:pt idx="28">
                  <c:v>0.36049999999999999</c:v>
                </c:pt>
                <c:pt idx="29">
                  <c:v>0.35376666666666662</c:v>
                </c:pt>
                <c:pt idx="30">
                  <c:v>0.34753333333333331</c:v>
                </c:pt>
                <c:pt idx="31">
                  <c:v>0.33806666666666668</c:v>
                </c:pt>
                <c:pt idx="32">
                  <c:v>0.33136666666666664</c:v>
                </c:pt>
                <c:pt idx="33">
                  <c:v>0.32626666666666665</c:v>
                </c:pt>
                <c:pt idx="34">
                  <c:v>0.318</c:v>
                </c:pt>
                <c:pt idx="35">
                  <c:v>0.3092333333333333</c:v>
                </c:pt>
                <c:pt idx="36">
                  <c:v>0.30066666666666669</c:v>
                </c:pt>
                <c:pt idx="37">
                  <c:v>0.29243333333333332</c:v>
                </c:pt>
                <c:pt idx="38">
                  <c:v>0.28629999999999994</c:v>
                </c:pt>
                <c:pt idx="39">
                  <c:v>0.27913333333333334</c:v>
                </c:pt>
                <c:pt idx="40">
                  <c:v>0.27039999999999997</c:v>
                </c:pt>
                <c:pt idx="41">
                  <c:v>0.26</c:v>
                </c:pt>
                <c:pt idx="42">
                  <c:v>0.25159999999999999</c:v>
                </c:pt>
                <c:pt idx="43">
                  <c:v>0.24156666666666668</c:v>
                </c:pt>
                <c:pt idx="44">
                  <c:v>0.23566666666666669</c:v>
                </c:pt>
                <c:pt idx="45">
                  <c:v>0.22996666666666665</c:v>
                </c:pt>
                <c:pt idx="46">
                  <c:v>0.22533333333333336</c:v>
                </c:pt>
                <c:pt idx="47">
                  <c:v>0.2225</c:v>
                </c:pt>
                <c:pt idx="48">
                  <c:v>0.21816666666666665</c:v>
                </c:pt>
                <c:pt idx="49">
                  <c:v>0.2152333333333333</c:v>
                </c:pt>
                <c:pt idx="50">
                  <c:v>0.21343333333333336</c:v>
                </c:pt>
                <c:pt idx="51">
                  <c:v>0.21233333333333335</c:v>
                </c:pt>
                <c:pt idx="52">
                  <c:v>0.21056666666666665</c:v>
                </c:pt>
                <c:pt idx="53">
                  <c:v>0.21166666666666667</c:v>
                </c:pt>
                <c:pt idx="54">
                  <c:v>0.21053333333333335</c:v>
                </c:pt>
                <c:pt idx="55">
                  <c:v>0.21020000000000003</c:v>
                </c:pt>
                <c:pt idx="56">
                  <c:v>0.21030000000000001</c:v>
                </c:pt>
                <c:pt idx="57">
                  <c:v>0.21143333333333333</c:v>
                </c:pt>
                <c:pt idx="58">
                  <c:v>0.21036666666666667</c:v>
                </c:pt>
                <c:pt idx="59">
                  <c:v>0.21206666666666665</c:v>
                </c:pt>
                <c:pt idx="60">
                  <c:v>0.21183333333333332</c:v>
                </c:pt>
                <c:pt idx="61">
                  <c:v>0.21129999999999996</c:v>
                </c:pt>
                <c:pt idx="62">
                  <c:v>0.20966666666666667</c:v>
                </c:pt>
                <c:pt idx="63">
                  <c:v>0.20896666666666666</c:v>
                </c:pt>
                <c:pt idx="64">
                  <c:v>0.21033333333333334</c:v>
                </c:pt>
                <c:pt idx="65">
                  <c:v>0.20950000000000002</c:v>
                </c:pt>
                <c:pt idx="66">
                  <c:v>0.20843333333333336</c:v>
                </c:pt>
                <c:pt idx="67">
                  <c:v>0.20923333333333335</c:v>
                </c:pt>
                <c:pt idx="68">
                  <c:v>0.21023333333333336</c:v>
                </c:pt>
                <c:pt idx="69">
                  <c:v>0.21133333333333335</c:v>
                </c:pt>
                <c:pt idx="70">
                  <c:v>0.21023333333333336</c:v>
                </c:pt>
                <c:pt idx="71">
                  <c:v>0.20899999999999999</c:v>
                </c:pt>
                <c:pt idx="72">
                  <c:v>0.20953333333333332</c:v>
                </c:pt>
                <c:pt idx="73">
                  <c:v>0.20953333333333335</c:v>
                </c:pt>
                <c:pt idx="74">
                  <c:v>0.20783333333333334</c:v>
                </c:pt>
                <c:pt idx="75">
                  <c:v>0.20926666666666663</c:v>
                </c:pt>
                <c:pt idx="76">
                  <c:v>0.20699999999999999</c:v>
                </c:pt>
                <c:pt idx="77">
                  <c:v>0.19693333333333332</c:v>
                </c:pt>
                <c:pt idx="78">
                  <c:v>0.20363333333333333</c:v>
                </c:pt>
                <c:pt idx="79">
                  <c:v>0.20203333333333337</c:v>
                </c:pt>
                <c:pt idx="80">
                  <c:v>0.20283333333333334</c:v>
                </c:pt>
                <c:pt idx="81">
                  <c:v>0.20436666666666667</c:v>
                </c:pt>
                <c:pt idx="82">
                  <c:v>0.20319999999999996</c:v>
                </c:pt>
                <c:pt idx="83">
                  <c:v>0.20399999999999999</c:v>
                </c:pt>
                <c:pt idx="84">
                  <c:v>0.20730000000000001</c:v>
                </c:pt>
                <c:pt idx="85">
                  <c:v>0.20473333333333332</c:v>
                </c:pt>
                <c:pt idx="86">
                  <c:v>0.20643333333333333</c:v>
                </c:pt>
                <c:pt idx="87">
                  <c:v>0.21343333333333334</c:v>
                </c:pt>
                <c:pt idx="88">
                  <c:v>0.21326666666666669</c:v>
                </c:pt>
                <c:pt idx="89">
                  <c:v>0.21603333333333333</c:v>
                </c:pt>
                <c:pt idx="90">
                  <c:v>0.21970000000000001</c:v>
                </c:pt>
                <c:pt idx="91">
                  <c:v>0.22076666666666667</c:v>
                </c:pt>
                <c:pt idx="92">
                  <c:v>0.215</c:v>
                </c:pt>
                <c:pt idx="93">
                  <c:v>0.2087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DF-4ED2-8CE3-505036059524}"/>
            </c:ext>
          </c:extLst>
        </c:ser>
        <c:ser>
          <c:idx val="5"/>
          <c:order val="5"/>
          <c:tx>
            <c:v>MoSiC 800nm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Data'!$AI$19:$AI$112</c:f>
              <c:numCache>
                <c:formatCode>0.000</c:formatCode>
                <c:ptCount val="94"/>
                <c:pt idx="0">
                  <c:v>0.53283333333333338</c:v>
                </c:pt>
                <c:pt idx="1">
                  <c:v>0.52610000000000001</c:v>
                </c:pt>
                <c:pt idx="2">
                  <c:v>0.52253333333333341</c:v>
                </c:pt>
                <c:pt idx="3">
                  <c:v>0.52093333333333336</c:v>
                </c:pt>
                <c:pt idx="4">
                  <c:v>0.51683333333333337</c:v>
                </c:pt>
                <c:pt idx="5">
                  <c:v>0.5111</c:v>
                </c:pt>
                <c:pt idx="6">
                  <c:v>0.50506666666666666</c:v>
                </c:pt>
                <c:pt idx="7">
                  <c:v>0.49706666666666671</c:v>
                </c:pt>
                <c:pt idx="8">
                  <c:v>0.49043333333333333</c:v>
                </c:pt>
                <c:pt idx="9">
                  <c:v>0.48826666666666668</c:v>
                </c:pt>
                <c:pt idx="10">
                  <c:v>0.48906666666666671</c:v>
                </c:pt>
                <c:pt idx="11">
                  <c:v>0.49033333333333334</c:v>
                </c:pt>
                <c:pt idx="12">
                  <c:v>0.48583333333333334</c:v>
                </c:pt>
                <c:pt idx="13">
                  <c:v>0.47823333333333329</c:v>
                </c:pt>
                <c:pt idx="14">
                  <c:v>0.46816666666666668</c:v>
                </c:pt>
                <c:pt idx="15">
                  <c:v>0.45916666666666667</c:v>
                </c:pt>
                <c:pt idx="16">
                  <c:v>0.45190000000000002</c:v>
                </c:pt>
                <c:pt idx="17">
                  <c:v>0.44470000000000004</c:v>
                </c:pt>
                <c:pt idx="18">
                  <c:v>0.43929999999999997</c:v>
                </c:pt>
                <c:pt idx="19">
                  <c:v>0.43290000000000001</c:v>
                </c:pt>
                <c:pt idx="20">
                  <c:v>0.42730000000000001</c:v>
                </c:pt>
                <c:pt idx="21">
                  <c:v>0.42199999999999999</c:v>
                </c:pt>
                <c:pt idx="22">
                  <c:v>0.41760000000000003</c:v>
                </c:pt>
                <c:pt idx="23">
                  <c:v>0.41260000000000002</c:v>
                </c:pt>
                <c:pt idx="24">
                  <c:v>0.40510000000000002</c:v>
                </c:pt>
                <c:pt idx="25">
                  <c:v>0.39653333333333335</c:v>
                </c:pt>
                <c:pt idx="26">
                  <c:v>0.39113333333333333</c:v>
                </c:pt>
                <c:pt idx="27">
                  <c:v>0.38643333333333335</c:v>
                </c:pt>
                <c:pt idx="28">
                  <c:v>0.38146666666666668</c:v>
                </c:pt>
                <c:pt idx="29">
                  <c:v>0.37503333333333327</c:v>
                </c:pt>
                <c:pt idx="30">
                  <c:v>0.36759999999999998</c:v>
                </c:pt>
                <c:pt idx="31">
                  <c:v>0.35899999999999999</c:v>
                </c:pt>
                <c:pt idx="32">
                  <c:v>0.35193333333333338</c:v>
                </c:pt>
                <c:pt idx="33">
                  <c:v>0.3470333333333333</c:v>
                </c:pt>
                <c:pt idx="34">
                  <c:v>0.33886666666666665</c:v>
                </c:pt>
                <c:pt idx="35">
                  <c:v>0.32816666666666666</c:v>
                </c:pt>
                <c:pt idx="36">
                  <c:v>0.31890000000000002</c:v>
                </c:pt>
                <c:pt idx="37">
                  <c:v>0.31116666666666665</c:v>
                </c:pt>
                <c:pt idx="38">
                  <c:v>0.30413333333333331</c:v>
                </c:pt>
                <c:pt idx="39">
                  <c:v>0.29529999999999995</c:v>
                </c:pt>
                <c:pt idx="40">
                  <c:v>0.28710000000000002</c:v>
                </c:pt>
                <c:pt idx="41">
                  <c:v>0.2757</c:v>
                </c:pt>
                <c:pt idx="42">
                  <c:v>0.26600000000000001</c:v>
                </c:pt>
                <c:pt idx="43">
                  <c:v>0.2545</c:v>
                </c:pt>
                <c:pt idx="44">
                  <c:v>0.24776666666666669</c:v>
                </c:pt>
                <c:pt idx="45">
                  <c:v>0.24043333333333336</c:v>
                </c:pt>
                <c:pt idx="46">
                  <c:v>0.23643333333333336</c:v>
                </c:pt>
                <c:pt idx="47">
                  <c:v>0.23286666666666667</c:v>
                </c:pt>
                <c:pt idx="48">
                  <c:v>0.22819999999999999</c:v>
                </c:pt>
                <c:pt idx="49">
                  <c:v>0.22436666666666669</c:v>
                </c:pt>
                <c:pt idx="50">
                  <c:v>0.22316666666666665</c:v>
                </c:pt>
                <c:pt idx="51">
                  <c:v>0.22003333333333333</c:v>
                </c:pt>
                <c:pt idx="52">
                  <c:v>0.21890000000000001</c:v>
                </c:pt>
                <c:pt idx="53">
                  <c:v>0.21936666666666668</c:v>
                </c:pt>
                <c:pt idx="54">
                  <c:v>0.21926666666666664</c:v>
                </c:pt>
                <c:pt idx="55">
                  <c:v>0.219</c:v>
                </c:pt>
                <c:pt idx="56">
                  <c:v>0.21806666666666666</c:v>
                </c:pt>
                <c:pt idx="57">
                  <c:v>0.2185</c:v>
                </c:pt>
                <c:pt idx="58">
                  <c:v>0.21656666666666669</c:v>
                </c:pt>
                <c:pt idx="59">
                  <c:v>0.21793333333333334</c:v>
                </c:pt>
                <c:pt idx="60">
                  <c:v>0.21886666666666668</c:v>
                </c:pt>
                <c:pt idx="61">
                  <c:v>0.21763333333333335</c:v>
                </c:pt>
                <c:pt idx="62">
                  <c:v>0.21589999999999998</c:v>
                </c:pt>
                <c:pt idx="63">
                  <c:v>0.21319999999999997</c:v>
                </c:pt>
                <c:pt idx="64">
                  <c:v>0.21563333333333334</c:v>
                </c:pt>
                <c:pt idx="65">
                  <c:v>0.21316666666666664</c:v>
                </c:pt>
                <c:pt idx="66">
                  <c:v>0.21309999999999998</c:v>
                </c:pt>
                <c:pt idx="67">
                  <c:v>0.21263333333333334</c:v>
                </c:pt>
                <c:pt idx="68">
                  <c:v>0.21476666666666669</c:v>
                </c:pt>
                <c:pt idx="69">
                  <c:v>0.21530000000000002</c:v>
                </c:pt>
                <c:pt idx="70">
                  <c:v>0.21430000000000002</c:v>
                </c:pt>
                <c:pt idx="71">
                  <c:v>0.21363333333333334</c:v>
                </c:pt>
                <c:pt idx="72">
                  <c:v>0.21179999999999999</c:v>
                </c:pt>
                <c:pt idx="73">
                  <c:v>0.21083333333333334</c:v>
                </c:pt>
                <c:pt idx="74">
                  <c:v>0.20953333333333335</c:v>
                </c:pt>
                <c:pt idx="75">
                  <c:v>0.20913333333333331</c:v>
                </c:pt>
                <c:pt idx="76">
                  <c:v>0.20803333333333338</c:v>
                </c:pt>
                <c:pt idx="77">
                  <c:v>0.19923333333333335</c:v>
                </c:pt>
                <c:pt idx="78">
                  <c:v>0.20279999999999998</c:v>
                </c:pt>
                <c:pt idx="79">
                  <c:v>0.20406666666666665</c:v>
                </c:pt>
                <c:pt idx="80">
                  <c:v>0.2059</c:v>
                </c:pt>
                <c:pt idx="81">
                  <c:v>0.20493333333333333</c:v>
                </c:pt>
                <c:pt idx="82">
                  <c:v>0.20530000000000001</c:v>
                </c:pt>
                <c:pt idx="83">
                  <c:v>0.2082333333333333</c:v>
                </c:pt>
                <c:pt idx="84">
                  <c:v>0.20706666666666665</c:v>
                </c:pt>
                <c:pt idx="85">
                  <c:v>0.21116666666666664</c:v>
                </c:pt>
                <c:pt idx="86">
                  <c:v>0.21166666666666667</c:v>
                </c:pt>
                <c:pt idx="87">
                  <c:v>0.21350000000000002</c:v>
                </c:pt>
                <c:pt idx="88">
                  <c:v>0.22006666666666666</c:v>
                </c:pt>
                <c:pt idx="89">
                  <c:v>0.222</c:v>
                </c:pt>
                <c:pt idx="90">
                  <c:v>0.22</c:v>
                </c:pt>
                <c:pt idx="91">
                  <c:v>0.22240000000000001</c:v>
                </c:pt>
                <c:pt idx="92">
                  <c:v>0.21553333333333333</c:v>
                </c:pt>
                <c:pt idx="93">
                  <c:v>0.21476666666666666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DF-4ED2-8CE3-50503605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Reflectance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Reflectance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7195178488641633"/>
          <c:w val="0.78483552055993"/>
          <c:h val="0.622191436779721"/>
        </c:manualLayout>
      </c:layout>
      <c:scatterChart>
        <c:scatterStyle val="smoothMarker"/>
        <c:varyColors val="0"/>
        <c:ser>
          <c:idx val="0"/>
          <c:order val="0"/>
          <c:tx>
            <c:v>Mo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Data'!$F$19:$F$112</c:f>
              <c:numCache>
                <c:formatCode>0.000</c:formatCode>
                <c:ptCount val="94"/>
                <c:pt idx="0">
                  <c:v>0.44489999999999996</c:v>
                </c:pt>
                <c:pt idx="1">
                  <c:v>0.43806666666666672</c:v>
                </c:pt>
                <c:pt idx="2">
                  <c:v>0.43503333333333333</c:v>
                </c:pt>
                <c:pt idx="3">
                  <c:v>0.43209999999999993</c:v>
                </c:pt>
                <c:pt idx="4">
                  <c:v>0.42936666666666679</c:v>
                </c:pt>
                <c:pt idx="5">
                  <c:v>0.42333333333333334</c:v>
                </c:pt>
                <c:pt idx="6">
                  <c:v>0.41753333333333331</c:v>
                </c:pt>
                <c:pt idx="7">
                  <c:v>0.41013333333333335</c:v>
                </c:pt>
                <c:pt idx="8">
                  <c:v>0.40409999999999996</c:v>
                </c:pt>
                <c:pt idx="9">
                  <c:v>0.40210000000000001</c:v>
                </c:pt>
                <c:pt idx="10">
                  <c:v>0.40503333333333336</c:v>
                </c:pt>
                <c:pt idx="11">
                  <c:v>0.40460000000000007</c:v>
                </c:pt>
                <c:pt idx="12">
                  <c:v>0.39960000000000001</c:v>
                </c:pt>
                <c:pt idx="13">
                  <c:v>0.3896</c:v>
                </c:pt>
                <c:pt idx="14">
                  <c:v>0.38196666666666662</c:v>
                </c:pt>
                <c:pt idx="15">
                  <c:v>0.37286666666666674</c:v>
                </c:pt>
                <c:pt idx="16">
                  <c:v>0.36579999999999996</c:v>
                </c:pt>
                <c:pt idx="17">
                  <c:v>0.35843333333333327</c:v>
                </c:pt>
                <c:pt idx="18">
                  <c:v>0.35236666666666666</c:v>
                </c:pt>
                <c:pt idx="19">
                  <c:v>0.34660000000000002</c:v>
                </c:pt>
                <c:pt idx="20">
                  <c:v>0.33936666666666671</c:v>
                </c:pt>
                <c:pt idx="21">
                  <c:v>0.33426666666666666</c:v>
                </c:pt>
                <c:pt idx="22">
                  <c:v>0.32960000000000006</c:v>
                </c:pt>
                <c:pt idx="23">
                  <c:v>0.32360000000000005</c:v>
                </c:pt>
                <c:pt idx="24">
                  <c:v>0.31619999999999998</c:v>
                </c:pt>
                <c:pt idx="25">
                  <c:v>0.30773333333333341</c:v>
                </c:pt>
                <c:pt idx="26">
                  <c:v>0.30203333333333332</c:v>
                </c:pt>
                <c:pt idx="27">
                  <c:v>0.29649999999999999</c:v>
                </c:pt>
                <c:pt idx="28">
                  <c:v>0.29069999999999996</c:v>
                </c:pt>
                <c:pt idx="29">
                  <c:v>0.28389999999999999</c:v>
                </c:pt>
                <c:pt idx="30">
                  <c:v>0.27503333333333335</c:v>
                </c:pt>
                <c:pt idx="31">
                  <c:v>0.26636666666666664</c:v>
                </c:pt>
                <c:pt idx="32">
                  <c:v>0.25926666666666665</c:v>
                </c:pt>
                <c:pt idx="33">
                  <c:v>0.2537666666666667</c:v>
                </c:pt>
                <c:pt idx="34">
                  <c:v>0.24350000000000005</c:v>
                </c:pt>
                <c:pt idx="35">
                  <c:v>0.23366666666666669</c:v>
                </c:pt>
                <c:pt idx="36">
                  <c:v>0.22299999999999998</c:v>
                </c:pt>
                <c:pt idx="37">
                  <c:v>0.21366666666666667</c:v>
                </c:pt>
                <c:pt idx="38">
                  <c:v>0.20476666666666671</c:v>
                </c:pt>
                <c:pt idx="39">
                  <c:v>0.19796666666666665</c:v>
                </c:pt>
                <c:pt idx="40">
                  <c:v>0.18669999999999995</c:v>
                </c:pt>
                <c:pt idx="41">
                  <c:v>0.17306666666666665</c:v>
                </c:pt>
                <c:pt idx="42">
                  <c:v>0.16366666666666663</c:v>
                </c:pt>
                <c:pt idx="43">
                  <c:v>0.15543333333333337</c:v>
                </c:pt>
                <c:pt idx="44">
                  <c:v>0.14699999999999996</c:v>
                </c:pt>
                <c:pt idx="45">
                  <c:v>0.14086666666666664</c:v>
                </c:pt>
                <c:pt idx="46">
                  <c:v>0.13536666666666664</c:v>
                </c:pt>
                <c:pt idx="47">
                  <c:v>0.13336666666666663</c:v>
                </c:pt>
                <c:pt idx="48">
                  <c:v>0.12890000000000004</c:v>
                </c:pt>
                <c:pt idx="49">
                  <c:v>0.1241</c:v>
                </c:pt>
                <c:pt idx="50">
                  <c:v>0.12263333333333333</c:v>
                </c:pt>
                <c:pt idx="51">
                  <c:v>0.11986666666666665</c:v>
                </c:pt>
                <c:pt idx="52">
                  <c:v>0.12143333333333334</c:v>
                </c:pt>
                <c:pt idx="53">
                  <c:v>0.12060000000000001</c:v>
                </c:pt>
                <c:pt idx="54">
                  <c:v>0.11903333333333332</c:v>
                </c:pt>
                <c:pt idx="55">
                  <c:v>0.12046666666666668</c:v>
                </c:pt>
                <c:pt idx="56">
                  <c:v>0.12193333333333332</c:v>
                </c:pt>
                <c:pt idx="57">
                  <c:v>0.12050000000000001</c:v>
                </c:pt>
                <c:pt idx="58">
                  <c:v>0.12053333333333334</c:v>
                </c:pt>
                <c:pt idx="59">
                  <c:v>0.12023333333333333</c:v>
                </c:pt>
                <c:pt idx="60">
                  <c:v>0.12226666666666668</c:v>
                </c:pt>
                <c:pt idx="61">
                  <c:v>0.12173333333333333</c:v>
                </c:pt>
                <c:pt idx="62">
                  <c:v>0.11893333333333335</c:v>
                </c:pt>
                <c:pt idx="63">
                  <c:v>0.12000000000000002</c:v>
                </c:pt>
                <c:pt idx="64">
                  <c:v>0.11750000000000001</c:v>
                </c:pt>
                <c:pt idx="65">
                  <c:v>0.11633333333333333</c:v>
                </c:pt>
                <c:pt idx="66">
                  <c:v>0.11700000000000001</c:v>
                </c:pt>
                <c:pt idx="67">
                  <c:v>0.11660000000000001</c:v>
                </c:pt>
                <c:pt idx="68">
                  <c:v>0.1182</c:v>
                </c:pt>
                <c:pt idx="69">
                  <c:v>0.11876666666666669</c:v>
                </c:pt>
                <c:pt idx="70">
                  <c:v>0.11586666666666665</c:v>
                </c:pt>
                <c:pt idx="71">
                  <c:v>0.11236666666666667</c:v>
                </c:pt>
                <c:pt idx="72">
                  <c:v>0.11093333333333334</c:v>
                </c:pt>
                <c:pt idx="73">
                  <c:v>0.10476666666666669</c:v>
                </c:pt>
                <c:pt idx="74">
                  <c:v>0.10286666666666668</c:v>
                </c:pt>
                <c:pt idx="75">
                  <c:v>0.10100000000000003</c:v>
                </c:pt>
                <c:pt idx="76">
                  <c:v>9.7133333333333335E-2</c:v>
                </c:pt>
                <c:pt idx="77">
                  <c:v>9.2466666666666683E-2</c:v>
                </c:pt>
                <c:pt idx="78">
                  <c:v>8.5900000000000018E-2</c:v>
                </c:pt>
                <c:pt idx="79">
                  <c:v>8.8500000000000009E-2</c:v>
                </c:pt>
                <c:pt idx="80">
                  <c:v>8.6366666666666647E-2</c:v>
                </c:pt>
                <c:pt idx="81">
                  <c:v>8.486666666666666E-2</c:v>
                </c:pt>
                <c:pt idx="82">
                  <c:v>8.1700000000000023E-2</c:v>
                </c:pt>
                <c:pt idx="83">
                  <c:v>8.4266666666666656E-2</c:v>
                </c:pt>
                <c:pt idx="84">
                  <c:v>7.9966666666666658E-2</c:v>
                </c:pt>
                <c:pt idx="85">
                  <c:v>8.376666666666667E-2</c:v>
                </c:pt>
                <c:pt idx="86">
                  <c:v>7.6233333333333347E-2</c:v>
                </c:pt>
                <c:pt idx="87">
                  <c:v>8.4733333333333327E-2</c:v>
                </c:pt>
                <c:pt idx="88">
                  <c:v>8.4433333333333332E-2</c:v>
                </c:pt>
                <c:pt idx="89">
                  <c:v>8.4533333333333321E-2</c:v>
                </c:pt>
                <c:pt idx="90">
                  <c:v>8.9100000000000013E-2</c:v>
                </c:pt>
                <c:pt idx="91">
                  <c:v>7.980000000000001E-2</c:v>
                </c:pt>
                <c:pt idx="92">
                  <c:v>7.2333333333333333E-2</c:v>
                </c:pt>
                <c:pt idx="93">
                  <c:v>5.9900000000000009E-2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2-4714-8AE8-420FD583A001}"/>
            </c:ext>
          </c:extLst>
        </c:ser>
        <c:ser>
          <c:idx val="2"/>
          <c:order val="1"/>
          <c:tx>
            <c:v>MoSiC 18 nm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Data'!$R$19:$R$112</c:f>
              <c:numCache>
                <c:formatCode>0.000</c:formatCode>
                <c:ptCount val="94"/>
                <c:pt idx="0">
                  <c:v>0.36556666666666665</c:v>
                </c:pt>
                <c:pt idx="1">
                  <c:v>0.36113333333333331</c:v>
                </c:pt>
                <c:pt idx="2">
                  <c:v>0.35926666666666668</c:v>
                </c:pt>
                <c:pt idx="3">
                  <c:v>0.35710000000000003</c:v>
                </c:pt>
                <c:pt idx="4">
                  <c:v>0.35580000000000006</c:v>
                </c:pt>
                <c:pt idx="5">
                  <c:v>0.35073333333333334</c:v>
                </c:pt>
                <c:pt idx="6">
                  <c:v>0.34726666666666672</c:v>
                </c:pt>
                <c:pt idx="7">
                  <c:v>0.34163333333333329</c:v>
                </c:pt>
                <c:pt idx="8">
                  <c:v>0.33796666666666669</c:v>
                </c:pt>
                <c:pt idx="9">
                  <c:v>0.33796666666666675</c:v>
                </c:pt>
                <c:pt idx="10">
                  <c:v>0.34003333333333341</c:v>
                </c:pt>
                <c:pt idx="11">
                  <c:v>0.3404666666666667</c:v>
                </c:pt>
                <c:pt idx="12">
                  <c:v>0.33733333333333332</c:v>
                </c:pt>
                <c:pt idx="13">
                  <c:v>0.33</c:v>
                </c:pt>
                <c:pt idx="14">
                  <c:v>0.32376666666666676</c:v>
                </c:pt>
                <c:pt idx="15">
                  <c:v>0.31730000000000003</c:v>
                </c:pt>
                <c:pt idx="16">
                  <c:v>0.31236666666666668</c:v>
                </c:pt>
                <c:pt idx="17">
                  <c:v>0.30776666666666674</c:v>
                </c:pt>
                <c:pt idx="18">
                  <c:v>0.30469999999999997</c:v>
                </c:pt>
                <c:pt idx="19">
                  <c:v>0.30093333333333333</c:v>
                </c:pt>
                <c:pt idx="20">
                  <c:v>0.29513333333333336</c:v>
                </c:pt>
                <c:pt idx="21">
                  <c:v>0.29113333333333336</c:v>
                </c:pt>
                <c:pt idx="22">
                  <c:v>0.28843333333333332</c:v>
                </c:pt>
                <c:pt idx="23">
                  <c:v>0.28433333333333333</c:v>
                </c:pt>
                <c:pt idx="24">
                  <c:v>0.27840000000000004</c:v>
                </c:pt>
                <c:pt idx="25">
                  <c:v>0.27356666666666674</c:v>
                </c:pt>
                <c:pt idx="26">
                  <c:v>0.26773333333333338</c:v>
                </c:pt>
                <c:pt idx="27">
                  <c:v>0.26416666666666666</c:v>
                </c:pt>
                <c:pt idx="28">
                  <c:v>0.25993333333333329</c:v>
                </c:pt>
                <c:pt idx="29">
                  <c:v>0.2548333333333333</c:v>
                </c:pt>
                <c:pt idx="30">
                  <c:v>0.24863333333333329</c:v>
                </c:pt>
                <c:pt idx="31">
                  <c:v>0.24166666666666664</c:v>
                </c:pt>
                <c:pt idx="32">
                  <c:v>0.23470000000000002</c:v>
                </c:pt>
                <c:pt idx="33">
                  <c:v>0.2298</c:v>
                </c:pt>
                <c:pt idx="34">
                  <c:v>0.22133333333333333</c:v>
                </c:pt>
                <c:pt idx="35">
                  <c:v>0.21199999999999997</c:v>
                </c:pt>
                <c:pt idx="36">
                  <c:v>0.20486666666666664</c:v>
                </c:pt>
                <c:pt idx="37">
                  <c:v>0.19636666666666669</c:v>
                </c:pt>
                <c:pt idx="38">
                  <c:v>0.18793333333333334</c:v>
                </c:pt>
                <c:pt idx="39">
                  <c:v>0.18163333333333334</c:v>
                </c:pt>
                <c:pt idx="40">
                  <c:v>0.17096666666666668</c:v>
                </c:pt>
                <c:pt idx="41">
                  <c:v>0.15970000000000001</c:v>
                </c:pt>
                <c:pt idx="42">
                  <c:v>0.14856666666666665</c:v>
                </c:pt>
                <c:pt idx="43">
                  <c:v>0.13859999999999995</c:v>
                </c:pt>
                <c:pt idx="44">
                  <c:v>0.12973333333333331</c:v>
                </c:pt>
                <c:pt idx="45">
                  <c:v>0.12386666666666669</c:v>
                </c:pt>
                <c:pt idx="46">
                  <c:v>0.11886666666666666</c:v>
                </c:pt>
                <c:pt idx="47">
                  <c:v>0.11673333333333331</c:v>
                </c:pt>
                <c:pt idx="48">
                  <c:v>0.11353333333333332</c:v>
                </c:pt>
                <c:pt idx="49">
                  <c:v>0.10766666666666667</c:v>
                </c:pt>
                <c:pt idx="50">
                  <c:v>0.10830000000000002</c:v>
                </c:pt>
                <c:pt idx="51">
                  <c:v>0.10446666666666668</c:v>
                </c:pt>
                <c:pt idx="52">
                  <c:v>0.10176666666666664</c:v>
                </c:pt>
                <c:pt idx="53">
                  <c:v>0.1041</c:v>
                </c:pt>
                <c:pt idx="54">
                  <c:v>0.1008</c:v>
                </c:pt>
                <c:pt idx="55">
                  <c:v>0.10109999999999998</c:v>
                </c:pt>
                <c:pt idx="56">
                  <c:v>0.10160000000000001</c:v>
                </c:pt>
                <c:pt idx="57">
                  <c:v>9.9133333333333337E-2</c:v>
                </c:pt>
                <c:pt idx="58">
                  <c:v>9.8233333333333325E-2</c:v>
                </c:pt>
                <c:pt idx="59">
                  <c:v>9.6833333333333327E-2</c:v>
                </c:pt>
                <c:pt idx="60">
                  <c:v>9.7833333333333369E-2</c:v>
                </c:pt>
                <c:pt idx="61">
                  <c:v>9.7333333333333355E-2</c:v>
                </c:pt>
                <c:pt idx="62">
                  <c:v>9.4633333333333305E-2</c:v>
                </c:pt>
                <c:pt idx="63">
                  <c:v>9.3800000000000022E-2</c:v>
                </c:pt>
                <c:pt idx="64">
                  <c:v>9.0433333333333324E-2</c:v>
                </c:pt>
                <c:pt idx="65">
                  <c:v>8.8199999999999987E-2</c:v>
                </c:pt>
                <c:pt idx="66">
                  <c:v>8.9200000000000015E-2</c:v>
                </c:pt>
                <c:pt idx="67">
                  <c:v>8.8433333333333336E-2</c:v>
                </c:pt>
                <c:pt idx="68">
                  <c:v>8.8400000000000006E-2</c:v>
                </c:pt>
                <c:pt idx="69">
                  <c:v>8.8766666666666688E-2</c:v>
                </c:pt>
                <c:pt idx="70">
                  <c:v>8.4133333333333338E-2</c:v>
                </c:pt>
                <c:pt idx="71">
                  <c:v>8.049999999999996E-2</c:v>
                </c:pt>
                <c:pt idx="72">
                  <c:v>7.9433333333333342E-2</c:v>
                </c:pt>
                <c:pt idx="73">
                  <c:v>7.3233333333333331E-2</c:v>
                </c:pt>
                <c:pt idx="74">
                  <c:v>7.3133333333333342E-2</c:v>
                </c:pt>
                <c:pt idx="75">
                  <c:v>7.0266666666666672E-2</c:v>
                </c:pt>
                <c:pt idx="76">
                  <c:v>6.6133333333333308E-2</c:v>
                </c:pt>
                <c:pt idx="77">
                  <c:v>6.2199999999999991E-2</c:v>
                </c:pt>
                <c:pt idx="78">
                  <c:v>5.653333333333331E-2</c:v>
                </c:pt>
                <c:pt idx="79">
                  <c:v>5.9733333333333347E-2</c:v>
                </c:pt>
                <c:pt idx="80">
                  <c:v>5.9666666666666673E-2</c:v>
                </c:pt>
                <c:pt idx="81">
                  <c:v>5.5899999999999991E-2</c:v>
                </c:pt>
                <c:pt idx="82">
                  <c:v>5.4766666666666686E-2</c:v>
                </c:pt>
                <c:pt idx="83">
                  <c:v>5.4733333333333356E-2</c:v>
                </c:pt>
                <c:pt idx="84">
                  <c:v>5.0266666666666682E-2</c:v>
                </c:pt>
                <c:pt idx="85">
                  <c:v>5.2433333333333346E-2</c:v>
                </c:pt>
                <c:pt idx="86">
                  <c:v>4.3433333333333352E-2</c:v>
                </c:pt>
                <c:pt idx="87">
                  <c:v>4.7633333333333333E-2</c:v>
                </c:pt>
                <c:pt idx="88">
                  <c:v>4.8533333333333317E-2</c:v>
                </c:pt>
                <c:pt idx="89">
                  <c:v>5.3166666666666695E-2</c:v>
                </c:pt>
                <c:pt idx="90">
                  <c:v>4.1233333333333316E-2</c:v>
                </c:pt>
                <c:pt idx="91">
                  <c:v>3.3166666666666678E-2</c:v>
                </c:pt>
                <c:pt idx="92">
                  <c:v>2.4333333333333346E-2</c:v>
                </c:pt>
                <c:pt idx="93">
                  <c:v>1.5433333333333299E-2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82-4714-8AE8-420FD583A001}"/>
            </c:ext>
          </c:extLst>
        </c:ser>
        <c:ser>
          <c:idx val="3"/>
          <c:order val="2"/>
          <c:tx>
            <c:v>MoSiC 45-65nm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Data'!$X$19:$X$112</c:f>
              <c:numCache>
                <c:formatCode>0.000</c:formatCode>
                <c:ptCount val="94"/>
                <c:pt idx="0">
                  <c:v>0.3889333333333333</c:v>
                </c:pt>
                <c:pt idx="1">
                  <c:v>0.38413333333333327</c:v>
                </c:pt>
                <c:pt idx="2">
                  <c:v>0.38223333333333331</c:v>
                </c:pt>
                <c:pt idx="3">
                  <c:v>0.37906666666666661</c:v>
                </c:pt>
                <c:pt idx="4">
                  <c:v>0.3778333333333333</c:v>
                </c:pt>
                <c:pt idx="5">
                  <c:v>0.3735</c:v>
                </c:pt>
                <c:pt idx="6">
                  <c:v>0.37000000000000005</c:v>
                </c:pt>
                <c:pt idx="7">
                  <c:v>0.36283333333333334</c:v>
                </c:pt>
                <c:pt idx="8">
                  <c:v>0.35930000000000001</c:v>
                </c:pt>
                <c:pt idx="9">
                  <c:v>0.35819999999999996</c:v>
                </c:pt>
                <c:pt idx="10">
                  <c:v>0.36030000000000006</c:v>
                </c:pt>
                <c:pt idx="11">
                  <c:v>0.3614666666666666</c:v>
                </c:pt>
                <c:pt idx="12">
                  <c:v>0.35886666666666667</c:v>
                </c:pt>
                <c:pt idx="13">
                  <c:v>0.35139999999999999</c:v>
                </c:pt>
                <c:pt idx="14">
                  <c:v>0.34456666666666669</c:v>
                </c:pt>
                <c:pt idx="15">
                  <c:v>0.33839999999999998</c:v>
                </c:pt>
                <c:pt idx="16">
                  <c:v>0.33199999999999996</c:v>
                </c:pt>
                <c:pt idx="17">
                  <c:v>0.32739999999999997</c:v>
                </c:pt>
                <c:pt idx="18">
                  <c:v>0.32369999999999993</c:v>
                </c:pt>
                <c:pt idx="19">
                  <c:v>0.32006666666666661</c:v>
                </c:pt>
                <c:pt idx="20">
                  <c:v>0.31426666666666669</c:v>
                </c:pt>
                <c:pt idx="21">
                  <c:v>0.30986666666666668</c:v>
                </c:pt>
                <c:pt idx="22">
                  <c:v>0.30746666666666672</c:v>
                </c:pt>
                <c:pt idx="23">
                  <c:v>0.30326666666666668</c:v>
                </c:pt>
                <c:pt idx="24">
                  <c:v>0.2970666666666667</c:v>
                </c:pt>
                <c:pt idx="25">
                  <c:v>0.29169999999999996</c:v>
                </c:pt>
                <c:pt idx="26">
                  <c:v>0.28639999999999999</c:v>
                </c:pt>
                <c:pt idx="27">
                  <c:v>0.28283333333333338</c:v>
                </c:pt>
                <c:pt idx="28">
                  <c:v>0.27846666666666664</c:v>
                </c:pt>
                <c:pt idx="29">
                  <c:v>0.27350000000000002</c:v>
                </c:pt>
                <c:pt idx="30">
                  <c:v>0.26680000000000004</c:v>
                </c:pt>
                <c:pt idx="31">
                  <c:v>0.25936666666666669</c:v>
                </c:pt>
                <c:pt idx="32">
                  <c:v>0.25306666666666666</c:v>
                </c:pt>
                <c:pt idx="33">
                  <c:v>0.24870000000000003</c:v>
                </c:pt>
                <c:pt idx="34">
                  <c:v>0.23926666666666663</c:v>
                </c:pt>
                <c:pt idx="35">
                  <c:v>0.23130000000000001</c:v>
                </c:pt>
                <c:pt idx="36">
                  <c:v>0.2220333333333333</c:v>
                </c:pt>
                <c:pt idx="37">
                  <c:v>0.2142</c:v>
                </c:pt>
                <c:pt idx="38">
                  <c:v>0.20570000000000005</c:v>
                </c:pt>
                <c:pt idx="39">
                  <c:v>0.19839999999999999</c:v>
                </c:pt>
                <c:pt idx="40">
                  <c:v>0.1870333333333333</c:v>
                </c:pt>
                <c:pt idx="41">
                  <c:v>0.17673333333333335</c:v>
                </c:pt>
                <c:pt idx="42">
                  <c:v>0.16546666666666665</c:v>
                </c:pt>
                <c:pt idx="43">
                  <c:v>0.15509999999999996</c:v>
                </c:pt>
                <c:pt idx="44">
                  <c:v>0.14610000000000001</c:v>
                </c:pt>
                <c:pt idx="45">
                  <c:v>0.13869999999999999</c:v>
                </c:pt>
                <c:pt idx="46">
                  <c:v>0.13543333333333335</c:v>
                </c:pt>
                <c:pt idx="47">
                  <c:v>0.13226666666666664</c:v>
                </c:pt>
                <c:pt idx="48">
                  <c:v>0.12783333333333333</c:v>
                </c:pt>
                <c:pt idx="49">
                  <c:v>0.12336666666666664</c:v>
                </c:pt>
                <c:pt idx="50">
                  <c:v>0.12250000000000001</c:v>
                </c:pt>
                <c:pt idx="51">
                  <c:v>0.11686666666666665</c:v>
                </c:pt>
                <c:pt idx="52">
                  <c:v>0.11653333333333335</c:v>
                </c:pt>
                <c:pt idx="53">
                  <c:v>0.11676666666666669</c:v>
                </c:pt>
                <c:pt idx="54">
                  <c:v>0.11510000000000004</c:v>
                </c:pt>
                <c:pt idx="55">
                  <c:v>0.11466666666666668</c:v>
                </c:pt>
                <c:pt idx="56">
                  <c:v>0.11320000000000001</c:v>
                </c:pt>
                <c:pt idx="57">
                  <c:v>0.1123</c:v>
                </c:pt>
                <c:pt idx="58">
                  <c:v>0.11186666666666663</c:v>
                </c:pt>
                <c:pt idx="59">
                  <c:v>0.1114</c:v>
                </c:pt>
                <c:pt idx="60">
                  <c:v>0.11096666666666664</c:v>
                </c:pt>
                <c:pt idx="61">
                  <c:v>0.11023333333333335</c:v>
                </c:pt>
                <c:pt idx="62">
                  <c:v>0.10769999999999998</c:v>
                </c:pt>
                <c:pt idx="63">
                  <c:v>0.10523333333333335</c:v>
                </c:pt>
                <c:pt idx="64">
                  <c:v>0.10329999999999999</c:v>
                </c:pt>
                <c:pt idx="65">
                  <c:v>0.10226666666666666</c:v>
                </c:pt>
                <c:pt idx="66">
                  <c:v>0.10253333333333332</c:v>
                </c:pt>
                <c:pt idx="67">
                  <c:v>0.10053333333333334</c:v>
                </c:pt>
                <c:pt idx="68">
                  <c:v>0.10170000000000004</c:v>
                </c:pt>
                <c:pt idx="69">
                  <c:v>0.10220000000000001</c:v>
                </c:pt>
                <c:pt idx="70">
                  <c:v>9.676666666666664E-2</c:v>
                </c:pt>
                <c:pt idx="71">
                  <c:v>9.4666666666666677E-2</c:v>
                </c:pt>
                <c:pt idx="72">
                  <c:v>9.3899999999999997E-2</c:v>
                </c:pt>
                <c:pt idx="73">
                  <c:v>8.7833333333333333E-2</c:v>
                </c:pt>
                <c:pt idx="74">
                  <c:v>8.646666666666665E-2</c:v>
                </c:pt>
                <c:pt idx="75">
                  <c:v>8.4533333333333321E-2</c:v>
                </c:pt>
                <c:pt idx="76">
                  <c:v>8.1500000000000003E-2</c:v>
                </c:pt>
                <c:pt idx="77">
                  <c:v>8.3533333333333334E-2</c:v>
                </c:pt>
                <c:pt idx="78">
                  <c:v>7.5200000000000003E-2</c:v>
                </c:pt>
                <c:pt idx="79">
                  <c:v>7.9200000000000007E-2</c:v>
                </c:pt>
                <c:pt idx="80">
                  <c:v>7.8100000000000003E-2</c:v>
                </c:pt>
                <c:pt idx="81">
                  <c:v>7.5333333333333349E-2</c:v>
                </c:pt>
                <c:pt idx="82">
                  <c:v>7.51E-2</c:v>
                </c:pt>
                <c:pt idx="83">
                  <c:v>7.7566666666666673E-2</c:v>
                </c:pt>
                <c:pt idx="84">
                  <c:v>7.1266666666666673E-2</c:v>
                </c:pt>
                <c:pt idx="85">
                  <c:v>7.4466666666666695E-2</c:v>
                </c:pt>
                <c:pt idx="86">
                  <c:v>7.2566666666666668E-2</c:v>
                </c:pt>
                <c:pt idx="87">
                  <c:v>7.2366666666666662E-2</c:v>
                </c:pt>
                <c:pt idx="88">
                  <c:v>7.669999999999999E-2</c:v>
                </c:pt>
                <c:pt idx="89">
                  <c:v>7.4133333333333357E-2</c:v>
                </c:pt>
                <c:pt idx="90">
                  <c:v>7.0366666666666661E-2</c:v>
                </c:pt>
                <c:pt idx="91">
                  <c:v>6.1966666666666698E-2</c:v>
                </c:pt>
                <c:pt idx="92">
                  <c:v>4.7299999999999981E-2</c:v>
                </c:pt>
                <c:pt idx="93">
                  <c:v>4.9566666666666648E-2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82-4714-8AE8-420FD583A001}"/>
            </c:ext>
          </c:extLst>
        </c:ser>
        <c:ser>
          <c:idx val="1"/>
          <c:order val="3"/>
          <c:tx>
            <c:v>MoSiC 80nm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Data'!$A$19:$A$112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Data'!$L$19:$L$112</c:f>
              <c:numCache>
                <c:formatCode>0.000</c:formatCode>
                <c:ptCount val="94"/>
                <c:pt idx="0">
                  <c:v>0.39466666666666667</c:v>
                </c:pt>
                <c:pt idx="1">
                  <c:v>0.38979999999999998</c:v>
                </c:pt>
                <c:pt idx="2">
                  <c:v>0.38793333333333335</c:v>
                </c:pt>
                <c:pt idx="3">
                  <c:v>0.38489999999999996</c:v>
                </c:pt>
                <c:pt idx="4">
                  <c:v>0.38369999999999999</c:v>
                </c:pt>
                <c:pt idx="5">
                  <c:v>0.37866666666666671</c:v>
                </c:pt>
                <c:pt idx="6">
                  <c:v>0.376</c:v>
                </c:pt>
                <c:pt idx="7">
                  <c:v>0.36913333333333331</c:v>
                </c:pt>
                <c:pt idx="8">
                  <c:v>0.36450000000000005</c:v>
                </c:pt>
                <c:pt idx="9">
                  <c:v>0.36366666666666658</c:v>
                </c:pt>
                <c:pt idx="10">
                  <c:v>0.36536666666666673</c:v>
                </c:pt>
                <c:pt idx="11">
                  <c:v>0.36770000000000003</c:v>
                </c:pt>
                <c:pt idx="12">
                  <c:v>0.36406666666666659</c:v>
                </c:pt>
                <c:pt idx="13">
                  <c:v>0.35683333333333334</c:v>
                </c:pt>
                <c:pt idx="14">
                  <c:v>0.35073333333333334</c:v>
                </c:pt>
                <c:pt idx="15">
                  <c:v>0.3439666666666667</c:v>
                </c:pt>
                <c:pt idx="16">
                  <c:v>0.33826666666666672</c:v>
                </c:pt>
                <c:pt idx="17">
                  <c:v>0.33350000000000002</c:v>
                </c:pt>
                <c:pt idx="18">
                  <c:v>0.32909999999999995</c:v>
                </c:pt>
                <c:pt idx="19">
                  <c:v>0.32500000000000001</c:v>
                </c:pt>
                <c:pt idx="20">
                  <c:v>0.31969999999999998</c:v>
                </c:pt>
                <c:pt idx="21">
                  <c:v>0.31506666666666672</c:v>
                </c:pt>
                <c:pt idx="22">
                  <c:v>0.31263333333333337</c:v>
                </c:pt>
                <c:pt idx="23">
                  <c:v>0.3085</c:v>
                </c:pt>
                <c:pt idx="24">
                  <c:v>0.30286666666666667</c:v>
                </c:pt>
                <c:pt idx="25">
                  <c:v>0.29709999999999992</c:v>
                </c:pt>
                <c:pt idx="26">
                  <c:v>0.29329999999999995</c:v>
                </c:pt>
                <c:pt idx="27">
                  <c:v>0.2878666666666666</c:v>
                </c:pt>
                <c:pt idx="28">
                  <c:v>0.28413333333333329</c:v>
                </c:pt>
                <c:pt idx="29">
                  <c:v>0.27839999999999998</c:v>
                </c:pt>
                <c:pt idx="30">
                  <c:v>0.27193333333333336</c:v>
                </c:pt>
                <c:pt idx="31">
                  <c:v>0.26490000000000002</c:v>
                </c:pt>
                <c:pt idx="32">
                  <c:v>0.25816666666666666</c:v>
                </c:pt>
                <c:pt idx="33">
                  <c:v>0.25359999999999999</c:v>
                </c:pt>
                <c:pt idx="34">
                  <c:v>0.246</c:v>
                </c:pt>
                <c:pt idx="35">
                  <c:v>0.23606666666666665</c:v>
                </c:pt>
                <c:pt idx="36">
                  <c:v>0.22733333333333328</c:v>
                </c:pt>
                <c:pt idx="37">
                  <c:v>0.21963333333333329</c:v>
                </c:pt>
                <c:pt idx="38">
                  <c:v>0.21103333333333335</c:v>
                </c:pt>
                <c:pt idx="39">
                  <c:v>0.20413333333333336</c:v>
                </c:pt>
                <c:pt idx="40">
                  <c:v>0.19243333333333332</c:v>
                </c:pt>
                <c:pt idx="41">
                  <c:v>0.18406666666666666</c:v>
                </c:pt>
                <c:pt idx="42">
                  <c:v>0.17209999999999998</c:v>
                </c:pt>
                <c:pt idx="43">
                  <c:v>0.1611333333333333</c:v>
                </c:pt>
                <c:pt idx="44">
                  <c:v>0.15190000000000003</c:v>
                </c:pt>
                <c:pt idx="45">
                  <c:v>0.14506666666666668</c:v>
                </c:pt>
                <c:pt idx="46">
                  <c:v>0.13996666666666668</c:v>
                </c:pt>
                <c:pt idx="47">
                  <c:v>0.13669999999999999</c:v>
                </c:pt>
                <c:pt idx="48">
                  <c:v>0.13303333333333336</c:v>
                </c:pt>
                <c:pt idx="49">
                  <c:v>0.12666666666666665</c:v>
                </c:pt>
                <c:pt idx="50">
                  <c:v>0.12633333333333335</c:v>
                </c:pt>
                <c:pt idx="51">
                  <c:v>0.12296666666666664</c:v>
                </c:pt>
                <c:pt idx="52">
                  <c:v>0.12213333333333332</c:v>
                </c:pt>
                <c:pt idx="53">
                  <c:v>0.12133333333333332</c:v>
                </c:pt>
                <c:pt idx="54">
                  <c:v>0.11943333333333334</c:v>
                </c:pt>
                <c:pt idx="55">
                  <c:v>0.11970000000000001</c:v>
                </c:pt>
                <c:pt idx="56">
                  <c:v>0.11976666666666667</c:v>
                </c:pt>
                <c:pt idx="57">
                  <c:v>0.11836666666666666</c:v>
                </c:pt>
                <c:pt idx="58">
                  <c:v>0.11746666666666668</c:v>
                </c:pt>
                <c:pt idx="59">
                  <c:v>0.11536666666666667</c:v>
                </c:pt>
                <c:pt idx="60">
                  <c:v>0.1168</c:v>
                </c:pt>
                <c:pt idx="61">
                  <c:v>0.11589999999999998</c:v>
                </c:pt>
                <c:pt idx="62">
                  <c:v>0.11290000000000001</c:v>
                </c:pt>
                <c:pt idx="63">
                  <c:v>0.11363333333333334</c:v>
                </c:pt>
                <c:pt idx="64">
                  <c:v>0.10976666666666669</c:v>
                </c:pt>
                <c:pt idx="65">
                  <c:v>0.10776666666666664</c:v>
                </c:pt>
                <c:pt idx="66">
                  <c:v>0.109</c:v>
                </c:pt>
                <c:pt idx="67">
                  <c:v>0.10673333333333332</c:v>
                </c:pt>
                <c:pt idx="68">
                  <c:v>0.10716666666666669</c:v>
                </c:pt>
                <c:pt idx="69">
                  <c:v>0.1081</c:v>
                </c:pt>
                <c:pt idx="70">
                  <c:v>0.10409999999999997</c:v>
                </c:pt>
                <c:pt idx="71">
                  <c:v>0.10189999999999999</c:v>
                </c:pt>
                <c:pt idx="72">
                  <c:v>9.9900000000000003E-2</c:v>
                </c:pt>
                <c:pt idx="73">
                  <c:v>9.4399999999999998E-2</c:v>
                </c:pt>
                <c:pt idx="74">
                  <c:v>9.3366666666666667E-2</c:v>
                </c:pt>
                <c:pt idx="75">
                  <c:v>9.1433333333333339E-2</c:v>
                </c:pt>
                <c:pt idx="76">
                  <c:v>8.8533333333333283E-2</c:v>
                </c:pt>
                <c:pt idx="77">
                  <c:v>8.8733333333333317E-2</c:v>
                </c:pt>
                <c:pt idx="78">
                  <c:v>0.08</c:v>
                </c:pt>
                <c:pt idx="79">
                  <c:v>8.1599999999999992E-2</c:v>
                </c:pt>
                <c:pt idx="80">
                  <c:v>8.1566666666666676E-2</c:v>
                </c:pt>
                <c:pt idx="81">
                  <c:v>8.2400000000000015E-2</c:v>
                </c:pt>
                <c:pt idx="82">
                  <c:v>8.0166666666666664E-2</c:v>
                </c:pt>
                <c:pt idx="83">
                  <c:v>8.2666666666666666E-2</c:v>
                </c:pt>
                <c:pt idx="84">
                  <c:v>7.8333333333333366E-2</c:v>
                </c:pt>
                <c:pt idx="85">
                  <c:v>7.8966666666666671E-2</c:v>
                </c:pt>
                <c:pt idx="86">
                  <c:v>7.6833333333333337E-2</c:v>
                </c:pt>
                <c:pt idx="87">
                  <c:v>7.9899999999999999E-2</c:v>
                </c:pt>
                <c:pt idx="88">
                  <c:v>8.0266666666666681E-2</c:v>
                </c:pt>
                <c:pt idx="89">
                  <c:v>8.1600000000000006E-2</c:v>
                </c:pt>
                <c:pt idx="90">
                  <c:v>7.8399999999999997E-2</c:v>
                </c:pt>
                <c:pt idx="91">
                  <c:v>7.1833333333333332E-2</c:v>
                </c:pt>
                <c:pt idx="92">
                  <c:v>5.9066666666666684E-2</c:v>
                </c:pt>
                <c:pt idx="93">
                  <c:v>5.9499999999999997E-2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82-4714-8AE8-420FD583A001}"/>
            </c:ext>
          </c:extLst>
        </c:ser>
        <c:ser>
          <c:idx val="4"/>
          <c:order val="4"/>
          <c:tx>
            <c:v>MoSiC 600nm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Data'!$G$19:$G$112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Data'!$AD$19:$AD$112</c:f>
              <c:numCache>
                <c:formatCode>0.000</c:formatCode>
                <c:ptCount val="94"/>
                <c:pt idx="0">
                  <c:v>0.41866666666666663</c:v>
                </c:pt>
                <c:pt idx="1">
                  <c:v>0.41066666666666662</c:v>
                </c:pt>
                <c:pt idx="2">
                  <c:v>0.40709999999999996</c:v>
                </c:pt>
                <c:pt idx="3">
                  <c:v>0.40366666666666667</c:v>
                </c:pt>
                <c:pt idx="4">
                  <c:v>0.40076666666666672</c:v>
                </c:pt>
                <c:pt idx="5">
                  <c:v>0.39543333333333336</c:v>
                </c:pt>
                <c:pt idx="6">
                  <c:v>0.39040000000000002</c:v>
                </c:pt>
                <c:pt idx="7">
                  <c:v>0.38136666666666663</c:v>
                </c:pt>
                <c:pt idx="8">
                  <c:v>0.37460000000000004</c:v>
                </c:pt>
                <c:pt idx="9">
                  <c:v>0.37306666666666666</c:v>
                </c:pt>
                <c:pt idx="10">
                  <c:v>0.37390000000000001</c:v>
                </c:pt>
                <c:pt idx="11">
                  <c:v>0.37390000000000001</c:v>
                </c:pt>
                <c:pt idx="12">
                  <c:v>0.36986666666666662</c:v>
                </c:pt>
                <c:pt idx="13">
                  <c:v>0.36050000000000004</c:v>
                </c:pt>
                <c:pt idx="14">
                  <c:v>0.35133333333333333</c:v>
                </c:pt>
                <c:pt idx="15">
                  <c:v>0.3425333333333333</c:v>
                </c:pt>
                <c:pt idx="16">
                  <c:v>0.33549999999999996</c:v>
                </c:pt>
                <c:pt idx="17">
                  <c:v>0.32896666666666663</c:v>
                </c:pt>
                <c:pt idx="18">
                  <c:v>0.32450000000000001</c:v>
                </c:pt>
                <c:pt idx="19">
                  <c:v>0.31763333333333332</c:v>
                </c:pt>
                <c:pt idx="20">
                  <c:v>0.31120000000000003</c:v>
                </c:pt>
                <c:pt idx="21">
                  <c:v>0.30443333333333328</c:v>
                </c:pt>
                <c:pt idx="22">
                  <c:v>0.30076666666666668</c:v>
                </c:pt>
                <c:pt idx="23">
                  <c:v>0.29523333333333335</c:v>
                </c:pt>
                <c:pt idx="24">
                  <c:v>0.28850000000000003</c:v>
                </c:pt>
                <c:pt idx="25">
                  <c:v>0.28120000000000001</c:v>
                </c:pt>
                <c:pt idx="26">
                  <c:v>0.27476666666666666</c:v>
                </c:pt>
                <c:pt idx="27">
                  <c:v>0.26903333333333335</c:v>
                </c:pt>
                <c:pt idx="28">
                  <c:v>0.26529999999999998</c:v>
                </c:pt>
                <c:pt idx="29">
                  <c:v>0.25906666666666661</c:v>
                </c:pt>
                <c:pt idx="30">
                  <c:v>0.25253333333333328</c:v>
                </c:pt>
                <c:pt idx="31">
                  <c:v>0.24276666666666669</c:v>
                </c:pt>
                <c:pt idx="32">
                  <c:v>0.23616666666666664</c:v>
                </c:pt>
                <c:pt idx="33">
                  <c:v>0.23086666666666666</c:v>
                </c:pt>
                <c:pt idx="34">
                  <c:v>0.22170000000000001</c:v>
                </c:pt>
                <c:pt idx="35">
                  <c:v>0.2130333333333333</c:v>
                </c:pt>
                <c:pt idx="36">
                  <c:v>0.20456666666666667</c:v>
                </c:pt>
                <c:pt idx="37">
                  <c:v>0.19623333333333332</c:v>
                </c:pt>
                <c:pt idx="38">
                  <c:v>0.18939999999999996</c:v>
                </c:pt>
                <c:pt idx="39">
                  <c:v>0.18313333333333334</c:v>
                </c:pt>
                <c:pt idx="40">
                  <c:v>0.17289999999999997</c:v>
                </c:pt>
                <c:pt idx="41">
                  <c:v>0.16320000000000001</c:v>
                </c:pt>
                <c:pt idx="42">
                  <c:v>0.15329999999999999</c:v>
                </c:pt>
                <c:pt idx="43">
                  <c:v>0.14396666666666669</c:v>
                </c:pt>
                <c:pt idx="44">
                  <c:v>0.1372666666666667</c:v>
                </c:pt>
                <c:pt idx="45">
                  <c:v>0.13156666666666667</c:v>
                </c:pt>
                <c:pt idx="46">
                  <c:v>0.12743333333333334</c:v>
                </c:pt>
                <c:pt idx="47">
                  <c:v>0.1246</c:v>
                </c:pt>
                <c:pt idx="48">
                  <c:v>0.12086666666666665</c:v>
                </c:pt>
                <c:pt idx="49">
                  <c:v>0.1163333333333333</c:v>
                </c:pt>
                <c:pt idx="50">
                  <c:v>0.11633333333333336</c:v>
                </c:pt>
                <c:pt idx="51">
                  <c:v>0.11403333333333335</c:v>
                </c:pt>
                <c:pt idx="52">
                  <c:v>0.11356666666666665</c:v>
                </c:pt>
                <c:pt idx="53">
                  <c:v>0.11386666666666667</c:v>
                </c:pt>
                <c:pt idx="54">
                  <c:v>0.11143333333333336</c:v>
                </c:pt>
                <c:pt idx="55">
                  <c:v>0.11230000000000002</c:v>
                </c:pt>
                <c:pt idx="56">
                  <c:v>0.11310000000000002</c:v>
                </c:pt>
                <c:pt idx="57">
                  <c:v>0.11303333333333333</c:v>
                </c:pt>
                <c:pt idx="58">
                  <c:v>0.11226666666666667</c:v>
                </c:pt>
                <c:pt idx="59">
                  <c:v>0.11246666666666666</c:v>
                </c:pt>
                <c:pt idx="60">
                  <c:v>0.11363333333333332</c:v>
                </c:pt>
                <c:pt idx="61">
                  <c:v>0.11329999999999996</c:v>
                </c:pt>
                <c:pt idx="62">
                  <c:v>0.11126666666666667</c:v>
                </c:pt>
                <c:pt idx="63">
                  <c:v>0.11166666666666666</c:v>
                </c:pt>
                <c:pt idx="64">
                  <c:v>0.10993333333333334</c:v>
                </c:pt>
                <c:pt idx="65">
                  <c:v>0.11010000000000002</c:v>
                </c:pt>
                <c:pt idx="66">
                  <c:v>0.11053333333333336</c:v>
                </c:pt>
                <c:pt idx="67">
                  <c:v>0.11023333333333335</c:v>
                </c:pt>
                <c:pt idx="68">
                  <c:v>0.11193333333333336</c:v>
                </c:pt>
                <c:pt idx="69">
                  <c:v>0.11273333333333335</c:v>
                </c:pt>
                <c:pt idx="70">
                  <c:v>0.10923333333333335</c:v>
                </c:pt>
                <c:pt idx="71">
                  <c:v>0.10639999999999999</c:v>
                </c:pt>
                <c:pt idx="72">
                  <c:v>0.10753333333333333</c:v>
                </c:pt>
                <c:pt idx="73">
                  <c:v>0.10303333333333335</c:v>
                </c:pt>
                <c:pt idx="74">
                  <c:v>0.10233333333333335</c:v>
                </c:pt>
                <c:pt idx="75">
                  <c:v>0.10116666666666663</c:v>
                </c:pt>
                <c:pt idx="76">
                  <c:v>9.8299999999999985E-2</c:v>
                </c:pt>
                <c:pt idx="77">
                  <c:v>9.6733333333333324E-2</c:v>
                </c:pt>
                <c:pt idx="78">
                  <c:v>9.3333333333333338E-2</c:v>
                </c:pt>
                <c:pt idx="79">
                  <c:v>9.2733333333333376E-2</c:v>
                </c:pt>
                <c:pt idx="80">
                  <c:v>9.1233333333333333E-2</c:v>
                </c:pt>
                <c:pt idx="81">
                  <c:v>9.1566666666666671E-2</c:v>
                </c:pt>
                <c:pt idx="82">
                  <c:v>8.7499999999999967E-2</c:v>
                </c:pt>
                <c:pt idx="83">
                  <c:v>8.7799999999999989E-2</c:v>
                </c:pt>
                <c:pt idx="84">
                  <c:v>8.6300000000000016E-2</c:v>
                </c:pt>
                <c:pt idx="85">
                  <c:v>8.3833333333333329E-2</c:v>
                </c:pt>
                <c:pt idx="86">
                  <c:v>7.9333333333333339E-2</c:v>
                </c:pt>
                <c:pt idx="87">
                  <c:v>8.6533333333333323E-2</c:v>
                </c:pt>
                <c:pt idx="88">
                  <c:v>8.1266666666666681E-2</c:v>
                </c:pt>
                <c:pt idx="89">
                  <c:v>8.3933333333333332E-2</c:v>
                </c:pt>
                <c:pt idx="90">
                  <c:v>7.8000000000000014E-2</c:v>
                </c:pt>
                <c:pt idx="91">
                  <c:v>7.2466666666666679E-2</c:v>
                </c:pt>
                <c:pt idx="92">
                  <c:v>6.3200000000000006E-2</c:v>
                </c:pt>
                <c:pt idx="93">
                  <c:v>5.9299999999999992E-2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82-4714-8AE8-420FD583A001}"/>
            </c:ext>
          </c:extLst>
        </c:ser>
        <c:ser>
          <c:idx val="5"/>
          <c:order val="5"/>
          <c:tx>
            <c:v>MoSiC 800nm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'E903 Data'!$AE$19:$AE$112</c:f>
              <c:numCache>
                <c:formatCode>0.00</c:formatCode>
                <c:ptCount val="94"/>
                <c:pt idx="0">
                  <c:v>2.5</c:v>
                </c:pt>
                <c:pt idx="1">
                  <c:v>2.4670000000000001</c:v>
                </c:pt>
                <c:pt idx="2">
                  <c:v>2.4329999999999998</c:v>
                </c:pt>
                <c:pt idx="3">
                  <c:v>2.4</c:v>
                </c:pt>
                <c:pt idx="4">
                  <c:v>2.367</c:v>
                </c:pt>
                <c:pt idx="5">
                  <c:v>2.3330000000000002</c:v>
                </c:pt>
                <c:pt idx="6">
                  <c:v>2.2999999999999998</c:v>
                </c:pt>
                <c:pt idx="7">
                  <c:v>2.2669999999999999</c:v>
                </c:pt>
                <c:pt idx="8">
                  <c:v>2.2330000000000001</c:v>
                </c:pt>
                <c:pt idx="9">
                  <c:v>2.2000000000000002</c:v>
                </c:pt>
                <c:pt idx="10">
                  <c:v>2.1669999999999998</c:v>
                </c:pt>
                <c:pt idx="11">
                  <c:v>2.133</c:v>
                </c:pt>
                <c:pt idx="12">
                  <c:v>2.1</c:v>
                </c:pt>
                <c:pt idx="13">
                  <c:v>2.0670000000000002</c:v>
                </c:pt>
                <c:pt idx="14">
                  <c:v>2.0329999999999999</c:v>
                </c:pt>
                <c:pt idx="15">
                  <c:v>2</c:v>
                </c:pt>
                <c:pt idx="16">
                  <c:v>1.9670000000000001</c:v>
                </c:pt>
                <c:pt idx="17">
                  <c:v>1.9330000000000001</c:v>
                </c:pt>
                <c:pt idx="18">
                  <c:v>1.9</c:v>
                </c:pt>
                <c:pt idx="19">
                  <c:v>1.867</c:v>
                </c:pt>
                <c:pt idx="20">
                  <c:v>1.833</c:v>
                </c:pt>
                <c:pt idx="21">
                  <c:v>1.8</c:v>
                </c:pt>
                <c:pt idx="22">
                  <c:v>1.7669999999999999</c:v>
                </c:pt>
                <c:pt idx="23">
                  <c:v>1.7330000000000001</c:v>
                </c:pt>
                <c:pt idx="24">
                  <c:v>1.7</c:v>
                </c:pt>
                <c:pt idx="25">
                  <c:v>1.667</c:v>
                </c:pt>
                <c:pt idx="26">
                  <c:v>1.633</c:v>
                </c:pt>
                <c:pt idx="27">
                  <c:v>1.6</c:v>
                </c:pt>
                <c:pt idx="28">
                  <c:v>1.5669999999999999</c:v>
                </c:pt>
                <c:pt idx="29">
                  <c:v>1.5329999999999999</c:v>
                </c:pt>
                <c:pt idx="30">
                  <c:v>1.5</c:v>
                </c:pt>
                <c:pt idx="31">
                  <c:v>1.4670000000000001</c:v>
                </c:pt>
                <c:pt idx="32">
                  <c:v>1.4330000000000001</c:v>
                </c:pt>
                <c:pt idx="33">
                  <c:v>1.4</c:v>
                </c:pt>
                <c:pt idx="34">
                  <c:v>1.367</c:v>
                </c:pt>
                <c:pt idx="35">
                  <c:v>1.333</c:v>
                </c:pt>
                <c:pt idx="36">
                  <c:v>1.3</c:v>
                </c:pt>
                <c:pt idx="37">
                  <c:v>1.2669999999999999</c:v>
                </c:pt>
                <c:pt idx="38">
                  <c:v>1.2330000000000001</c:v>
                </c:pt>
                <c:pt idx="39">
                  <c:v>1.2</c:v>
                </c:pt>
                <c:pt idx="40">
                  <c:v>1.167</c:v>
                </c:pt>
                <c:pt idx="41">
                  <c:v>1.133</c:v>
                </c:pt>
                <c:pt idx="42">
                  <c:v>1.1000000000000001</c:v>
                </c:pt>
                <c:pt idx="43">
                  <c:v>1.0669999999999999</c:v>
                </c:pt>
                <c:pt idx="44">
                  <c:v>1.0329999999999999</c:v>
                </c:pt>
                <c:pt idx="45">
                  <c:v>1</c:v>
                </c:pt>
                <c:pt idx="46">
                  <c:v>0.98</c:v>
                </c:pt>
                <c:pt idx="47">
                  <c:v>0.96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0.86</c:v>
                </c:pt>
                <c:pt idx="53">
                  <c:v>0.84</c:v>
                </c:pt>
                <c:pt idx="54">
                  <c:v>0.82</c:v>
                </c:pt>
                <c:pt idx="55">
                  <c:v>0.8</c:v>
                </c:pt>
                <c:pt idx="56">
                  <c:v>0.78</c:v>
                </c:pt>
                <c:pt idx="57">
                  <c:v>0.76</c:v>
                </c:pt>
                <c:pt idx="58">
                  <c:v>0.74</c:v>
                </c:pt>
                <c:pt idx="59">
                  <c:v>0.72</c:v>
                </c:pt>
                <c:pt idx="60">
                  <c:v>0.7</c:v>
                </c:pt>
                <c:pt idx="61">
                  <c:v>0.68</c:v>
                </c:pt>
                <c:pt idx="62">
                  <c:v>0.66</c:v>
                </c:pt>
                <c:pt idx="63">
                  <c:v>0.64</c:v>
                </c:pt>
                <c:pt idx="64">
                  <c:v>0.62</c:v>
                </c:pt>
                <c:pt idx="65">
                  <c:v>0.6</c:v>
                </c:pt>
                <c:pt idx="66">
                  <c:v>0.57999999999999996</c:v>
                </c:pt>
                <c:pt idx="67">
                  <c:v>0.56000000000000005</c:v>
                </c:pt>
                <c:pt idx="68">
                  <c:v>0.54</c:v>
                </c:pt>
                <c:pt idx="69">
                  <c:v>0.52</c:v>
                </c:pt>
                <c:pt idx="70">
                  <c:v>0.5</c:v>
                </c:pt>
                <c:pt idx="71">
                  <c:v>0.48</c:v>
                </c:pt>
                <c:pt idx="72">
                  <c:v>0.46</c:v>
                </c:pt>
                <c:pt idx="73">
                  <c:v>0.45</c:v>
                </c:pt>
                <c:pt idx="74">
                  <c:v>0.44</c:v>
                </c:pt>
                <c:pt idx="75">
                  <c:v>0.43</c:v>
                </c:pt>
                <c:pt idx="76">
                  <c:v>0.42</c:v>
                </c:pt>
                <c:pt idx="77">
                  <c:v>0.41</c:v>
                </c:pt>
                <c:pt idx="78">
                  <c:v>0.4</c:v>
                </c:pt>
                <c:pt idx="79">
                  <c:v>0.39</c:v>
                </c:pt>
                <c:pt idx="80">
                  <c:v>0.38</c:v>
                </c:pt>
                <c:pt idx="81">
                  <c:v>0.37</c:v>
                </c:pt>
                <c:pt idx="82">
                  <c:v>0.36</c:v>
                </c:pt>
                <c:pt idx="83">
                  <c:v>0.35</c:v>
                </c:pt>
                <c:pt idx="84">
                  <c:v>0.34</c:v>
                </c:pt>
                <c:pt idx="85">
                  <c:v>0.33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 formatCode="General">
                  <c:v>0.28999999999999998</c:v>
                </c:pt>
                <c:pt idx="90" formatCode="General">
                  <c:v>0.28000000000000003</c:v>
                </c:pt>
                <c:pt idx="91" formatCode="General">
                  <c:v>0.27</c:v>
                </c:pt>
                <c:pt idx="92" formatCode="General">
                  <c:v>0.26</c:v>
                </c:pt>
                <c:pt idx="93" formatCode="General">
                  <c:v>0.25</c:v>
                </c:pt>
              </c:numCache>
            </c:numRef>
          </c:xVal>
          <c:yVal>
            <c:numRef>
              <c:f>'E903 Data'!$AJ$19:$AJ$112</c:f>
              <c:numCache>
                <c:formatCode>0.000</c:formatCode>
                <c:ptCount val="94"/>
                <c:pt idx="0">
                  <c:v>0.43813333333333337</c:v>
                </c:pt>
                <c:pt idx="1">
                  <c:v>0.43140000000000001</c:v>
                </c:pt>
                <c:pt idx="2">
                  <c:v>0.42823333333333341</c:v>
                </c:pt>
                <c:pt idx="3">
                  <c:v>0.42533333333333334</c:v>
                </c:pt>
                <c:pt idx="4">
                  <c:v>0.42193333333333338</c:v>
                </c:pt>
                <c:pt idx="5">
                  <c:v>0.41639999999999999</c:v>
                </c:pt>
                <c:pt idx="6">
                  <c:v>0.41116666666666668</c:v>
                </c:pt>
                <c:pt idx="7">
                  <c:v>0.40236666666666671</c:v>
                </c:pt>
                <c:pt idx="8">
                  <c:v>0.39573333333333333</c:v>
                </c:pt>
                <c:pt idx="9">
                  <c:v>0.39376666666666671</c:v>
                </c:pt>
                <c:pt idx="10">
                  <c:v>0.39466666666666672</c:v>
                </c:pt>
                <c:pt idx="11">
                  <c:v>0.39583333333333337</c:v>
                </c:pt>
                <c:pt idx="12">
                  <c:v>0.39173333333333332</c:v>
                </c:pt>
                <c:pt idx="13">
                  <c:v>0.3833333333333333</c:v>
                </c:pt>
                <c:pt idx="14">
                  <c:v>0.37396666666666667</c:v>
                </c:pt>
                <c:pt idx="15">
                  <c:v>0.36526666666666668</c:v>
                </c:pt>
                <c:pt idx="16">
                  <c:v>0.35780000000000001</c:v>
                </c:pt>
                <c:pt idx="17">
                  <c:v>0.35050000000000003</c:v>
                </c:pt>
                <c:pt idx="18">
                  <c:v>0.34459999999999996</c:v>
                </c:pt>
                <c:pt idx="19">
                  <c:v>0.3387</c:v>
                </c:pt>
                <c:pt idx="20">
                  <c:v>0.33279999999999998</c:v>
                </c:pt>
                <c:pt idx="21">
                  <c:v>0.3261</c:v>
                </c:pt>
                <c:pt idx="22">
                  <c:v>0.32280000000000003</c:v>
                </c:pt>
                <c:pt idx="23">
                  <c:v>0.31720000000000004</c:v>
                </c:pt>
                <c:pt idx="24">
                  <c:v>0.30940000000000001</c:v>
                </c:pt>
                <c:pt idx="25">
                  <c:v>0.30153333333333332</c:v>
                </c:pt>
                <c:pt idx="26">
                  <c:v>0.29633333333333334</c:v>
                </c:pt>
                <c:pt idx="27">
                  <c:v>0.29093333333333338</c:v>
                </c:pt>
                <c:pt idx="28">
                  <c:v>0.28626666666666667</c:v>
                </c:pt>
                <c:pt idx="29">
                  <c:v>0.28033333333333327</c:v>
                </c:pt>
                <c:pt idx="30">
                  <c:v>0.27259999999999995</c:v>
                </c:pt>
                <c:pt idx="31">
                  <c:v>0.26369999999999999</c:v>
                </c:pt>
                <c:pt idx="32">
                  <c:v>0.25673333333333337</c:v>
                </c:pt>
                <c:pt idx="33">
                  <c:v>0.25163333333333332</c:v>
                </c:pt>
                <c:pt idx="34">
                  <c:v>0.24256666666666665</c:v>
                </c:pt>
                <c:pt idx="35">
                  <c:v>0.23196666666666665</c:v>
                </c:pt>
                <c:pt idx="36">
                  <c:v>0.2228</c:v>
                </c:pt>
                <c:pt idx="37">
                  <c:v>0.21496666666666664</c:v>
                </c:pt>
                <c:pt idx="38">
                  <c:v>0.20723333333333332</c:v>
                </c:pt>
                <c:pt idx="39">
                  <c:v>0.19929999999999995</c:v>
                </c:pt>
                <c:pt idx="40">
                  <c:v>0.18960000000000002</c:v>
                </c:pt>
                <c:pt idx="41">
                  <c:v>0.1789</c:v>
                </c:pt>
                <c:pt idx="42">
                  <c:v>0.16770000000000002</c:v>
                </c:pt>
                <c:pt idx="43">
                  <c:v>0.15689999999999998</c:v>
                </c:pt>
                <c:pt idx="44">
                  <c:v>0.1493666666666667</c:v>
                </c:pt>
                <c:pt idx="45">
                  <c:v>0.14203333333333334</c:v>
                </c:pt>
                <c:pt idx="46">
                  <c:v>0.13853333333333334</c:v>
                </c:pt>
                <c:pt idx="47">
                  <c:v>0.13496666666666668</c:v>
                </c:pt>
                <c:pt idx="48">
                  <c:v>0.13089999999999999</c:v>
                </c:pt>
                <c:pt idx="49">
                  <c:v>0.12546666666666667</c:v>
                </c:pt>
                <c:pt idx="50">
                  <c:v>0.12606666666666666</c:v>
                </c:pt>
                <c:pt idx="51">
                  <c:v>0.12173333333333333</c:v>
                </c:pt>
                <c:pt idx="52">
                  <c:v>0.12190000000000001</c:v>
                </c:pt>
                <c:pt idx="53">
                  <c:v>0.12156666666666668</c:v>
                </c:pt>
                <c:pt idx="54">
                  <c:v>0.12016666666666664</c:v>
                </c:pt>
                <c:pt idx="55">
                  <c:v>0.1211</c:v>
                </c:pt>
                <c:pt idx="56">
                  <c:v>0.12086666666666666</c:v>
                </c:pt>
                <c:pt idx="57">
                  <c:v>0.1201</c:v>
                </c:pt>
                <c:pt idx="58">
                  <c:v>0.11846666666666668</c:v>
                </c:pt>
                <c:pt idx="59">
                  <c:v>0.11833333333333335</c:v>
                </c:pt>
                <c:pt idx="60">
                  <c:v>0.12066666666666669</c:v>
                </c:pt>
                <c:pt idx="61">
                  <c:v>0.11963333333333334</c:v>
                </c:pt>
                <c:pt idx="62">
                  <c:v>0.11749999999999998</c:v>
                </c:pt>
                <c:pt idx="63">
                  <c:v>0.11589999999999998</c:v>
                </c:pt>
                <c:pt idx="64">
                  <c:v>0.11523333333333334</c:v>
                </c:pt>
                <c:pt idx="65">
                  <c:v>0.11376666666666664</c:v>
                </c:pt>
                <c:pt idx="66">
                  <c:v>0.11519999999999998</c:v>
                </c:pt>
                <c:pt idx="67">
                  <c:v>0.11363333333333334</c:v>
                </c:pt>
                <c:pt idx="68">
                  <c:v>0.11646666666666669</c:v>
                </c:pt>
                <c:pt idx="69">
                  <c:v>0.11670000000000003</c:v>
                </c:pt>
                <c:pt idx="70">
                  <c:v>0.11330000000000001</c:v>
                </c:pt>
                <c:pt idx="71">
                  <c:v>0.11103333333333334</c:v>
                </c:pt>
                <c:pt idx="72">
                  <c:v>0.10979999999999999</c:v>
                </c:pt>
                <c:pt idx="73">
                  <c:v>0.10433333333333335</c:v>
                </c:pt>
                <c:pt idx="74">
                  <c:v>0.10403333333333335</c:v>
                </c:pt>
                <c:pt idx="75">
                  <c:v>0.10103333333333331</c:v>
                </c:pt>
                <c:pt idx="76">
                  <c:v>9.9333333333333371E-2</c:v>
                </c:pt>
                <c:pt idx="77">
                  <c:v>9.9033333333333348E-2</c:v>
                </c:pt>
                <c:pt idx="78">
                  <c:v>9.2499999999999985E-2</c:v>
                </c:pt>
                <c:pt idx="79">
                  <c:v>9.4766666666666652E-2</c:v>
                </c:pt>
                <c:pt idx="80">
                  <c:v>9.4299999999999995E-2</c:v>
                </c:pt>
                <c:pt idx="81">
                  <c:v>9.2133333333333331E-2</c:v>
                </c:pt>
                <c:pt idx="82">
                  <c:v>8.9600000000000013E-2</c:v>
                </c:pt>
                <c:pt idx="83">
                  <c:v>9.20333333333333E-2</c:v>
                </c:pt>
                <c:pt idx="84">
                  <c:v>8.6066666666666652E-2</c:v>
                </c:pt>
                <c:pt idx="85">
                  <c:v>9.0266666666666648E-2</c:v>
                </c:pt>
                <c:pt idx="86">
                  <c:v>8.4566666666666679E-2</c:v>
                </c:pt>
                <c:pt idx="87">
                  <c:v>8.660000000000001E-2</c:v>
                </c:pt>
                <c:pt idx="88">
                  <c:v>8.8066666666666654E-2</c:v>
                </c:pt>
                <c:pt idx="89">
                  <c:v>8.9900000000000008E-2</c:v>
                </c:pt>
                <c:pt idx="90">
                  <c:v>7.8300000000000008E-2</c:v>
                </c:pt>
                <c:pt idx="91">
                  <c:v>7.4100000000000027E-2</c:v>
                </c:pt>
                <c:pt idx="92">
                  <c:v>6.3733333333333336E-2</c:v>
                </c:pt>
                <c:pt idx="93">
                  <c:v>6.5366666666666656E-2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82-4714-8AE8-420FD583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5887"/>
        <c:axId val="93627135"/>
      </c:scatterChart>
      <c:valAx>
        <c:axId val="936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135"/>
        <c:crosses val="autoZero"/>
        <c:crossBetween val="midCat"/>
      </c:valAx>
      <c:valAx>
        <c:axId val="936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Reflectance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90A29-D9E8-4921-BAB5-4F715FCEC445}">
  <sheetPr/>
  <sheetViews>
    <sheetView tabSelected="1"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DADDA7-2AC7-4ED7-AD9C-64963A3E8EF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BF6509-D04A-4411-9E9F-A2AA6515331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06742-356B-4D8D-A263-D49AB616CD11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chart" Target="../charts/chart23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365761</xdr:colOff>
      <xdr:row>1</xdr:row>
      <xdr:rowOff>129540</xdr:rowOff>
    </xdr:from>
    <xdr:to>
      <xdr:col>5</xdr:col>
      <xdr:colOff>419100</xdr:colOff>
      <xdr:row>11</xdr:row>
      <xdr:rowOff>34654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4B3C21-7D26-216E-E028-9C501047D9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69" t="41793" r="36742" b="22222"/>
        <a:stretch/>
      </xdr:blipFill>
      <xdr:spPr>
        <a:xfrm>
          <a:off x="4000501" y="327660"/>
          <a:ext cx="2628899" cy="1863454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666749</xdr:colOff>
      <xdr:row>1</xdr:row>
      <xdr:rowOff>85724</xdr:rowOff>
    </xdr:from>
    <xdr:to>
      <xdr:col>10</xdr:col>
      <xdr:colOff>1905</xdr:colOff>
      <xdr:row>11</xdr:row>
      <xdr:rowOff>33462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4453F1-E089-C351-B66B-A3F40FCDB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26" t="42298" r="42803" b="26389"/>
        <a:stretch/>
      </xdr:blipFill>
      <xdr:spPr>
        <a:xfrm>
          <a:off x="7934324" y="285749"/>
          <a:ext cx="2686051" cy="1930843"/>
        </a:xfrm>
        <a:prstGeom prst="rect">
          <a:avLst/>
        </a:prstGeom>
      </xdr:spPr>
    </xdr:pic>
    <xdr:clientData/>
  </xdr:twoCellAnchor>
  <xdr:oneCellAnchor>
    <xdr:from>
      <xdr:col>6</xdr:col>
      <xdr:colOff>80549</xdr:colOff>
      <xdr:row>2</xdr:row>
      <xdr:rowOff>11246</xdr:rowOff>
    </xdr:from>
    <xdr:ext cx="559532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E09C9D-BDE7-BF5C-C6B3-96BD86021136}"/>
            </a:ext>
          </a:extLst>
        </xdr:cNvPr>
        <xdr:cNvSpPr/>
      </xdr:nvSpPr>
      <xdr:spPr>
        <a:xfrm>
          <a:off x="5993669" y="407486"/>
          <a:ext cx="55953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18</a:t>
          </a:r>
        </a:p>
      </xdr:txBody>
    </xdr:sp>
    <xdr:clientData/>
  </xdr:oneCellAnchor>
  <xdr:twoCellAnchor>
    <xdr:from>
      <xdr:col>0</xdr:col>
      <xdr:colOff>74295</xdr:colOff>
      <xdr:row>112</xdr:row>
      <xdr:rowOff>80010</xdr:rowOff>
    </xdr:from>
    <xdr:to>
      <xdr:col>3</xdr:col>
      <xdr:colOff>1007745</xdr:colOff>
      <xdr:row>126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41196-8583-729A-2E38-05EDBE55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99060</xdr:colOff>
      <xdr:row>112</xdr:row>
      <xdr:rowOff>144780</xdr:rowOff>
    </xdr:from>
    <xdr:to>
      <xdr:col>9</xdr:col>
      <xdr:colOff>1093470</xdr:colOff>
      <xdr:row>126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BC3638-D7AC-4E10-8B08-A87A30D6B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289560</xdr:colOff>
      <xdr:row>112</xdr:row>
      <xdr:rowOff>160020</xdr:rowOff>
    </xdr:from>
    <xdr:to>
      <xdr:col>16</xdr:col>
      <xdr:colOff>169545</xdr:colOff>
      <xdr:row>126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2117B-CD06-4FC8-A0A0-FC4D9AF12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160020</xdr:colOff>
      <xdr:row>113</xdr:row>
      <xdr:rowOff>0</xdr:rowOff>
    </xdr:from>
    <xdr:to>
      <xdr:col>22</xdr:col>
      <xdr:colOff>41910</xdr:colOff>
      <xdr:row>126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CD91E3-47C2-4068-814A-A911C1143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53340</xdr:colOff>
      <xdr:row>112</xdr:row>
      <xdr:rowOff>121920</xdr:rowOff>
    </xdr:from>
    <xdr:to>
      <xdr:col>27</xdr:col>
      <xdr:colOff>1055370</xdr:colOff>
      <xdr:row>126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E7173-278C-4A94-8FDF-D603263E6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439271</xdr:colOff>
      <xdr:row>112</xdr:row>
      <xdr:rowOff>179294</xdr:rowOff>
    </xdr:from>
    <xdr:to>
      <xdr:col>34</xdr:col>
      <xdr:colOff>329678</xdr:colOff>
      <xdr:row>126</xdr:row>
      <xdr:rowOff>139289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469F5C-8F6E-4740-944C-FFADF6B59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595745</xdr:colOff>
      <xdr:row>113</xdr:row>
      <xdr:rowOff>13855</xdr:rowOff>
    </xdr:from>
    <xdr:to>
      <xdr:col>41</xdr:col>
      <xdr:colOff>260670</xdr:colOff>
      <xdr:row>126</xdr:row>
      <xdr:rowOff>167814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CBA942-7BDD-49DA-B945-4133912C8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59504</xdr:colOff>
      <xdr:row>127</xdr:row>
      <xdr:rowOff>181199</xdr:rowOff>
    </xdr:from>
    <xdr:to>
      <xdr:col>3</xdr:col>
      <xdr:colOff>998669</xdr:colOff>
      <xdr:row>141</xdr:row>
      <xdr:rowOff>143099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C7EC11-2BFB-4DCB-8759-D302847A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188260</xdr:colOff>
      <xdr:row>128</xdr:row>
      <xdr:rowOff>21739</xdr:rowOff>
    </xdr:from>
    <xdr:to>
      <xdr:col>11</xdr:col>
      <xdr:colOff>1128889</xdr:colOff>
      <xdr:row>151</xdr:row>
      <xdr:rowOff>9407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D634DC-5812-4723-A73F-8493AD32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0.37395</cdr:x>
      <cdr:y>0.68311</cdr:y>
    </cdr:from>
    <cdr:to>
      <cdr:x>0.78698</cdr:x>
      <cdr:y>0.74452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44419" y="6027302"/>
          <a:ext cx="4356634" cy="541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←      Defected</a:t>
          </a:r>
          <a:r>
            <a:rPr lang="en-US" sz="2000" baseline="0"/>
            <a:t> SiC Attenuation        </a:t>
          </a:r>
          <a:r>
            <a:rPr lang="en-US" sz="2000">
              <a:effectLst/>
              <a:latin typeface="+mn-lt"/>
              <a:ea typeface="+mn-ea"/>
              <a:cs typeface="+mn-cs"/>
            </a:rPr>
            <a:t>→</a:t>
          </a:r>
          <a:endParaRPr lang="en-US" sz="2000"/>
        </a:p>
      </cdr:txBody>
    </cdr:sp>
  </cdr:relSizeAnchor>
  <cdr:relSizeAnchor xmlns:cdr="http://schemas.openxmlformats.org/drawingml/2006/chartDrawing">
    <cdr:from>
      <cdr:x>0.18163</cdr:x>
      <cdr:y>0.81806</cdr:y>
    </cdr:from>
    <cdr:to>
      <cdr:x>0.45133</cdr:x>
      <cdr:y>0.99424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15796" y="7218047"/>
          <a:ext cx="2844800" cy="155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↑       ↑ </a:t>
          </a:r>
        </a:p>
        <a:p xmlns:a="http://schemas.openxmlformats.org/drawingml/2006/main">
          <a:r>
            <a:rPr lang="en-US" sz="2000"/>
            <a:t>MoO</a:t>
          </a:r>
          <a:r>
            <a:rPr lang="en-US" sz="1600" baseline="0"/>
            <a:t>3</a:t>
          </a:r>
          <a:r>
            <a:rPr lang="en-US" sz="2000" baseline="0"/>
            <a:t> absorption</a:t>
          </a:r>
          <a:endParaRPr lang="en-US" sz="20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0.37697</cdr:x>
      <cdr:y>0.22152</cdr:y>
    </cdr:from>
    <cdr:to>
      <cdr:x>0.47969</cdr:x>
      <cdr:y>0.31295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05714" y="2215243"/>
          <a:ext cx="158205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Mo(SiC) 100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29591-4056-AC4A-AB7D-0E0FE0E316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0.4953</cdr:x>
      <cdr:y>0.82628</cdr:y>
    </cdr:from>
    <cdr:to>
      <cdr:x>0.55567</cdr:x>
      <cdr:y>0.8655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8018" y="5188742"/>
          <a:ext cx="522682" cy="246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2.2 eV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4DF2-DFCA-D4CF-D9DC-D3F1BB45C5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0.49462</cdr:x>
      <cdr:y>0.7956</cdr:y>
    </cdr:from>
    <cdr:to>
      <cdr:x>0.56734</cdr:x>
      <cdr:y>0.83626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82146" y="4996076"/>
          <a:ext cx="629541" cy="255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2.35 eV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365761</xdr:colOff>
      <xdr:row>1</xdr:row>
      <xdr:rowOff>129540</xdr:rowOff>
    </xdr:from>
    <xdr:to>
      <xdr:col>5</xdr:col>
      <xdr:colOff>723899</xdr:colOff>
      <xdr:row>11</xdr:row>
      <xdr:rowOff>34654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DB0FA-75B8-4948-AD4F-79533517A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69" t="41793" r="36742" b="22222"/>
        <a:stretch/>
      </xdr:blipFill>
      <xdr:spPr>
        <a:xfrm>
          <a:off x="4099561" y="327660"/>
          <a:ext cx="2697479" cy="1878694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666749</xdr:colOff>
      <xdr:row>1</xdr:row>
      <xdr:rowOff>85724</xdr:rowOff>
    </xdr:from>
    <xdr:to>
      <xdr:col>10</xdr:col>
      <xdr:colOff>1906</xdr:colOff>
      <xdr:row>11</xdr:row>
      <xdr:rowOff>33462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4819E8-596A-4DF5-A5CB-3ADFAC77CE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26" t="42298" r="42803" b="26389"/>
        <a:stretch/>
      </xdr:blipFill>
      <xdr:spPr>
        <a:xfrm>
          <a:off x="9330689" y="283844"/>
          <a:ext cx="2764156" cy="1921318"/>
        </a:xfrm>
        <a:prstGeom prst="rect">
          <a:avLst/>
        </a:prstGeom>
      </xdr:spPr>
    </xdr:pic>
    <xdr:clientData/>
  </xdr:twoCellAnchor>
  <xdr:oneCellAnchor>
    <xdr:from>
      <xdr:col>6</xdr:col>
      <xdr:colOff>80549</xdr:colOff>
      <xdr:row>2</xdr:row>
      <xdr:rowOff>11246</xdr:rowOff>
    </xdr:from>
    <xdr:ext cx="559532" cy="374141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D57ABDB-7314-4C8B-A32F-D5B4E65700F6}"/>
            </a:ext>
          </a:extLst>
        </xdr:cNvPr>
        <xdr:cNvSpPr/>
      </xdr:nvSpPr>
      <xdr:spPr>
        <a:xfrm>
          <a:off x="7350029" y="407486"/>
          <a:ext cx="55953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18</a:t>
          </a:r>
        </a:p>
      </xdr:txBody>
    </xdr:sp>
    <xdr:clientData/>
  </xdr:oneCellAnchor>
  <xdr:twoCellAnchor>
    <xdr:from>
      <xdr:col>0</xdr:col>
      <xdr:colOff>74295</xdr:colOff>
      <xdr:row>112</xdr:row>
      <xdr:rowOff>80010</xdr:rowOff>
    </xdr:from>
    <xdr:to>
      <xdr:col>3</xdr:col>
      <xdr:colOff>1007745</xdr:colOff>
      <xdr:row>126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5B93E-EA21-4275-B44C-12AE4E606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99060</xdr:colOff>
      <xdr:row>112</xdr:row>
      <xdr:rowOff>144780</xdr:rowOff>
    </xdr:from>
    <xdr:to>
      <xdr:col>9</xdr:col>
      <xdr:colOff>1093470</xdr:colOff>
      <xdr:row>126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231B5-E730-4CB1-8B99-ACC628D5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289560</xdr:colOff>
      <xdr:row>112</xdr:row>
      <xdr:rowOff>160020</xdr:rowOff>
    </xdr:from>
    <xdr:to>
      <xdr:col>16</xdr:col>
      <xdr:colOff>169545</xdr:colOff>
      <xdr:row>126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58C70-856D-4E7B-A86E-EA578BC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160020</xdr:colOff>
      <xdr:row>113</xdr:row>
      <xdr:rowOff>0</xdr:rowOff>
    </xdr:from>
    <xdr:to>
      <xdr:col>22</xdr:col>
      <xdr:colOff>41910</xdr:colOff>
      <xdr:row>126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8FD63-85EA-4B32-A6F5-35A8B4F0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53340</xdr:colOff>
      <xdr:row>112</xdr:row>
      <xdr:rowOff>121920</xdr:rowOff>
    </xdr:from>
    <xdr:to>
      <xdr:col>27</xdr:col>
      <xdr:colOff>1055370</xdr:colOff>
      <xdr:row>126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8A3EAF-1D98-4612-8A21-4EFDB5D81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439271</xdr:colOff>
      <xdr:row>112</xdr:row>
      <xdr:rowOff>179294</xdr:rowOff>
    </xdr:from>
    <xdr:to>
      <xdr:col>34</xdr:col>
      <xdr:colOff>329678</xdr:colOff>
      <xdr:row>126</xdr:row>
      <xdr:rowOff>139289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A9104B-787B-42D1-8DD4-CEB609F8D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595745</xdr:colOff>
      <xdr:row>113</xdr:row>
      <xdr:rowOff>13855</xdr:rowOff>
    </xdr:from>
    <xdr:to>
      <xdr:col>41</xdr:col>
      <xdr:colOff>260670</xdr:colOff>
      <xdr:row>126</xdr:row>
      <xdr:rowOff>167814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726BAF-0F08-488A-81D6-E1EC7518D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59504</xdr:colOff>
      <xdr:row>127</xdr:row>
      <xdr:rowOff>181198</xdr:rowOff>
    </xdr:from>
    <xdr:to>
      <xdr:col>6</xdr:col>
      <xdr:colOff>1317172</xdr:colOff>
      <xdr:row>155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1F98EA-8816-411B-B433-08D0602EA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1357744</xdr:colOff>
      <xdr:row>128</xdr:row>
      <xdr:rowOff>10854</xdr:rowOff>
    </xdr:from>
    <xdr:to>
      <xdr:col>14</xdr:col>
      <xdr:colOff>21769</xdr:colOff>
      <xdr:row>155</xdr:row>
      <xdr:rowOff>69273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3EB75F-5A58-40A4-8358-17F202C6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40820</xdr:colOff>
      <xdr:row>128</xdr:row>
      <xdr:rowOff>8162</xdr:rowOff>
    </xdr:from>
    <xdr:to>
      <xdr:col>21</xdr:col>
      <xdr:colOff>903515</xdr:colOff>
      <xdr:row>155</xdr:row>
      <xdr:rowOff>21771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602EC3-DBC3-43F6-90F5-751FA97C7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81643</xdr:colOff>
      <xdr:row>155</xdr:row>
      <xdr:rowOff>117928</xdr:rowOff>
    </xdr:from>
    <xdr:to>
      <xdr:col>21</xdr:col>
      <xdr:colOff>944338</xdr:colOff>
      <xdr:row>182</xdr:row>
      <xdr:rowOff>131538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E1D7A-B244-405D-9C0B-49E471BD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869E7-C44F-43E9-0E6F-958861FDD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0.48038</cdr:x>
      <cdr:y>0.55263</cdr:y>
    </cdr:from>
    <cdr:to>
      <cdr:x>0.48038</cdr:x>
      <cdr:y>0.87573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6589ED1-C850-BB8E-5EEF-01F96CB1DA7E}"/>
            </a:ext>
          </a:extLst>
        </cdr:cNvPr>
        <cdr:cNvCxnSpPr/>
      </cdr:nvCxnSpPr>
      <cdr:spPr>
        <a:xfrm xmlns:a="http://schemas.openxmlformats.org/drawingml/2006/main" flipH="1">
          <a:off x="4158866" y="3470313"/>
          <a:ext cx="1" cy="202894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0.34889</cdr:x>
      <cdr:y>0.82456</cdr:y>
    </cdr:from>
    <cdr:to>
      <cdr:x>0.48356</cdr:x>
      <cdr:y>0.86842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783CA6-28EE-142D-FD76-FACD960E0567}"/>
            </a:ext>
          </a:extLst>
        </cdr:cNvPr>
        <cdr:cNvSpPr txBox="1"/>
      </cdr:nvSpPr>
      <cdr:spPr>
        <a:xfrm xmlns:a="http://schemas.openxmlformats.org/drawingml/2006/main">
          <a:off x="3020458" y="5177929"/>
          <a:ext cx="1165952" cy="275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Bandgap:</a:t>
          </a:r>
          <a:r>
            <a:rPr lang="en-US" sz="1400" b="1" baseline="0">
              <a:solidFill>
                <a:schemeClr val="bg1"/>
              </a:solidFill>
            </a:rPr>
            <a:t> 2.7</a:t>
          </a:r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0.52337</cdr:x>
      <cdr:y>0.82388</cdr:y>
    </cdr:from>
    <cdr:to>
      <cdr:x>0.66914</cdr:x>
      <cdr:y>0.86988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694FB9B-1C39-76DF-EC49-7F80AC4F2046}"/>
            </a:ext>
          </a:extLst>
        </cdr:cNvPr>
        <cdr:cNvSpPr txBox="1"/>
      </cdr:nvSpPr>
      <cdr:spPr>
        <a:xfrm xmlns:a="http://schemas.openxmlformats.org/drawingml/2006/main">
          <a:off x="4530992" y="5173644"/>
          <a:ext cx="1262043" cy="288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Bandgap:</a:t>
          </a:r>
          <a:r>
            <a:rPr lang="en-US" sz="1400" b="1" baseline="0">
              <a:solidFill>
                <a:schemeClr val="bg1"/>
              </a:solidFill>
            </a:rPr>
            <a:t> 2.85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0DEC2-93F4-1637-3B08-FC00A5F820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0.47352</cdr:x>
      <cdr:y>0.73392</cdr:y>
    </cdr:from>
    <cdr:to>
      <cdr:x>0.47352</cdr:x>
      <cdr:y>0.91228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2A72472-601B-4FBC-3B01-7062D9A4E6C6}"/>
            </a:ext>
          </a:extLst>
        </cdr:cNvPr>
        <cdr:cNvCxnSpPr/>
      </cdr:nvCxnSpPr>
      <cdr:spPr>
        <a:xfrm xmlns:a="http://schemas.openxmlformats.org/drawingml/2006/main">
          <a:off x="4099500" y="4608723"/>
          <a:ext cx="0" cy="112004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0.6135</cdr:x>
      <cdr:y>0.86774</cdr:y>
    </cdr:from>
    <cdr:to>
      <cdr:x>0.76458</cdr:x>
      <cdr:y>0.91082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0DF4262-ABE0-9A3F-8AD0-B8AED196F4EA}"/>
            </a:ext>
          </a:extLst>
        </cdr:cNvPr>
        <cdr:cNvSpPr txBox="1"/>
      </cdr:nvSpPr>
      <cdr:spPr>
        <a:xfrm xmlns:a="http://schemas.openxmlformats.org/drawingml/2006/main">
          <a:off x="5311354" y="5449066"/>
          <a:ext cx="1307947" cy="27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Bandgap:</a:t>
          </a:r>
          <a:r>
            <a:rPr lang="en-US" sz="1400" b="1" baseline="0">
              <a:solidFill>
                <a:schemeClr val="bg1"/>
              </a:solidFill>
            </a:rPr>
            <a:t> 3.75</a:t>
          </a:r>
          <a:endParaRPr lang="en-US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0.33355</cdr:x>
      <cdr:y>0.86335</cdr:y>
    </cdr:from>
    <cdr:to>
      <cdr:x>0.47826</cdr:x>
      <cdr:y>0.90936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0DF4262-ABE0-9A3F-8AD0-B8AED196F4EA}"/>
            </a:ext>
          </a:extLst>
        </cdr:cNvPr>
        <cdr:cNvSpPr txBox="1"/>
      </cdr:nvSpPr>
      <cdr:spPr>
        <a:xfrm xmlns:a="http://schemas.openxmlformats.org/drawingml/2006/main">
          <a:off x="2887643" y="5421522"/>
          <a:ext cx="1252863" cy="288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bg1"/>
              </a:solidFill>
            </a:rPr>
            <a:t>Bandgap:</a:t>
          </a:r>
          <a:r>
            <a:rPr lang="en-US" sz="1400" b="1" baseline="0">
              <a:solidFill>
                <a:schemeClr val="bg1"/>
              </a:solidFill>
            </a:rPr>
            <a:t> 2.75</a:t>
          </a:r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1101724</xdr:colOff>
      <xdr:row>102</xdr:row>
      <xdr:rowOff>61773</xdr:rowOff>
    </xdr:from>
    <xdr:to>
      <xdr:col>14</xdr:col>
      <xdr:colOff>819151</xdr:colOff>
      <xdr:row>145</xdr:row>
      <xdr:rowOff>140244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77C9D-9EF6-4374-94E3-B63622E9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981075</xdr:colOff>
      <xdr:row>158</xdr:row>
      <xdr:rowOff>28576</xdr:rowOff>
    </xdr:from>
    <xdr:to>
      <xdr:col>6</xdr:col>
      <xdr:colOff>815885</xdr:colOff>
      <xdr:row>171</xdr:row>
      <xdr:rowOff>46164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607B43A-E31D-45E7-85D0-0B7A62585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951" t="26263" r="26136" b="12626"/>
        <a:stretch/>
      </xdr:blipFill>
      <xdr:spPr>
        <a:xfrm rot="5400000">
          <a:off x="5301666" y="34188985"/>
          <a:ext cx="2395028" cy="3568610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333376</xdr:colOff>
      <xdr:row>158</xdr:row>
      <xdr:rowOff>47626</xdr:rowOff>
    </xdr:from>
    <xdr:to>
      <xdr:col>11</xdr:col>
      <xdr:colOff>91441</xdr:colOff>
      <xdr:row>170</xdr:row>
      <xdr:rowOff>111530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8C411DD-7CB8-4CF2-907B-FBE17B6120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6" t="27778" r="31155" b="33712"/>
        <a:stretch/>
      </xdr:blipFill>
      <xdr:spPr>
        <a:xfrm>
          <a:off x="10086976" y="34794826"/>
          <a:ext cx="3438525" cy="2258464"/>
        </a:xfrm>
        <a:prstGeom prst="rect">
          <a:avLst/>
        </a:prstGeom>
      </xdr:spPr>
    </xdr:pic>
    <xdr:clientData/>
  </xdr:twoCellAnchor>
  <xdr:twoCellAnchor>
    <xdr:from>
      <xdr:col>25</xdr:col>
      <xdr:colOff>104106</xdr:colOff>
      <xdr:row>171</xdr:row>
      <xdr:rowOff>57199</xdr:rowOff>
    </xdr:from>
    <xdr:to>
      <xdr:col>39</xdr:col>
      <xdr:colOff>593239</xdr:colOff>
      <xdr:row>222</xdr:row>
      <xdr:rowOff>33976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75CE82-0CD6-4CB2-A8F1-4421413D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139126</xdr:colOff>
      <xdr:row>102</xdr:row>
      <xdr:rowOff>14662</xdr:rowOff>
    </xdr:from>
    <xdr:to>
      <xdr:col>24</xdr:col>
      <xdr:colOff>623400</xdr:colOff>
      <xdr:row>146</xdr:row>
      <xdr:rowOff>-1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31B9608-654B-4D97-B4F4-DD4421D87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64</xdr:col>
      <xdr:colOff>121920</xdr:colOff>
      <xdr:row>9</xdr:row>
      <xdr:rowOff>15240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D36CFF4-82B5-41E8-8998-499061D1AFD6}"/>
            </a:ext>
          </a:extLst>
        </xdr:cNvPr>
        <xdr:cNvSpPr txBox="1"/>
      </xdr:nvSpPr>
      <xdr:spPr>
        <a:xfrm>
          <a:off x="62819280" y="5234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40</xdr:col>
      <xdr:colOff>167640</xdr:colOff>
      <xdr:row>171</xdr:row>
      <xdr:rowOff>30480</xdr:rowOff>
    </xdr:from>
    <xdr:to>
      <xdr:col>59</xdr:col>
      <xdr:colOff>562428</xdr:colOff>
      <xdr:row>222</xdr:row>
      <xdr:rowOff>7257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2EB17F7-06DF-41BC-B3AF-E8A0A6C34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0.37395</cdr:x>
      <cdr:y>0.68311</cdr:y>
    </cdr:from>
    <cdr:to>
      <cdr:x>0.78698</cdr:x>
      <cdr:y>0.74452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44419" y="6027302"/>
          <a:ext cx="4356634" cy="541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0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0.32838</cdr:x>
      <cdr:y>0.14478</cdr:y>
    </cdr:from>
    <cdr:to>
      <cdr:x>0.47512</cdr:x>
      <cdr:y>0.23621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66939" y="1447800"/>
          <a:ext cx="226422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Mo(SiC) 100 micron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KM%20Tauc%20M-88%20Air%20Force%20Institute%20of%20Technology%20Spectral%20Data%20Report.xlsx" TargetMode="External"/><Relationship Id="rId1" Type="http://schemas.openxmlformats.org/officeDocument/2006/relationships/externalLinkPath" Target="file:///C:\Users\Admin\Downloads\KM%20Tauc%20M-88%20Air%20Force%20Institute%20of%20Technology%20Spectral%20Dat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903 Data"/>
      <sheetName val="Traceability 2022"/>
    </sheetNames>
    <sheetDataSet>
      <sheetData sheetId="0">
        <row r="19">
          <cell r="E19">
            <v>0.44489999999999996</v>
          </cell>
          <cell r="F19">
            <v>2.5</v>
          </cell>
          <cell r="J19">
            <v>0.39466666666666667</v>
          </cell>
          <cell r="K19">
            <v>2.5</v>
          </cell>
          <cell r="O19">
            <v>0.36556666666666665</v>
          </cell>
          <cell r="P19">
            <v>2.5</v>
          </cell>
          <cell r="T19">
            <v>0.3889333333333333</v>
          </cell>
          <cell r="U19">
            <v>2.5</v>
          </cell>
          <cell r="Y19">
            <v>0.41866666666666663</v>
          </cell>
          <cell r="AW19">
            <v>0.49593915999999999</v>
          </cell>
          <cell r="BC19">
            <v>0.41441858895897632</v>
          </cell>
          <cell r="BD19">
            <v>0.17174276687474896</v>
          </cell>
        </row>
        <row r="20">
          <cell r="E20">
            <v>0.43806666666666672</v>
          </cell>
          <cell r="F20">
            <v>2.4670000000000001</v>
          </cell>
          <cell r="J20">
            <v>0.38979999999999998</v>
          </cell>
          <cell r="K20">
            <v>2.4670000000000001</v>
          </cell>
          <cell r="O20">
            <v>0.36113333333333331</v>
          </cell>
          <cell r="P20">
            <v>2.4670000000000001</v>
          </cell>
          <cell r="T20">
            <v>0.38413333333333327</v>
          </cell>
          <cell r="U20">
            <v>2.4670000000000001</v>
          </cell>
          <cell r="Y20">
            <v>0.41066666666666662</v>
          </cell>
          <cell r="AW20">
            <v>0.50257312525334408</v>
          </cell>
          <cell r="BC20">
            <v>0.42559775020307822</v>
          </cell>
          <cell r="BD20">
            <v>0.18113344497792178</v>
          </cell>
        </row>
        <row r="21">
          <cell r="E21">
            <v>0.43503333333333333</v>
          </cell>
          <cell r="F21">
            <v>2.4329999999999998</v>
          </cell>
          <cell r="J21">
            <v>0.38793333333333335</v>
          </cell>
          <cell r="K21">
            <v>2.4329999999999998</v>
          </cell>
          <cell r="O21">
            <v>0.35926666666666668</v>
          </cell>
          <cell r="P21">
            <v>2.4329999999999998</v>
          </cell>
          <cell r="T21">
            <v>0.38223333333333331</v>
          </cell>
          <cell r="U21">
            <v>2.4329999999999998</v>
          </cell>
          <cell r="Y21">
            <v>0.40709999999999996</v>
          </cell>
          <cell r="AW21">
            <v>0.50959634196465275</v>
          </cell>
          <cell r="BC21">
            <v>0.43237413938342717</v>
          </cell>
          <cell r="BD21">
            <v>0.18694739640755931</v>
          </cell>
        </row>
        <row r="22">
          <cell r="E22">
            <v>0.43209999999999993</v>
          </cell>
          <cell r="F22">
            <v>2.4</v>
          </cell>
          <cell r="J22">
            <v>0.38489999999999996</v>
          </cell>
          <cell r="K22">
            <v>2.4</v>
          </cell>
          <cell r="O22">
            <v>0.35710000000000003</v>
          </cell>
          <cell r="P22">
            <v>2.4</v>
          </cell>
          <cell r="T22">
            <v>0.37906666666666661</v>
          </cell>
          <cell r="U22">
            <v>2.4</v>
          </cell>
          <cell r="Y22">
            <v>0.40366666666666667</v>
          </cell>
          <cell r="AW22">
            <v>0.51660329166666674</v>
          </cell>
          <cell r="BC22">
            <v>0.43907966301985368</v>
          </cell>
          <cell r="BD22">
            <v>0.19279095047762826</v>
          </cell>
        </row>
        <row r="23">
          <cell r="E23">
            <v>0.42936666666666679</v>
          </cell>
          <cell r="F23">
            <v>2.367</v>
          </cell>
          <cell r="J23">
            <v>0.38369999999999999</v>
          </cell>
          <cell r="K23">
            <v>2.367</v>
          </cell>
          <cell r="O23">
            <v>0.35580000000000006</v>
          </cell>
          <cell r="P23">
            <v>2.367</v>
          </cell>
          <cell r="T23">
            <v>0.3778333333333333</v>
          </cell>
          <cell r="U23">
            <v>2.367</v>
          </cell>
          <cell r="Y23">
            <v>0.40076666666666672</v>
          </cell>
          <cell r="AW23">
            <v>0.52380561892691169</v>
          </cell>
          <cell r="BC23">
            <v>0.44566964313210033</v>
          </cell>
          <cell r="BD23">
            <v>0.19862143080949365</v>
          </cell>
        </row>
        <row r="24">
          <cell r="E24">
            <v>0.42333333333333334</v>
          </cell>
          <cell r="F24">
            <v>2.3330000000000002</v>
          </cell>
          <cell r="J24">
            <v>0.37866666666666671</v>
          </cell>
          <cell r="K24">
            <v>2.3330000000000002</v>
          </cell>
          <cell r="O24">
            <v>0.35073333333333334</v>
          </cell>
          <cell r="P24">
            <v>2.3330000000000002</v>
          </cell>
          <cell r="T24">
            <v>0.3735</v>
          </cell>
          <cell r="U24">
            <v>2.3330000000000002</v>
          </cell>
          <cell r="Y24">
            <v>0.39543333333333336</v>
          </cell>
          <cell r="AW24">
            <v>0.53143930561508779</v>
          </cell>
          <cell r="BC24">
            <v>0.45687295823951368</v>
          </cell>
          <cell r="BD24">
            <v>0.20873289997052441</v>
          </cell>
        </row>
        <row r="25">
          <cell r="E25">
            <v>0.41753333333333331</v>
          </cell>
          <cell r="F25">
            <v>2.2999999999999998</v>
          </cell>
          <cell r="J25">
            <v>0.376</v>
          </cell>
          <cell r="K25">
            <v>2.2999999999999998</v>
          </cell>
          <cell r="O25">
            <v>0.34726666666666672</v>
          </cell>
          <cell r="P25">
            <v>2.2999999999999998</v>
          </cell>
          <cell r="T25">
            <v>0.37000000000000005</v>
          </cell>
          <cell r="U25">
            <v>2.2999999999999998</v>
          </cell>
          <cell r="Y25">
            <v>0.39040000000000002</v>
          </cell>
          <cell r="AW25">
            <v>0.53906430434782615</v>
          </cell>
          <cell r="BC25">
            <v>0.46798376803459124</v>
          </cell>
          <cell r="BD25">
            <v>0.2190088071438541</v>
          </cell>
        </row>
        <row r="26">
          <cell r="E26">
            <v>0.41013333333333335</v>
          </cell>
          <cell r="F26">
            <v>2.2669999999999999</v>
          </cell>
          <cell r="J26">
            <v>0.36913333333333331</v>
          </cell>
          <cell r="K26">
            <v>2.2669999999999999</v>
          </cell>
          <cell r="O26">
            <v>0.34163333333333329</v>
          </cell>
          <cell r="P26">
            <v>2.2669999999999999</v>
          </cell>
          <cell r="T26">
            <v>0.36283333333333334</v>
          </cell>
          <cell r="U26">
            <v>2.2669999999999999</v>
          </cell>
          <cell r="Y26">
            <v>0.38136666666666663</v>
          </cell>
          <cell r="AW26">
            <v>0.54691129245699166</v>
          </cell>
          <cell r="BC26">
            <v>0.48165355327259846</v>
          </cell>
          <cell r="BD26">
            <v>0.23199014538011983</v>
          </cell>
        </row>
        <row r="27">
          <cell r="E27">
            <v>0.40409999999999996</v>
          </cell>
          <cell r="F27">
            <v>2.2330000000000001</v>
          </cell>
          <cell r="J27">
            <v>0.36450000000000005</v>
          </cell>
          <cell r="K27">
            <v>2.2330000000000001</v>
          </cell>
          <cell r="O27">
            <v>0.33796666666666669</v>
          </cell>
          <cell r="P27">
            <v>2.2330000000000001</v>
          </cell>
          <cell r="T27">
            <v>0.35930000000000001</v>
          </cell>
          <cell r="U27">
            <v>2.2330000000000001</v>
          </cell>
          <cell r="Y27">
            <v>0.37460000000000004</v>
          </cell>
          <cell r="AW27">
            <v>0.55523864755933716</v>
          </cell>
          <cell r="BC27">
            <v>0.49391680886259021</v>
          </cell>
          <cell r="BD27">
            <v>0.24395381407700448</v>
          </cell>
        </row>
        <row r="28">
          <cell r="E28">
            <v>0.40210000000000001</v>
          </cell>
          <cell r="F28">
            <v>2.2000000000000002</v>
          </cell>
          <cell r="J28">
            <v>0.36366666666666658</v>
          </cell>
          <cell r="K28">
            <v>2.2000000000000002</v>
          </cell>
          <cell r="O28">
            <v>0.33796666666666675</v>
          </cell>
          <cell r="P28">
            <v>2.2000000000000002</v>
          </cell>
          <cell r="T28">
            <v>0.35819999999999996</v>
          </cell>
          <cell r="U28">
            <v>2.2000000000000002</v>
          </cell>
          <cell r="Y28">
            <v>0.37306666666666666</v>
          </cell>
          <cell r="AW28">
            <v>0.56356722727272723</v>
          </cell>
          <cell r="BC28">
            <v>0.50051763523323156</v>
          </cell>
          <cell r="BD28">
            <v>0.25051790317946626</v>
          </cell>
        </row>
        <row r="29">
          <cell r="E29">
            <v>0.40503333333333336</v>
          </cell>
          <cell r="F29">
            <v>2.1669999999999998</v>
          </cell>
          <cell r="J29">
            <v>0.36536666666666673</v>
          </cell>
          <cell r="K29">
            <v>2.1669999999999998</v>
          </cell>
          <cell r="O29">
            <v>0.34003333333333341</v>
          </cell>
          <cell r="P29">
            <v>2.1669999999999998</v>
          </cell>
          <cell r="T29">
            <v>0.36030000000000006</v>
          </cell>
          <cell r="U29">
            <v>2.1669999999999998</v>
          </cell>
          <cell r="Y29">
            <v>0.37390000000000001</v>
          </cell>
          <cell r="AW29">
            <v>0.57214946931241351</v>
          </cell>
          <cell r="BC29">
            <v>0.50001957156177257</v>
          </cell>
          <cell r="BD29">
            <v>0.25001957194481861</v>
          </cell>
        </row>
        <row r="30">
          <cell r="E30">
            <v>0.40460000000000007</v>
          </cell>
          <cell r="F30">
            <v>2.133</v>
          </cell>
          <cell r="J30">
            <v>0.36770000000000003</v>
          </cell>
          <cell r="K30">
            <v>2.133</v>
          </cell>
          <cell r="O30">
            <v>0.3404666666666667</v>
          </cell>
          <cell r="P30">
            <v>2.133</v>
          </cell>
          <cell r="T30">
            <v>0.3614666666666666</v>
          </cell>
          <cell r="U30">
            <v>2.133</v>
          </cell>
          <cell r="Y30">
            <v>0.37390000000000001</v>
          </cell>
          <cell r="AW30">
            <v>0.58126952648851382</v>
          </cell>
          <cell r="BC30">
            <v>0.50462605563108354</v>
          </cell>
          <cell r="BD30">
            <v>0.2546474560217854</v>
          </cell>
        </row>
        <row r="31">
          <cell r="E31">
            <v>0.39960000000000001</v>
          </cell>
          <cell r="F31">
            <v>2.1</v>
          </cell>
          <cell r="J31">
            <v>0.36406666666666659</v>
          </cell>
          <cell r="K31">
            <v>2.1</v>
          </cell>
          <cell r="O31">
            <v>0.33733333333333332</v>
          </cell>
          <cell r="P31">
            <v>2.1</v>
          </cell>
          <cell r="T31">
            <v>0.35886666666666667</v>
          </cell>
          <cell r="U31">
            <v>2.1</v>
          </cell>
          <cell r="Y31">
            <v>0.36986666666666662</v>
          </cell>
          <cell r="AW31">
            <v>0.59040376190476185</v>
          </cell>
          <cell r="BC31">
            <v>0.51604491621426585</v>
          </cell>
          <cell r="BD31">
            <v>0.26630235555058868</v>
          </cell>
        </row>
        <row r="32">
          <cell r="E32">
            <v>0.3896</v>
          </cell>
          <cell r="F32">
            <v>2.0670000000000002</v>
          </cell>
          <cell r="J32">
            <v>0.35683333333333334</v>
          </cell>
          <cell r="K32">
            <v>2.0670000000000002</v>
          </cell>
          <cell r="O32">
            <v>0.33</v>
          </cell>
          <cell r="P32">
            <v>2.0670000000000002</v>
          </cell>
          <cell r="T32">
            <v>0.35139999999999999</v>
          </cell>
          <cell r="U32">
            <v>2.0670000000000002</v>
          </cell>
          <cell r="Y32">
            <v>0.36050000000000004</v>
          </cell>
          <cell r="AW32">
            <v>0.59982965650701492</v>
          </cell>
          <cell r="BC32">
            <v>0.53555492822781736</v>
          </cell>
          <cell r="BD32">
            <v>0.28681908114910259</v>
          </cell>
        </row>
        <row r="33">
          <cell r="E33">
            <v>0.38196666666666662</v>
          </cell>
          <cell r="F33">
            <v>2.0329999999999999</v>
          </cell>
          <cell r="J33">
            <v>0.35073333333333334</v>
          </cell>
          <cell r="K33">
            <v>2.0329999999999999</v>
          </cell>
          <cell r="O33">
            <v>0.32376666666666676</v>
          </cell>
          <cell r="P33">
            <v>2.0329999999999999</v>
          </cell>
          <cell r="T33">
            <v>0.34456666666666669</v>
          </cell>
          <cell r="U33">
            <v>2.0329999999999999</v>
          </cell>
          <cell r="Y33">
            <v>0.35133333333333333</v>
          </cell>
          <cell r="AW33">
            <v>0.60986123954746685</v>
          </cell>
          <cell r="BC33">
            <v>0.55220417401111344</v>
          </cell>
          <cell r="BD33">
            <v>0.30492944979529607</v>
          </cell>
        </row>
        <row r="34">
          <cell r="E34">
            <v>0.37286666666666674</v>
          </cell>
          <cell r="F34">
            <v>2</v>
          </cell>
          <cell r="J34">
            <v>0.3439666666666667</v>
          </cell>
          <cell r="K34">
            <v>2</v>
          </cell>
          <cell r="O34">
            <v>0.31730000000000003</v>
          </cell>
          <cell r="P34">
            <v>2</v>
          </cell>
          <cell r="T34">
            <v>0.33839999999999998</v>
          </cell>
          <cell r="U34">
            <v>2</v>
          </cell>
          <cell r="Y34">
            <v>0.3425333333333333</v>
          </cell>
          <cell r="AW34">
            <v>0.61992395</v>
          </cell>
          <cell r="BC34">
            <v>0.57179099905513908</v>
          </cell>
          <cell r="BD34">
            <v>0.32694494660047407</v>
          </cell>
        </row>
        <row r="35">
          <cell r="E35">
            <v>0.36579999999999996</v>
          </cell>
          <cell r="F35">
            <v>1.9670000000000001</v>
          </cell>
          <cell r="J35">
            <v>0.33826666666666672</v>
          </cell>
          <cell r="K35">
            <v>1.9670000000000001</v>
          </cell>
          <cell r="O35">
            <v>0.31236666666666668</v>
          </cell>
          <cell r="P35">
            <v>1.9670000000000001</v>
          </cell>
          <cell r="T35">
            <v>0.33199999999999996</v>
          </cell>
          <cell r="U35">
            <v>1.9670000000000001</v>
          </cell>
          <cell r="Y35">
            <v>0.33549999999999996</v>
          </cell>
          <cell r="AW35">
            <v>0.63032430096593794</v>
          </cell>
          <cell r="BC35">
            <v>0.58866933718216818</v>
          </cell>
          <cell r="BD35">
            <v>0.3465315885384932</v>
          </cell>
        </row>
        <row r="36">
          <cell r="E36">
            <v>0.35843333333333327</v>
          </cell>
          <cell r="F36">
            <v>1.9330000000000001</v>
          </cell>
          <cell r="J36">
            <v>0.33350000000000002</v>
          </cell>
          <cell r="K36">
            <v>1.9330000000000001</v>
          </cell>
          <cell r="O36">
            <v>0.30776666666666674</v>
          </cell>
          <cell r="P36">
            <v>1.9330000000000001</v>
          </cell>
          <cell r="T36">
            <v>0.32739999999999997</v>
          </cell>
          <cell r="U36">
            <v>1.9330000000000001</v>
          </cell>
          <cell r="Y36">
            <v>0.32896666666666663</v>
          </cell>
          <cell r="AW36">
            <v>0.64141122607346091</v>
          </cell>
          <cell r="BC36">
            <v>0.60686330310854231</v>
          </cell>
          <cell r="BD36">
            <v>0.36828306865981048</v>
          </cell>
        </row>
        <row r="37">
          <cell r="E37">
            <v>0.35236666666666666</v>
          </cell>
          <cell r="F37">
            <v>1.9</v>
          </cell>
          <cell r="J37">
            <v>0.32909999999999995</v>
          </cell>
          <cell r="K37">
            <v>1.9</v>
          </cell>
          <cell r="O37">
            <v>0.30469999999999997</v>
          </cell>
          <cell r="P37">
            <v>1.9</v>
          </cell>
          <cell r="T37">
            <v>0.32369999999999993</v>
          </cell>
          <cell r="U37">
            <v>1.9</v>
          </cell>
          <cell r="Y37">
            <v>0.32450000000000001</v>
          </cell>
          <cell r="AW37">
            <v>0.6525515263157895</v>
          </cell>
          <cell r="BC37">
            <v>0.62319533193639953</v>
          </cell>
          <cell r="BD37">
            <v>0.38837242174731917</v>
          </cell>
        </row>
        <row r="38">
          <cell r="E38">
            <v>0.34660000000000002</v>
          </cell>
          <cell r="F38">
            <v>1.867</v>
          </cell>
          <cell r="J38">
            <v>0.32500000000000001</v>
          </cell>
          <cell r="K38">
            <v>1.867</v>
          </cell>
          <cell r="O38">
            <v>0.30093333333333333</v>
          </cell>
          <cell r="P38">
            <v>1.867</v>
          </cell>
          <cell r="T38">
            <v>0.32006666666666661</v>
          </cell>
          <cell r="U38">
            <v>1.867</v>
          </cell>
          <cell r="Y38">
            <v>0.31763333333333332</v>
          </cell>
          <cell r="AW38">
            <v>0.66408564542046067</v>
          </cell>
          <cell r="BC38">
            <v>0.63953143976960625</v>
          </cell>
          <cell r="BD38">
            <v>0.40900046245378552</v>
          </cell>
        </row>
        <row r="39">
          <cell r="E39">
            <v>0.33936666666666671</v>
          </cell>
          <cell r="F39">
            <v>1.833</v>
          </cell>
          <cell r="J39">
            <v>0.31969999999999998</v>
          </cell>
          <cell r="K39">
            <v>1.833</v>
          </cell>
          <cell r="O39">
            <v>0.29513333333333336</v>
          </cell>
          <cell r="P39">
            <v>1.833</v>
          </cell>
          <cell r="T39">
            <v>0.31426666666666669</v>
          </cell>
          <cell r="U39">
            <v>1.833</v>
          </cell>
          <cell r="Y39">
            <v>0.31120000000000003</v>
          </cell>
          <cell r="AW39">
            <v>0.6764036552100382</v>
          </cell>
          <cell r="BC39">
            <v>0.65949858284561202</v>
          </cell>
          <cell r="BD39">
            <v>0.43493838077537061</v>
          </cell>
        </row>
        <row r="40">
          <cell r="E40">
            <v>0.33426666666666666</v>
          </cell>
          <cell r="F40">
            <v>1.8</v>
          </cell>
          <cell r="J40">
            <v>0.31506666666666672</v>
          </cell>
          <cell r="K40">
            <v>1.8</v>
          </cell>
          <cell r="O40">
            <v>0.29113333333333336</v>
          </cell>
          <cell r="P40">
            <v>1.8</v>
          </cell>
          <cell r="T40">
            <v>0.30986666666666668</v>
          </cell>
          <cell r="U40">
            <v>1.8</v>
          </cell>
          <cell r="Y40">
            <v>0.30443333333333328</v>
          </cell>
          <cell r="AW40">
            <v>0.68880438888888884</v>
          </cell>
          <cell r="BC40">
            <v>0.67575103940928749</v>
          </cell>
          <cell r="BD40">
            <v>0.45663946726273241</v>
          </cell>
        </row>
        <row r="41">
          <cell r="E41">
            <v>0.32960000000000006</v>
          </cell>
          <cell r="F41">
            <v>1.7669999999999999</v>
          </cell>
          <cell r="J41">
            <v>0.31263333333333337</v>
          </cell>
          <cell r="K41">
            <v>1.7669999999999999</v>
          </cell>
          <cell r="O41">
            <v>0.28843333333333332</v>
          </cell>
          <cell r="P41">
            <v>1.7669999999999999</v>
          </cell>
          <cell r="T41">
            <v>0.30746666666666672</v>
          </cell>
          <cell r="U41">
            <v>1.7669999999999999</v>
          </cell>
          <cell r="Y41">
            <v>0.30076666666666668</v>
          </cell>
          <cell r="AW41">
            <v>0.7016683078664403</v>
          </cell>
          <cell r="BC41">
            <v>0.69165789230635555</v>
          </cell>
          <cell r="BD41">
            <v>0.47839063998967013</v>
          </cell>
        </row>
        <row r="42">
          <cell r="E42">
            <v>0.32360000000000005</v>
          </cell>
          <cell r="F42">
            <v>1.7330000000000001</v>
          </cell>
          <cell r="J42">
            <v>0.3085</v>
          </cell>
          <cell r="K42">
            <v>1.7330000000000001</v>
          </cell>
          <cell r="O42">
            <v>0.28433333333333333</v>
          </cell>
          <cell r="P42">
            <v>1.7330000000000001</v>
          </cell>
          <cell r="T42">
            <v>0.30326666666666668</v>
          </cell>
          <cell r="U42">
            <v>1.7330000000000001</v>
          </cell>
          <cell r="Y42">
            <v>0.29523333333333335</v>
          </cell>
          <cell r="AW42">
            <v>0.71543444893248698</v>
          </cell>
          <cell r="BC42">
            <v>0.71116318886978414</v>
          </cell>
          <cell r="BD42">
            <v>0.50575308120344031</v>
          </cell>
        </row>
        <row r="43">
          <cell r="E43">
            <v>0.31619999999999998</v>
          </cell>
          <cell r="F43">
            <v>1.7</v>
          </cell>
          <cell r="J43">
            <v>0.30286666666666667</v>
          </cell>
          <cell r="K43">
            <v>1.7</v>
          </cell>
          <cell r="O43">
            <v>0.27840000000000004</v>
          </cell>
          <cell r="P43">
            <v>1.7</v>
          </cell>
          <cell r="T43">
            <v>0.2970666666666667</v>
          </cell>
          <cell r="U43">
            <v>1.7</v>
          </cell>
          <cell r="Y43">
            <v>0.28850000000000003</v>
          </cell>
          <cell r="AW43">
            <v>0.72932229411764704</v>
          </cell>
          <cell r="BC43">
            <v>0.73433277213020121</v>
          </cell>
          <cell r="BD43">
            <v>0.53924462022442599</v>
          </cell>
        </row>
        <row r="44">
          <cell r="E44">
            <v>0.30773333333333341</v>
          </cell>
          <cell r="F44">
            <v>1.667</v>
          </cell>
          <cell r="J44">
            <v>0.29709999999999992</v>
          </cell>
          <cell r="K44">
            <v>1.667</v>
          </cell>
          <cell r="O44">
            <v>0.27356666666666674</v>
          </cell>
          <cell r="P44">
            <v>1.667</v>
          </cell>
          <cell r="T44">
            <v>0.29169999999999996</v>
          </cell>
          <cell r="U44">
            <v>1.667</v>
          </cell>
          <cell r="Y44">
            <v>0.28120000000000001</v>
          </cell>
          <cell r="AW44">
            <v>0.74375998800239951</v>
          </cell>
          <cell r="BC44">
            <v>0.76100508286187107</v>
          </cell>
          <cell r="BD44">
            <v>0.57912873614160321</v>
          </cell>
        </row>
        <row r="45">
          <cell r="E45">
            <v>0.30203333333333332</v>
          </cell>
          <cell r="F45">
            <v>1.633</v>
          </cell>
          <cell r="J45">
            <v>0.29329999999999995</v>
          </cell>
          <cell r="K45">
            <v>1.633</v>
          </cell>
          <cell r="O45">
            <v>0.26773333333333338</v>
          </cell>
          <cell r="P45">
            <v>1.633</v>
          </cell>
          <cell r="T45">
            <v>0.28639999999999999</v>
          </cell>
          <cell r="U45">
            <v>1.633</v>
          </cell>
          <cell r="Y45">
            <v>0.27476666666666666</v>
          </cell>
          <cell r="AW45">
            <v>0.75924549908144523</v>
          </cell>
          <cell r="BC45">
            <v>0.78249822220457799</v>
          </cell>
          <cell r="BD45">
            <v>0.61230346775332511</v>
          </cell>
        </row>
        <row r="46">
          <cell r="E46">
            <v>0.29649999999999999</v>
          </cell>
          <cell r="F46">
            <v>1.6</v>
          </cell>
          <cell r="J46">
            <v>0.2878666666666666</v>
          </cell>
          <cell r="K46">
            <v>1.6</v>
          </cell>
          <cell r="O46">
            <v>0.26416666666666666</v>
          </cell>
          <cell r="P46">
            <v>1.6</v>
          </cell>
          <cell r="T46">
            <v>0.28283333333333338</v>
          </cell>
          <cell r="U46">
            <v>1.6</v>
          </cell>
          <cell r="Y46">
            <v>0.26903333333333335</v>
          </cell>
          <cell r="AW46">
            <v>0.7749049375</v>
          </cell>
          <cell r="BC46">
            <v>0.80419426033423469</v>
          </cell>
          <cell r="BD46">
            <v>0.64672840835452683</v>
          </cell>
        </row>
        <row r="47">
          <cell r="E47">
            <v>0.29069999999999996</v>
          </cell>
          <cell r="F47">
            <v>1.5669999999999999</v>
          </cell>
          <cell r="J47">
            <v>0.28413333333333329</v>
          </cell>
          <cell r="K47">
            <v>1.5669999999999999</v>
          </cell>
          <cell r="O47">
            <v>0.25993333333333329</v>
          </cell>
          <cell r="P47">
            <v>1.5669999999999999</v>
          </cell>
          <cell r="T47">
            <v>0.27846666666666664</v>
          </cell>
          <cell r="U47">
            <v>1.5669999999999999</v>
          </cell>
          <cell r="Y47">
            <v>0.26529999999999998</v>
          </cell>
          <cell r="AW47">
            <v>0.79122393107849398</v>
          </cell>
          <cell r="BC47">
            <v>0.82745074874857694</v>
          </cell>
          <cell r="BD47">
            <v>0.68467474160458064</v>
          </cell>
        </row>
        <row r="48">
          <cell r="E48">
            <v>0.28389999999999999</v>
          </cell>
          <cell r="F48">
            <v>1.5329999999999999</v>
          </cell>
          <cell r="J48">
            <v>0.27839999999999998</v>
          </cell>
          <cell r="K48">
            <v>1.5329999999999999</v>
          </cell>
          <cell r="O48">
            <v>0.2548333333333333</v>
          </cell>
          <cell r="P48">
            <v>1.5329999999999999</v>
          </cell>
          <cell r="T48">
            <v>0.27350000000000002</v>
          </cell>
          <cell r="U48">
            <v>1.5329999999999999</v>
          </cell>
          <cell r="Y48">
            <v>0.25906666666666661</v>
          </cell>
          <cell r="AW48">
            <v>0.80877227658186568</v>
          </cell>
          <cell r="BC48">
            <v>0.85465159523901735</v>
          </cell>
          <cell r="BD48">
            <v>0.73042934924459713</v>
          </cell>
        </row>
        <row r="49">
          <cell r="E49">
            <v>0.27503333333333335</v>
          </cell>
          <cell r="F49">
            <v>1.5</v>
          </cell>
          <cell r="J49">
            <v>0.27193333333333336</v>
          </cell>
          <cell r="K49">
            <v>1.5</v>
          </cell>
          <cell r="O49">
            <v>0.24863333333333329</v>
          </cell>
          <cell r="P49">
            <v>1.5</v>
          </cell>
          <cell r="T49">
            <v>0.26680000000000004</v>
          </cell>
          <cell r="U49">
            <v>1.5</v>
          </cell>
          <cell r="Y49">
            <v>0.25253333333333328</v>
          </cell>
          <cell r="AW49">
            <v>0.82656526666666663</v>
          </cell>
          <cell r="BC49">
            <v>0.8886872520269733</v>
          </cell>
          <cell r="BD49">
            <v>0.78976503191525316</v>
          </cell>
        </row>
        <row r="50">
          <cell r="E50">
            <v>0.26636666666666664</v>
          </cell>
          <cell r="F50">
            <v>1.4670000000000001</v>
          </cell>
          <cell r="J50">
            <v>0.26490000000000002</v>
          </cell>
          <cell r="K50">
            <v>1.4670000000000001</v>
          </cell>
          <cell r="O50">
            <v>0.24166666666666664</v>
          </cell>
          <cell r="P50">
            <v>1.4670000000000001</v>
          </cell>
          <cell r="T50">
            <v>0.25936666666666669</v>
          </cell>
          <cell r="U50">
            <v>1.4670000000000001</v>
          </cell>
          <cell r="Y50">
            <v>0.24276666666666669</v>
          </cell>
          <cell r="AW50">
            <v>0.84515875937286977</v>
          </cell>
          <cell r="BC50">
            <v>0.92404531265444567</v>
          </cell>
          <cell r="BD50">
            <v>0.85385973983865227</v>
          </cell>
        </row>
        <row r="51">
          <cell r="E51">
            <v>0.25926666666666665</v>
          </cell>
          <cell r="F51">
            <v>1.4330000000000001</v>
          </cell>
          <cell r="J51">
            <v>0.25816666666666666</v>
          </cell>
          <cell r="K51">
            <v>1.4330000000000001</v>
          </cell>
          <cell r="O51">
            <v>0.23470000000000002</v>
          </cell>
          <cell r="P51">
            <v>1.4330000000000001</v>
          </cell>
          <cell r="T51">
            <v>0.25306666666666666</v>
          </cell>
          <cell r="U51">
            <v>1.4330000000000001</v>
          </cell>
          <cell r="Y51">
            <v>0.23616666666666664</v>
          </cell>
          <cell r="AW51">
            <v>0.86521137473831122</v>
          </cell>
          <cell r="BC51">
            <v>0.9568297253178657</v>
          </cell>
          <cell r="BD51">
            <v>0.91552312325186236</v>
          </cell>
        </row>
        <row r="52">
          <cell r="E52">
            <v>0.2537666666666667</v>
          </cell>
          <cell r="F52">
            <v>1.4</v>
          </cell>
          <cell r="J52">
            <v>0.25359999999999999</v>
          </cell>
          <cell r="K52">
            <v>1.4</v>
          </cell>
          <cell r="O52">
            <v>0.2298</v>
          </cell>
          <cell r="P52">
            <v>1.4</v>
          </cell>
          <cell r="T52">
            <v>0.24870000000000003</v>
          </cell>
          <cell r="U52">
            <v>1.4</v>
          </cell>
          <cell r="Y52">
            <v>0.23086666666666666</v>
          </cell>
          <cell r="AW52">
            <v>0.88560564285714294</v>
          </cell>
          <cell r="BC52">
            <v>0.98574037842510875</v>
          </cell>
          <cell r="BD52">
            <v>0.97168409365767661</v>
          </cell>
        </row>
        <row r="53">
          <cell r="E53">
            <v>0.24350000000000005</v>
          </cell>
          <cell r="F53">
            <v>1.367</v>
          </cell>
          <cell r="J53">
            <v>0.246</v>
          </cell>
          <cell r="K53">
            <v>1.367</v>
          </cell>
          <cell r="O53">
            <v>0.22133333333333333</v>
          </cell>
          <cell r="P53">
            <v>1.367</v>
          </cell>
          <cell r="T53">
            <v>0.23926666666666663</v>
          </cell>
          <cell r="U53">
            <v>1.367</v>
          </cell>
          <cell r="Y53">
            <v>0.22170000000000001</v>
          </cell>
          <cell r="AW53">
            <v>0.9069845647403072</v>
          </cell>
          <cell r="BC53">
            <v>1.0323914516233714</v>
          </cell>
          <cell r="BD53">
            <v>1.065832109385012</v>
          </cell>
        </row>
        <row r="54">
          <cell r="E54">
            <v>0.23366666666666669</v>
          </cell>
          <cell r="F54">
            <v>1.333</v>
          </cell>
          <cell r="J54">
            <v>0.23606666666666665</v>
          </cell>
          <cell r="K54">
            <v>1.333</v>
          </cell>
          <cell r="O54">
            <v>0.21199999999999997</v>
          </cell>
          <cell r="P54">
            <v>1.333</v>
          </cell>
          <cell r="T54">
            <v>0.23130000000000001</v>
          </cell>
          <cell r="U54">
            <v>1.333</v>
          </cell>
          <cell r="Y54">
            <v>0.2130333333333333</v>
          </cell>
          <cell r="AW54">
            <v>0.93011845461365339</v>
          </cell>
          <cell r="BC54">
            <v>1.081118920093916</v>
          </cell>
          <cell r="BD54">
            <v>1.1688181193850351</v>
          </cell>
        </row>
        <row r="55">
          <cell r="E55">
            <v>0.22299999999999998</v>
          </cell>
          <cell r="F55">
            <v>1.3</v>
          </cell>
          <cell r="J55">
            <v>0.22733333333333328</v>
          </cell>
          <cell r="K55">
            <v>1.3</v>
          </cell>
          <cell r="O55">
            <v>0.20486666666666664</v>
          </cell>
          <cell r="P55">
            <v>1.3</v>
          </cell>
          <cell r="T55">
            <v>0.2220333333333333</v>
          </cell>
          <cell r="U55">
            <v>1.3</v>
          </cell>
          <cell r="Y55">
            <v>0.20456666666666667</v>
          </cell>
          <cell r="AW55">
            <v>0.95372915384615387</v>
          </cell>
          <cell r="BC55">
            <v>1.1362296516772648</v>
          </cell>
          <cell r="BD55">
            <v>1.2910178213506385</v>
          </cell>
        </row>
        <row r="56">
          <cell r="E56">
            <v>0.21366666666666667</v>
          </cell>
          <cell r="F56">
            <v>1.2669999999999999</v>
          </cell>
          <cell r="J56">
            <v>0.21963333333333329</v>
          </cell>
          <cell r="K56">
            <v>1.2669999999999999</v>
          </cell>
          <cell r="O56">
            <v>0.19636666666666669</v>
          </cell>
          <cell r="P56">
            <v>1.2669999999999999</v>
          </cell>
          <cell r="T56">
            <v>0.2142</v>
          </cell>
          <cell r="U56">
            <v>1.2669999999999999</v>
          </cell>
          <cell r="Y56">
            <v>0.19623333333333332</v>
          </cell>
          <cell r="AW56">
            <v>0.97856977111286514</v>
          </cell>
          <cell r="BC56">
            <v>1.1899239310279257</v>
          </cell>
          <cell r="BD56">
            <v>1.4159189616329517</v>
          </cell>
        </row>
        <row r="57">
          <cell r="E57">
            <v>0.20476666666666671</v>
          </cell>
          <cell r="F57">
            <v>1.2330000000000001</v>
          </cell>
          <cell r="J57">
            <v>0.21103333333333335</v>
          </cell>
          <cell r="K57">
            <v>1.2330000000000001</v>
          </cell>
          <cell r="O57">
            <v>0.18793333333333334</v>
          </cell>
          <cell r="P57">
            <v>1.2330000000000001</v>
          </cell>
          <cell r="T57">
            <v>0.20570000000000005</v>
          </cell>
          <cell r="U57">
            <v>1.2330000000000001</v>
          </cell>
          <cell r="Y57">
            <v>0.18939999999999996</v>
          </cell>
          <cell r="AW57">
            <v>1.0055538523925385</v>
          </cell>
          <cell r="BC57">
            <v>1.2460991931023906</v>
          </cell>
          <cell r="BD57">
            <v>1.5527631990504289</v>
          </cell>
        </row>
        <row r="58">
          <cell r="E58">
            <v>0.19796666666666665</v>
          </cell>
          <cell r="F58">
            <v>1.2</v>
          </cell>
          <cell r="J58">
            <v>0.20413333333333336</v>
          </cell>
          <cell r="K58">
            <v>1.2</v>
          </cell>
          <cell r="O58">
            <v>0.18163333333333334</v>
          </cell>
          <cell r="P58">
            <v>1.2</v>
          </cell>
          <cell r="T58">
            <v>0.19839999999999999</v>
          </cell>
          <cell r="U58">
            <v>1.2</v>
          </cell>
          <cell r="Y58">
            <v>0.18313333333333334</v>
          </cell>
          <cell r="AW58">
            <v>1.0332065833333335</v>
          </cell>
          <cell r="BC58">
            <v>1.2956120173990036</v>
          </cell>
          <cell r="BD58">
            <v>1.6786104996287159</v>
          </cell>
        </row>
        <row r="59">
          <cell r="E59">
            <v>0.18669999999999995</v>
          </cell>
          <cell r="F59">
            <v>1.167</v>
          </cell>
          <cell r="J59">
            <v>0.19243333333333332</v>
          </cell>
          <cell r="K59">
            <v>1.167</v>
          </cell>
          <cell r="O59">
            <v>0.17096666666666668</v>
          </cell>
          <cell r="P59">
            <v>1.167</v>
          </cell>
          <cell r="T59">
            <v>0.1870333333333333</v>
          </cell>
          <cell r="U59">
            <v>1.167</v>
          </cell>
          <cell r="Y59">
            <v>0.17289999999999997</v>
          </cell>
          <cell r="AW59">
            <v>1.0624232219365894</v>
          </cell>
          <cell r="BC59">
            <v>1.3718682114247807</v>
          </cell>
          <cell r="BD59">
            <v>1.8820223895178267</v>
          </cell>
        </row>
        <row r="60">
          <cell r="E60">
            <v>0.17306666666666665</v>
          </cell>
          <cell r="F60">
            <v>1.133</v>
          </cell>
          <cell r="J60">
            <v>0.18406666666666666</v>
          </cell>
          <cell r="K60">
            <v>1.133</v>
          </cell>
          <cell r="O60">
            <v>0.15970000000000001</v>
          </cell>
          <cell r="P60">
            <v>1.133</v>
          </cell>
          <cell r="T60">
            <v>0.17673333333333335</v>
          </cell>
          <cell r="U60">
            <v>1.133</v>
          </cell>
          <cell r="Y60">
            <v>0.16320000000000001</v>
          </cell>
          <cell r="AW60">
            <v>1.0943052956751986</v>
          </cell>
          <cell r="BC60">
            <v>1.4703408951449746</v>
          </cell>
          <cell r="BD60">
            <v>2.1619023479357251</v>
          </cell>
        </row>
        <row r="61">
          <cell r="E61">
            <v>0.16366666666666663</v>
          </cell>
          <cell r="F61">
            <v>1.1000000000000001</v>
          </cell>
          <cell r="J61">
            <v>0.17209999999999998</v>
          </cell>
          <cell r="K61">
            <v>1.1000000000000001</v>
          </cell>
          <cell r="O61">
            <v>0.14856666666666665</v>
          </cell>
          <cell r="P61">
            <v>1.1000000000000001</v>
          </cell>
          <cell r="T61">
            <v>0.16546666666666665</v>
          </cell>
          <cell r="U61">
            <v>1.1000000000000001</v>
          </cell>
          <cell r="Y61">
            <v>0.15329999999999999</v>
          </cell>
          <cell r="AW61">
            <v>1.1271344545454545</v>
          </cell>
          <cell r="BC61">
            <v>1.5519300872376984</v>
          </cell>
          <cell r="BD61">
            <v>2.4084869956736101</v>
          </cell>
        </row>
        <row r="62">
          <cell r="E62">
            <v>0.15543333333333337</v>
          </cell>
          <cell r="F62">
            <v>1.0669999999999999</v>
          </cell>
          <cell r="J62">
            <v>0.1611333333333333</v>
          </cell>
          <cell r="K62">
            <v>1.0669999999999999</v>
          </cell>
          <cell r="O62">
            <v>0.13859999999999995</v>
          </cell>
          <cell r="P62">
            <v>1.0669999999999999</v>
          </cell>
          <cell r="T62">
            <v>0.15509999999999996</v>
          </cell>
          <cell r="U62">
            <v>1.0669999999999999</v>
          </cell>
          <cell r="Y62">
            <v>0.14396666666666669</v>
          </cell>
          <cell r="AW62">
            <v>1.1619942830365511</v>
          </cell>
          <cell r="BC62">
            <v>1.6328596386047096</v>
          </cell>
          <cell r="BD62">
            <v>2.6662305993843027</v>
          </cell>
        </row>
        <row r="63">
          <cell r="E63">
            <v>0.14699999999999996</v>
          </cell>
          <cell r="F63">
            <v>1.0329999999999999</v>
          </cell>
          <cell r="J63">
            <v>0.15190000000000003</v>
          </cell>
          <cell r="K63">
            <v>1.0329999999999999</v>
          </cell>
          <cell r="O63">
            <v>0.12973333333333331</v>
          </cell>
          <cell r="P63">
            <v>1.0329999999999999</v>
          </cell>
          <cell r="T63">
            <v>0.14610000000000001</v>
          </cell>
          <cell r="U63">
            <v>1.0329999999999999</v>
          </cell>
          <cell r="Y63">
            <v>0.1372666666666667</v>
          </cell>
          <cell r="AW63">
            <v>1.2002399806389159</v>
          </cell>
          <cell r="BC63">
            <v>1.7234925505135943</v>
          </cell>
          <cell r="BD63">
            <v>2.9704265716758544</v>
          </cell>
        </row>
        <row r="64">
          <cell r="E64">
            <v>0.14086666666666664</v>
          </cell>
          <cell r="F64">
            <v>1</v>
          </cell>
          <cell r="J64">
            <v>0.14506666666666668</v>
          </cell>
          <cell r="K64">
            <v>1</v>
          </cell>
          <cell r="O64">
            <v>0.12386666666666669</v>
          </cell>
          <cell r="P64">
            <v>1</v>
          </cell>
          <cell r="T64">
            <v>0.13869999999999999</v>
          </cell>
          <cell r="U64">
            <v>1</v>
          </cell>
          <cell r="Y64">
            <v>0.13156666666666667</v>
          </cell>
          <cell r="AW64">
            <v>1.2398479</v>
          </cell>
          <cell r="BC64">
            <v>1.8022940876423168</v>
          </cell>
          <cell r="BD64">
            <v>3.248263978350451</v>
          </cell>
        </row>
        <row r="65">
          <cell r="E65">
            <v>0.13536666666666664</v>
          </cell>
          <cell r="F65">
            <v>0.98</v>
          </cell>
          <cell r="J65">
            <v>0.13996666666666668</v>
          </cell>
          <cell r="K65">
            <v>0.98</v>
          </cell>
          <cell r="O65">
            <v>0.11886666666666666</v>
          </cell>
          <cell r="P65">
            <v>0.98</v>
          </cell>
          <cell r="T65">
            <v>0.13543333333333335</v>
          </cell>
          <cell r="U65">
            <v>0.98</v>
          </cell>
          <cell r="Y65">
            <v>0.12743333333333334</v>
          </cell>
          <cell r="AW65">
            <v>1.2651509183673471</v>
          </cell>
          <cell r="BC65">
            <v>1.8690988778884725</v>
          </cell>
          <cell r="BD65">
            <v>3.4935306153239472</v>
          </cell>
        </row>
        <row r="66">
          <cell r="E66">
            <v>0.13336666666666663</v>
          </cell>
          <cell r="F66">
            <v>0.96</v>
          </cell>
          <cell r="J66">
            <v>0.13669999999999999</v>
          </cell>
          <cell r="K66">
            <v>0.96</v>
          </cell>
          <cell r="O66">
            <v>0.11673333333333331</v>
          </cell>
          <cell r="P66">
            <v>0.96</v>
          </cell>
          <cell r="T66">
            <v>0.13226666666666664</v>
          </cell>
          <cell r="U66">
            <v>0.96</v>
          </cell>
          <cell r="Y66">
            <v>0.1246</v>
          </cell>
          <cell r="AW66">
            <v>1.2915082291666666</v>
          </cell>
          <cell r="BC66">
            <v>1.9069764596379633</v>
          </cell>
          <cell r="BD66">
            <v>3.6365592176133403</v>
          </cell>
        </row>
        <row r="67">
          <cell r="E67">
            <v>0.12890000000000004</v>
          </cell>
          <cell r="F67">
            <v>0.94</v>
          </cell>
          <cell r="J67">
            <v>0.13303333333333336</v>
          </cell>
          <cell r="K67">
            <v>0.94</v>
          </cell>
          <cell r="O67">
            <v>0.11353333333333332</v>
          </cell>
          <cell r="P67">
            <v>0.94</v>
          </cell>
          <cell r="T67">
            <v>0.12783333333333333</v>
          </cell>
          <cell r="U67">
            <v>0.94</v>
          </cell>
          <cell r="Y67">
            <v>0.12086666666666665</v>
          </cell>
          <cell r="AW67">
            <v>1.3189871276595746</v>
          </cell>
          <cell r="BC67">
            <v>1.9703656868027373</v>
          </cell>
          <cell r="BD67">
            <v>3.8823409397296227</v>
          </cell>
        </row>
        <row r="68">
          <cell r="E68">
            <v>0.1241</v>
          </cell>
          <cell r="F68">
            <v>0.92</v>
          </cell>
          <cell r="J68">
            <v>0.12666666666666665</v>
          </cell>
          <cell r="K68">
            <v>0.92</v>
          </cell>
          <cell r="O68">
            <v>0.10766666666666667</v>
          </cell>
          <cell r="P68">
            <v>0.92</v>
          </cell>
          <cell r="T68">
            <v>0.12336666666666664</v>
          </cell>
          <cell r="U68">
            <v>0.92</v>
          </cell>
          <cell r="Y68">
            <v>0.1163333333333333</v>
          </cell>
          <cell r="AW68">
            <v>1.3476607608695652</v>
          </cell>
          <cell r="BC68">
            <v>2.041004345979597</v>
          </cell>
          <cell r="BD68">
            <v>4.1656987403076027</v>
          </cell>
        </row>
        <row r="69">
          <cell r="E69">
            <v>0.12263333333333333</v>
          </cell>
          <cell r="F69">
            <v>0.9</v>
          </cell>
          <cell r="J69">
            <v>0.12633333333333335</v>
          </cell>
          <cell r="K69">
            <v>0.9</v>
          </cell>
          <cell r="O69">
            <v>0.10830000000000002</v>
          </cell>
          <cell r="P69">
            <v>0.9</v>
          </cell>
          <cell r="T69">
            <v>0.12250000000000001</v>
          </cell>
          <cell r="U69">
            <v>0.9</v>
          </cell>
          <cell r="Y69">
            <v>0.11633333333333336</v>
          </cell>
          <cell r="AW69">
            <v>1.3776087777777777</v>
          </cell>
          <cell r="BC69">
            <v>2.0793366897895389</v>
          </cell>
          <cell r="BD69">
            <v>4.3236410695049168</v>
          </cell>
        </row>
        <row r="70">
          <cell r="E70">
            <v>0.11986666666666665</v>
          </cell>
          <cell r="F70">
            <v>0.88</v>
          </cell>
          <cell r="J70">
            <v>0.12296666666666664</v>
          </cell>
          <cell r="K70">
            <v>0.88</v>
          </cell>
          <cell r="O70">
            <v>0.10446666666666668</v>
          </cell>
          <cell r="P70">
            <v>0.88</v>
          </cell>
          <cell r="T70">
            <v>0.11686666666666665</v>
          </cell>
          <cell r="U70">
            <v>0.88</v>
          </cell>
          <cell r="Y70">
            <v>0.11403333333333335</v>
          </cell>
          <cell r="AW70">
            <v>1.4089180681818181</v>
          </cell>
          <cell r="BC70">
            <v>2.1336693893882237</v>
          </cell>
          <cell r="BD70">
            <v>4.5525450632123157</v>
          </cell>
        </row>
        <row r="71">
          <cell r="E71">
            <v>0.12143333333333334</v>
          </cell>
          <cell r="F71">
            <v>0.86</v>
          </cell>
          <cell r="J71">
            <v>0.12213333333333332</v>
          </cell>
          <cell r="K71">
            <v>0.86</v>
          </cell>
          <cell r="O71">
            <v>0.10176666666666664</v>
          </cell>
          <cell r="P71">
            <v>0.86</v>
          </cell>
          <cell r="T71">
            <v>0.11653333333333335</v>
          </cell>
          <cell r="U71">
            <v>0.86</v>
          </cell>
          <cell r="Y71">
            <v>0.11356666666666665</v>
          </cell>
          <cell r="AW71">
            <v>1.4416836046511627</v>
          </cell>
          <cell r="BC71">
            <v>2.140551817633078</v>
          </cell>
          <cell r="BD71">
            <v>4.5819620839722743</v>
          </cell>
        </row>
        <row r="72">
          <cell r="E72">
            <v>0.12060000000000001</v>
          </cell>
          <cell r="F72">
            <v>0.84</v>
          </cell>
          <cell r="J72">
            <v>0.12133333333333332</v>
          </cell>
          <cell r="K72">
            <v>0.84</v>
          </cell>
          <cell r="O72">
            <v>0.1041</v>
          </cell>
          <cell r="P72">
            <v>0.84</v>
          </cell>
          <cell r="T72">
            <v>0.11676666666666669</v>
          </cell>
          <cell r="U72">
            <v>0.84</v>
          </cell>
          <cell r="Y72">
            <v>0.11386666666666667</v>
          </cell>
          <cell r="AW72">
            <v>1.4760094047619048</v>
          </cell>
          <cell r="BC72">
            <v>2.1754162679749478</v>
          </cell>
          <cell r="BD72">
            <v>4.7324359389700499</v>
          </cell>
        </row>
        <row r="73">
          <cell r="E73">
            <v>0.11903333333333332</v>
          </cell>
          <cell r="F73">
            <v>0.82</v>
          </cell>
          <cell r="J73">
            <v>0.11943333333333334</v>
          </cell>
          <cell r="K73">
            <v>0.82</v>
          </cell>
          <cell r="O73">
            <v>0.1008</v>
          </cell>
          <cell r="P73">
            <v>0.82</v>
          </cell>
          <cell r="T73">
            <v>0.11510000000000004</v>
          </cell>
          <cell r="U73">
            <v>0.82</v>
          </cell>
          <cell r="Y73">
            <v>0.11143333333333336</v>
          </cell>
          <cell r="AW73">
            <v>1.5120096341463416</v>
          </cell>
          <cell r="BC73">
            <v>2.2201762873640232</v>
          </cell>
          <cell r="BD73">
            <v>4.9291827469734972</v>
          </cell>
        </row>
        <row r="74">
          <cell r="E74">
            <v>0.12046666666666668</v>
          </cell>
          <cell r="F74">
            <v>0.8</v>
          </cell>
          <cell r="J74">
            <v>0.11970000000000001</v>
          </cell>
          <cell r="K74">
            <v>0.8</v>
          </cell>
          <cell r="O74">
            <v>0.10109999999999998</v>
          </cell>
          <cell r="P74">
            <v>0.8</v>
          </cell>
          <cell r="T74">
            <v>0.11466666666666668</v>
          </cell>
          <cell r="U74">
            <v>0.8</v>
          </cell>
          <cell r="Y74">
            <v>0.11230000000000002</v>
          </cell>
          <cell r="AW74">
            <v>1.549809875</v>
          </cell>
          <cell r="BC74">
            <v>2.2307097766521369</v>
          </cell>
          <cell r="BD74">
            <v>4.9760661076514268</v>
          </cell>
        </row>
        <row r="75">
          <cell r="E75">
            <v>0.12193333333333332</v>
          </cell>
          <cell r="F75">
            <v>0.78</v>
          </cell>
          <cell r="J75">
            <v>0.11976666666666667</v>
          </cell>
          <cell r="K75">
            <v>0.78</v>
          </cell>
          <cell r="O75">
            <v>0.10160000000000001</v>
          </cell>
          <cell r="P75">
            <v>0.78</v>
          </cell>
          <cell r="T75">
            <v>0.11320000000000001</v>
          </cell>
          <cell r="U75">
            <v>0.78</v>
          </cell>
          <cell r="Y75">
            <v>0.11310000000000002</v>
          </cell>
          <cell r="AW75">
            <v>1.5895485897435897</v>
          </cell>
          <cell r="BC75">
            <v>2.2417551373845779</v>
          </cell>
          <cell r="BD75">
            <v>5.025466095990148</v>
          </cell>
        </row>
        <row r="76">
          <cell r="E76">
            <v>0.12050000000000001</v>
          </cell>
          <cell r="F76">
            <v>0.76</v>
          </cell>
          <cell r="J76">
            <v>0.11836666666666666</v>
          </cell>
          <cell r="K76">
            <v>0.76</v>
          </cell>
          <cell r="O76">
            <v>9.9133333333333337E-2</v>
          </cell>
          <cell r="P76">
            <v>0.76</v>
          </cell>
          <cell r="T76">
            <v>0.1123</v>
          </cell>
          <cell r="U76">
            <v>0.76</v>
          </cell>
          <cell r="Y76">
            <v>0.11303333333333333</v>
          </cell>
          <cell r="AW76">
            <v>1.6313788157894737</v>
          </cell>
          <cell r="BC76">
            <v>2.2882566425955106</v>
          </cell>
          <cell r="BD76">
            <v>5.2361184623824784</v>
          </cell>
        </row>
        <row r="77">
          <cell r="E77">
            <v>0.12053333333333334</v>
          </cell>
          <cell r="F77">
            <v>0.74</v>
          </cell>
          <cell r="J77">
            <v>0.11746666666666668</v>
          </cell>
          <cell r="K77">
            <v>0.74</v>
          </cell>
          <cell r="O77">
            <v>9.8233333333333325E-2</v>
          </cell>
          <cell r="P77">
            <v>0.74</v>
          </cell>
          <cell r="T77">
            <v>0.11186666666666663</v>
          </cell>
          <cell r="U77">
            <v>0.74</v>
          </cell>
          <cell r="Y77">
            <v>0.11226666666666667</v>
          </cell>
          <cell r="AW77">
            <v>1.6754701351351351</v>
          </cell>
          <cell r="BC77">
            <v>2.3185643169755554</v>
          </cell>
          <cell r="BD77">
            <v>5.3757404919523237</v>
          </cell>
        </row>
        <row r="78">
          <cell r="E78">
            <v>0.12023333333333333</v>
          </cell>
          <cell r="F78">
            <v>0.72</v>
          </cell>
          <cell r="J78">
            <v>0.11536666666666667</v>
          </cell>
          <cell r="K78">
            <v>0.72</v>
          </cell>
          <cell r="O78">
            <v>9.6833333333333327E-2</v>
          </cell>
          <cell r="P78">
            <v>0.72</v>
          </cell>
          <cell r="T78">
            <v>0.1114</v>
          </cell>
          <cell r="U78">
            <v>0.72</v>
          </cell>
          <cell r="Y78">
            <v>0.11246666666666666</v>
          </cell>
          <cell r="AW78">
            <v>1.7220109722222223</v>
          </cell>
          <cell r="BC78">
            <v>2.3542794868975907</v>
          </cell>
          <cell r="BD78">
            <v>5.5426319024267832</v>
          </cell>
        </row>
        <row r="79">
          <cell r="E79">
            <v>0.12226666666666668</v>
          </cell>
          <cell r="F79">
            <v>0.7</v>
          </cell>
          <cell r="J79">
            <v>0.1168</v>
          </cell>
          <cell r="K79">
            <v>0.7</v>
          </cell>
          <cell r="O79">
            <v>9.7833333333333369E-2</v>
          </cell>
          <cell r="P79">
            <v>0.7</v>
          </cell>
          <cell r="T79">
            <v>0.11096666666666664</v>
          </cell>
          <cell r="U79">
            <v>0.7</v>
          </cell>
          <cell r="Y79">
            <v>0.11363333333333332</v>
          </cell>
          <cell r="AW79">
            <v>1.7712112857142859</v>
          </cell>
          <cell r="BC79">
            <v>2.3622656948123053</v>
          </cell>
          <cell r="BD79">
            <v>5.5802992128870637</v>
          </cell>
        </row>
        <row r="80">
          <cell r="E80">
            <v>0.12173333333333333</v>
          </cell>
          <cell r="F80">
            <v>0.68</v>
          </cell>
          <cell r="J80">
            <v>0.11589999999999998</v>
          </cell>
          <cell r="K80">
            <v>0.68</v>
          </cell>
          <cell r="O80">
            <v>9.7333333333333355E-2</v>
          </cell>
          <cell r="P80">
            <v>0.68</v>
          </cell>
          <cell r="T80">
            <v>0.11023333333333335</v>
          </cell>
          <cell r="U80">
            <v>0.68</v>
          </cell>
          <cell r="Y80">
            <v>0.11329999999999996</v>
          </cell>
          <cell r="AW80">
            <v>1.8233057352941175</v>
          </cell>
          <cell r="BC80">
            <v>2.4034572078821821</v>
          </cell>
          <cell r="BD80">
            <v>5.7766065501208148</v>
          </cell>
        </row>
        <row r="81">
          <cell r="E81">
            <v>0.11893333333333335</v>
          </cell>
          <cell r="F81">
            <v>0.66</v>
          </cell>
          <cell r="J81">
            <v>0.11290000000000001</v>
          </cell>
          <cell r="K81">
            <v>0.66</v>
          </cell>
          <cell r="O81">
            <v>9.4633333333333305E-2</v>
          </cell>
          <cell r="P81">
            <v>0.66</v>
          </cell>
          <cell r="T81">
            <v>0.10769999999999998</v>
          </cell>
          <cell r="U81">
            <v>0.66</v>
          </cell>
          <cell r="Y81">
            <v>0.11126666666666667</v>
          </cell>
          <cell r="AW81">
            <v>1.8785574242424241</v>
          </cell>
          <cell r="BC81">
            <v>2.4760203811012813</v>
          </cell>
          <cell r="BD81">
            <v>6.1306769276289339</v>
          </cell>
        </row>
        <row r="82">
          <cell r="E82">
            <v>0.12000000000000002</v>
          </cell>
          <cell r="F82">
            <v>0.64</v>
          </cell>
          <cell r="J82">
            <v>0.11363333333333334</v>
          </cell>
          <cell r="K82">
            <v>0.64</v>
          </cell>
          <cell r="O82">
            <v>9.3800000000000022E-2</v>
          </cell>
          <cell r="P82">
            <v>0.64</v>
          </cell>
          <cell r="T82">
            <v>0.10523333333333335</v>
          </cell>
          <cell r="U82">
            <v>0.64</v>
          </cell>
          <cell r="Y82">
            <v>0.11166666666666666</v>
          </cell>
          <cell r="AW82">
            <v>1.9372623437500001</v>
          </cell>
          <cell r="BC82">
            <v>2.500179959356259</v>
          </cell>
          <cell r="BD82">
            <v>6.2508998291666646</v>
          </cell>
        </row>
        <row r="83">
          <cell r="E83">
            <v>0.11750000000000001</v>
          </cell>
          <cell r="F83">
            <v>0.62</v>
          </cell>
          <cell r="J83">
            <v>0.10976666666666669</v>
          </cell>
          <cell r="K83">
            <v>0.62</v>
          </cell>
          <cell r="O83">
            <v>9.0433333333333324E-2</v>
          </cell>
          <cell r="P83">
            <v>0.62</v>
          </cell>
          <cell r="T83">
            <v>0.10329999999999999</v>
          </cell>
          <cell r="U83">
            <v>0.62</v>
          </cell>
          <cell r="Y83">
            <v>0.10993333333333334</v>
          </cell>
          <cell r="AW83">
            <v>1.9997546774193549</v>
          </cell>
          <cell r="BC83">
            <v>2.5743591983008676</v>
          </cell>
          <cell r="BD83">
            <v>6.6273252818762858</v>
          </cell>
        </row>
        <row r="84">
          <cell r="E84">
            <v>0.11633333333333333</v>
          </cell>
          <cell r="F84">
            <v>0.6</v>
          </cell>
          <cell r="J84">
            <v>0.10776666666666664</v>
          </cell>
          <cell r="K84">
            <v>0.6</v>
          </cell>
          <cell r="O84">
            <v>8.8199999999999987E-2</v>
          </cell>
          <cell r="P84">
            <v>0.6</v>
          </cell>
          <cell r="T84">
            <v>0.10226666666666666</v>
          </cell>
          <cell r="U84">
            <v>0.6</v>
          </cell>
          <cell r="Y84">
            <v>0.11010000000000002</v>
          </cell>
          <cell r="AW84">
            <v>2.066413166666667</v>
          </cell>
          <cell r="BC84">
            <v>2.6334796653132746</v>
          </cell>
          <cell r="BD84">
            <v>6.9352151476185169</v>
          </cell>
        </row>
        <row r="85">
          <cell r="E85">
            <v>0.11700000000000001</v>
          </cell>
          <cell r="F85">
            <v>0.57999999999999996</v>
          </cell>
          <cell r="J85">
            <v>0.109</v>
          </cell>
          <cell r="K85">
            <v>0.57999999999999996</v>
          </cell>
          <cell r="O85">
            <v>8.9200000000000015E-2</v>
          </cell>
          <cell r="P85">
            <v>0.57999999999999996</v>
          </cell>
          <cell r="T85">
            <v>0.10253333333333332</v>
          </cell>
          <cell r="U85">
            <v>0.57999999999999996</v>
          </cell>
          <cell r="Y85">
            <v>0.11053333333333336</v>
          </cell>
          <cell r="AW85">
            <v>2.1376687931034484</v>
          </cell>
          <cell r="BC85">
            <v>2.6688427368350895</v>
          </cell>
          <cell r="BD85">
            <v>7.1227215539574109</v>
          </cell>
        </row>
        <row r="86">
          <cell r="E86">
            <v>0.11660000000000001</v>
          </cell>
          <cell r="F86">
            <v>0.56000000000000005</v>
          </cell>
          <cell r="J86">
            <v>0.10673333333333332</v>
          </cell>
          <cell r="K86">
            <v>0.56000000000000005</v>
          </cell>
          <cell r="O86">
            <v>8.8433333333333336E-2</v>
          </cell>
          <cell r="P86">
            <v>0.56000000000000005</v>
          </cell>
          <cell r="T86">
            <v>0.10053333333333334</v>
          </cell>
          <cell r="U86">
            <v>0.56000000000000005</v>
          </cell>
          <cell r="Y86">
            <v>0.11023333333333335</v>
          </cell>
          <cell r="AW86">
            <v>2.214014107142857</v>
          </cell>
          <cell r="BC86">
            <v>2.7219698709800904</v>
          </cell>
          <cell r="BD86">
            <v>7.4091199785233695</v>
          </cell>
        </row>
        <row r="87">
          <cell r="E87">
            <v>0.1182</v>
          </cell>
          <cell r="F87">
            <v>0.54</v>
          </cell>
          <cell r="J87">
            <v>0.10716666666666669</v>
          </cell>
          <cell r="K87">
            <v>0.54</v>
          </cell>
          <cell r="O87">
            <v>8.8400000000000006E-2</v>
          </cell>
          <cell r="P87">
            <v>0.54</v>
          </cell>
          <cell r="T87">
            <v>0.10170000000000004</v>
          </cell>
          <cell r="U87">
            <v>0.54</v>
          </cell>
          <cell r="Y87">
            <v>0.11193333333333336</v>
          </cell>
          <cell r="AW87">
            <v>2.2960146296296293</v>
          </cell>
          <cell r="BC87">
            <v>2.7481072879169184</v>
          </cell>
          <cell r="BD87">
            <v>7.5520936659020803</v>
          </cell>
        </row>
        <row r="88">
          <cell r="E88">
            <v>0.11876666666666669</v>
          </cell>
          <cell r="F88">
            <v>0.52</v>
          </cell>
          <cell r="J88">
            <v>0.1081</v>
          </cell>
          <cell r="K88">
            <v>0.52</v>
          </cell>
          <cell r="O88">
            <v>8.8766666666666688E-2</v>
          </cell>
          <cell r="P88">
            <v>0.52</v>
          </cell>
          <cell r="T88">
            <v>0.10220000000000001</v>
          </cell>
          <cell r="U88">
            <v>0.52</v>
          </cell>
          <cell r="Y88">
            <v>0.11273333333333335</v>
          </cell>
          <cell r="AW88">
            <v>2.3843228846153846</v>
          </cell>
          <cell r="BC88">
            <v>2.7919727052062768</v>
          </cell>
          <cell r="BD88">
            <v>7.7951115866168559</v>
          </cell>
        </row>
        <row r="89">
          <cell r="E89">
            <v>0.11586666666666665</v>
          </cell>
          <cell r="F89">
            <v>0.5</v>
          </cell>
          <cell r="J89">
            <v>0.10409999999999997</v>
          </cell>
          <cell r="K89">
            <v>0.5</v>
          </cell>
          <cell r="O89">
            <v>8.4133333333333338E-2</v>
          </cell>
          <cell r="P89">
            <v>0.5</v>
          </cell>
          <cell r="T89">
            <v>9.676666666666664E-2</v>
          </cell>
          <cell r="U89">
            <v>0.5</v>
          </cell>
          <cell r="Y89">
            <v>0.10923333333333335</v>
          </cell>
          <cell r="AW89">
            <v>2.4796958</v>
          </cell>
          <cell r="BC89">
            <v>2.8921626508821983</v>
          </cell>
          <cell r="BD89">
            <v>8.3646047991579451</v>
          </cell>
        </row>
        <row r="90">
          <cell r="E90">
            <v>0.11236666666666667</v>
          </cell>
          <cell r="F90">
            <v>0.48</v>
          </cell>
          <cell r="J90">
            <v>0.10189999999999999</v>
          </cell>
          <cell r="K90">
            <v>0.48</v>
          </cell>
          <cell r="O90">
            <v>8.049999999999996E-2</v>
          </cell>
          <cell r="P90">
            <v>0.48</v>
          </cell>
          <cell r="T90">
            <v>9.4666666666666677E-2</v>
          </cell>
          <cell r="U90">
            <v>0.48</v>
          </cell>
          <cell r="Y90">
            <v>0.10639999999999999</v>
          </cell>
          <cell r="AW90">
            <v>2.5830164583333333</v>
          </cell>
          <cell r="BC90">
            <v>3.0092858491505932</v>
          </cell>
          <cell r="BD90">
            <v>9.0558013218980058</v>
          </cell>
        </row>
        <row r="91">
          <cell r="E91">
            <v>0.11093333333333334</v>
          </cell>
          <cell r="F91">
            <v>0.46</v>
          </cell>
          <cell r="J91">
            <v>9.9900000000000003E-2</v>
          </cell>
          <cell r="K91">
            <v>0.46</v>
          </cell>
          <cell r="O91">
            <v>7.9433333333333342E-2</v>
          </cell>
          <cell r="P91">
            <v>0.46</v>
          </cell>
          <cell r="T91">
            <v>9.3899999999999997E-2</v>
          </cell>
          <cell r="U91">
            <v>0.46</v>
          </cell>
          <cell r="Y91">
            <v>0.10753333333333333</v>
          </cell>
          <cell r="AW91">
            <v>2.6953215217391304</v>
          </cell>
          <cell r="BC91">
            <v>3.0988002906468473</v>
          </cell>
          <cell r="BD91">
            <v>9.6025632413129856</v>
          </cell>
        </row>
        <row r="92">
          <cell r="E92">
            <v>0.10476666666666669</v>
          </cell>
          <cell r="F92">
            <v>0.45</v>
          </cell>
          <cell r="J92">
            <v>9.4399999999999998E-2</v>
          </cell>
          <cell r="K92">
            <v>0.45</v>
          </cell>
          <cell r="O92">
            <v>7.3233333333333331E-2</v>
          </cell>
          <cell r="P92">
            <v>0.45</v>
          </cell>
          <cell r="T92">
            <v>8.7833333333333333E-2</v>
          </cell>
          <cell r="U92">
            <v>0.45</v>
          </cell>
          <cell r="Y92">
            <v>0.10303333333333335</v>
          </cell>
          <cell r="AW92">
            <v>2.7552175555555554</v>
          </cell>
          <cell r="BC92">
            <v>3.2462923771760162</v>
          </cell>
          <cell r="BD92">
            <v>10.538414198111109</v>
          </cell>
        </row>
        <row r="93">
          <cell r="E93">
            <v>0.10286666666666668</v>
          </cell>
          <cell r="F93">
            <v>0.44</v>
          </cell>
          <cell r="J93">
            <v>9.3366666666666667E-2</v>
          </cell>
          <cell r="K93">
            <v>0.44</v>
          </cell>
          <cell r="O93">
            <v>7.3133333333333342E-2</v>
          </cell>
          <cell r="P93">
            <v>0.44</v>
          </cell>
          <cell r="T93">
            <v>8.646666666666665E-2</v>
          </cell>
          <cell r="U93">
            <v>0.44</v>
          </cell>
          <cell r="Y93">
            <v>0.10233333333333335</v>
          </cell>
          <cell r="AW93">
            <v>2.8178361363636362</v>
          </cell>
          <cell r="BC93">
            <v>3.3201868805758434</v>
          </cell>
          <cell r="BD93">
            <v>11.023640921947949</v>
          </cell>
        </row>
        <row r="94">
          <cell r="E94">
            <v>0.10100000000000003</v>
          </cell>
          <cell r="F94">
            <v>0.43</v>
          </cell>
          <cell r="J94">
            <v>9.1433333333333339E-2</v>
          </cell>
          <cell r="K94">
            <v>0.43</v>
          </cell>
          <cell r="O94">
            <v>7.0266666666666672E-2</v>
          </cell>
          <cell r="P94">
            <v>0.43</v>
          </cell>
          <cell r="T94">
            <v>8.4533333333333321E-2</v>
          </cell>
          <cell r="U94">
            <v>0.43</v>
          </cell>
          <cell r="Y94">
            <v>0.10116666666666663</v>
          </cell>
          <cell r="AN94">
            <v>2.8833672093023255</v>
          </cell>
          <cell r="AO94">
            <v>1942.198866685545</v>
          </cell>
          <cell r="AW94">
            <v>2.8833672093023255</v>
          </cell>
          <cell r="BC94">
            <v>3.3965185013957315</v>
          </cell>
          <cell r="BD94">
            <v>11.536337930323507</v>
          </cell>
        </row>
        <row r="95">
          <cell r="E95">
            <v>9.7133333333333335E-2</v>
          </cell>
          <cell r="F95">
            <v>0.42</v>
          </cell>
          <cell r="J95">
            <v>8.8533333333333283E-2</v>
          </cell>
          <cell r="K95">
            <v>0.42</v>
          </cell>
          <cell r="O95">
            <v>6.6133333333333308E-2</v>
          </cell>
          <cell r="P95">
            <v>0.42</v>
          </cell>
          <cell r="T95">
            <v>8.1500000000000003E-2</v>
          </cell>
          <cell r="U95">
            <v>0.42</v>
          </cell>
          <cell r="Y95">
            <v>9.8299999999999985E-2</v>
          </cell>
          <cell r="AN95">
            <v>2.9520188095238096</v>
          </cell>
          <cell r="AO95">
            <v>1998.7108496201847</v>
          </cell>
          <cell r="AW95">
            <v>2.9520188095238096</v>
          </cell>
          <cell r="BC95">
            <v>3.5195248457286739</v>
          </cell>
          <cell r="BD95">
            <v>12.387055139701445</v>
          </cell>
        </row>
        <row r="96">
          <cell r="E96">
            <v>9.2466666666666683E-2</v>
          </cell>
          <cell r="F96">
            <v>0.41</v>
          </cell>
          <cell r="J96">
            <v>8.8733333333333317E-2</v>
          </cell>
          <cell r="K96">
            <v>0.41</v>
          </cell>
          <cell r="O96">
            <v>6.2199999999999991E-2</v>
          </cell>
          <cell r="P96">
            <v>0.41</v>
          </cell>
          <cell r="T96">
            <v>8.3533333333333334E-2</v>
          </cell>
          <cell r="U96">
            <v>0.41</v>
          </cell>
          <cell r="Y96">
            <v>9.6733333333333324E-2</v>
          </cell>
          <cell r="AN96">
            <v>3.0240192682926832</v>
          </cell>
          <cell r="AO96">
            <v>2206.9333924291336</v>
          </cell>
          <cell r="AW96">
            <v>3.0240192682926832</v>
          </cell>
          <cell r="BC96">
            <v>3.6698411291750417</v>
          </cell>
          <cell r="BD96">
            <v>13.467733913384745</v>
          </cell>
        </row>
        <row r="97">
          <cell r="E97">
            <v>8.5900000000000018E-2</v>
          </cell>
          <cell r="F97">
            <v>0.4</v>
          </cell>
          <cell r="J97">
            <v>0.08</v>
          </cell>
          <cell r="K97">
            <v>0.4</v>
          </cell>
          <cell r="O97">
            <v>5.653333333333331E-2</v>
          </cell>
          <cell r="P97">
            <v>0.4</v>
          </cell>
          <cell r="T97">
            <v>7.5200000000000003E-2</v>
          </cell>
          <cell r="U97">
            <v>0.4</v>
          </cell>
          <cell r="Y97">
            <v>9.3333333333333338E-2</v>
          </cell>
          <cell r="AN97">
            <v>3.09961975</v>
          </cell>
          <cell r="AO97">
            <v>2472.1131626978595</v>
          </cell>
          <cell r="AW97">
            <v>3.09961975</v>
          </cell>
          <cell r="BC97">
            <v>3.8827223792408647</v>
          </cell>
          <cell r="BD97">
            <v>15.075533074257841</v>
          </cell>
        </row>
        <row r="98">
          <cell r="E98">
            <v>8.8500000000000009E-2</v>
          </cell>
          <cell r="F98">
            <v>0.39</v>
          </cell>
          <cell r="J98">
            <v>8.1599999999999992E-2</v>
          </cell>
          <cell r="K98">
            <v>0.39</v>
          </cell>
          <cell r="O98">
            <v>5.9733333333333347E-2</v>
          </cell>
          <cell r="P98">
            <v>0.39</v>
          </cell>
          <cell r="T98">
            <v>7.9200000000000007E-2</v>
          </cell>
          <cell r="U98">
            <v>0.39</v>
          </cell>
          <cell r="Y98">
            <v>9.2733333333333376E-2</v>
          </cell>
          <cell r="AN98">
            <v>3.1790971794871794</v>
          </cell>
          <cell r="AO98">
            <v>2716.8324207166183</v>
          </cell>
          <cell r="AW98">
            <v>3.1790971794871794</v>
          </cell>
          <cell r="BC98">
            <v>3.8629753927195791</v>
          </cell>
          <cell r="BD98">
            <v>14.922578884756987</v>
          </cell>
        </row>
        <row r="99">
          <cell r="E99">
            <v>8.6366666666666647E-2</v>
          </cell>
          <cell r="F99">
            <v>0.38</v>
          </cell>
          <cell r="J99">
            <v>8.1566666666666676E-2</v>
          </cell>
          <cell r="K99">
            <v>0.38</v>
          </cell>
          <cell r="O99">
            <v>5.9666666666666673E-2</v>
          </cell>
          <cell r="P99">
            <v>0.38</v>
          </cell>
          <cell r="T99">
            <v>7.8100000000000003E-2</v>
          </cell>
          <cell r="U99">
            <v>0.38</v>
          </cell>
          <cell r="Y99">
            <v>9.1233333333333333E-2</v>
          </cell>
          <cell r="AW99">
            <v>3.2627576315789475</v>
          </cell>
          <cell r="BC99">
            <v>3.9707840275356858</v>
          </cell>
          <cell r="BD99">
            <v>15.767125793332522</v>
          </cell>
        </row>
        <row r="100">
          <cell r="E100">
            <v>8.486666666666666E-2</v>
          </cell>
          <cell r="F100">
            <v>0.37</v>
          </cell>
          <cell r="J100">
            <v>8.2400000000000015E-2</v>
          </cell>
          <cell r="K100">
            <v>0.37</v>
          </cell>
          <cell r="O100">
            <v>5.5899999999999991E-2</v>
          </cell>
          <cell r="P100">
            <v>0.37</v>
          </cell>
          <cell r="T100">
            <v>7.5333333333333349E-2</v>
          </cell>
          <cell r="U100">
            <v>0.37</v>
          </cell>
          <cell r="Y100">
            <v>9.1566666666666671E-2</v>
          </cell>
          <cell r="AW100">
            <v>3.3509402702702702</v>
          </cell>
          <cell r="BC100">
            <v>4.0661570421914384</v>
          </cell>
          <cell r="BD100">
            <v>16.533633091763026</v>
          </cell>
        </row>
        <row r="101">
          <cell r="E101">
            <v>8.1700000000000023E-2</v>
          </cell>
          <cell r="F101">
            <v>0.36</v>
          </cell>
          <cell r="J101">
            <v>8.0166666666666664E-2</v>
          </cell>
          <cell r="K101">
            <v>0.36</v>
          </cell>
          <cell r="O101">
            <v>5.4766666666666686E-2</v>
          </cell>
          <cell r="P101">
            <v>0.36</v>
          </cell>
          <cell r="T101">
            <v>7.51E-2</v>
          </cell>
          <cell r="U101">
            <v>0.36</v>
          </cell>
          <cell r="Y101">
            <v>8.7499999999999967E-2</v>
          </cell>
          <cell r="AW101">
            <v>3.4440219444444446</v>
          </cell>
          <cell r="BC101">
            <v>4.2159117678173308</v>
          </cell>
          <cell r="BD101">
            <v>17.77391203402065</v>
          </cell>
        </row>
        <row r="102">
          <cell r="E102">
            <v>8.4266666666666656E-2</v>
          </cell>
          <cell r="F102">
            <v>0.35</v>
          </cell>
          <cell r="J102">
            <v>8.2666666666666666E-2</v>
          </cell>
          <cell r="K102">
            <v>0.35</v>
          </cell>
          <cell r="O102">
            <v>5.4733333333333356E-2</v>
          </cell>
          <cell r="P102">
            <v>0.35</v>
          </cell>
          <cell r="T102">
            <v>7.7566666666666673E-2</v>
          </cell>
          <cell r="U102">
            <v>0.35</v>
          </cell>
          <cell r="Y102">
            <v>8.7799999999999989E-2</v>
          </cell>
          <cell r="AW102">
            <v>3.5424225714285718</v>
          </cell>
          <cell r="BC102">
            <v>4.198327377649882</v>
          </cell>
          <cell r="BD102">
            <v>17.625952769924535</v>
          </cell>
        </row>
        <row r="103">
          <cell r="E103">
            <v>7.9966666666666658E-2</v>
          </cell>
          <cell r="F103">
            <v>0.34</v>
          </cell>
          <cell r="J103">
            <v>7.8333333333333366E-2</v>
          </cell>
          <cell r="K103">
            <v>0.34</v>
          </cell>
          <cell r="O103">
            <v>5.0266666666666682E-2</v>
          </cell>
          <cell r="P103">
            <v>0.34</v>
          </cell>
          <cell r="T103">
            <v>7.1266666666666673E-2</v>
          </cell>
          <cell r="U103">
            <v>0.34</v>
          </cell>
          <cell r="Y103">
            <v>8.6300000000000016E-2</v>
          </cell>
          <cell r="AW103">
            <v>3.6466114705882351</v>
          </cell>
          <cell r="BC103">
            <v>4.3931781485694339</v>
          </cell>
          <cell r="BD103">
            <v>19.30001424506796</v>
          </cell>
        </row>
        <row r="104">
          <cell r="E104">
            <v>8.376666666666667E-2</v>
          </cell>
          <cell r="F104">
            <v>0.33</v>
          </cell>
          <cell r="J104">
            <v>7.8966666666666671E-2</v>
          </cell>
          <cell r="K104">
            <v>0.33</v>
          </cell>
          <cell r="O104">
            <v>5.2433333333333346E-2</v>
          </cell>
          <cell r="P104">
            <v>0.33</v>
          </cell>
          <cell r="T104">
            <v>7.4466666666666695E-2</v>
          </cell>
          <cell r="U104">
            <v>0.33</v>
          </cell>
          <cell r="Y104">
            <v>8.3833333333333329E-2</v>
          </cell>
          <cell r="AW104">
            <v>3.7571148484848482</v>
          </cell>
          <cell r="BC104">
            <v>4.3389306463401658</v>
          </cell>
          <cell r="BD104">
            <v>18.826319153749889</v>
          </cell>
        </row>
        <row r="105">
          <cell r="E105">
            <v>7.6233333333333347E-2</v>
          </cell>
          <cell r="F105">
            <v>0.32</v>
          </cell>
          <cell r="J105">
            <v>7.6833333333333337E-2</v>
          </cell>
          <cell r="K105">
            <v>0.32</v>
          </cell>
          <cell r="O105">
            <v>4.3433333333333352E-2</v>
          </cell>
          <cell r="P105">
            <v>0.32</v>
          </cell>
          <cell r="T105">
            <v>7.2566666666666668E-2</v>
          </cell>
          <cell r="U105">
            <v>0.32</v>
          </cell>
          <cell r="Y105">
            <v>7.9333333333333339E-2</v>
          </cell>
          <cell r="AW105">
            <v>3.8745246875000001</v>
          </cell>
          <cell r="BC105">
            <v>4.6567620871351174</v>
          </cell>
          <cell r="BD105">
            <v>21.685433136179014</v>
          </cell>
        </row>
        <row r="106">
          <cell r="E106">
            <v>8.4733333333333327E-2</v>
          </cell>
          <cell r="F106">
            <v>0.31</v>
          </cell>
          <cell r="J106">
            <v>7.9899999999999999E-2</v>
          </cell>
          <cell r="K106">
            <v>0.31</v>
          </cell>
          <cell r="O106">
            <v>4.7633333333333333E-2</v>
          </cell>
          <cell r="P106">
            <v>0.31</v>
          </cell>
          <cell r="T106">
            <v>7.2366666666666662E-2</v>
          </cell>
          <cell r="U106">
            <v>0.31</v>
          </cell>
          <cell r="Y106">
            <v>8.6533333333333323E-2</v>
          </cell>
          <cell r="AW106">
            <v>3.9995093548387097</v>
          </cell>
          <cell r="BC106">
            <v>4.4464033931721128</v>
          </cell>
          <cell r="BD106">
            <v>19.770503134812479</v>
          </cell>
        </row>
        <row r="107">
          <cell r="E107">
            <v>8.4433333333333332E-2</v>
          </cell>
          <cell r="F107">
            <v>0.3</v>
          </cell>
          <cell r="J107">
            <v>8.0266666666666681E-2</v>
          </cell>
          <cell r="K107">
            <v>0.3</v>
          </cell>
          <cell r="O107">
            <v>4.8533333333333317E-2</v>
          </cell>
          <cell r="P107">
            <v>0.3</v>
          </cell>
          <cell r="T107">
            <v>7.669999999999999E-2</v>
          </cell>
          <cell r="U107">
            <v>0.3</v>
          </cell>
          <cell r="Y107">
            <v>8.1266666666666681E-2</v>
          </cell>
          <cell r="AW107">
            <v>4.1328263333333339</v>
          </cell>
          <cell r="BC107">
            <v>4.5294094875095574</v>
          </cell>
          <cell r="BD107">
            <v>20.515550305541591</v>
          </cell>
        </row>
        <row r="108">
          <cell r="E108">
            <v>8.4533333333333321E-2</v>
          </cell>
          <cell r="F108">
            <v>0.28999999999999998</v>
          </cell>
          <cell r="J108">
            <v>8.1600000000000006E-2</v>
          </cell>
          <cell r="K108">
            <v>0.28999999999999998</v>
          </cell>
          <cell r="O108">
            <v>5.3166666666666695E-2</v>
          </cell>
          <cell r="P108">
            <v>0.28999999999999998</v>
          </cell>
          <cell r="T108">
            <v>7.4133333333333357E-2</v>
          </cell>
          <cell r="U108">
            <v>0.28999999999999998</v>
          </cell>
          <cell r="Y108">
            <v>8.3933333333333332E-2</v>
          </cell>
          <cell r="AW108">
            <v>4.2753375862068967</v>
          </cell>
          <cell r="BC108">
            <v>4.603612356295427</v>
          </cell>
          <cell r="BD108">
            <v>21.193246727035934</v>
          </cell>
        </row>
        <row r="109">
          <cell r="E109">
            <v>8.9100000000000013E-2</v>
          </cell>
          <cell r="F109">
            <v>0.28000000000000003</v>
          </cell>
          <cell r="J109">
            <v>7.8399999999999997E-2</v>
          </cell>
          <cell r="K109">
            <v>0.28000000000000003</v>
          </cell>
          <cell r="O109">
            <v>4.1233333333333316E-2</v>
          </cell>
          <cell r="P109">
            <v>0.28000000000000003</v>
          </cell>
          <cell r="T109">
            <v>7.0366666666666661E-2</v>
          </cell>
          <cell r="U109">
            <v>0.28000000000000003</v>
          </cell>
          <cell r="Y109">
            <v>7.8000000000000014E-2</v>
          </cell>
          <cell r="AW109">
            <v>4.4280282142857139</v>
          </cell>
          <cell r="BC109">
            <v>4.5406919759515239</v>
          </cell>
          <cell r="BD109">
            <v>20.617883620470554</v>
          </cell>
        </row>
        <row r="110">
          <cell r="E110">
            <v>7.980000000000001E-2</v>
          </cell>
          <cell r="F110">
            <v>0.27</v>
          </cell>
          <cell r="J110">
            <v>7.1833333333333332E-2</v>
          </cell>
          <cell r="K110">
            <v>0.27</v>
          </cell>
          <cell r="O110">
            <v>3.3166666666666678E-2</v>
          </cell>
          <cell r="P110">
            <v>0.27</v>
          </cell>
          <cell r="T110">
            <v>6.1966666666666698E-2</v>
          </cell>
          <cell r="U110">
            <v>0.27</v>
          </cell>
          <cell r="Y110">
            <v>7.2466666666666679E-2</v>
          </cell>
          <cell r="AW110">
            <v>4.5920292592592586</v>
          </cell>
          <cell r="BC110">
            <v>4.9359199610040969</v>
          </cell>
          <cell r="BD110">
            <v>24.363305861438686</v>
          </cell>
        </row>
        <row r="111">
          <cell r="E111">
            <v>7.2333333333333333E-2</v>
          </cell>
          <cell r="F111">
            <v>0.26</v>
          </cell>
          <cell r="J111">
            <v>5.9066666666666684E-2</v>
          </cell>
          <cell r="K111">
            <v>0.26</v>
          </cell>
          <cell r="O111">
            <v>2.4333333333333346E-2</v>
          </cell>
          <cell r="P111">
            <v>0.26</v>
          </cell>
          <cell r="T111">
            <v>4.7299999999999981E-2</v>
          </cell>
          <cell r="U111">
            <v>0.26</v>
          </cell>
          <cell r="Y111">
            <v>6.3200000000000006E-2</v>
          </cell>
          <cell r="AW111">
            <v>4.7686457692307691</v>
          </cell>
          <cell r="BC111">
            <v>5.3260500787157019</v>
          </cell>
          <cell r="BD111">
            <v>28.366809440987534</v>
          </cell>
        </row>
        <row r="112">
          <cell r="E112">
            <v>5.9900000000000009E-2</v>
          </cell>
          <cell r="F112">
            <v>0.25</v>
          </cell>
          <cell r="J112">
            <v>5.9499999999999997E-2</v>
          </cell>
          <cell r="K112">
            <v>0.25</v>
          </cell>
          <cell r="O112">
            <v>1.5433333333333299E-2</v>
          </cell>
          <cell r="P112">
            <v>0.25</v>
          </cell>
          <cell r="T112">
            <v>4.9566666666666648E-2</v>
          </cell>
          <cell r="U112">
            <v>0.25</v>
          </cell>
          <cell r="Y112">
            <v>5.9299999999999992E-2</v>
          </cell>
          <cell r="AW112">
            <v>4.9593916</v>
          </cell>
          <cell r="BC112">
            <v>6.0486693530914435</v>
          </cell>
          <cell r="BD112">
            <v>36.586400943027662</v>
          </cell>
        </row>
        <row r="190">
          <cell r="N190">
            <v>1.4</v>
          </cell>
          <cell r="S190">
            <v>8.9021773812661067</v>
          </cell>
          <cell r="T190">
            <v>0.88560564285714294</v>
          </cell>
          <cell r="U190">
            <v>2.9836516856473221</v>
          </cell>
          <cell r="V190">
            <v>0.25816666666666666</v>
          </cell>
          <cell r="X190">
            <v>0.30349999999999999</v>
          </cell>
        </row>
        <row r="191">
          <cell r="N191">
            <v>1.367</v>
          </cell>
          <cell r="S191">
            <v>9.0805126829021106</v>
          </cell>
          <cell r="T191">
            <v>0.9069845647403072</v>
          </cell>
          <cell r="U191">
            <v>3.0133889033614811</v>
          </cell>
          <cell r="V191">
            <v>0.24859999999999999</v>
          </cell>
          <cell r="X191">
            <v>0.29410000000000003</v>
          </cell>
        </row>
        <row r="192">
          <cell r="N192">
            <v>1.333</v>
          </cell>
          <cell r="S192">
            <v>9.6518863900803389</v>
          </cell>
          <cell r="T192">
            <v>0.93011845461365339</v>
          </cell>
          <cell r="U192">
            <v>3.1067485237914476</v>
          </cell>
          <cell r="V192">
            <v>0.23903333333333332</v>
          </cell>
          <cell r="X192">
            <v>0.28306666666666663</v>
          </cell>
        </row>
        <row r="193">
          <cell r="N193">
            <v>1.3</v>
          </cell>
          <cell r="S193">
            <v>10.071502137583826</v>
          </cell>
          <cell r="T193">
            <v>0.95372915384615387</v>
          </cell>
          <cell r="U193">
            <v>3.1735630035630025</v>
          </cell>
          <cell r="V193">
            <v>0.22923333333333329</v>
          </cell>
          <cell r="X193">
            <v>0.27256666666666662</v>
          </cell>
        </row>
        <row r="194">
          <cell r="N194">
            <v>1.2669999999999999</v>
          </cell>
          <cell r="S194">
            <v>10.421187747720314</v>
          </cell>
          <cell r="T194">
            <v>0.97856977111286514</v>
          </cell>
          <cell r="U194">
            <v>3.2281864487232323</v>
          </cell>
          <cell r="V194">
            <v>0.2194666666666667</v>
          </cell>
          <cell r="X194">
            <v>0.26246666666666668</v>
          </cell>
        </row>
        <row r="195">
          <cell r="N195">
            <v>1.2330000000000001</v>
          </cell>
          <cell r="S195">
            <v>10.744853717490253</v>
          </cell>
          <cell r="T195">
            <v>1.0055538523925385</v>
          </cell>
          <cell r="U195">
            <v>3.2779343674775205</v>
          </cell>
          <cell r="V195">
            <v>0.21076666666666671</v>
          </cell>
          <cell r="X195">
            <v>0.25363333333333338</v>
          </cell>
        </row>
        <row r="196">
          <cell r="N196">
            <v>1.2</v>
          </cell>
          <cell r="S196">
            <v>11.386797553819457</v>
          </cell>
          <cell r="T196">
            <v>1.0332065833333335</v>
          </cell>
          <cell r="U196">
            <v>3.3744329232953287</v>
          </cell>
          <cell r="V196">
            <v>0.20373333333333335</v>
          </cell>
          <cell r="X196">
            <v>0.24539999999999998</v>
          </cell>
        </row>
        <row r="197">
          <cell r="N197">
            <v>1.167</v>
          </cell>
          <cell r="S197">
            <v>11.957938422838627</v>
          </cell>
          <cell r="T197">
            <v>1.0624232219365894</v>
          </cell>
          <cell r="U197">
            <v>3.458025220098695</v>
          </cell>
          <cell r="V197">
            <v>0.19256666666666664</v>
          </cell>
          <cell r="X197">
            <v>0.23343333333333335</v>
          </cell>
        </row>
        <row r="198">
          <cell r="N198">
            <v>1.133</v>
          </cell>
          <cell r="S198">
            <v>12.885118798262871</v>
          </cell>
          <cell r="T198">
            <v>1.0943052956751986</v>
          </cell>
          <cell r="U198">
            <v>3.5895847668306806</v>
          </cell>
          <cell r="V198">
            <v>0.18143333333333334</v>
          </cell>
          <cell r="X198">
            <v>0.22063333333333335</v>
          </cell>
        </row>
        <row r="199">
          <cell r="N199">
            <v>1.1000000000000001</v>
          </cell>
          <cell r="S199">
            <v>13.40721152758587</v>
          </cell>
          <cell r="T199">
            <v>1.1271344545454545</v>
          </cell>
          <cell r="U199">
            <v>3.6615859306570795</v>
          </cell>
          <cell r="V199">
            <v>0.16920000000000002</v>
          </cell>
          <cell r="X199">
            <v>0.20803333333333335</v>
          </cell>
        </row>
        <row r="200">
          <cell r="N200">
            <v>1.0669999999999999</v>
          </cell>
          <cell r="S200">
            <v>13.06707758362797</v>
          </cell>
          <cell r="T200">
            <v>1.1619942830365511</v>
          </cell>
          <cell r="U200">
            <v>3.6148412943901107</v>
          </cell>
          <cell r="V200">
            <v>0.15776666666666667</v>
          </cell>
          <cell r="X200">
            <v>0.19866666666666666</v>
          </cell>
        </row>
        <row r="201">
          <cell r="N201">
            <v>1.0329999999999999</v>
          </cell>
          <cell r="S201">
            <v>12.527414916933841</v>
          </cell>
          <cell r="T201">
            <v>1.2002399806389159</v>
          </cell>
          <cell r="U201">
            <v>3.5394088372119206</v>
          </cell>
          <cell r="V201">
            <v>0.14776666666666666</v>
          </cell>
          <cell r="X201">
            <v>0.19156666666666666</v>
          </cell>
        </row>
        <row r="202">
          <cell r="N202">
            <v>1</v>
          </cell>
          <cell r="S202">
            <v>13.395820069069627</v>
          </cell>
          <cell r="T202">
            <v>1.2398479</v>
          </cell>
          <cell r="U202">
            <v>3.6600300639570746</v>
          </cell>
          <cell r="V202">
            <v>0.14153333333333334</v>
          </cell>
          <cell r="X202">
            <v>0.18396666666666672</v>
          </cell>
        </row>
        <row r="203">
          <cell r="N203">
            <v>0.98</v>
          </cell>
          <cell r="S203">
            <v>14.127095590945446</v>
          </cell>
          <cell r="T203">
            <v>1.2651509183673471</v>
          </cell>
          <cell r="U203">
            <v>3.7586028775258296</v>
          </cell>
          <cell r="V203">
            <v>0.13726666666666665</v>
          </cell>
          <cell r="X203">
            <v>0.17843333333333339</v>
          </cell>
        </row>
        <row r="204">
          <cell r="N204">
            <v>0.96</v>
          </cell>
          <cell r="S204">
            <v>14.679190851568606</v>
          </cell>
          <cell r="T204">
            <v>1.2915082291666666</v>
          </cell>
          <cell r="U204">
            <v>3.831343217667742</v>
          </cell>
          <cell r="V204">
            <v>0.13340000000000002</v>
          </cell>
          <cell r="X204">
            <v>0.17390000000000005</v>
          </cell>
        </row>
        <row r="205">
          <cell r="N205">
            <v>0.94</v>
          </cell>
          <cell r="S205">
            <v>14.978144768226567</v>
          </cell>
          <cell r="T205">
            <v>1.3189871276595746</v>
          </cell>
          <cell r="U205">
            <v>3.870160819426832</v>
          </cell>
          <cell r="V205">
            <v>0.1305</v>
          </cell>
          <cell r="X205">
            <v>0.17103333333333337</v>
          </cell>
        </row>
        <row r="206">
          <cell r="N206">
            <v>0.92</v>
          </cell>
          <cell r="S206">
            <v>15.553130180939718</v>
          </cell>
          <cell r="T206">
            <v>1.3476607608695652</v>
          </cell>
          <cell r="U206">
            <v>3.9437457043957229</v>
          </cell>
          <cell r="V206">
            <v>0.12563333333333332</v>
          </cell>
          <cell r="X206">
            <v>0.1655666666666667</v>
          </cell>
        </row>
        <row r="207">
          <cell r="N207">
            <v>0.9</v>
          </cell>
          <cell r="S207">
            <v>15.478055065804575</v>
          </cell>
          <cell r="T207">
            <v>1.3776087777777777</v>
          </cell>
          <cell r="U207">
            <v>3.9342159404136137</v>
          </cell>
          <cell r="V207">
            <v>0.12453333333333332</v>
          </cell>
          <cell r="X207">
            <v>0.16546666666666665</v>
          </cell>
        </row>
        <row r="208">
          <cell r="N208">
            <v>0.88</v>
          </cell>
          <cell r="S208">
            <v>16.201479489003685</v>
          </cell>
          <cell r="T208">
            <v>1.4089180681818181</v>
          </cell>
          <cell r="U208">
            <v>4.0251061463026891</v>
          </cell>
          <cell r="V208">
            <v>0.12123333333333336</v>
          </cell>
          <cell r="X208">
            <v>0.1613</v>
          </cell>
        </row>
        <row r="209">
          <cell r="N209">
            <v>0.86</v>
          </cell>
          <cell r="S209">
            <v>16.744158054840224</v>
          </cell>
          <cell r="T209">
            <v>1.4416836046511627</v>
          </cell>
          <cell r="U209">
            <v>4.0919626165008181</v>
          </cell>
          <cell r="V209">
            <v>0.12113333333333332</v>
          </cell>
          <cell r="X209">
            <v>0.16083333333333336</v>
          </cell>
        </row>
        <row r="210">
          <cell r="N210">
            <v>0.84</v>
          </cell>
          <cell r="S210">
            <v>16.806213991330278</v>
          </cell>
          <cell r="T210">
            <v>1.4760094047619048</v>
          </cell>
          <cell r="U210">
            <v>4.0995382656258101</v>
          </cell>
          <cell r="V210">
            <v>0.12103333333333335</v>
          </cell>
          <cell r="X210">
            <v>0.1614666666666667</v>
          </cell>
        </row>
        <row r="211">
          <cell r="N211">
            <v>0.82</v>
          </cell>
          <cell r="S211">
            <v>17.018187974942304</v>
          </cell>
          <cell r="T211">
            <v>1.5120096341463416</v>
          </cell>
          <cell r="U211">
            <v>4.1253106519318399</v>
          </cell>
          <cell r="V211">
            <v>0.11913333333333337</v>
          </cell>
          <cell r="X211">
            <v>0.16000000000000006</v>
          </cell>
        </row>
        <row r="212">
          <cell r="N212">
            <v>0.8</v>
          </cell>
          <cell r="S212">
            <v>17.934737611007613</v>
          </cell>
          <cell r="T212">
            <v>1.549809875</v>
          </cell>
          <cell r="U212">
            <v>4.2349424566347551</v>
          </cell>
          <cell r="V212">
            <v>0.12073333333333332</v>
          </cell>
          <cell r="X212">
            <v>0.16056666666666669</v>
          </cell>
        </row>
        <row r="213">
          <cell r="N213">
            <v>0.78</v>
          </cell>
          <cell r="S213">
            <v>18.034499529956008</v>
          </cell>
          <cell r="T213">
            <v>1.5895485897435897</v>
          </cell>
          <cell r="U213">
            <v>4.2467045494072231</v>
          </cell>
          <cell r="V213">
            <v>0.12053333333333334</v>
          </cell>
          <cell r="X213">
            <v>0.16110000000000002</v>
          </cell>
        </row>
        <row r="214">
          <cell r="N214">
            <v>0.76</v>
          </cell>
          <cell r="S214">
            <v>18.492610289804954</v>
          </cell>
          <cell r="T214">
            <v>1.6313788157894737</v>
          </cell>
          <cell r="U214">
            <v>4.3003035113588153</v>
          </cell>
          <cell r="V214">
            <v>0.12039999999999999</v>
          </cell>
          <cell r="X214">
            <v>0.16100000000000003</v>
          </cell>
        </row>
        <row r="215">
          <cell r="N215">
            <v>0.74</v>
          </cell>
          <cell r="S215">
            <v>19.231948330216998</v>
          </cell>
          <cell r="T215">
            <v>1.6754701351351351</v>
          </cell>
          <cell r="U215">
            <v>4.3854245324959127</v>
          </cell>
          <cell r="V215">
            <v>0.12103333333333331</v>
          </cell>
          <cell r="X215">
            <v>0.16116666666666657</v>
          </cell>
        </row>
        <row r="216">
          <cell r="N216">
            <v>0.72</v>
          </cell>
          <cell r="S216">
            <v>19.161139017092946</v>
          </cell>
          <cell r="T216">
            <v>1.7220109722222223</v>
          </cell>
          <cell r="U216">
            <v>4.3773438312626238</v>
          </cell>
          <cell r="V216">
            <v>0.12086666666666668</v>
          </cell>
          <cell r="X216">
            <v>0.16216666666666665</v>
          </cell>
        </row>
        <row r="217">
          <cell r="N217">
            <v>0.7</v>
          </cell>
          <cell r="S217">
            <v>19.554227093094511</v>
          </cell>
          <cell r="T217">
            <v>1.7712112857142859</v>
          </cell>
          <cell r="U217">
            <v>4.4220161796509192</v>
          </cell>
          <cell r="V217">
            <v>0.12176666666666668</v>
          </cell>
          <cell r="X217">
            <v>0.16336666666666666</v>
          </cell>
        </row>
        <row r="218">
          <cell r="N218">
            <v>0.68</v>
          </cell>
          <cell r="S218">
            <v>20.146894994361588</v>
          </cell>
          <cell r="T218">
            <v>1.8233057352941175</v>
          </cell>
          <cell r="U218">
            <v>4.4885292685201001</v>
          </cell>
          <cell r="V218">
            <v>0.12119999999999997</v>
          </cell>
          <cell r="X218">
            <v>0.16276666666666664</v>
          </cell>
        </row>
        <row r="219">
          <cell r="N219">
            <v>0.66</v>
          </cell>
          <cell r="S219">
            <v>20.721285560526141</v>
          </cell>
          <cell r="T219">
            <v>1.8785574242424241</v>
          </cell>
          <cell r="U219">
            <v>4.5520638792229331</v>
          </cell>
          <cell r="V219">
            <v>0.11956666666666664</v>
          </cell>
          <cell r="X219">
            <v>0.16120000000000001</v>
          </cell>
        </row>
        <row r="220">
          <cell r="N220">
            <v>0.64</v>
          </cell>
          <cell r="S220">
            <v>22.499962386191562</v>
          </cell>
          <cell r="T220">
            <v>1.9372623437500001</v>
          </cell>
          <cell r="U220">
            <v>4.7434125254073738</v>
          </cell>
          <cell r="V220">
            <v>0.12036666666666668</v>
          </cell>
          <cell r="X220">
            <v>0.16006666666666669</v>
          </cell>
        </row>
        <row r="221">
          <cell r="N221">
            <v>0.62</v>
          </cell>
          <cell r="S221">
            <v>21.8111817590028</v>
          </cell>
          <cell r="T221">
            <v>1.9997546774193549</v>
          </cell>
          <cell r="U221">
            <v>4.6702442932894632</v>
          </cell>
          <cell r="V221">
            <v>0.11693333333333335</v>
          </cell>
          <cell r="X221">
            <v>0.15899999999999997</v>
          </cell>
        </row>
        <row r="222">
          <cell r="N222">
            <v>0.6</v>
          </cell>
          <cell r="S222">
            <v>23.196579037969549</v>
          </cell>
          <cell r="T222">
            <v>2.066413166666667</v>
          </cell>
          <cell r="U222">
            <v>4.8162826991331755</v>
          </cell>
          <cell r="V222">
            <v>0.11739999999999999</v>
          </cell>
          <cell r="X222">
            <v>0.15836666666666666</v>
          </cell>
        </row>
        <row r="223">
          <cell r="N223">
            <v>0.57999999999999996</v>
          </cell>
          <cell r="S223">
            <v>24.47122618669037</v>
          </cell>
          <cell r="T223">
            <v>2.1376687931034484</v>
          </cell>
          <cell r="U223">
            <v>4.9468400203251335</v>
          </cell>
          <cell r="V223">
            <v>0.11836666666666669</v>
          </cell>
          <cell r="X223">
            <v>0.15860000000000002</v>
          </cell>
        </row>
        <row r="224">
          <cell r="N224">
            <v>0.56000000000000005</v>
          </cell>
          <cell r="S224">
            <v>24.963677603472004</v>
          </cell>
          <cell r="T224">
            <v>2.214014107142857</v>
          </cell>
          <cell r="U224">
            <v>4.9963664400714247</v>
          </cell>
          <cell r="V224">
            <v>0.11730000000000002</v>
          </cell>
          <cell r="X224">
            <v>0.15809999999999999</v>
          </cell>
        </row>
        <row r="225">
          <cell r="N225">
            <v>0.54</v>
          </cell>
          <cell r="S225">
            <v>26.260327232389677</v>
          </cell>
          <cell r="T225">
            <v>2.2960146296296293</v>
          </cell>
          <cell r="U225">
            <v>5.1244831185583664</v>
          </cell>
          <cell r="V225">
            <v>0.1192</v>
          </cell>
          <cell r="X225">
            <v>0.15946666666666665</v>
          </cell>
        </row>
        <row r="226">
          <cell r="N226">
            <v>0.52</v>
          </cell>
          <cell r="S226">
            <v>26.931703675235596</v>
          </cell>
          <cell r="T226">
            <v>2.3843228846153846</v>
          </cell>
          <cell r="U226">
            <v>5.1895764446855965</v>
          </cell>
          <cell r="V226">
            <v>0.1197333333333333</v>
          </cell>
          <cell r="X226">
            <v>0.16046666666666667</v>
          </cell>
        </row>
        <row r="227">
          <cell r="N227">
            <v>0.5</v>
          </cell>
          <cell r="S227">
            <v>27.139415187069822</v>
          </cell>
          <cell r="T227">
            <v>2.4796958</v>
          </cell>
          <cell r="U227">
            <v>5.2095503824293532</v>
          </cell>
          <cell r="V227">
            <v>0.11549999999999999</v>
          </cell>
          <cell r="X227">
            <v>0.15743333333333334</v>
          </cell>
        </row>
        <row r="228">
          <cell r="N228">
            <v>0.48</v>
          </cell>
          <cell r="S228">
            <v>29.891229351679407</v>
          </cell>
          <cell r="T228">
            <v>2.5830164583333333</v>
          </cell>
          <cell r="U228">
            <v>5.4672872022310486</v>
          </cell>
          <cell r="V228">
            <v>0.11270000000000002</v>
          </cell>
          <cell r="X228">
            <v>0.15253333333333333</v>
          </cell>
        </row>
        <row r="229">
          <cell r="N229">
            <v>0.46</v>
          </cell>
          <cell r="S229">
            <v>31.447182666518419</v>
          </cell>
          <cell r="T229">
            <v>2.6953215217391304</v>
          </cell>
          <cell r="U229">
            <v>5.6077787640489545</v>
          </cell>
          <cell r="V229">
            <v>0.1118</v>
          </cell>
          <cell r="X229">
            <v>0.15133333333333338</v>
          </cell>
        </row>
        <row r="230">
          <cell r="N230">
            <v>0.45</v>
          </cell>
          <cell r="S230">
            <v>33.297728324777459</v>
          </cell>
          <cell r="T230">
            <v>2.7552175555555554</v>
          </cell>
          <cell r="U230">
            <v>5.7704183838589609</v>
          </cell>
          <cell r="V230">
            <v>0.10626666666666669</v>
          </cell>
          <cell r="X230">
            <v>0.14453333333333335</v>
          </cell>
        </row>
        <row r="231">
          <cell r="N231">
            <v>0.44</v>
          </cell>
          <cell r="S231">
            <v>34.739566083709093</v>
          </cell>
          <cell r="T231">
            <v>2.8178361363636362</v>
          </cell>
          <cell r="U231">
            <v>5.894028001605446</v>
          </cell>
          <cell r="V231">
            <v>0.10460000000000004</v>
          </cell>
          <cell r="X231">
            <v>0.14216666666666666</v>
          </cell>
        </row>
        <row r="232">
          <cell r="N232">
            <v>0.43</v>
          </cell>
          <cell r="S232">
            <v>34.297517861266208</v>
          </cell>
          <cell r="T232">
            <v>2.8833672093023255</v>
          </cell>
          <cell r="U232">
            <v>5.8564082731027396</v>
          </cell>
          <cell r="V232">
            <v>0.10136666666666669</v>
          </cell>
          <cell r="X232">
            <v>0.14019999999999999</v>
          </cell>
        </row>
        <row r="233">
          <cell r="N233">
            <v>0.42</v>
          </cell>
          <cell r="S233">
            <v>39.51340967298902</v>
          </cell>
          <cell r="T233">
            <v>2.9520188095238096</v>
          </cell>
          <cell r="U233">
            <v>6.285969270763978</v>
          </cell>
          <cell r="V233">
            <v>9.8466666666666633E-2</v>
          </cell>
          <cell r="X233">
            <v>0.13326666666666664</v>
          </cell>
        </row>
        <row r="234">
          <cell r="N234">
            <v>0.41</v>
          </cell>
          <cell r="S234">
            <v>50.446672871008857</v>
          </cell>
          <cell r="T234">
            <v>3.0240192682926832</v>
          </cell>
          <cell r="U234">
            <v>7.102582127016122</v>
          </cell>
          <cell r="V234">
            <v>0.1028666666666667</v>
          </cell>
          <cell r="X234">
            <v>0.13116666666666671</v>
          </cell>
        </row>
        <row r="235">
          <cell r="N235">
            <v>0.4</v>
          </cell>
          <cell r="S235">
            <v>51.260368138962953</v>
          </cell>
          <cell r="T235">
            <v>3.09961975</v>
          </cell>
          <cell r="U235">
            <v>7.1596346372537019</v>
          </cell>
          <cell r="V235">
            <v>9.1399999999999995E-2</v>
          </cell>
          <cell r="X235">
            <v>0.11993333333333332</v>
          </cell>
        </row>
        <row r="293">
          <cell r="K293">
            <v>27.139415187069822</v>
          </cell>
          <cell r="L293">
            <v>2.4796958</v>
          </cell>
        </row>
        <row r="294">
          <cell r="K294">
            <v>29.891229351679407</v>
          </cell>
          <cell r="L294">
            <v>2.5830164583333333</v>
          </cell>
        </row>
        <row r="295">
          <cell r="K295">
            <v>31.447182666518419</v>
          </cell>
          <cell r="L295">
            <v>2.6953215217391304</v>
          </cell>
        </row>
        <row r="296">
          <cell r="K296">
            <v>33.297728324777459</v>
          </cell>
          <cell r="L296">
            <v>2.7552175555555554</v>
          </cell>
        </row>
        <row r="297">
          <cell r="K297">
            <v>34.739566083709093</v>
          </cell>
          <cell r="L297">
            <v>2.8178361363636362</v>
          </cell>
        </row>
        <row r="298">
          <cell r="K298">
            <v>34.297517861266208</v>
          </cell>
          <cell r="L298">
            <v>2.8833672093023255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2"/>
  <sheetViews>
    <sheetView topLeftCell="A47" zoomScale="25" zoomScaleNormal="25" workbookViewId="0">
      <selection activeCell="Q112" sqref="Q112"/>
    </sheetView>
  </sheetViews>
  <sheetFormatPr defaultRowHeight="15.6" x14ac:dyDescent="0.3"/>
  <cols>
    <col min="1" max="1" width="21.109375" style="6" bestFit="1" customWidth="1"/>
    <col min="2" max="2" width="17.109375" style="6" customWidth="1"/>
    <col min="3" max="3" width="20.6640625" style="6" customWidth="1"/>
    <col min="4" max="4" width="21.109375" style="6" customWidth="1"/>
    <col min="5" max="6" width="17.44140625" customWidth="1"/>
    <col min="7" max="7" width="20.33203125" bestFit="1" customWidth="1"/>
    <col min="8" max="12" width="16.6640625" customWidth="1"/>
    <col min="13" max="13" width="20.33203125" bestFit="1" customWidth="1"/>
    <col min="14" max="17" width="16.6640625" customWidth="1"/>
    <col min="18" max="18" width="18.6640625" bestFit="1" customWidth="1"/>
    <col min="19" max="19" width="20.33203125" bestFit="1" customWidth="1"/>
    <col min="20" max="24" width="16.6640625" customWidth="1"/>
    <col min="25" max="25" width="20.33203125" bestFit="1" customWidth="1"/>
    <col min="26" max="30" width="16.6640625" customWidth="1"/>
    <col min="31" max="31" width="20.33203125" bestFit="1" customWidth="1"/>
    <col min="32" max="34" width="16.6640625" customWidth="1"/>
    <col min="35" max="35" width="8.5546875" bestFit="1" customWidth="1"/>
    <col min="36" max="36" width="15.88671875" bestFit="1" customWidth="1"/>
    <col min="37" max="37" width="20.33203125" bestFit="1" customWidth="1"/>
    <col min="38" max="38" width="16.6640625" customWidth="1"/>
  </cols>
  <sheetData>
    <row r="1" spans="1:38" x14ac:dyDescent="0.3">
      <c r="A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K1" s="6"/>
      <c r="AL1" s="6"/>
    </row>
    <row r="2" spans="1:38" x14ac:dyDescent="0.3">
      <c r="A2" s="6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K2" s="6"/>
      <c r="AL2" s="6"/>
    </row>
    <row r="3" spans="1:38" x14ac:dyDescent="0.3">
      <c r="A3" s="6" t="s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K3" s="6"/>
      <c r="AL3" s="6"/>
    </row>
    <row r="4" spans="1:38" x14ac:dyDescent="0.3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6"/>
      <c r="AL4" s="6"/>
    </row>
    <row r="5" spans="1:38" x14ac:dyDescent="0.3">
      <c r="A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K5" s="6"/>
      <c r="AL5" s="6"/>
    </row>
    <row r="6" spans="1:38" x14ac:dyDescent="0.3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K6" s="6"/>
      <c r="AL6" s="6"/>
    </row>
    <row r="7" spans="1:38" x14ac:dyDescent="0.3">
      <c r="A7" s="6" t="s">
        <v>4</v>
      </c>
      <c r="B7" s="7">
        <v>44865</v>
      </c>
      <c r="C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K7" s="6"/>
      <c r="AL7" s="6"/>
    </row>
    <row r="8" spans="1:38" x14ac:dyDescent="0.3">
      <c r="B8" s="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K8" s="6"/>
      <c r="AL8" s="6"/>
    </row>
    <row r="9" spans="1:38" x14ac:dyDescent="0.3">
      <c r="A9" s="6" t="s">
        <v>5</v>
      </c>
      <c r="B9" s="9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K9" s="6"/>
      <c r="AL9" s="6"/>
    </row>
    <row r="10" spans="1:38" x14ac:dyDescent="0.3">
      <c r="A10" s="6" t="s">
        <v>7</v>
      </c>
      <c r="B10" s="9" t="s"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K10" s="6"/>
      <c r="AL10" s="6"/>
    </row>
    <row r="11" spans="1:38" ht="15" customHeight="1" x14ac:dyDescent="0.3">
      <c r="A11" s="6" t="s">
        <v>9</v>
      </c>
      <c r="B11" s="6" t="s">
        <v>10</v>
      </c>
      <c r="C11" s="10"/>
      <c r="D11" s="10"/>
      <c r="E11" s="10"/>
      <c r="F11" s="10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K11" s="6"/>
      <c r="AL11" s="6"/>
    </row>
    <row r="12" spans="1:38" ht="15" customHeight="1" x14ac:dyDescent="0.3">
      <c r="A12" s="11"/>
      <c r="C12" s="10"/>
      <c r="D12" s="10"/>
      <c r="E12" s="10"/>
      <c r="F12" s="10"/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K12" s="6"/>
      <c r="AL12" s="6"/>
    </row>
    <row r="13" spans="1:38" ht="15" customHeight="1" x14ac:dyDescent="0.3">
      <c r="A13" s="11"/>
      <c r="C13" s="10"/>
      <c r="D13" s="10"/>
      <c r="E13" s="10"/>
      <c r="F13" s="10"/>
      <c r="G13" s="10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K13" s="6"/>
      <c r="AL13" s="6"/>
    </row>
    <row r="14" spans="1:38" ht="15" customHeight="1" thickBot="1" x14ac:dyDescent="0.35">
      <c r="A14" s="11"/>
      <c r="C14" s="10"/>
      <c r="D14" s="10"/>
      <c r="E14" s="10"/>
      <c r="F14" s="10"/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K14" s="6"/>
      <c r="AL14" s="6"/>
    </row>
    <row r="15" spans="1:38" ht="31.5" customHeight="1" x14ac:dyDescent="0.3">
      <c r="B15" s="76" t="s">
        <v>11</v>
      </c>
      <c r="C15" s="77"/>
      <c r="D15" s="78"/>
      <c r="E15" s="12"/>
      <c r="F15" s="12"/>
      <c r="G15" s="12"/>
      <c r="H15" s="76">
        <v>80</v>
      </c>
      <c r="I15" s="77"/>
      <c r="J15" s="78"/>
      <c r="K15" s="6"/>
      <c r="L15" s="6"/>
      <c r="M15" s="6"/>
      <c r="N15" s="76">
        <v>18</v>
      </c>
      <c r="O15" s="77"/>
      <c r="P15" s="78"/>
      <c r="Q15" s="6"/>
      <c r="R15" s="6"/>
      <c r="S15" s="6"/>
      <c r="T15" s="76" t="s">
        <v>12</v>
      </c>
      <c r="U15" s="77"/>
      <c r="V15" s="78"/>
      <c r="W15" s="6"/>
      <c r="X15" s="6"/>
      <c r="Y15" s="6"/>
      <c r="Z15" s="76">
        <v>600</v>
      </c>
      <c r="AA15" s="77"/>
      <c r="AB15" s="78"/>
      <c r="AC15" s="6"/>
      <c r="AD15" s="6"/>
      <c r="AE15" s="6"/>
      <c r="AF15" s="76">
        <v>800</v>
      </c>
      <c r="AG15" s="77"/>
      <c r="AH15" s="78"/>
      <c r="AK15" s="6"/>
      <c r="AL15" s="85" t="s">
        <v>13</v>
      </c>
    </row>
    <row r="16" spans="1:38" ht="30" customHeight="1" thickBot="1" x14ac:dyDescent="0.35">
      <c r="B16" s="79"/>
      <c r="C16" s="80"/>
      <c r="D16" s="81"/>
      <c r="E16" s="36"/>
      <c r="F16" s="36"/>
      <c r="G16" s="6"/>
      <c r="H16" s="79"/>
      <c r="I16" s="80"/>
      <c r="J16" s="81"/>
      <c r="K16" s="6"/>
      <c r="L16" s="6"/>
      <c r="M16" s="6"/>
      <c r="N16" s="79"/>
      <c r="O16" s="80"/>
      <c r="P16" s="81"/>
      <c r="Q16" s="6"/>
      <c r="R16" s="6"/>
      <c r="S16" s="6"/>
      <c r="T16" s="79"/>
      <c r="U16" s="80"/>
      <c r="V16" s="81"/>
      <c r="W16" s="6"/>
      <c r="X16" s="6"/>
      <c r="Y16" s="6"/>
      <c r="Z16" s="79"/>
      <c r="AA16" s="80"/>
      <c r="AB16" s="81"/>
      <c r="AC16" s="6"/>
      <c r="AD16" s="6"/>
      <c r="AE16" s="6"/>
      <c r="AF16" s="79"/>
      <c r="AG16" s="80"/>
      <c r="AH16" s="81"/>
      <c r="AK16" s="6"/>
      <c r="AL16" s="86"/>
    </row>
    <row r="17" spans="1:38" ht="39.75" customHeight="1" thickBot="1" x14ac:dyDescent="0.35">
      <c r="A17" s="13" t="s">
        <v>14</v>
      </c>
      <c r="B17" s="14">
        <v>0.74399999999999999</v>
      </c>
      <c r="C17" s="15">
        <v>0.74199999999999999</v>
      </c>
      <c r="D17" s="16">
        <v>0.746</v>
      </c>
      <c r="E17" s="36" t="s">
        <v>15</v>
      </c>
      <c r="F17" s="36" t="s">
        <v>16</v>
      </c>
      <c r="G17" s="13" t="s">
        <v>14</v>
      </c>
      <c r="H17" s="55">
        <v>0.75</v>
      </c>
      <c r="I17" s="15">
        <v>0.747</v>
      </c>
      <c r="J17" s="37">
        <v>0.75</v>
      </c>
      <c r="K17" s="36" t="s">
        <v>15</v>
      </c>
      <c r="L17" s="36" t="s">
        <v>16</v>
      </c>
      <c r="M17" s="24" t="s">
        <v>14</v>
      </c>
      <c r="N17" s="55">
        <v>0.77</v>
      </c>
      <c r="O17" s="56">
        <v>0.77</v>
      </c>
      <c r="P17" s="37">
        <v>0.77</v>
      </c>
      <c r="Q17" s="36" t="s">
        <v>15</v>
      </c>
      <c r="R17" s="36" t="s">
        <v>16</v>
      </c>
      <c r="S17" s="13" t="s">
        <v>14</v>
      </c>
      <c r="T17" s="14">
        <v>0.75700000000000001</v>
      </c>
      <c r="U17" s="15">
        <v>0.755</v>
      </c>
      <c r="V17" s="37">
        <v>0.754</v>
      </c>
      <c r="W17" s="36" t="s">
        <v>15</v>
      </c>
      <c r="X17" s="36" t="s">
        <v>16</v>
      </c>
      <c r="Y17" s="24" t="s">
        <v>14</v>
      </c>
      <c r="Z17" s="14">
        <v>0.753</v>
      </c>
      <c r="AA17" s="15">
        <v>0.75700000000000001</v>
      </c>
      <c r="AB17" s="16">
        <v>0.752</v>
      </c>
      <c r="AC17" s="36" t="s">
        <v>15</v>
      </c>
      <c r="AD17" s="36" t="s">
        <v>16</v>
      </c>
      <c r="AE17" s="13" t="s">
        <v>14</v>
      </c>
      <c r="AF17" s="14">
        <v>0.745</v>
      </c>
      <c r="AG17" s="15">
        <v>0.746</v>
      </c>
      <c r="AH17" s="37">
        <v>0.74399999999999999</v>
      </c>
      <c r="AI17" s="36" t="s">
        <v>15</v>
      </c>
      <c r="AJ17" s="36" t="s">
        <v>16</v>
      </c>
      <c r="AK17" s="13" t="s">
        <v>14</v>
      </c>
      <c r="AL17" s="50">
        <v>0.90100000000000002</v>
      </c>
    </row>
    <row r="18" spans="1:38" ht="16.2" thickBot="1" x14ac:dyDescent="0.35">
      <c r="A18" s="17" t="s">
        <v>17</v>
      </c>
      <c r="B18" s="87" t="s">
        <v>18</v>
      </c>
      <c r="C18" s="87"/>
      <c r="D18" s="88"/>
      <c r="E18" s="36"/>
      <c r="G18" s="17" t="s">
        <v>17</v>
      </c>
      <c r="H18" s="87" t="s">
        <v>18</v>
      </c>
      <c r="I18" s="87"/>
      <c r="J18" s="88"/>
      <c r="K18" s="6"/>
      <c r="M18" s="17" t="s">
        <v>17</v>
      </c>
      <c r="N18" s="82" t="s">
        <v>18</v>
      </c>
      <c r="O18" s="83"/>
      <c r="P18" s="84"/>
      <c r="Q18" s="6"/>
      <c r="S18" s="17" t="s">
        <v>17</v>
      </c>
      <c r="T18" s="82" t="s">
        <v>18</v>
      </c>
      <c r="U18" s="83"/>
      <c r="V18" s="84"/>
      <c r="W18" s="6"/>
      <c r="Y18" s="17" t="s">
        <v>17</v>
      </c>
      <c r="Z18" s="82" t="s">
        <v>18</v>
      </c>
      <c r="AA18" s="83"/>
      <c r="AB18" s="84"/>
      <c r="AC18" s="6"/>
      <c r="AE18" s="17" t="s">
        <v>17</v>
      </c>
      <c r="AF18" s="82" t="s">
        <v>18</v>
      </c>
      <c r="AG18" s="83"/>
      <c r="AH18" s="84"/>
      <c r="AK18" s="17" t="s">
        <v>17</v>
      </c>
      <c r="AL18" s="51" t="s">
        <v>18</v>
      </c>
    </row>
    <row r="19" spans="1:38" x14ac:dyDescent="0.3">
      <c r="A19" s="19">
        <v>2.5</v>
      </c>
      <c r="B19" s="27">
        <v>0.5333</v>
      </c>
      <c r="C19" s="28">
        <v>0.54659999999999997</v>
      </c>
      <c r="D19" s="29">
        <v>0.53890000000000005</v>
      </c>
      <c r="E19" s="18">
        <f t="shared" ref="E19:E50" si="0">AVERAGE(B19:D19)</f>
        <v>0.53959999999999997</v>
      </c>
      <c r="F19" s="18">
        <f>E19-$AL19</f>
        <v>0.44489999999999996</v>
      </c>
      <c r="G19" s="34">
        <v>2.5</v>
      </c>
      <c r="H19" s="27">
        <v>0.48809999999999998</v>
      </c>
      <c r="I19" s="28">
        <v>0.49009999999999998</v>
      </c>
      <c r="J19" s="29">
        <v>0.4899</v>
      </c>
      <c r="K19" s="18">
        <f>AVERAGE(H19:J19)</f>
        <v>0.48936666666666667</v>
      </c>
      <c r="L19" s="18">
        <f>K19-$AL19</f>
        <v>0.39466666666666667</v>
      </c>
      <c r="M19" s="34">
        <v>2.5</v>
      </c>
      <c r="N19" s="27">
        <v>0.45839999999999997</v>
      </c>
      <c r="O19" s="28">
        <v>0.4612</v>
      </c>
      <c r="P19" s="29">
        <v>0.4612</v>
      </c>
      <c r="Q19" s="18">
        <f>AVERAGE(N19:P19)</f>
        <v>0.46026666666666666</v>
      </c>
      <c r="R19" s="18">
        <f>Q19-$AL19</f>
        <v>0.36556666666666665</v>
      </c>
      <c r="S19" s="34">
        <v>2.5</v>
      </c>
      <c r="T19" s="27">
        <v>0.48170000000000002</v>
      </c>
      <c r="U19" s="28">
        <v>0.48620000000000002</v>
      </c>
      <c r="V19" s="29">
        <v>0.48299999999999998</v>
      </c>
      <c r="W19" s="18">
        <f>AVERAGE(T19:V19)</f>
        <v>0.4836333333333333</v>
      </c>
      <c r="X19" s="18">
        <f>W19-$AL19</f>
        <v>0.3889333333333333</v>
      </c>
      <c r="Y19" s="34">
        <v>2.5</v>
      </c>
      <c r="Z19" s="27">
        <v>0.51149999999999995</v>
      </c>
      <c r="AA19" s="28">
        <v>0.51070000000000004</v>
      </c>
      <c r="AB19" s="29">
        <v>0.51790000000000003</v>
      </c>
      <c r="AC19" s="18">
        <f>AVERAGE(Z19:AB19)</f>
        <v>0.51336666666666664</v>
      </c>
      <c r="AD19" s="18">
        <f>AC19-$AL19</f>
        <v>0.41866666666666663</v>
      </c>
      <c r="AE19" s="34">
        <v>2.5</v>
      </c>
      <c r="AF19" s="27">
        <v>0.53390000000000004</v>
      </c>
      <c r="AG19" s="28">
        <v>0.5302</v>
      </c>
      <c r="AH19" s="29">
        <v>0.53439999999999999</v>
      </c>
      <c r="AI19" s="18">
        <f>AVERAGE(AF19:AH19)</f>
        <v>0.53283333333333338</v>
      </c>
      <c r="AJ19" s="18">
        <f>AI19-$AL19</f>
        <v>0.43813333333333337</v>
      </c>
      <c r="AK19" s="34">
        <v>2.5</v>
      </c>
      <c r="AL19" s="52">
        <v>9.4700000000000006E-2</v>
      </c>
    </row>
    <row r="20" spans="1:38" x14ac:dyDescent="0.3">
      <c r="A20" s="20">
        <v>2.4670000000000001</v>
      </c>
      <c r="B20" s="30">
        <v>0.52659999999999996</v>
      </c>
      <c r="C20" s="18">
        <v>0.54</v>
      </c>
      <c r="D20" s="21">
        <v>0.53169999999999995</v>
      </c>
      <c r="E20" s="18">
        <f t="shared" si="0"/>
        <v>0.53276666666666672</v>
      </c>
      <c r="F20" s="18">
        <f t="shared" ref="F20:F83" si="1">E20-$AL20</f>
        <v>0.43806666666666672</v>
      </c>
      <c r="G20" s="32">
        <v>2.4670000000000001</v>
      </c>
      <c r="H20" s="30">
        <v>0.48409999999999997</v>
      </c>
      <c r="I20" s="18">
        <v>0.4854</v>
      </c>
      <c r="J20" s="21">
        <v>0.48399999999999999</v>
      </c>
      <c r="K20" s="18">
        <f t="shared" ref="K20:K83" si="2">AVERAGE(H20:J20)</f>
        <v>0.48449999999999999</v>
      </c>
      <c r="L20" s="18">
        <f t="shared" ref="L20:L83" si="3">K20-$AL20</f>
        <v>0.38979999999999998</v>
      </c>
      <c r="M20" s="32">
        <v>2.4670000000000001</v>
      </c>
      <c r="N20" s="30">
        <v>0.45500000000000002</v>
      </c>
      <c r="O20" s="18">
        <v>0.45650000000000002</v>
      </c>
      <c r="P20" s="21">
        <v>0.45600000000000002</v>
      </c>
      <c r="Q20" s="18">
        <f t="shared" ref="Q20:Q83" si="4">AVERAGE(N20:P20)</f>
        <v>0.45583333333333331</v>
      </c>
      <c r="R20" s="18">
        <f t="shared" ref="R20:R83" si="5">Q20-$AL20</f>
        <v>0.36113333333333331</v>
      </c>
      <c r="S20" s="32">
        <v>2.4670000000000001</v>
      </c>
      <c r="T20" s="30">
        <v>0.4763</v>
      </c>
      <c r="U20" s="18">
        <v>0.48199999999999998</v>
      </c>
      <c r="V20" s="21">
        <v>0.47820000000000001</v>
      </c>
      <c r="W20" s="18">
        <f t="shared" ref="W20:W83" si="6">AVERAGE(T20:V20)</f>
        <v>0.47883333333333328</v>
      </c>
      <c r="X20" s="18">
        <f t="shared" ref="X20:X83" si="7">W20-$AL20</f>
        <v>0.38413333333333327</v>
      </c>
      <c r="Y20" s="32">
        <v>2.4670000000000001</v>
      </c>
      <c r="Z20" s="30">
        <v>0.50370000000000004</v>
      </c>
      <c r="AA20" s="18">
        <v>0.50209999999999999</v>
      </c>
      <c r="AB20" s="21">
        <v>0.51029999999999998</v>
      </c>
      <c r="AC20" s="18">
        <f t="shared" ref="AC20:AC83" si="8">AVERAGE(Z20:AB20)</f>
        <v>0.50536666666666663</v>
      </c>
      <c r="AD20" s="18">
        <f t="shared" ref="AD20:AD83" si="9">AC20-$AL20</f>
        <v>0.41066666666666662</v>
      </c>
      <c r="AE20" s="32">
        <v>2.4670000000000001</v>
      </c>
      <c r="AF20" s="30">
        <v>0.52759999999999996</v>
      </c>
      <c r="AG20" s="18">
        <v>0.52359999999999995</v>
      </c>
      <c r="AH20" s="21">
        <v>0.52710000000000001</v>
      </c>
      <c r="AI20" s="18">
        <f t="shared" ref="AI20:AI83" si="10">AVERAGE(AF20:AH20)</f>
        <v>0.52610000000000001</v>
      </c>
      <c r="AJ20" s="18">
        <f t="shared" ref="AJ20:AJ83" si="11">AI20-$AL20</f>
        <v>0.43140000000000001</v>
      </c>
      <c r="AK20" s="32">
        <v>2.4670000000000001</v>
      </c>
      <c r="AL20" s="53">
        <v>9.4700000000000006E-2</v>
      </c>
    </row>
    <row r="21" spans="1:38" x14ac:dyDescent="0.3">
      <c r="A21" s="20">
        <v>2.4329999999999998</v>
      </c>
      <c r="B21" s="30">
        <v>0.52339999999999998</v>
      </c>
      <c r="C21" s="18">
        <v>0.5363</v>
      </c>
      <c r="D21" s="21">
        <v>0.52829999999999999</v>
      </c>
      <c r="E21" s="18">
        <f t="shared" si="0"/>
        <v>0.52933333333333332</v>
      </c>
      <c r="F21" s="18">
        <f t="shared" si="1"/>
        <v>0.43503333333333333</v>
      </c>
      <c r="G21" s="32">
        <v>2.4329999999999998</v>
      </c>
      <c r="H21" s="30">
        <v>0.4819</v>
      </c>
      <c r="I21" s="18">
        <v>0.48349999999999999</v>
      </c>
      <c r="J21" s="21">
        <v>0.48130000000000001</v>
      </c>
      <c r="K21" s="18">
        <f t="shared" si="2"/>
        <v>0.48223333333333335</v>
      </c>
      <c r="L21" s="18">
        <f t="shared" si="3"/>
        <v>0.38793333333333335</v>
      </c>
      <c r="M21" s="32">
        <v>2.4329999999999998</v>
      </c>
      <c r="N21" s="30">
        <v>0.45240000000000002</v>
      </c>
      <c r="O21" s="18">
        <v>0.45369999999999999</v>
      </c>
      <c r="P21" s="21">
        <v>0.4546</v>
      </c>
      <c r="Q21" s="18">
        <f t="shared" si="4"/>
        <v>0.45356666666666667</v>
      </c>
      <c r="R21" s="18">
        <f t="shared" si="5"/>
        <v>0.35926666666666668</v>
      </c>
      <c r="S21" s="32">
        <v>2.4329999999999998</v>
      </c>
      <c r="T21" s="30">
        <v>0.4748</v>
      </c>
      <c r="U21" s="18">
        <v>0.47920000000000001</v>
      </c>
      <c r="V21" s="21">
        <v>0.47560000000000002</v>
      </c>
      <c r="W21" s="18">
        <f t="shared" si="6"/>
        <v>0.47653333333333331</v>
      </c>
      <c r="X21" s="18">
        <f t="shared" si="7"/>
        <v>0.38223333333333331</v>
      </c>
      <c r="Y21" s="32">
        <v>2.4329999999999998</v>
      </c>
      <c r="Z21" s="30">
        <v>0.4995</v>
      </c>
      <c r="AA21" s="18">
        <v>0.49880000000000002</v>
      </c>
      <c r="AB21" s="21">
        <v>0.50590000000000002</v>
      </c>
      <c r="AC21" s="18">
        <f t="shared" si="8"/>
        <v>0.50139999999999996</v>
      </c>
      <c r="AD21" s="18">
        <f t="shared" si="9"/>
        <v>0.40709999999999996</v>
      </c>
      <c r="AE21" s="32">
        <v>2.4329999999999998</v>
      </c>
      <c r="AF21" s="30">
        <v>0.52439999999999998</v>
      </c>
      <c r="AG21" s="18">
        <v>0.51959999999999995</v>
      </c>
      <c r="AH21" s="21">
        <v>0.52359999999999995</v>
      </c>
      <c r="AI21" s="18">
        <f t="shared" si="10"/>
        <v>0.52253333333333341</v>
      </c>
      <c r="AJ21" s="18">
        <f t="shared" si="11"/>
        <v>0.42823333333333341</v>
      </c>
      <c r="AK21" s="32">
        <v>2.4329999999999998</v>
      </c>
      <c r="AL21" s="53">
        <v>9.4299999999999995E-2</v>
      </c>
    </row>
    <row r="22" spans="1:38" x14ac:dyDescent="0.3">
      <c r="A22" s="20">
        <v>2.4</v>
      </c>
      <c r="B22" s="30">
        <v>0.52210000000000001</v>
      </c>
      <c r="C22" s="18">
        <v>0.53400000000000003</v>
      </c>
      <c r="D22" s="21">
        <v>0.52700000000000002</v>
      </c>
      <c r="E22" s="18">
        <f t="shared" si="0"/>
        <v>0.52769999999999995</v>
      </c>
      <c r="F22" s="18">
        <f t="shared" si="1"/>
        <v>0.43209999999999993</v>
      </c>
      <c r="G22" s="32">
        <v>2.4</v>
      </c>
      <c r="H22" s="30">
        <v>0.48010000000000003</v>
      </c>
      <c r="I22" s="18">
        <v>0.48110000000000003</v>
      </c>
      <c r="J22" s="21">
        <v>0.4803</v>
      </c>
      <c r="K22" s="18">
        <f t="shared" si="2"/>
        <v>0.48049999999999998</v>
      </c>
      <c r="L22" s="18">
        <f t="shared" si="3"/>
        <v>0.38489999999999996</v>
      </c>
      <c r="M22" s="32">
        <v>2.4</v>
      </c>
      <c r="N22" s="30">
        <v>0.4511</v>
      </c>
      <c r="O22" s="18">
        <v>0.45340000000000003</v>
      </c>
      <c r="P22" s="21">
        <v>0.4536</v>
      </c>
      <c r="Q22" s="18">
        <f t="shared" si="4"/>
        <v>0.45270000000000005</v>
      </c>
      <c r="R22" s="18">
        <f t="shared" si="5"/>
        <v>0.35710000000000003</v>
      </c>
      <c r="S22" s="32">
        <v>2.4</v>
      </c>
      <c r="T22" s="30">
        <v>0.47270000000000001</v>
      </c>
      <c r="U22" s="18">
        <v>0.47699999999999998</v>
      </c>
      <c r="V22" s="21">
        <v>0.4743</v>
      </c>
      <c r="W22" s="18">
        <f t="shared" si="6"/>
        <v>0.47466666666666663</v>
      </c>
      <c r="X22" s="18">
        <f t="shared" si="7"/>
        <v>0.37906666666666661</v>
      </c>
      <c r="Y22" s="32">
        <v>2.4</v>
      </c>
      <c r="Z22" s="30">
        <v>0.49840000000000001</v>
      </c>
      <c r="AA22" s="18">
        <v>0.49580000000000002</v>
      </c>
      <c r="AB22" s="21">
        <v>0.50360000000000005</v>
      </c>
      <c r="AC22" s="18">
        <f t="shared" si="8"/>
        <v>0.49926666666666669</v>
      </c>
      <c r="AD22" s="18">
        <f t="shared" si="9"/>
        <v>0.40366666666666667</v>
      </c>
      <c r="AE22" s="32">
        <v>2.4</v>
      </c>
      <c r="AF22" s="30">
        <v>0.52329999999999999</v>
      </c>
      <c r="AG22" s="18">
        <v>0.51839999999999997</v>
      </c>
      <c r="AH22" s="21">
        <v>0.52110000000000001</v>
      </c>
      <c r="AI22" s="18">
        <f t="shared" si="10"/>
        <v>0.52093333333333336</v>
      </c>
      <c r="AJ22" s="18">
        <f t="shared" si="11"/>
        <v>0.42533333333333334</v>
      </c>
      <c r="AK22" s="32">
        <v>2.4</v>
      </c>
      <c r="AL22" s="53">
        <v>9.5600000000000004E-2</v>
      </c>
    </row>
    <row r="23" spans="1:38" x14ac:dyDescent="0.3">
      <c r="A23" s="20">
        <v>2.367</v>
      </c>
      <c r="B23" s="30">
        <v>0.51800000000000002</v>
      </c>
      <c r="C23" s="18">
        <v>0.53110000000000002</v>
      </c>
      <c r="D23" s="21">
        <v>0.52370000000000005</v>
      </c>
      <c r="E23" s="18">
        <f t="shared" si="0"/>
        <v>0.52426666666666677</v>
      </c>
      <c r="F23" s="18">
        <f t="shared" si="1"/>
        <v>0.42936666666666679</v>
      </c>
      <c r="G23" s="32">
        <v>2.367</v>
      </c>
      <c r="H23" s="30">
        <v>0.47860000000000003</v>
      </c>
      <c r="I23" s="18">
        <v>0.47970000000000002</v>
      </c>
      <c r="J23" s="21">
        <v>0.47749999999999998</v>
      </c>
      <c r="K23" s="18">
        <f t="shared" si="2"/>
        <v>0.47859999999999997</v>
      </c>
      <c r="L23" s="18">
        <f t="shared" si="3"/>
        <v>0.38369999999999999</v>
      </c>
      <c r="M23" s="32">
        <v>2.367</v>
      </c>
      <c r="N23" s="30">
        <v>0.44990000000000002</v>
      </c>
      <c r="O23" s="18">
        <v>0.45090000000000002</v>
      </c>
      <c r="P23" s="21">
        <v>0.45129999999999998</v>
      </c>
      <c r="Q23" s="18">
        <f t="shared" si="4"/>
        <v>0.45070000000000005</v>
      </c>
      <c r="R23" s="18">
        <f t="shared" si="5"/>
        <v>0.35580000000000006</v>
      </c>
      <c r="S23" s="32">
        <v>2.367</v>
      </c>
      <c r="T23" s="30">
        <v>0.47039999999999998</v>
      </c>
      <c r="U23" s="18">
        <v>0.4763</v>
      </c>
      <c r="V23" s="21">
        <v>0.47149999999999997</v>
      </c>
      <c r="W23" s="18">
        <f t="shared" si="6"/>
        <v>0.47273333333333328</v>
      </c>
      <c r="X23" s="18">
        <f t="shared" si="7"/>
        <v>0.3778333333333333</v>
      </c>
      <c r="Y23" s="32">
        <v>2.367</v>
      </c>
      <c r="Z23" s="30">
        <v>0.49490000000000001</v>
      </c>
      <c r="AA23" s="18">
        <v>0.49209999999999998</v>
      </c>
      <c r="AB23" s="21">
        <v>0.5</v>
      </c>
      <c r="AC23" s="18">
        <f t="shared" si="8"/>
        <v>0.4956666666666667</v>
      </c>
      <c r="AD23" s="18">
        <f t="shared" si="9"/>
        <v>0.40076666666666672</v>
      </c>
      <c r="AE23" s="32">
        <v>2.367</v>
      </c>
      <c r="AF23" s="30">
        <v>0.51859999999999995</v>
      </c>
      <c r="AG23" s="18">
        <v>0.51400000000000001</v>
      </c>
      <c r="AH23" s="21">
        <v>0.51790000000000003</v>
      </c>
      <c r="AI23" s="18">
        <f t="shared" si="10"/>
        <v>0.51683333333333337</v>
      </c>
      <c r="AJ23" s="18">
        <f t="shared" si="11"/>
        <v>0.42193333333333338</v>
      </c>
      <c r="AK23" s="32">
        <v>2.367</v>
      </c>
      <c r="AL23" s="53">
        <v>9.4899999999999998E-2</v>
      </c>
    </row>
    <row r="24" spans="1:38" x14ac:dyDescent="0.3">
      <c r="A24" s="20">
        <v>2.3330000000000002</v>
      </c>
      <c r="B24" s="30">
        <v>0.5121</v>
      </c>
      <c r="C24" s="18">
        <v>0.52510000000000001</v>
      </c>
      <c r="D24" s="21">
        <v>0.51690000000000003</v>
      </c>
      <c r="E24" s="18">
        <f t="shared" si="0"/>
        <v>0.51803333333333335</v>
      </c>
      <c r="F24" s="18">
        <f t="shared" si="1"/>
        <v>0.42333333333333334</v>
      </c>
      <c r="G24" s="32">
        <v>2.3330000000000002</v>
      </c>
      <c r="H24" s="30">
        <v>0.47360000000000002</v>
      </c>
      <c r="I24" s="18">
        <v>0.4733</v>
      </c>
      <c r="J24" s="21">
        <v>0.47320000000000001</v>
      </c>
      <c r="K24" s="18">
        <f t="shared" si="2"/>
        <v>0.47336666666666671</v>
      </c>
      <c r="L24" s="18">
        <f t="shared" si="3"/>
        <v>0.37866666666666671</v>
      </c>
      <c r="M24" s="32">
        <v>2.3330000000000002</v>
      </c>
      <c r="N24" s="30">
        <v>0.44479999999999997</v>
      </c>
      <c r="O24" s="18">
        <v>0.44550000000000001</v>
      </c>
      <c r="P24" s="21">
        <v>0.44600000000000001</v>
      </c>
      <c r="Q24" s="18">
        <f t="shared" si="4"/>
        <v>0.44543333333333335</v>
      </c>
      <c r="R24" s="18">
        <f t="shared" si="5"/>
        <v>0.35073333333333334</v>
      </c>
      <c r="S24" s="32">
        <v>2.3330000000000002</v>
      </c>
      <c r="T24" s="30">
        <v>0.46579999999999999</v>
      </c>
      <c r="U24" s="18">
        <v>0.47160000000000002</v>
      </c>
      <c r="V24" s="21">
        <v>0.4672</v>
      </c>
      <c r="W24" s="18">
        <f t="shared" si="6"/>
        <v>0.46820000000000001</v>
      </c>
      <c r="X24" s="18">
        <f t="shared" si="7"/>
        <v>0.3735</v>
      </c>
      <c r="Y24" s="32">
        <v>2.3330000000000002</v>
      </c>
      <c r="Z24" s="30">
        <v>0.48930000000000001</v>
      </c>
      <c r="AA24" s="18">
        <v>0.48630000000000001</v>
      </c>
      <c r="AB24" s="21">
        <v>0.49480000000000002</v>
      </c>
      <c r="AC24" s="18">
        <f t="shared" si="8"/>
        <v>0.49013333333333337</v>
      </c>
      <c r="AD24" s="18">
        <f t="shared" si="9"/>
        <v>0.39543333333333336</v>
      </c>
      <c r="AE24" s="32">
        <v>2.3330000000000002</v>
      </c>
      <c r="AF24" s="30">
        <v>0.51339999999999997</v>
      </c>
      <c r="AG24" s="18">
        <v>0.50860000000000005</v>
      </c>
      <c r="AH24" s="21">
        <v>0.51129999999999998</v>
      </c>
      <c r="AI24" s="18">
        <f t="shared" si="10"/>
        <v>0.5111</v>
      </c>
      <c r="AJ24" s="18">
        <f t="shared" si="11"/>
        <v>0.41639999999999999</v>
      </c>
      <c r="AK24" s="32">
        <v>2.3330000000000002</v>
      </c>
      <c r="AL24" s="53">
        <v>9.4700000000000006E-2</v>
      </c>
    </row>
    <row r="25" spans="1:38" x14ac:dyDescent="0.3">
      <c r="A25" s="20">
        <v>2.2999999999999998</v>
      </c>
      <c r="B25" s="30">
        <v>0.50560000000000005</v>
      </c>
      <c r="C25" s="18">
        <v>0.51819999999999999</v>
      </c>
      <c r="D25" s="21">
        <v>0.51049999999999995</v>
      </c>
      <c r="E25" s="18">
        <f t="shared" si="0"/>
        <v>0.5114333333333333</v>
      </c>
      <c r="F25" s="18">
        <f t="shared" si="1"/>
        <v>0.41753333333333331</v>
      </c>
      <c r="G25" s="32">
        <v>2.2999999999999998</v>
      </c>
      <c r="H25" s="30">
        <v>0.47</v>
      </c>
      <c r="I25" s="18">
        <v>0.47039999999999998</v>
      </c>
      <c r="J25" s="21">
        <v>0.46929999999999999</v>
      </c>
      <c r="K25" s="18">
        <f t="shared" si="2"/>
        <v>0.46989999999999998</v>
      </c>
      <c r="L25" s="18">
        <f t="shared" si="3"/>
        <v>0.376</v>
      </c>
      <c r="M25" s="32">
        <v>2.2999999999999998</v>
      </c>
      <c r="N25" s="30">
        <v>0.44059999999999999</v>
      </c>
      <c r="O25" s="18">
        <v>0.44059999999999999</v>
      </c>
      <c r="P25" s="21">
        <v>0.44230000000000003</v>
      </c>
      <c r="Q25" s="18">
        <f t="shared" si="4"/>
        <v>0.44116666666666671</v>
      </c>
      <c r="R25" s="18">
        <f t="shared" si="5"/>
        <v>0.34726666666666672</v>
      </c>
      <c r="S25" s="32">
        <v>2.2999999999999998</v>
      </c>
      <c r="T25" s="30">
        <v>0.46079999999999999</v>
      </c>
      <c r="U25" s="18">
        <v>0.46810000000000002</v>
      </c>
      <c r="V25" s="21">
        <v>0.46279999999999999</v>
      </c>
      <c r="W25" s="18">
        <f t="shared" si="6"/>
        <v>0.46390000000000003</v>
      </c>
      <c r="X25" s="18">
        <f t="shared" si="7"/>
        <v>0.37000000000000005</v>
      </c>
      <c r="Y25" s="32">
        <v>2.2999999999999998</v>
      </c>
      <c r="Z25" s="30">
        <v>0.48499999999999999</v>
      </c>
      <c r="AA25" s="18">
        <v>0.4803</v>
      </c>
      <c r="AB25" s="21">
        <v>0.48759999999999998</v>
      </c>
      <c r="AC25" s="18">
        <f t="shared" si="8"/>
        <v>0.48430000000000001</v>
      </c>
      <c r="AD25" s="18">
        <f t="shared" si="9"/>
        <v>0.39040000000000002</v>
      </c>
      <c r="AE25" s="32">
        <v>2.2999999999999998</v>
      </c>
      <c r="AF25" s="30">
        <v>0.50660000000000005</v>
      </c>
      <c r="AG25" s="18">
        <v>0.50270000000000004</v>
      </c>
      <c r="AH25" s="21">
        <v>0.50590000000000002</v>
      </c>
      <c r="AI25" s="18">
        <f t="shared" si="10"/>
        <v>0.50506666666666666</v>
      </c>
      <c r="AJ25" s="18">
        <f t="shared" si="11"/>
        <v>0.41116666666666668</v>
      </c>
      <c r="AK25" s="32">
        <v>2.2999999999999998</v>
      </c>
      <c r="AL25" s="53">
        <v>9.3899999999999997E-2</v>
      </c>
    </row>
    <row r="26" spans="1:38" x14ac:dyDescent="0.3">
      <c r="A26" s="20">
        <v>2.2669999999999999</v>
      </c>
      <c r="B26" s="30">
        <v>0.49909999999999999</v>
      </c>
      <c r="C26" s="18">
        <v>0.51139999999999997</v>
      </c>
      <c r="D26" s="21">
        <v>0.504</v>
      </c>
      <c r="E26" s="18">
        <f t="shared" si="0"/>
        <v>0.50483333333333336</v>
      </c>
      <c r="F26" s="18">
        <f t="shared" si="1"/>
        <v>0.41013333333333335</v>
      </c>
      <c r="G26" s="32">
        <v>2.2669999999999999</v>
      </c>
      <c r="H26" s="30">
        <v>0.46360000000000001</v>
      </c>
      <c r="I26" s="18">
        <v>0.46400000000000002</v>
      </c>
      <c r="J26" s="21">
        <v>0.46389999999999998</v>
      </c>
      <c r="K26" s="18">
        <f t="shared" si="2"/>
        <v>0.46383333333333332</v>
      </c>
      <c r="L26" s="18">
        <f t="shared" si="3"/>
        <v>0.36913333333333331</v>
      </c>
      <c r="M26" s="32">
        <v>2.2669999999999999</v>
      </c>
      <c r="N26" s="30">
        <v>0.43480000000000002</v>
      </c>
      <c r="O26" s="18">
        <v>0.43669999999999998</v>
      </c>
      <c r="P26" s="21">
        <v>0.4375</v>
      </c>
      <c r="Q26" s="18">
        <f t="shared" si="4"/>
        <v>0.4363333333333333</v>
      </c>
      <c r="R26" s="18">
        <f t="shared" si="5"/>
        <v>0.34163333333333329</v>
      </c>
      <c r="S26" s="32">
        <v>2.2669999999999999</v>
      </c>
      <c r="T26" s="30">
        <v>0.45500000000000002</v>
      </c>
      <c r="U26" s="18">
        <v>0.46010000000000001</v>
      </c>
      <c r="V26" s="21">
        <v>0.45750000000000002</v>
      </c>
      <c r="W26" s="18">
        <f t="shared" si="6"/>
        <v>0.45753333333333335</v>
      </c>
      <c r="X26" s="18">
        <f t="shared" si="7"/>
        <v>0.36283333333333334</v>
      </c>
      <c r="Y26" s="32">
        <v>2.2669999999999999</v>
      </c>
      <c r="Z26" s="30">
        <v>0.4753</v>
      </c>
      <c r="AA26" s="18">
        <v>0.47239999999999999</v>
      </c>
      <c r="AB26" s="21">
        <v>0.48049999999999998</v>
      </c>
      <c r="AC26" s="18">
        <f t="shared" si="8"/>
        <v>0.47606666666666664</v>
      </c>
      <c r="AD26" s="18">
        <f t="shared" si="9"/>
        <v>0.38136666666666663</v>
      </c>
      <c r="AE26" s="32">
        <v>2.2669999999999999</v>
      </c>
      <c r="AF26" s="30">
        <v>0.49880000000000002</v>
      </c>
      <c r="AG26" s="18">
        <v>0.4945</v>
      </c>
      <c r="AH26" s="21">
        <v>0.49790000000000001</v>
      </c>
      <c r="AI26" s="18">
        <f t="shared" si="10"/>
        <v>0.49706666666666671</v>
      </c>
      <c r="AJ26" s="18">
        <f t="shared" si="11"/>
        <v>0.40236666666666671</v>
      </c>
      <c r="AK26" s="32">
        <v>2.2669999999999999</v>
      </c>
      <c r="AL26" s="53">
        <v>9.4700000000000006E-2</v>
      </c>
    </row>
    <row r="27" spans="1:38" x14ac:dyDescent="0.3">
      <c r="A27" s="20">
        <v>2.2330000000000001</v>
      </c>
      <c r="B27" s="30">
        <v>0.49359999999999998</v>
      </c>
      <c r="C27" s="18">
        <v>0.50480000000000003</v>
      </c>
      <c r="D27" s="21">
        <v>0.498</v>
      </c>
      <c r="E27" s="18">
        <f t="shared" si="0"/>
        <v>0.49879999999999997</v>
      </c>
      <c r="F27" s="18">
        <f t="shared" si="1"/>
        <v>0.40409999999999996</v>
      </c>
      <c r="G27" s="32">
        <v>2.2330000000000001</v>
      </c>
      <c r="H27" s="30">
        <v>0.45879999999999999</v>
      </c>
      <c r="I27" s="18">
        <v>0.4602</v>
      </c>
      <c r="J27" s="21">
        <v>0.45860000000000001</v>
      </c>
      <c r="K27" s="18">
        <f t="shared" si="2"/>
        <v>0.45920000000000005</v>
      </c>
      <c r="L27" s="18">
        <f t="shared" si="3"/>
        <v>0.36450000000000005</v>
      </c>
      <c r="M27" s="32">
        <v>2.2330000000000001</v>
      </c>
      <c r="N27" s="30">
        <v>0.43149999999999999</v>
      </c>
      <c r="O27" s="18">
        <v>0.43269999999999997</v>
      </c>
      <c r="P27" s="21">
        <v>0.43380000000000002</v>
      </c>
      <c r="Q27" s="18">
        <f t="shared" si="4"/>
        <v>0.4326666666666667</v>
      </c>
      <c r="R27" s="18">
        <f t="shared" si="5"/>
        <v>0.33796666666666669</v>
      </c>
      <c r="S27" s="32">
        <v>2.2330000000000001</v>
      </c>
      <c r="T27" s="30">
        <v>0.4521</v>
      </c>
      <c r="U27" s="18">
        <v>0.45679999999999998</v>
      </c>
      <c r="V27" s="21">
        <v>0.4531</v>
      </c>
      <c r="W27" s="18">
        <f t="shared" si="6"/>
        <v>0.45400000000000001</v>
      </c>
      <c r="X27" s="18">
        <f t="shared" si="7"/>
        <v>0.35930000000000001</v>
      </c>
      <c r="Y27" s="32">
        <v>2.2330000000000001</v>
      </c>
      <c r="Z27" s="30">
        <v>0.46910000000000002</v>
      </c>
      <c r="AA27" s="18">
        <v>0.46600000000000003</v>
      </c>
      <c r="AB27" s="21">
        <v>0.4728</v>
      </c>
      <c r="AC27" s="18">
        <f t="shared" si="8"/>
        <v>0.46930000000000005</v>
      </c>
      <c r="AD27" s="18">
        <f t="shared" si="9"/>
        <v>0.37460000000000004</v>
      </c>
      <c r="AE27" s="32">
        <v>2.2330000000000001</v>
      </c>
      <c r="AF27" s="30">
        <v>0.49180000000000001</v>
      </c>
      <c r="AG27" s="18">
        <v>0.48770000000000002</v>
      </c>
      <c r="AH27" s="21">
        <v>0.49180000000000001</v>
      </c>
      <c r="AI27" s="18">
        <f t="shared" si="10"/>
        <v>0.49043333333333333</v>
      </c>
      <c r="AJ27" s="18">
        <f t="shared" si="11"/>
        <v>0.39573333333333333</v>
      </c>
      <c r="AK27" s="32">
        <v>2.2330000000000001</v>
      </c>
      <c r="AL27" s="53">
        <v>9.4700000000000006E-2</v>
      </c>
    </row>
    <row r="28" spans="1:38" x14ac:dyDescent="0.3">
      <c r="A28" s="20">
        <v>2.2000000000000002</v>
      </c>
      <c r="B28" s="30">
        <v>0.49199999999999999</v>
      </c>
      <c r="C28" s="18">
        <v>0.50270000000000004</v>
      </c>
      <c r="D28" s="21">
        <v>0.49509999999999998</v>
      </c>
      <c r="E28" s="18">
        <f t="shared" si="0"/>
        <v>0.49659999999999999</v>
      </c>
      <c r="F28" s="18">
        <f t="shared" si="1"/>
        <v>0.40210000000000001</v>
      </c>
      <c r="G28" s="32">
        <v>2.2000000000000002</v>
      </c>
      <c r="H28" s="30">
        <v>0.45810000000000001</v>
      </c>
      <c r="I28" s="18">
        <v>0.45960000000000001</v>
      </c>
      <c r="J28" s="21">
        <v>0.45679999999999998</v>
      </c>
      <c r="K28" s="18">
        <f t="shared" si="2"/>
        <v>0.45816666666666661</v>
      </c>
      <c r="L28" s="18">
        <f t="shared" si="3"/>
        <v>0.36366666666666658</v>
      </c>
      <c r="M28" s="32">
        <v>2.2000000000000002</v>
      </c>
      <c r="N28" s="30">
        <v>0.43180000000000002</v>
      </c>
      <c r="O28" s="18">
        <v>0.43290000000000001</v>
      </c>
      <c r="P28" s="21">
        <v>0.43269999999999997</v>
      </c>
      <c r="Q28" s="18">
        <f t="shared" si="4"/>
        <v>0.43246666666666672</v>
      </c>
      <c r="R28" s="18">
        <f t="shared" si="5"/>
        <v>0.33796666666666675</v>
      </c>
      <c r="S28" s="32">
        <v>2.2000000000000002</v>
      </c>
      <c r="T28" s="30">
        <v>0.45019999999999999</v>
      </c>
      <c r="U28" s="18">
        <v>0.45529999999999998</v>
      </c>
      <c r="V28" s="21">
        <v>0.4526</v>
      </c>
      <c r="W28" s="18">
        <f t="shared" si="6"/>
        <v>0.45269999999999994</v>
      </c>
      <c r="X28" s="18">
        <f t="shared" si="7"/>
        <v>0.35819999999999996</v>
      </c>
      <c r="Y28" s="32">
        <v>2.2000000000000002</v>
      </c>
      <c r="Z28" s="30">
        <v>0.46750000000000003</v>
      </c>
      <c r="AA28" s="18">
        <v>0.46379999999999999</v>
      </c>
      <c r="AB28" s="21">
        <v>0.47139999999999999</v>
      </c>
      <c r="AC28" s="18">
        <f t="shared" si="8"/>
        <v>0.46756666666666669</v>
      </c>
      <c r="AD28" s="18">
        <f t="shared" si="9"/>
        <v>0.37306666666666666</v>
      </c>
      <c r="AE28" s="32">
        <v>2.2000000000000002</v>
      </c>
      <c r="AF28" s="30">
        <v>0.4904</v>
      </c>
      <c r="AG28" s="18">
        <v>0.48520000000000002</v>
      </c>
      <c r="AH28" s="21">
        <v>0.48920000000000002</v>
      </c>
      <c r="AI28" s="18">
        <f t="shared" si="10"/>
        <v>0.48826666666666668</v>
      </c>
      <c r="AJ28" s="18">
        <f t="shared" si="11"/>
        <v>0.39376666666666671</v>
      </c>
      <c r="AK28" s="32">
        <v>2.2000000000000002</v>
      </c>
      <c r="AL28" s="53">
        <v>9.4500000000000001E-2</v>
      </c>
    </row>
    <row r="29" spans="1:38" x14ac:dyDescent="0.3">
      <c r="A29" s="20">
        <v>2.1669999999999998</v>
      </c>
      <c r="B29" s="30">
        <v>0.4945</v>
      </c>
      <c r="C29" s="18">
        <v>0.50660000000000005</v>
      </c>
      <c r="D29" s="21">
        <v>0.49719999999999998</v>
      </c>
      <c r="E29" s="18">
        <f t="shared" si="0"/>
        <v>0.49943333333333334</v>
      </c>
      <c r="F29" s="18">
        <f t="shared" si="1"/>
        <v>0.40503333333333336</v>
      </c>
      <c r="G29" s="32">
        <v>2.1669999999999998</v>
      </c>
      <c r="H29" s="30">
        <v>0.4602</v>
      </c>
      <c r="I29" s="18">
        <v>0.46050000000000002</v>
      </c>
      <c r="J29" s="21">
        <v>0.45860000000000001</v>
      </c>
      <c r="K29" s="18">
        <f t="shared" si="2"/>
        <v>0.45976666666666671</v>
      </c>
      <c r="L29" s="18">
        <f t="shared" si="3"/>
        <v>0.36536666666666673</v>
      </c>
      <c r="M29" s="32">
        <v>2.1669999999999998</v>
      </c>
      <c r="N29" s="30">
        <v>0.43380000000000002</v>
      </c>
      <c r="O29" s="18">
        <v>0.43490000000000001</v>
      </c>
      <c r="P29" s="21">
        <v>0.43459999999999999</v>
      </c>
      <c r="Q29" s="18">
        <f t="shared" si="4"/>
        <v>0.43443333333333339</v>
      </c>
      <c r="R29" s="18">
        <f t="shared" si="5"/>
        <v>0.34003333333333341</v>
      </c>
      <c r="S29" s="32">
        <v>2.1669999999999998</v>
      </c>
      <c r="T29" s="30">
        <v>0.45279999999999998</v>
      </c>
      <c r="U29" s="18">
        <v>0.45800000000000002</v>
      </c>
      <c r="V29" s="21">
        <v>0.45329999999999998</v>
      </c>
      <c r="W29" s="18">
        <f t="shared" si="6"/>
        <v>0.45470000000000005</v>
      </c>
      <c r="X29" s="18">
        <f t="shared" si="7"/>
        <v>0.36030000000000006</v>
      </c>
      <c r="Y29" s="32">
        <v>2.1669999999999998</v>
      </c>
      <c r="Z29" s="30">
        <v>0.46789999999999998</v>
      </c>
      <c r="AA29" s="18">
        <v>0.46489999999999998</v>
      </c>
      <c r="AB29" s="21">
        <v>0.47210000000000002</v>
      </c>
      <c r="AC29" s="18">
        <f t="shared" si="8"/>
        <v>0.46829999999999999</v>
      </c>
      <c r="AD29" s="18">
        <f t="shared" si="9"/>
        <v>0.37390000000000001</v>
      </c>
      <c r="AE29" s="32">
        <v>2.1669999999999998</v>
      </c>
      <c r="AF29" s="30">
        <v>0.4909</v>
      </c>
      <c r="AG29" s="18">
        <v>0.48659999999999998</v>
      </c>
      <c r="AH29" s="21">
        <v>0.48970000000000002</v>
      </c>
      <c r="AI29" s="18">
        <f t="shared" si="10"/>
        <v>0.48906666666666671</v>
      </c>
      <c r="AJ29" s="18">
        <f t="shared" si="11"/>
        <v>0.39466666666666672</v>
      </c>
      <c r="AK29" s="32">
        <v>2.1669999999999998</v>
      </c>
      <c r="AL29" s="53">
        <v>9.4399999999999998E-2</v>
      </c>
    </row>
    <row r="30" spans="1:38" x14ac:dyDescent="0.3">
      <c r="A30" s="20">
        <v>2.133</v>
      </c>
      <c r="B30" s="30">
        <v>0.49509999999999998</v>
      </c>
      <c r="C30" s="18">
        <v>0.50439999999999996</v>
      </c>
      <c r="D30" s="21">
        <v>0.49780000000000002</v>
      </c>
      <c r="E30" s="18">
        <f t="shared" si="0"/>
        <v>0.49910000000000004</v>
      </c>
      <c r="F30" s="18">
        <f t="shared" si="1"/>
        <v>0.40460000000000007</v>
      </c>
      <c r="G30" s="32">
        <v>2.133</v>
      </c>
      <c r="H30" s="30">
        <v>0.46179999999999999</v>
      </c>
      <c r="I30" s="18">
        <v>0.4637</v>
      </c>
      <c r="J30" s="21">
        <v>0.46110000000000001</v>
      </c>
      <c r="K30" s="18">
        <f t="shared" si="2"/>
        <v>0.4622</v>
      </c>
      <c r="L30" s="18">
        <f t="shared" si="3"/>
        <v>0.36770000000000003</v>
      </c>
      <c r="M30" s="32">
        <v>2.133</v>
      </c>
      <c r="N30" s="30">
        <v>0.43419999999999997</v>
      </c>
      <c r="O30" s="18">
        <v>0.43569999999999998</v>
      </c>
      <c r="P30" s="21">
        <v>0.435</v>
      </c>
      <c r="Q30" s="18">
        <f t="shared" si="4"/>
        <v>0.43496666666666667</v>
      </c>
      <c r="R30" s="18">
        <f t="shared" si="5"/>
        <v>0.3404666666666667</v>
      </c>
      <c r="S30" s="32">
        <v>2.133</v>
      </c>
      <c r="T30" s="30">
        <v>0.45369999999999999</v>
      </c>
      <c r="U30" s="18">
        <v>0.45889999999999997</v>
      </c>
      <c r="V30" s="21">
        <v>0.45529999999999998</v>
      </c>
      <c r="W30" s="18">
        <f t="shared" si="6"/>
        <v>0.45596666666666663</v>
      </c>
      <c r="X30" s="18">
        <f t="shared" si="7"/>
        <v>0.3614666666666666</v>
      </c>
      <c r="Y30" s="32">
        <v>2.133</v>
      </c>
      <c r="Z30" s="30">
        <v>0.46810000000000002</v>
      </c>
      <c r="AA30" s="18">
        <v>0.4647</v>
      </c>
      <c r="AB30" s="21">
        <v>0.47239999999999999</v>
      </c>
      <c r="AC30" s="18">
        <f t="shared" si="8"/>
        <v>0.46839999999999998</v>
      </c>
      <c r="AD30" s="18">
        <f t="shared" si="9"/>
        <v>0.37390000000000001</v>
      </c>
      <c r="AE30" s="32">
        <v>2.133</v>
      </c>
      <c r="AF30" s="30">
        <v>0.49230000000000002</v>
      </c>
      <c r="AG30" s="18">
        <v>0.4869</v>
      </c>
      <c r="AH30" s="21">
        <v>0.49180000000000001</v>
      </c>
      <c r="AI30" s="18">
        <f t="shared" si="10"/>
        <v>0.49033333333333334</v>
      </c>
      <c r="AJ30" s="18">
        <f t="shared" si="11"/>
        <v>0.39583333333333337</v>
      </c>
      <c r="AK30" s="32">
        <v>2.133</v>
      </c>
      <c r="AL30" s="53">
        <v>9.4500000000000001E-2</v>
      </c>
    </row>
    <row r="31" spans="1:38" x14ac:dyDescent="0.3">
      <c r="A31" s="20">
        <v>2.1</v>
      </c>
      <c r="B31" s="30">
        <v>0.48930000000000001</v>
      </c>
      <c r="C31" s="18">
        <v>0.4995</v>
      </c>
      <c r="D31" s="21">
        <v>0.49230000000000002</v>
      </c>
      <c r="E31" s="18">
        <f t="shared" si="0"/>
        <v>0.49370000000000003</v>
      </c>
      <c r="F31" s="18">
        <f t="shared" si="1"/>
        <v>0.39960000000000001</v>
      </c>
      <c r="G31" s="32">
        <v>2.1</v>
      </c>
      <c r="H31" s="30">
        <v>0.4577</v>
      </c>
      <c r="I31" s="18">
        <v>0.45989999999999998</v>
      </c>
      <c r="J31" s="21">
        <v>0.45689999999999997</v>
      </c>
      <c r="K31" s="18">
        <f t="shared" si="2"/>
        <v>0.45816666666666661</v>
      </c>
      <c r="L31" s="18">
        <f t="shared" si="3"/>
        <v>0.36406666666666659</v>
      </c>
      <c r="M31" s="32">
        <v>2.1</v>
      </c>
      <c r="N31" s="30">
        <v>0.43049999999999999</v>
      </c>
      <c r="O31" s="18">
        <v>0.43190000000000001</v>
      </c>
      <c r="P31" s="21">
        <v>0.43190000000000001</v>
      </c>
      <c r="Q31" s="18">
        <f t="shared" si="4"/>
        <v>0.43143333333333334</v>
      </c>
      <c r="R31" s="18">
        <f t="shared" si="5"/>
        <v>0.33733333333333332</v>
      </c>
      <c r="S31" s="32">
        <v>2.1</v>
      </c>
      <c r="T31" s="30">
        <v>0.45040000000000002</v>
      </c>
      <c r="U31" s="18">
        <v>0.45519999999999999</v>
      </c>
      <c r="V31" s="21">
        <v>0.45329999999999998</v>
      </c>
      <c r="W31" s="18">
        <f t="shared" si="6"/>
        <v>0.45296666666666668</v>
      </c>
      <c r="X31" s="18">
        <f t="shared" si="7"/>
        <v>0.35886666666666667</v>
      </c>
      <c r="Y31" s="32">
        <v>2.1</v>
      </c>
      <c r="Z31" s="30">
        <v>0.46379999999999999</v>
      </c>
      <c r="AA31" s="18">
        <v>0.46</v>
      </c>
      <c r="AB31" s="21">
        <v>0.46810000000000002</v>
      </c>
      <c r="AC31" s="18">
        <f t="shared" si="8"/>
        <v>0.46396666666666664</v>
      </c>
      <c r="AD31" s="18">
        <f t="shared" si="9"/>
        <v>0.36986666666666662</v>
      </c>
      <c r="AE31" s="32">
        <v>2.1</v>
      </c>
      <c r="AF31" s="30">
        <v>0.48749999999999999</v>
      </c>
      <c r="AG31" s="18">
        <v>0.48359999999999997</v>
      </c>
      <c r="AH31" s="21">
        <v>0.4864</v>
      </c>
      <c r="AI31" s="18">
        <f t="shared" si="10"/>
        <v>0.48583333333333334</v>
      </c>
      <c r="AJ31" s="18">
        <f t="shared" si="11"/>
        <v>0.39173333333333332</v>
      </c>
      <c r="AK31" s="32">
        <v>2.1</v>
      </c>
      <c r="AL31" s="53">
        <v>9.4100000000000003E-2</v>
      </c>
    </row>
    <row r="32" spans="1:38" x14ac:dyDescent="0.3">
      <c r="A32" s="20">
        <v>2.0670000000000002</v>
      </c>
      <c r="B32" s="30">
        <v>0.48060000000000003</v>
      </c>
      <c r="C32" s="18">
        <v>0.48949999999999999</v>
      </c>
      <c r="D32" s="21">
        <v>0.4834</v>
      </c>
      <c r="E32" s="18">
        <f t="shared" si="0"/>
        <v>0.48449999999999999</v>
      </c>
      <c r="F32" s="18">
        <f t="shared" si="1"/>
        <v>0.3896</v>
      </c>
      <c r="G32" s="32">
        <v>2.0670000000000002</v>
      </c>
      <c r="H32" s="30">
        <v>0.4516</v>
      </c>
      <c r="I32" s="18">
        <v>0.45369999999999999</v>
      </c>
      <c r="J32" s="21">
        <v>0.44990000000000002</v>
      </c>
      <c r="K32" s="18">
        <f t="shared" si="2"/>
        <v>0.45173333333333332</v>
      </c>
      <c r="L32" s="18">
        <f t="shared" si="3"/>
        <v>0.35683333333333334</v>
      </c>
      <c r="M32" s="32">
        <v>2.0670000000000002</v>
      </c>
      <c r="N32" s="30">
        <v>0.42420000000000002</v>
      </c>
      <c r="O32" s="18">
        <v>0.42480000000000001</v>
      </c>
      <c r="P32" s="21">
        <v>0.42570000000000002</v>
      </c>
      <c r="Q32" s="18">
        <f t="shared" si="4"/>
        <v>0.4249</v>
      </c>
      <c r="R32" s="18">
        <f t="shared" si="5"/>
        <v>0.33</v>
      </c>
      <c r="S32" s="32">
        <v>2.0670000000000002</v>
      </c>
      <c r="T32" s="30">
        <v>0.44379999999999997</v>
      </c>
      <c r="U32" s="18">
        <v>0.4486</v>
      </c>
      <c r="V32" s="21">
        <v>0.44650000000000001</v>
      </c>
      <c r="W32" s="18">
        <f t="shared" si="6"/>
        <v>0.44629999999999997</v>
      </c>
      <c r="X32" s="18">
        <f t="shared" si="7"/>
        <v>0.35139999999999999</v>
      </c>
      <c r="Y32" s="32">
        <v>2.0670000000000002</v>
      </c>
      <c r="Z32" s="30">
        <v>0.45490000000000003</v>
      </c>
      <c r="AA32" s="18">
        <v>0.4511</v>
      </c>
      <c r="AB32" s="21">
        <v>0.4602</v>
      </c>
      <c r="AC32" s="18">
        <f t="shared" si="8"/>
        <v>0.45540000000000003</v>
      </c>
      <c r="AD32" s="18">
        <f t="shared" si="9"/>
        <v>0.36050000000000004</v>
      </c>
      <c r="AE32" s="32">
        <v>2.0670000000000002</v>
      </c>
      <c r="AF32" s="30">
        <v>0.48060000000000003</v>
      </c>
      <c r="AG32" s="18">
        <v>0.47510000000000002</v>
      </c>
      <c r="AH32" s="21">
        <v>0.47899999999999998</v>
      </c>
      <c r="AI32" s="18">
        <f t="shared" si="10"/>
        <v>0.47823333333333329</v>
      </c>
      <c r="AJ32" s="18">
        <f t="shared" si="11"/>
        <v>0.3833333333333333</v>
      </c>
      <c r="AK32" s="32">
        <v>2.0670000000000002</v>
      </c>
      <c r="AL32" s="53">
        <v>9.4899999999999998E-2</v>
      </c>
    </row>
    <row r="33" spans="1:38" x14ac:dyDescent="0.3">
      <c r="A33" s="20">
        <v>2.0329999999999999</v>
      </c>
      <c r="B33" s="30">
        <v>0.47249999999999998</v>
      </c>
      <c r="C33" s="18">
        <v>0.48149999999999998</v>
      </c>
      <c r="D33" s="21">
        <v>0.47449999999999998</v>
      </c>
      <c r="E33" s="18">
        <f t="shared" si="0"/>
        <v>0.47616666666666663</v>
      </c>
      <c r="F33" s="18">
        <f t="shared" si="1"/>
        <v>0.38196666666666662</v>
      </c>
      <c r="G33" s="32">
        <v>2.0329999999999999</v>
      </c>
      <c r="H33" s="30">
        <v>0.44490000000000002</v>
      </c>
      <c r="I33" s="18">
        <v>0.44640000000000002</v>
      </c>
      <c r="J33" s="21">
        <v>0.44350000000000001</v>
      </c>
      <c r="K33" s="18">
        <f t="shared" si="2"/>
        <v>0.44493333333333335</v>
      </c>
      <c r="L33" s="18">
        <f t="shared" si="3"/>
        <v>0.35073333333333334</v>
      </c>
      <c r="M33" s="32">
        <v>2.0329999999999999</v>
      </c>
      <c r="N33" s="30">
        <v>0.41760000000000003</v>
      </c>
      <c r="O33" s="18">
        <v>0.41810000000000003</v>
      </c>
      <c r="P33" s="21">
        <v>0.41820000000000002</v>
      </c>
      <c r="Q33" s="18">
        <f t="shared" si="4"/>
        <v>0.41796666666666676</v>
      </c>
      <c r="R33" s="18">
        <f t="shared" si="5"/>
        <v>0.32376666666666676</v>
      </c>
      <c r="S33" s="32">
        <v>2.0329999999999999</v>
      </c>
      <c r="T33" s="30">
        <v>0.43680000000000002</v>
      </c>
      <c r="U33" s="18">
        <v>0.441</v>
      </c>
      <c r="V33" s="21">
        <v>0.4385</v>
      </c>
      <c r="W33" s="18">
        <f t="shared" si="6"/>
        <v>0.43876666666666669</v>
      </c>
      <c r="X33" s="18">
        <f t="shared" si="7"/>
        <v>0.34456666666666669</v>
      </c>
      <c r="Y33" s="32">
        <v>2.0329999999999999</v>
      </c>
      <c r="Z33" s="30">
        <v>0.44540000000000002</v>
      </c>
      <c r="AA33" s="18">
        <v>0.44190000000000002</v>
      </c>
      <c r="AB33" s="21">
        <v>0.44929999999999998</v>
      </c>
      <c r="AC33" s="18">
        <f t="shared" si="8"/>
        <v>0.44553333333333334</v>
      </c>
      <c r="AD33" s="18">
        <f t="shared" si="9"/>
        <v>0.35133333333333333</v>
      </c>
      <c r="AE33" s="32">
        <v>2.0329999999999999</v>
      </c>
      <c r="AF33" s="30">
        <v>0.46800000000000003</v>
      </c>
      <c r="AG33" s="18">
        <v>0.46600000000000003</v>
      </c>
      <c r="AH33" s="21">
        <v>0.47049999999999997</v>
      </c>
      <c r="AI33" s="18">
        <f t="shared" si="10"/>
        <v>0.46816666666666668</v>
      </c>
      <c r="AJ33" s="18">
        <f t="shared" si="11"/>
        <v>0.37396666666666667</v>
      </c>
      <c r="AK33" s="32">
        <v>2.0329999999999999</v>
      </c>
      <c r="AL33" s="53">
        <v>9.4200000000000006E-2</v>
      </c>
    </row>
    <row r="34" spans="1:38" x14ac:dyDescent="0.3">
      <c r="A34" s="20">
        <v>2</v>
      </c>
      <c r="B34" s="30">
        <v>0.46300000000000002</v>
      </c>
      <c r="C34" s="18">
        <v>0.47170000000000001</v>
      </c>
      <c r="D34" s="21">
        <v>0.46560000000000001</v>
      </c>
      <c r="E34" s="18">
        <f t="shared" si="0"/>
        <v>0.46676666666666672</v>
      </c>
      <c r="F34" s="18">
        <f t="shared" si="1"/>
        <v>0.37286666666666674</v>
      </c>
      <c r="G34" s="32">
        <v>2</v>
      </c>
      <c r="H34" s="30">
        <v>0.43819999999999998</v>
      </c>
      <c r="I34" s="18">
        <v>0.43890000000000001</v>
      </c>
      <c r="J34" s="21">
        <v>0.4365</v>
      </c>
      <c r="K34" s="18">
        <f t="shared" si="2"/>
        <v>0.43786666666666668</v>
      </c>
      <c r="L34" s="18">
        <f t="shared" si="3"/>
        <v>0.3439666666666667</v>
      </c>
      <c r="M34" s="32">
        <v>2</v>
      </c>
      <c r="N34" s="30">
        <v>0.41</v>
      </c>
      <c r="O34" s="18">
        <v>0.41089999999999999</v>
      </c>
      <c r="P34" s="21">
        <v>0.41270000000000001</v>
      </c>
      <c r="Q34" s="18">
        <f t="shared" si="4"/>
        <v>0.41120000000000001</v>
      </c>
      <c r="R34" s="18">
        <f t="shared" si="5"/>
        <v>0.31730000000000003</v>
      </c>
      <c r="S34" s="32">
        <v>2</v>
      </c>
      <c r="T34" s="30">
        <v>0.43070000000000003</v>
      </c>
      <c r="U34" s="18">
        <v>0.4345</v>
      </c>
      <c r="V34" s="21">
        <v>0.43169999999999997</v>
      </c>
      <c r="W34" s="18">
        <f t="shared" si="6"/>
        <v>0.43229999999999996</v>
      </c>
      <c r="X34" s="18">
        <f t="shared" si="7"/>
        <v>0.33839999999999998</v>
      </c>
      <c r="Y34" s="32">
        <v>2</v>
      </c>
      <c r="Z34" s="30">
        <v>0.43659999999999999</v>
      </c>
      <c r="AA34" s="18">
        <v>0.433</v>
      </c>
      <c r="AB34" s="21">
        <v>0.43969999999999998</v>
      </c>
      <c r="AC34" s="18">
        <f t="shared" si="8"/>
        <v>0.43643333333333328</v>
      </c>
      <c r="AD34" s="18">
        <f t="shared" si="9"/>
        <v>0.3425333333333333</v>
      </c>
      <c r="AE34" s="32">
        <v>2</v>
      </c>
      <c r="AF34" s="30">
        <v>0.4592</v>
      </c>
      <c r="AG34" s="18">
        <v>0.45839999999999997</v>
      </c>
      <c r="AH34" s="21">
        <v>0.45989999999999998</v>
      </c>
      <c r="AI34" s="18">
        <f t="shared" si="10"/>
        <v>0.45916666666666667</v>
      </c>
      <c r="AJ34" s="18">
        <f t="shared" si="11"/>
        <v>0.36526666666666668</v>
      </c>
      <c r="AK34" s="32">
        <v>2</v>
      </c>
      <c r="AL34" s="53">
        <v>9.3899999999999997E-2</v>
      </c>
    </row>
    <row r="35" spans="1:38" x14ac:dyDescent="0.3">
      <c r="A35" s="20">
        <v>1.9670000000000001</v>
      </c>
      <c r="B35" s="30">
        <v>0.45660000000000001</v>
      </c>
      <c r="C35" s="18">
        <v>0.46500000000000002</v>
      </c>
      <c r="D35" s="21">
        <v>0.45810000000000001</v>
      </c>
      <c r="E35" s="18">
        <f t="shared" si="0"/>
        <v>0.45989999999999998</v>
      </c>
      <c r="F35" s="18">
        <f t="shared" si="1"/>
        <v>0.36579999999999996</v>
      </c>
      <c r="G35" s="32">
        <v>1.9670000000000001</v>
      </c>
      <c r="H35" s="30">
        <v>0.43180000000000002</v>
      </c>
      <c r="I35" s="18">
        <v>0.43459999999999999</v>
      </c>
      <c r="J35" s="21">
        <v>0.43070000000000003</v>
      </c>
      <c r="K35" s="18">
        <f t="shared" si="2"/>
        <v>0.43236666666666673</v>
      </c>
      <c r="L35" s="18">
        <f t="shared" si="3"/>
        <v>0.33826666666666672</v>
      </c>
      <c r="M35" s="32">
        <v>1.9670000000000001</v>
      </c>
      <c r="N35" s="30">
        <v>0.40560000000000002</v>
      </c>
      <c r="O35" s="18">
        <v>0.40610000000000002</v>
      </c>
      <c r="P35" s="21">
        <v>0.40770000000000001</v>
      </c>
      <c r="Q35" s="18">
        <f t="shared" si="4"/>
        <v>0.4064666666666667</v>
      </c>
      <c r="R35" s="18">
        <f t="shared" si="5"/>
        <v>0.31236666666666668</v>
      </c>
      <c r="S35" s="32">
        <v>1.9670000000000001</v>
      </c>
      <c r="T35" s="30">
        <v>0.42309999999999998</v>
      </c>
      <c r="U35" s="18">
        <v>0.42849999999999999</v>
      </c>
      <c r="V35" s="21">
        <v>0.42670000000000002</v>
      </c>
      <c r="W35" s="18">
        <f t="shared" si="6"/>
        <v>0.42609999999999998</v>
      </c>
      <c r="X35" s="18">
        <f t="shared" si="7"/>
        <v>0.33199999999999996</v>
      </c>
      <c r="Y35" s="32">
        <v>1.9670000000000001</v>
      </c>
      <c r="Z35" s="30">
        <v>0.42949999999999999</v>
      </c>
      <c r="AA35" s="18">
        <v>0.42570000000000002</v>
      </c>
      <c r="AB35" s="21">
        <v>0.43359999999999999</v>
      </c>
      <c r="AC35" s="18">
        <f t="shared" si="8"/>
        <v>0.42959999999999998</v>
      </c>
      <c r="AD35" s="18">
        <f t="shared" si="9"/>
        <v>0.33549999999999996</v>
      </c>
      <c r="AE35" s="32">
        <v>1.9670000000000001</v>
      </c>
      <c r="AF35" s="30">
        <v>0.45250000000000001</v>
      </c>
      <c r="AG35" s="18">
        <v>0.44979999999999998</v>
      </c>
      <c r="AH35" s="21">
        <v>0.45340000000000003</v>
      </c>
      <c r="AI35" s="18">
        <f t="shared" si="10"/>
        <v>0.45190000000000002</v>
      </c>
      <c r="AJ35" s="18">
        <f t="shared" si="11"/>
        <v>0.35780000000000001</v>
      </c>
      <c r="AK35" s="32">
        <v>1.9670000000000001</v>
      </c>
      <c r="AL35" s="53">
        <v>9.4100000000000003E-2</v>
      </c>
    </row>
    <row r="36" spans="1:38" x14ac:dyDescent="0.3">
      <c r="A36" s="20">
        <v>1.9330000000000001</v>
      </c>
      <c r="B36" s="30">
        <v>0.44929999999999998</v>
      </c>
      <c r="C36" s="18">
        <v>0.45829999999999999</v>
      </c>
      <c r="D36" s="21">
        <v>0.45029999999999998</v>
      </c>
      <c r="E36" s="18">
        <f t="shared" si="0"/>
        <v>0.45263333333333328</v>
      </c>
      <c r="F36" s="18">
        <f t="shared" si="1"/>
        <v>0.35843333333333327</v>
      </c>
      <c r="G36" s="32">
        <v>1.9330000000000001</v>
      </c>
      <c r="H36" s="30">
        <v>0.4279</v>
      </c>
      <c r="I36" s="18">
        <v>0.42880000000000001</v>
      </c>
      <c r="J36" s="21">
        <v>0.4264</v>
      </c>
      <c r="K36" s="18">
        <f t="shared" si="2"/>
        <v>0.42770000000000002</v>
      </c>
      <c r="L36" s="18">
        <f t="shared" si="3"/>
        <v>0.33350000000000002</v>
      </c>
      <c r="M36" s="32">
        <v>1.9330000000000001</v>
      </c>
      <c r="N36" s="30">
        <v>0.40160000000000001</v>
      </c>
      <c r="O36" s="18">
        <v>0.40229999999999999</v>
      </c>
      <c r="P36" s="21">
        <v>0.40200000000000002</v>
      </c>
      <c r="Q36" s="18">
        <f t="shared" si="4"/>
        <v>0.40196666666666675</v>
      </c>
      <c r="R36" s="18">
        <f t="shared" si="5"/>
        <v>0.30776666666666674</v>
      </c>
      <c r="S36" s="32">
        <v>1.9330000000000001</v>
      </c>
      <c r="T36" s="30">
        <v>0.41930000000000001</v>
      </c>
      <c r="U36" s="18">
        <v>0.42370000000000002</v>
      </c>
      <c r="V36" s="21">
        <v>0.42180000000000001</v>
      </c>
      <c r="W36" s="18">
        <f t="shared" si="6"/>
        <v>0.42159999999999997</v>
      </c>
      <c r="X36" s="18">
        <f t="shared" si="7"/>
        <v>0.32739999999999997</v>
      </c>
      <c r="Y36" s="32">
        <v>1.9330000000000001</v>
      </c>
      <c r="Z36" s="30">
        <v>0.4239</v>
      </c>
      <c r="AA36" s="18">
        <v>0.41920000000000002</v>
      </c>
      <c r="AB36" s="21">
        <v>0.4264</v>
      </c>
      <c r="AC36" s="18">
        <f t="shared" si="8"/>
        <v>0.42316666666666664</v>
      </c>
      <c r="AD36" s="18">
        <f t="shared" si="9"/>
        <v>0.32896666666666663</v>
      </c>
      <c r="AE36" s="32">
        <v>1.9330000000000001</v>
      </c>
      <c r="AF36" s="30">
        <v>0.44619999999999999</v>
      </c>
      <c r="AG36" s="18">
        <v>0.44180000000000003</v>
      </c>
      <c r="AH36" s="21">
        <v>0.4461</v>
      </c>
      <c r="AI36" s="18">
        <f t="shared" si="10"/>
        <v>0.44470000000000004</v>
      </c>
      <c r="AJ36" s="18">
        <f t="shared" si="11"/>
        <v>0.35050000000000003</v>
      </c>
      <c r="AK36" s="32">
        <v>1.9330000000000001</v>
      </c>
      <c r="AL36" s="53">
        <v>9.4200000000000006E-2</v>
      </c>
    </row>
    <row r="37" spans="1:38" x14ac:dyDescent="0.3">
      <c r="A37" s="20">
        <v>1.9</v>
      </c>
      <c r="B37" s="30">
        <v>0.44359999999999999</v>
      </c>
      <c r="C37" s="18">
        <v>0.45250000000000001</v>
      </c>
      <c r="D37" s="21">
        <v>0.4451</v>
      </c>
      <c r="E37" s="18">
        <f t="shared" si="0"/>
        <v>0.44706666666666667</v>
      </c>
      <c r="F37" s="18">
        <f t="shared" si="1"/>
        <v>0.35236666666666666</v>
      </c>
      <c r="G37" s="32">
        <v>1.9</v>
      </c>
      <c r="H37" s="30">
        <v>0.42349999999999999</v>
      </c>
      <c r="I37" s="18">
        <v>0.42580000000000001</v>
      </c>
      <c r="J37" s="21">
        <v>0.42209999999999998</v>
      </c>
      <c r="K37" s="18">
        <f t="shared" si="2"/>
        <v>0.42379999999999995</v>
      </c>
      <c r="L37" s="18">
        <f t="shared" si="3"/>
        <v>0.32909999999999995</v>
      </c>
      <c r="M37" s="32">
        <v>1.9</v>
      </c>
      <c r="N37" s="30">
        <v>0.39900000000000002</v>
      </c>
      <c r="O37" s="18">
        <v>0.39989999999999998</v>
      </c>
      <c r="P37" s="21">
        <v>0.39929999999999999</v>
      </c>
      <c r="Q37" s="18">
        <f t="shared" si="4"/>
        <v>0.39939999999999998</v>
      </c>
      <c r="R37" s="18">
        <f t="shared" si="5"/>
        <v>0.30469999999999997</v>
      </c>
      <c r="S37" s="32">
        <v>1.9</v>
      </c>
      <c r="T37" s="30">
        <v>0.41660000000000003</v>
      </c>
      <c r="U37" s="18">
        <v>0.4204</v>
      </c>
      <c r="V37" s="21">
        <v>0.41820000000000002</v>
      </c>
      <c r="W37" s="18">
        <f t="shared" si="6"/>
        <v>0.41839999999999994</v>
      </c>
      <c r="X37" s="18">
        <f t="shared" si="7"/>
        <v>0.32369999999999993</v>
      </c>
      <c r="Y37" s="32">
        <v>1.9</v>
      </c>
      <c r="Z37" s="30">
        <v>0.42080000000000001</v>
      </c>
      <c r="AA37" s="18">
        <v>0.4148</v>
      </c>
      <c r="AB37" s="21">
        <v>0.42199999999999999</v>
      </c>
      <c r="AC37" s="18">
        <f t="shared" si="8"/>
        <v>0.41920000000000002</v>
      </c>
      <c r="AD37" s="18">
        <f t="shared" si="9"/>
        <v>0.32450000000000001</v>
      </c>
      <c r="AE37" s="32">
        <v>1.9</v>
      </c>
      <c r="AF37" s="30">
        <v>0.44</v>
      </c>
      <c r="AG37" s="18">
        <v>0.43740000000000001</v>
      </c>
      <c r="AH37" s="21">
        <v>0.4405</v>
      </c>
      <c r="AI37" s="18">
        <f t="shared" si="10"/>
        <v>0.43929999999999997</v>
      </c>
      <c r="AJ37" s="18">
        <f t="shared" si="11"/>
        <v>0.34459999999999996</v>
      </c>
      <c r="AK37" s="32">
        <v>1.9</v>
      </c>
      <c r="AL37" s="53">
        <v>9.4700000000000006E-2</v>
      </c>
    </row>
    <row r="38" spans="1:38" x14ac:dyDescent="0.3">
      <c r="A38" s="20">
        <v>1.867</v>
      </c>
      <c r="B38" s="30">
        <v>0.43769999999999998</v>
      </c>
      <c r="C38" s="18">
        <v>0.4456</v>
      </c>
      <c r="D38" s="21">
        <v>0.43909999999999999</v>
      </c>
      <c r="E38" s="18">
        <f t="shared" si="0"/>
        <v>0.44080000000000003</v>
      </c>
      <c r="F38" s="18">
        <f t="shared" si="1"/>
        <v>0.34660000000000002</v>
      </c>
      <c r="G38" s="32">
        <v>1.867</v>
      </c>
      <c r="H38" s="30">
        <v>0.41889999999999999</v>
      </c>
      <c r="I38" s="18">
        <v>0.42099999999999999</v>
      </c>
      <c r="J38" s="21">
        <v>0.41770000000000002</v>
      </c>
      <c r="K38" s="18">
        <f t="shared" si="2"/>
        <v>0.41920000000000002</v>
      </c>
      <c r="L38" s="18">
        <f t="shared" si="3"/>
        <v>0.32500000000000001</v>
      </c>
      <c r="M38" s="32">
        <v>1.867</v>
      </c>
      <c r="N38" s="30">
        <v>0.39500000000000002</v>
      </c>
      <c r="O38" s="18">
        <v>0.3952</v>
      </c>
      <c r="P38" s="21">
        <v>0.3952</v>
      </c>
      <c r="Q38" s="18">
        <f t="shared" si="4"/>
        <v>0.39513333333333334</v>
      </c>
      <c r="R38" s="18">
        <f t="shared" si="5"/>
        <v>0.30093333333333333</v>
      </c>
      <c r="S38" s="32">
        <v>1.867</v>
      </c>
      <c r="T38" s="30">
        <v>0.4128</v>
      </c>
      <c r="U38" s="18">
        <v>0.4158</v>
      </c>
      <c r="V38" s="21">
        <v>0.41420000000000001</v>
      </c>
      <c r="W38" s="18">
        <f t="shared" si="6"/>
        <v>0.41426666666666662</v>
      </c>
      <c r="X38" s="18">
        <f t="shared" si="7"/>
        <v>0.32006666666666661</v>
      </c>
      <c r="Y38" s="32">
        <v>1.867</v>
      </c>
      <c r="Z38" s="30">
        <v>0.4118</v>
      </c>
      <c r="AA38" s="18">
        <v>0.4083</v>
      </c>
      <c r="AB38" s="21">
        <v>0.41539999999999999</v>
      </c>
      <c r="AC38" s="18">
        <f t="shared" si="8"/>
        <v>0.41183333333333333</v>
      </c>
      <c r="AD38" s="18">
        <f t="shared" si="9"/>
        <v>0.31763333333333332</v>
      </c>
      <c r="AE38" s="32">
        <v>1.867</v>
      </c>
      <c r="AF38" s="30">
        <v>0.43330000000000002</v>
      </c>
      <c r="AG38" s="18">
        <v>0.4304</v>
      </c>
      <c r="AH38" s="21">
        <v>0.435</v>
      </c>
      <c r="AI38" s="18">
        <f t="shared" si="10"/>
        <v>0.43290000000000001</v>
      </c>
      <c r="AJ38" s="18">
        <f t="shared" si="11"/>
        <v>0.3387</v>
      </c>
      <c r="AK38" s="32">
        <v>1.867</v>
      </c>
      <c r="AL38" s="53">
        <v>9.4200000000000006E-2</v>
      </c>
    </row>
    <row r="39" spans="1:38" x14ac:dyDescent="0.3">
      <c r="A39" s="20">
        <v>1.833</v>
      </c>
      <c r="B39" s="30">
        <v>0.43159999999999998</v>
      </c>
      <c r="C39" s="18">
        <v>0.43940000000000001</v>
      </c>
      <c r="D39" s="21">
        <v>0.43059999999999998</v>
      </c>
      <c r="E39" s="18">
        <f t="shared" si="0"/>
        <v>0.43386666666666668</v>
      </c>
      <c r="F39" s="18">
        <f t="shared" si="1"/>
        <v>0.33936666666666671</v>
      </c>
      <c r="G39" s="32">
        <v>1.833</v>
      </c>
      <c r="H39" s="30">
        <v>0.41420000000000001</v>
      </c>
      <c r="I39" s="18">
        <v>0.4148</v>
      </c>
      <c r="J39" s="21">
        <v>0.41360000000000002</v>
      </c>
      <c r="K39" s="18">
        <f t="shared" si="2"/>
        <v>0.41419999999999996</v>
      </c>
      <c r="L39" s="18">
        <f t="shared" si="3"/>
        <v>0.31969999999999998</v>
      </c>
      <c r="M39" s="32">
        <v>1.833</v>
      </c>
      <c r="N39" s="30">
        <v>0.38929999999999998</v>
      </c>
      <c r="O39" s="18">
        <v>0.3901</v>
      </c>
      <c r="P39" s="21">
        <v>0.38950000000000001</v>
      </c>
      <c r="Q39" s="18">
        <f t="shared" si="4"/>
        <v>0.38963333333333333</v>
      </c>
      <c r="R39" s="18">
        <f t="shared" si="5"/>
        <v>0.29513333333333336</v>
      </c>
      <c r="S39" s="32">
        <v>1.833</v>
      </c>
      <c r="T39" s="30">
        <v>0.40699999999999997</v>
      </c>
      <c r="U39" s="18">
        <v>0.4098</v>
      </c>
      <c r="V39" s="21">
        <v>0.40949999999999998</v>
      </c>
      <c r="W39" s="18">
        <f t="shared" si="6"/>
        <v>0.40876666666666667</v>
      </c>
      <c r="X39" s="18">
        <f t="shared" si="7"/>
        <v>0.31426666666666669</v>
      </c>
      <c r="Y39" s="32">
        <v>1.833</v>
      </c>
      <c r="Z39" s="30">
        <v>0.40560000000000002</v>
      </c>
      <c r="AA39" s="18">
        <v>0.40250000000000002</v>
      </c>
      <c r="AB39" s="21">
        <v>0.40899999999999997</v>
      </c>
      <c r="AC39" s="18">
        <f t="shared" si="8"/>
        <v>0.40570000000000001</v>
      </c>
      <c r="AD39" s="18">
        <f t="shared" si="9"/>
        <v>0.31120000000000003</v>
      </c>
      <c r="AE39" s="32">
        <v>1.833</v>
      </c>
      <c r="AF39" s="30">
        <v>0.42780000000000001</v>
      </c>
      <c r="AG39" s="18">
        <v>0.42530000000000001</v>
      </c>
      <c r="AH39" s="21">
        <v>0.42880000000000001</v>
      </c>
      <c r="AI39" s="18">
        <f t="shared" si="10"/>
        <v>0.42730000000000001</v>
      </c>
      <c r="AJ39" s="18">
        <f t="shared" si="11"/>
        <v>0.33279999999999998</v>
      </c>
      <c r="AK39" s="32">
        <v>1.833</v>
      </c>
      <c r="AL39" s="53">
        <v>9.4500000000000001E-2</v>
      </c>
    </row>
    <row r="40" spans="1:38" x14ac:dyDescent="0.3">
      <c r="A40" s="20">
        <v>1.8</v>
      </c>
      <c r="B40" s="30">
        <v>0.42730000000000001</v>
      </c>
      <c r="C40" s="18">
        <v>0.43540000000000001</v>
      </c>
      <c r="D40" s="21">
        <v>0.42780000000000001</v>
      </c>
      <c r="E40" s="18">
        <f t="shared" si="0"/>
        <v>0.43016666666666664</v>
      </c>
      <c r="F40" s="18">
        <f t="shared" si="1"/>
        <v>0.33426666666666666</v>
      </c>
      <c r="G40" s="32">
        <v>1.8</v>
      </c>
      <c r="H40" s="30">
        <v>0.41070000000000001</v>
      </c>
      <c r="I40" s="18">
        <v>0.41320000000000001</v>
      </c>
      <c r="J40" s="21">
        <v>0.40899999999999997</v>
      </c>
      <c r="K40" s="18">
        <f t="shared" si="2"/>
        <v>0.4109666666666667</v>
      </c>
      <c r="L40" s="18">
        <f t="shared" si="3"/>
        <v>0.31506666666666672</v>
      </c>
      <c r="M40" s="32">
        <v>1.8</v>
      </c>
      <c r="N40" s="30">
        <v>0.38650000000000001</v>
      </c>
      <c r="O40" s="18">
        <v>0.38719999999999999</v>
      </c>
      <c r="P40" s="21">
        <v>0.38740000000000002</v>
      </c>
      <c r="Q40" s="18">
        <f t="shared" si="4"/>
        <v>0.38703333333333334</v>
      </c>
      <c r="R40" s="18">
        <f t="shared" si="5"/>
        <v>0.29113333333333336</v>
      </c>
      <c r="S40" s="32">
        <v>1.8</v>
      </c>
      <c r="T40" s="30">
        <v>0.40310000000000001</v>
      </c>
      <c r="U40" s="18">
        <v>0.4083</v>
      </c>
      <c r="V40" s="21">
        <v>0.40589999999999998</v>
      </c>
      <c r="W40" s="18">
        <f t="shared" si="6"/>
        <v>0.40576666666666666</v>
      </c>
      <c r="X40" s="18">
        <f t="shared" si="7"/>
        <v>0.30986666666666668</v>
      </c>
      <c r="Y40" s="32">
        <v>1.8</v>
      </c>
      <c r="Z40" s="30">
        <v>0.40029999999999999</v>
      </c>
      <c r="AA40" s="18">
        <v>0.39679999999999999</v>
      </c>
      <c r="AB40" s="21">
        <v>0.40389999999999998</v>
      </c>
      <c r="AC40" s="18">
        <f t="shared" si="8"/>
        <v>0.40033333333333326</v>
      </c>
      <c r="AD40" s="18">
        <f t="shared" si="9"/>
        <v>0.30443333333333328</v>
      </c>
      <c r="AE40" s="32">
        <v>1.8</v>
      </c>
      <c r="AF40" s="30">
        <v>0.42280000000000001</v>
      </c>
      <c r="AG40" s="18">
        <v>0.42030000000000001</v>
      </c>
      <c r="AH40" s="21">
        <v>0.4229</v>
      </c>
      <c r="AI40" s="18">
        <f t="shared" si="10"/>
        <v>0.42199999999999999</v>
      </c>
      <c r="AJ40" s="18">
        <f t="shared" si="11"/>
        <v>0.3261</v>
      </c>
      <c r="AK40" s="32">
        <v>1.8</v>
      </c>
      <c r="AL40" s="53">
        <v>9.5899999999999999E-2</v>
      </c>
    </row>
    <row r="41" spans="1:38" x14ac:dyDescent="0.3">
      <c r="A41" s="20">
        <v>1.7669999999999999</v>
      </c>
      <c r="B41" s="30">
        <v>0.42270000000000002</v>
      </c>
      <c r="C41" s="18">
        <v>0.42899999999999999</v>
      </c>
      <c r="D41" s="21">
        <v>0.42149999999999999</v>
      </c>
      <c r="E41" s="18">
        <f t="shared" si="0"/>
        <v>0.42440000000000005</v>
      </c>
      <c r="F41" s="18">
        <f t="shared" si="1"/>
        <v>0.32960000000000006</v>
      </c>
      <c r="G41" s="32">
        <v>1.7669999999999999</v>
      </c>
      <c r="H41" s="30">
        <v>0.40699999999999997</v>
      </c>
      <c r="I41" s="18">
        <v>0.40920000000000001</v>
      </c>
      <c r="J41" s="21">
        <v>0.40610000000000002</v>
      </c>
      <c r="K41" s="18">
        <f t="shared" si="2"/>
        <v>0.40743333333333337</v>
      </c>
      <c r="L41" s="18">
        <f t="shared" si="3"/>
        <v>0.31263333333333337</v>
      </c>
      <c r="M41" s="32">
        <v>1.7669999999999999</v>
      </c>
      <c r="N41" s="30">
        <v>0.38279999999999997</v>
      </c>
      <c r="O41" s="18">
        <v>0.38279999999999997</v>
      </c>
      <c r="P41" s="21">
        <v>0.3841</v>
      </c>
      <c r="Q41" s="18">
        <f t="shared" si="4"/>
        <v>0.38323333333333331</v>
      </c>
      <c r="R41" s="18">
        <f t="shared" si="5"/>
        <v>0.28843333333333332</v>
      </c>
      <c r="S41" s="32">
        <v>1.7669999999999999</v>
      </c>
      <c r="T41" s="30">
        <v>0.40039999999999998</v>
      </c>
      <c r="U41" s="18">
        <v>0.40379999999999999</v>
      </c>
      <c r="V41" s="21">
        <v>0.40260000000000001</v>
      </c>
      <c r="W41" s="18">
        <f t="shared" si="6"/>
        <v>0.40226666666666672</v>
      </c>
      <c r="X41" s="18">
        <f t="shared" si="7"/>
        <v>0.30746666666666672</v>
      </c>
      <c r="Y41" s="32">
        <v>1.7669999999999999</v>
      </c>
      <c r="Z41" s="30">
        <v>0.39700000000000002</v>
      </c>
      <c r="AA41" s="18">
        <v>0.39119999999999999</v>
      </c>
      <c r="AB41" s="21">
        <v>0.39850000000000002</v>
      </c>
      <c r="AC41" s="18">
        <f t="shared" si="8"/>
        <v>0.39556666666666668</v>
      </c>
      <c r="AD41" s="18">
        <f t="shared" si="9"/>
        <v>0.30076666666666668</v>
      </c>
      <c r="AE41" s="32">
        <v>1.7669999999999999</v>
      </c>
      <c r="AF41" s="30">
        <v>0.41810000000000003</v>
      </c>
      <c r="AG41" s="18">
        <v>0.41620000000000001</v>
      </c>
      <c r="AH41" s="21">
        <v>0.41849999999999998</v>
      </c>
      <c r="AI41" s="18">
        <f t="shared" si="10"/>
        <v>0.41760000000000003</v>
      </c>
      <c r="AJ41" s="18">
        <f t="shared" si="11"/>
        <v>0.32280000000000003</v>
      </c>
      <c r="AK41" s="32">
        <v>1.7669999999999999</v>
      </c>
      <c r="AL41" s="53">
        <v>9.4799999999999995E-2</v>
      </c>
    </row>
    <row r="42" spans="1:38" x14ac:dyDescent="0.3">
      <c r="A42" s="20">
        <v>1.7330000000000001</v>
      </c>
      <c r="B42" s="30">
        <v>0.41660000000000003</v>
      </c>
      <c r="C42" s="18">
        <v>0.42380000000000001</v>
      </c>
      <c r="D42" s="21">
        <v>0.41660000000000003</v>
      </c>
      <c r="E42" s="18">
        <f t="shared" si="0"/>
        <v>0.41900000000000004</v>
      </c>
      <c r="F42" s="18">
        <f t="shared" si="1"/>
        <v>0.32360000000000005</v>
      </c>
      <c r="G42" s="32">
        <v>1.7330000000000001</v>
      </c>
      <c r="H42" s="30">
        <v>0.40339999999999998</v>
      </c>
      <c r="I42" s="18">
        <v>0.40620000000000001</v>
      </c>
      <c r="J42" s="21">
        <v>0.40210000000000001</v>
      </c>
      <c r="K42" s="18">
        <f t="shared" si="2"/>
        <v>0.40389999999999998</v>
      </c>
      <c r="L42" s="18">
        <f t="shared" si="3"/>
        <v>0.3085</v>
      </c>
      <c r="M42" s="32">
        <v>1.7330000000000001</v>
      </c>
      <c r="N42" s="30">
        <v>0.37940000000000002</v>
      </c>
      <c r="O42" s="18">
        <v>0.37940000000000002</v>
      </c>
      <c r="P42" s="21">
        <v>0.38040000000000002</v>
      </c>
      <c r="Q42" s="18">
        <f t="shared" si="4"/>
        <v>0.37973333333333331</v>
      </c>
      <c r="R42" s="18">
        <f t="shared" si="5"/>
        <v>0.28433333333333333</v>
      </c>
      <c r="S42" s="32">
        <v>1.7330000000000001</v>
      </c>
      <c r="T42" s="30">
        <v>0.39650000000000002</v>
      </c>
      <c r="U42" s="18">
        <v>0.40039999999999998</v>
      </c>
      <c r="V42" s="21">
        <v>0.39910000000000001</v>
      </c>
      <c r="W42" s="18">
        <f t="shared" si="6"/>
        <v>0.39866666666666667</v>
      </c>
      <c r="X42" s="18">
        <f t="shared" si="7"/>
        <v>0.30326666666666668</v>
      </c>
      <c r="Y42" s="32">
        <v>1.7330000000000001</v>
      </c>
      <c r="Z42" s="30">
        <v>0.3916</v>
      </c>
      <c r="AA42" s="18">
        <v>0.38679999999999998</v>
      </c>
      <c r="AB42" s="21">
        <v>0.39350000000000002</v>
      </c>
      <c r="AC42" s="18">
        <f t="shared" si="8"/>
        <v>0.39063333333333333</v>
      </c>
      <c r="AD42" s="18">
        <f t="shared" si="9"/>
        <v>0.29523333333333335</v>
      </c>
      <c r="AE42" s="32">
        <v>1.7330000000000001</v>
      </c>
      <c r="AF42" s="30">
        <v>0.41289999999999999</v>
      </c>
      <c r="AG42" s="18">
        <v>0.41099999999999998</v>
      </c>
      <c r="AH42" s="21">
        <v>0.41389999999999999</v>
      </c>
      <c r="AI42" s="18">
        <f t="shared" si="10"/>
        <v>0.41260000000000002</v>
      </c>
      <c r="AJ42" s="18">
        <f t="shared" si="11"/>
        <v>0.31720000000000004</v>
      </c>
      <c r="AK42" s="32">
        <v>1.7330000000000001</v>
      </c>
      <c r="AL42" s="53">
        <v>9.5399999999999999E-2</v>
      </c>
    </row>
    <row r="43" spans="1:38" x14ac:dyDescent="0.3">
      <c r="A43" s="20">
        <v>1.7</v>
      </c>
      <c r="B43" s="30">
        <v>0.41010000000000002</v>
      </c>
      <c r="C43" s="18">
        <v>0.4168</v>
      </c>
      <c r="D43" s="21">
        <v>0.4088</v>
      </c>
      <c r="E43" s="18">
        <f t="shared" si="0"/>
        <v>0.41189999999999999</v>
      </c>
      <c r="F43" s="18">
        <f t="shared" si="1"/>
        <v>0.31619999999999998</v>
      </c>
      <c r="G43" s="32">
        <v>1.7</v>
      </c>
      <c r="H43" s="30">
        <v>0.39750000000000002</v>
      </c>
      <c r="I43" s="18">
        <v>0.4002</v>
      </c>
      <c r="J43" s="21">
        <v>0.39800000000000002</v>
      </c>
      <c r="K43" s="18">
        <f t="shared" si="2"/>
        <v>0.39856666666666668</v>
      </c>
      <c r="L43" s="18">
        <f t="shared" si="3"/>
        <v>0.30286666666666667</v>
      </c>
      <c r="M43" s="32">
        <v>1.7</v>
      </c>
      <c r="N43" s="30">
        <v>0.373</v>
      </c>
      <c r="O43" s="18">
        <v>0.374</v>
      </c>
      <c r="P43" s="21">
        <v>0.37530000000000002</v>
      </c>
      <c r="Q43" s="18">
        <f t="shared" si="4"/>
        <v>0.37410000000000004</v>
      </c>
      <c r="R43" s="18">
        <f t="shared" si="5"/>
        <v>0.27840000000000004</v>
      </c>
      <c r="S43" s="32">
        <v>1.7</v>
      </c>
      <c r="T43" s="30">
        <v>0.39040000000000002</v>
      </c>
      <c r="U43" s="18">
        <v>0.3947</v>
      </c>
      <c r="V43" s="21">
        <v>0.39319999999999999</v>
      </c>
      <c r="W43" s="18">
        <f t="shared" si="6"/>
        <v>0.39276666666666671</v>
      </c>
      <c r="X43" s="18">
        <f t="shared" si="7"/>
        <v>0.2970666666666667</v>
      </c>
      <c r="Y43" s="32">
        <v>1.7</v>
      </c>
      <c r="Z43" s="30">
        <v>0.38529999999999998</v>
      </c>
      <c r="AA43" s="18">
        <v>0.38109999999999999</v>
      </c>
      <c r="AB43" s="21">
        <v>0.38619999999999999</v>
      </c>
      <c r="AC43" s="18">
        <f t="shared" si="8"/>
        <v>0.38420000000000004</v>
      </c>
      <c r="AD43" s="18">
        <f t="shared" si="9"/>
        <v>0.28850000000000003</v>
      </c>
      <c r="AE43" s="32">
        <v>1.7</v>
      </c>
      <c r="AF43" s="30">
        <v>0.40610000000000002</v>
      </c>
      <c r="AG43" s="18">
        <v>0.40239999999999998</v>
      </c>
      <c r="AH43" s="21">
        <v>0.40679999999999999</v>
      </c>
      <c r="AI43" s="18">
        <f t="shared" si="10"/>
        <v>0.40510000000000002</v>
      </c>
      <c r="AJ43" s="18">
        <f t="shared" si="11"/>
        <v>0.30940000000000001</v>
      </c>
      <c r="AK43" s="32">
        <v>1.7</v>
      </c>
      <c r="AL43" s="53">
        <v>9.5699999999999993E-2</v>
      </c>
    </row>
    <row r="44" spans="1:38" x14ac:dyDescent="0.3">
      <c r="A44" s="20">
        <v>1.667</v>
      </c>
      <c r="B44" s="30">
        <v>0.4012</v>
      </c>
      <c r="C44" s="18">
        <v>0.40679999999999999</v>
      </c>
      <c r="D44" s="21">
        <v>0.4002</v>
      </c>
      <c r="E44" s="18">
        <f t="shared" si="0"/>
        <v>0.40273333333333339</v>
      </c>
      <c r="F44" s="18">
        <f t="shared" si="1"/>
        <v>0.30773333333333341</v>
      </c>
      <c r="G44" s="32">
        <v>1.667</v>
      </c>
      <c r="H44" s="30">
        <v>0.39069999999999999</v>
      </c>
      <c r="I44" s="18">
        <v>0.39419999999999999</v>
      </c>
      <c r="J44" s="21">
        <v>0.39140000000000003</v>
      </c>
      <c r="K44" s="18">
        <f t="shared" si="2"/>
        <v>0.39209999999999995</v>
      </c>
      <c r="L44" s="18">
        <f t="shared" si="3"/>
        <v>0.29709999999999992</v>
      </c>
      <c r="M44" s="32">
        <v>1.667</v>
      </c>
      <c r="N44" s="30">
        <v>0.36770000000000003</v>
      </c>
      <c r="O44" s="18">
        <v>0.36880000000000002</v>
      </c>
      <c r="P44" s="21">
        <v>0.36919999999999997</v>
      </c>
      <c r="Q44" s="18">
        <f t="shared" si="4"/>
        <v>0.36856666666666671</v>
      </c>
      <c r="R44" s="18">
        <f t="shared" si="5"/>
        <v>0.27356666666666674</v>
      </c>
      <c r="S44" s="32">
        <v>1.667</v>
      </c>
      <c r="T44" s="30">
        <v>0.38379999999999997</v>
      </c>
      <c r="U44" s="18">
        <v>0.38819999999999999</v>
      </c>
      <c r="V44" s="21">
        <v>0.3881</v>
      </c>
      <c r="W44" s="18">
        <f t="shared" si="6"/>
        <v>0.38669999999999999</v>
      </c>
      <c r="X44" s="18">
        <f t="shared" si="7"/>
        <v>0.29169999999999996</v>
      </c>
      <c r="Y44" s="32">
        <v>1.667</v>
      </c>
      <c r="Z44" s="30">
        <v>0.37690000000000001</v>
      </c>
      <c r="AA44" s="18">
        <v>0.37259999999999999</v>
      </c>
      <c r="AB44" s="21">
        <v>0.37909999999999999</v>
      </c>
      <c r="AC44" s="18">
        <f t="shared" si="8"/>
        <v>0.37620000000000003</v>
      </c>
      <c r="AD44" s="18">
        <f t="shared" si="9"/>
        <v>0.28120000000000001</v>
      </c>
      <c r="AE44" s="32">
        <v>1.667</v>
      </c>
      <c r="AF44" s="30">
        <v>0.39729999999999999</v>
      </c>
      <c r="AG44" s="18">
        <v>0.39410000000000001</v>
      </c>
      <c r="AH44" s="21">
        <v>0.3982</v>
      </c>
      <c r="AI44" s="18">
        <f t="shared" si="10"/>
        <v>0.39653333333333335</v>
      </c>
      <c r="AJ44" s="18">
        <f t="shared" si="11"/>
        <v>0.30153333333333332</v>
      </c>
      <c r="AK44" s="32">
        <v>1.667</v>
      </c>
      <c r="AL44" s="53">
        <v>9.5000000000000001E-2</v>
      </c>
    </row>
    <row r="45" spans="1:38" x14ac:dyDescent="0.3">
      <c r="A45" s="20">
        <v>1.633</v>
      </c>
      <c r="B45" s="30">
        <v>0.39589999999999997</v>
      </c>
      <c r="C45" s="18">
        <v>0.40129999999999999</v>
      </c>
      <c r="D45" s="21">
        <v>0.39329999999999998</v>
      </c>
      <c r="E45" s="18">
        <f t="shared" si="0"/>
        <v>0.39683333333333332</v>
      </c>
      <c r="F45" s="18">
        <f t="shared" si="1"/>
        <v>0.30203333333333332</v>
      </c>
      <c r="G45" s="32">
        <v>1.633</v>
      </c>
      <c r="H45" s="30">
        <v>0.38719999999999999</v>
      </c>
      <c r="I45" s="18">
        <v>0.38990000000000002</v>
      </c>
      <c r="J45" s="21">
        <v>0.38719999999999999</v>
      </c>
      <c r="K45" s="18">
        <f t="shared" si="2"/>
        <v>0.38809999999999995</v>
      </c>
      <c r="L45" s="18">
        <f t="shared" si="3"/>
        <v>0.29329999999999995</v>
      </c>
      <c r="M45" s="32">
        <v>1.633</v>
      </c>
      <c r="N45" s="30">
        <v>0.36209999999999998</v>
      </c>
      <c r="O45" s="18">
        <v>0.36270000000000002</v>
      </c>
      <c r="P45" s="21">
        <v>0.36280000000000001</v>
      </c>
      <c r="Q45" s="18">
        <f t="shared" si="4"/>
        <v>0.36253333333333337</v>
      </c>
      <c r="R45" s="18">
        <f t="shared" si="5"/>
        <v>0.26773333333333338</v>
      </c>
      <c r="S45" s="32">
        <v>1.633</v>
      </c>
      <c r="T45" s="30">
        <v>0.37840000000000001</v>
      </c>
      <c r="U45" s="18">
        <v>0.38269999999999998</v>
      </c>
      <c r="V45" s="21">
        <v>0.38250000000000001</v>
      </c>
      <c r="W45" s="18">
        <f t="shared" si="6"/>
        <v>0.38119999999999998</v>
      </c>
      <c r="X45" s="18">
        <f t="shared" si="7"/>
        <v>0.28639999999999999</v>
      </c>
      <c r="Y45" s="32">
        <v>1.633</v>
      </c>
      <c r="Z45" s="30">
        <v>0.36980000000000002</v>
      </c>
      <c r="AA45" s="18">
        <v>0.36699999999999999</v>
      </c>
      <c r="AB45" s="21">
        <v>0.37190000000000001</v>
      </c>
      <c r="AC45" s="18">
        <f t="shared" si="8"/>
        <v>0.36956666666666665</v>
      </c>
      <c r="AD45" s="18">
        <f t="shared" si="9"/>
        <v>0.27476666666666666</v>
      </c>
      <c r="AE45" s="32">
        <v>1.633</v>
      </c>
      <c r="AF45" s="30">
        <v>0.39129999999999998</v>
      </c>
      <c r="AG45" s="18">
        <v>0.38940000000000002</v>
      </c>
      <c r="AH45" s="21">
        <v>0.39269999999999999</v>
      </c>
      <c r="AI45" s="18">
        <f t="shared" si="10"/>
        <v>0.39113333333333333</v>
      </c>
      <c r="AJ45" s="18">
        <f t="shared" si="11"/>
        <v>0.29633333333333334</v>
      </c>
      <c r="AK45" s="32">
        <v>1.633</v>
      </c>
      <c r="AL45" s="53">
        <v>9.4799999999999995E-2</v>
      </c>
    </row>
    <row r="46" spans="1:38" x14ac:dyDescent="0.3">
      <c r="A46" s="20">
        <v>1.6</v>
      </c>
      <c r="B46" s="30">
        <v>0.39069999999999999</v>
      </c>
      <c r="C46" s="18">
        <v>0.39650000000000002</v>
      </c>
      <c r="D46" s="21">
        <v>0.38879999999999998</v>
      </c>
      <c r="E46" s="18">
        <f t="shared" si="0"/>
        <v>0.39199999999999996</v>
      </c>
      <c r="F46" s="18">
        <f t="shared" si="1"/>
        <v>0.29649999999999999</v>
      </c>
      <c r="G46" s="32">
        <v>1.6</v>
      </c>
      <c r="H46" s="30">
        <v>0.38300000000000001</v>
      </c>
      <c r="I46" s="18">
        <v>0.38569999999999999</v>
      </c>
      <c r="J46" s="21">
        <v>0.38140000000000002</v>
      </c>
      <c r="K46" s="18">
        <f t="shared" si="2"/>
        <v>0.38336666666666663</v>
      </c>
      <c r="L46" s="18">
        <f t="shared" si="3"/>
        <v>0.2878666666666666</v>
      </c>
      <c r="M46" s="32">
        <v>1.6</v>
      </c>
      <c r="N46" s="30">
        <v>0.3599</v>
      </c>
      <c r="O46" s="18">
        <v>0.3589</v>
      </c>
      <c r="P46" s="21">
        <v>0.36020000000000002</v>
      </c>
      <c r="Q46" s="18">
        <f t="shared" si="4"/>
        <v>0.35966666666666663</v>
      </c>
      <c r="R46" s="18">
        <f t="shared" si="5"/>
        <v>0.26416666666666666</v>
      </c>
      <c r="S46" s="32">
        <v>1.6</v>
      </c>
      <c r="T46" s="30">
        <v>0.37580000000000002</v>
      </c>
      <c r="U46" s="18">
        <v>0.3805</v>
      </c>
      <c r="V46" s="21">
        <v>0.37869999999999998</v>
      </c>
      <c r="W46" s="18">
        <f t="shared" si="6"/>
        <v>0.37833333333333335</v>
      </c>
      <c r="X46" s="18">
        <f t="shared" si="7"/>
        <v>0.28283333333333338</v>
      </c>
      <c r="Y46" s="32">
        <v>1.6</v>
      </c>
      <c r="Z46" s="30">
        <v>0.36549999999999999</v>
      </c>
      <c r="AA46" s="18">
        <v>0.3609</v>
      </c>
      <c r="AB46" s="21">
        <v>0.36720000000000003</v>
      </c>
      <c r="AC46" s="18">
        <f t="shared" si="8"/>
        <v>0.36453333333333332</v>
      </c>
      <c r="AD46" s="18">
        <f t="shared" si="9"/>
        <v>0.26903333333333335</v>
      </c>
      <c r="AE46" s="32">
        <v>1.6</v>
      </c>
      <c r="AF46" s="30">
        <v>0.38690000000000002</v>
      </c>
      <c r="AG46" s="18">
        <v>0.38479999999999998</v>
      </c>
      <c r="AH46" s="21">
        <v>0.3876</v>
      </c>
      <c r="AI46" s="18">
        <f t="shared" si="10"/>
        <v>0.38643333333333335</v>
      </c>
      <c r="AJ46" s="18">
        <f t="shared" si="11"/>
        <v>0.29093333333333338</v>
      </c>
      <c r="AK46" s="32">
        <v>1.6</v>
      </c>
      <c r="AL46" s="53">
        <v>9.5500000000000002E-2</v>
      </c>
    </row>
    <row r="47" spans="1:38" x14ac:dyDescent="0.3">
      <c r="A47" s="20">
        <v>1.5669999999999999</v>
      </c>
      <c r="B47" s="30">
        <v>0.38340000000000002</v>
      </c>
      <c r="C47" s="18">
        <v>0.39100000000000001</v>
      </c>
      <c r="D47" s="21">
        <v>0.38329999999999997</v>
      </c>
      <c r="E47" s="18">
        <f t="shared" si="0"/>
        <v>0.38589999999999997</v>
      </c>
      <c r="F47" s="18">
        <f t="shared" si="1"/>
        <v>0.29069999999999996</v>
      </c>
      <c r="G47" s="32">
        <v>1.5669999999999999</v>
      </c>
      <c r="H47" s="30">
        <v>0.37759999999999999</v>
      </c>
      <c r="I47" s="18">
        <v>0.3826</v>
      </c>
      <c r="J47" s="21">
        <v>0.37780000000000002</v>
      </c>
      <c r="K47" s="18">
        <f t="shared" si="2"/>
        <v>0.3793333333333333</v>
      </c>
      <c r="L47" s="18">
        <f t="shared" si="3"/>
        <v>0.28413333333333329</v>
      </c>
      <c r="M47" s="32">
        <v>1.5669999999999999</v>
      </c>
      <c r="N47" s="30">
        <v>0.35499999999999998</v>
      </c>
      <c r="O47" s="18">
        <v>0.35539999999999999</v>
      </c>
      <c r="P47" s="21">
        <v>0.35499999999999998</v>
      </c>
      <c r="Q47" s="18">
        <f t="shared" si="4"/>
        <v>0.3551333333333333</v>
      </c>
      <c r="R47" s="18">
        <f t="shared" si="5"/>
        <v>0.25993333333333329</v>
      </c>
      <c r="S47" s="32">
        <v>1.5669999999999999</v>
      </c>
      <c r="T47" s="30">
        <v>0.3715</v>
      </c>
      <c r="U47" s="18">
        <v>0.37469999999999998</v>
      </c>
      <c r="V47" s="21">
        <v>0.37480000000000002</v>
      </c>
      <c r="W47" s="18">
        <f t="shared" si="6"/>
        <v>0.37366666666666665</v>
      </c>
      <c r="X47" s="18">
        <f t="shared" si="7"/>
        <v>0.27846666666666664</v>
      </c>
      <c r="Y47" s="32">
        <v>1.5669999999999999</v>
      </c>
      <c r="Z47" s="30">
        <v>0.36109999999999998</v>
      </c>
      <c r="AA47" s="18">
        <v>0.35699999999999998</v>
      </c>
      <c r="AB47" s="21">
        <v>0.3634</v>
      </c>
      <c r="AC47" s="18">
        <f t="shared" si="8"/>
        <v>0.36049999999999999</v>
      </c>
      <c r="AD47" s="18">
        <f t="shared" si="9"/>
        <v>0.26529999999999998</v>
      </c>
      <c r="AE47" s="32">
        <v>1.5669999999999999</v>
      </c>
      <c r="AF47" s="30">
        <v>0.38200000000000001</v>
      </c>
      <c r="AG47" s="18">
        <v>0.37990000000000002</v>
      </c>
      <c r="AH47" s="21">
        <v>0.38250000000000001</v>
      </c>
      <c r="AI47" s="18">
        <f t="shared" si="10"/>
        <v>0.38146666666666668</v>
      </c>
      <c r="AJ47" s="18">
        <f t="shared" si="11"/>
        <v>0.28626666666666667</v>
      </c>
      <c r="AK47" s="32">
        <v>1.5669999999999999</v>
      </c>
      <c r="AL47" s="53">
        <v>9.5200000000000007E-2</v>
      </c>
    </row>
    <row r="48" spans="1:38" x14ac:dyDescent="0.3">
      <c r="A48" s="20">
        <v>1.5329999999999999</v>
      </c>
      <c r="B48" s="30">
        <v>0.37759999999999999</v>
      </c>
      <c r="C48" s="18">
        <v>0.38329999999999997</v>
      </c>
      <c r="D48" s="21">
        <v>0.37490000000000001</v>
      </c>
      <c r="E48" s="18">
        <f t="shared" si="0"/>
        <v>0.37859999999999999</v>
      </c>
      <c r="F48" s="18">
        <f t="shared" si="1"/>
        <v>0.28389999999999999</v>
      </c>
      <c r="G48" s="32">
        <v>1.5329999999999999</v>
      </c>
      <c r="H48" s="30">
        <v>0.37159999999999999</v>
      </c>
      <c r="I48" s="18">
        <v>0.3755</v>
      </c>
      <c r="J48" s="21">
        <v>0.37219999999999998</v>
      </c>
      <c r="K48" s="18">
        <f t="shared" si="2"/>
        <v>0.37309999999999999</v>
      </c>
      <c r="L48" s="18">
        <f t="shared" si="3"/>
        <v>0.27839999999999998</v>
      </c>
      <c r="M48" s="32">
        <v>1.5329999999999999</v>
      </c>
      <c r="N48" s="30">
        <v>0.34939999999999999</v>
      </c>
      <c r="O48" s="18">
        <v>0.34939999999999999</v>
      </c>
      <c r="P48" s="21">
        <v>0.3498</v>
      </c>
      <c r="Q48" s="18">
        <f t="shared" si="4"/>
        <v>0.34953333333333331</v>
      </c>
      <c r="R48" s="18">
        <f t="shared" si="5"/>
        <v>0.2548333333333333</v>
      </c>
      <c r="S48" s="32">
        <v>1.5329999999999999</v>
      </c>
      <c r="T48" s="30">
        <v>0.36599999999999999</v>
      </c>
      <c r="U48" s="18">
        <v>0.36940000000000001</v>
      </c>
      <c r="V48" s="21">
        <v>0.36919999999999997</v>
      </c>
      <c r="W48" s="18">
        <f t="shared" si="6"/>
        <v>0.36820000000000003</v>
      </c>
      <c r="X48" s="18">
        <f t="shared" si="7"/>
        <v>0.27350000000000002</v>
      </c>
      <c r="Y48" s="32">
        <v>1.5329999999999999</v>
      </c>
      <c r="Z48" s="30">
        <v>0.35420000000000001</v>
      </c>
      <c r="AA48" s="18">
        <v>0.34989999999999999</v>
      </c>
      <c r="AB48" s="21">
        <v>0.35720000000000002</v>
      </c>
      <c r="AC48" s="18">
        <f t="shared" si="8"/>
        <v>0.35376666666666662</v>
      </c>
      <c r="AD48" s="18">
        <f t="shared" si="9"/>
        <v>0.25906666666666661</v>
      </c>
      <c r="AE48" s="32">
        <v>1.5329999999999999</v>
      </c>
      <c r="AF48" s="30">
        <v>0.37569999999999998</v>
      </c>
      <c r="AG48" s="18">
        <v>0.37319999999999998</v>
      </c>
      <c r="AH48" s="21">
        <v>0.37619999999999998</v>
      </c>
      <c r="AI48" s="18">
        <f t="shared" si="10"/>
        <v>0.37503333333333327</v>
      </c>
      <c r="AJ48" s="18">
        <f t="shared" si="11"/>
        <v>0.28033333333333327</v>
      </c>
      <c r="AK48" s="32">
        <v>1.5329999999999999</v>
      </c>
      <c r="AL48" s="53">
        <v>9.4700000000000006E-2</v>
      </c>
    </row>
    <row r="49" spans="1:38" x14ac:dyDescent="0.3">
      <c r="A49" s="20">
        <v>1.5</v>
      </c>
      <c r="B49" s="30">
        <v>0.36880000000000002</v>
      </c>
      <c r="C49" s="18">
        <v>0.37419999999999998</v>
      </c>
      <c r="D49" s="21">
        <v>0.36709999999999998</v>
      </c>
      <c r="E49" s="18">
        <f t="shared" si="0"/>
        <v>0.37003333333333338</v>
      </c>
      <c r="F49" s="18">
        <f t="shared" si="1"/>
        <v>0.27503333333333335</v>
      </c>
      <c r="G49" s="32">
        <v>1.5</v>
      </c>
      <c r="H49" s="30">
        <v>0.36530000000000001</v>
      </c>
      <c r="I49" s="18">
        <v>0.3695</v>
      </c>
      <c r="J49" s="21">
        <v>0.36599999999999999</v>
      </c>
      <c r="K49" s="18">
        <f t="shared" si="2"/>
        <v>0.36693333333333333</v>
      </c>
      <c r="L49" s="18">
        <f t="shared" si="3"/>
        <v>0.27193333333333336</v>
      </c>
      <c r="M49" s="32">
        <v>1.5</v>
      </c>
      <c r="N49" s="30">
        <v>0.34329999999999999</v>
      </c>
      <c r="O49" s="18">
        <v>0.34449999999999997</v>
      </c>
      <c r="P49" s="21">
        <v>0.34310000000000002</v>
      </c>
      <c r="Q49" s="18">
        <f t="shared" si="4"/>
        <v>0.34363333333333329</v>
      </c>
      <c r="R49" s="18">
        <f t="shared" si="5"/>
        <v>0.24863333333333329</v>
      </c>
      <c r="S49" s="32">
        <v>1.5</v>
      </c>
      <c r="T49" s="30">
        <v>0.36</v>
      </c>
      <c r="U49" s="18">
        <v>0.36320000000000002</v>
      </c>
      <c r="V49" s="21">
        <v>0.36220000000000002</v>
      </c>
      <c r="W49" s="18">
        <f t="shared" si="6"/>
        <v>0.36180000000000007</v>
      </c>
      <c r="X49" s="18">
        <f t="shared" si="7"/>
        <v>0.26680000000000004</v>
      </c>
      <c r="Y49" s="32">
        <v>1.5</v>
      </c>
      <c r="Z49" s="30">
        <v>0.34799999999999998</v>
      </c>
      <c r="AA49" s="18">
        <v>0.34339999999999998</v>
      </c>
      <c r="AB49" s="21">
        <v>0.35120000000000001</v>
      </c>
      <c r="AC49" s="18">
        <f t="shared" si="8"/>
        <v>0.34753333333333331</v>
      </c>
      <c r="AD49" s="18">
        <f t="shared" si="9"/>
        <v>0.25253333333333328</v>
      </c>
      <c r="AE49" s="32">
        <v>1.5</v>
      </c>
      <c r="AF49" s="30">
        <v>0.36820000000000003</v>
      </c>
      <c r="AG49" s="18">
        <v>0.36599999999999999</v>
      </c>
      <c r="AH49" s="21">
        <v>0.36859999999999998</v>
      </c>
      <c r="AI49" s="18">
        <f t="shared" si="10"/>
        <v>0.36759999999999998</v>
      </c>
      <c r="AJ49" s="18">
        <f t="shared" si="11"/>
        <v>0.27259999999999995</v>
      </c>
      <c r="AK49" s="32">
        <v>1.5</v>
      </c>
      <c r="AL49" s="53">
        <v>9.5000000000000001E-2</v>
      </c>
    </row>
    <row r="50" spans="1:38" x14ac:dyDescent="0.3">
      <c r="A50" s="20">
        <v>1.4670000000000001</v>
      </c>
      <c r="B50" s="30">
        <v>0.36109999999999998</v>
      </c>
      <c r="C50" s="18">
        <v>0.36559999999999998</v>
      </c>
      <c r="D50" s="21">
        <v>0.35830000000000001</v>
      </c>
      <c r="E50" s="18">
        <f t="shared" si="0"/>
        <v>0.36166666666666664</v>
      </c>
      <c r="F50" s="18">
        <f t="shared" si="1"/>
        <v>0.26636666666666664</v>
      </c>
      <c r="G50" s="32">
        <v>1.4670000000000001</v>
      </c>
      <c r="H50" s="30">
        <v>0.35930000000000001</v>
      </c>
      <c r="I50" s="18">
        <v>0.36209999999999998</v>
      </c>
      <c r="J50" s="21">
        <v>0.35920000000000002</v>
      </c>
      <c r="K50" s="18">
        <f t="shared" si="2"/>
        <v>0.36020000000000002</v>
      </c>
      <c r="L50" s="18">
        <f t="shared" si="3"/>
        <v>0.26490000000000002</v>
      </c>
      <c r="M50" s="32">
        <v>1.4670000000000001</v>
      </c>
      <c r="N50" s="30">
        <v>0.33650000000000002</v>
      </c>
      <c r="O50" s="18">
        <v>0.3367</v>
      </c>
      <c r="P50" s="21">
        <v>0.3377</v>
      </c>
      <c r="Q50" s="18">
        <f t="shared" si="4"/>
        <v>0.33696666666666664</v>
      </c>
      <c r="R50" s="18">
        <f t="shared" si="5"/>
        <v>0.24166666666666664</v>
      </c>
      <c r="S50" s="32">
        <v>1.4670000000000001</v>
      </c>
      <c r="T50" s="30">
        <v>0.3523</v>
      </c>
      <c r="U50" s="18">
        <v>0.35499999999999998</v>
      </c>
      <c r="V50" s="21">
        <v>0.35670000000000002</v>
      </c>
      <c r="W50" s="18">
        <f t="shared" si="6"/>
        <v>0.35466666666666669</v>
      </c>
      <c r="X50" s="18">
        <f t="shared" si="7"/>
        <v>0.25936666666666669</v>
      </c>
      <c r="Y50" s="32">
        <v>1.4670000000000001</v>
      </c>
      <c r="Z50" s="30">
        <v>0.33929999999999999</v>
      </c>
      <c r="AA50" s="18">
        <v>0.33410000000000001</v>
      </c>
      <c r="AB50" s="21">
        <v>0.34079999999999999</v>
      </c>
      <c r="AC50" s="18">
        <f t="shared" si="8"/>
        <v>0.33806666666666668</v>
      </c>
      <c r="AD50" s="18">
        <f t="shared" si="9"/>
        <v>0.24276666666666669</v>
      </c>
      <c r="AE50" s="32">
        <v>1.4670000000000001</v>
      </c>
      <c r="AF50" s="30">
        <v>0.35870000000000002</v>
      </c>
      <c r="AG50" s="18">
        <v>0.35759999999999997</v>
      </c>
      <c r="AH50" s="21">
        <v>0.36070000000000002</v>
      </c>
      <c r="AI50" s="18">
        <f t="shared" si="10"/>
        <v>0.35899999999999999</v>
      </c>
      <c r="AJ50" s="18">
        <f t="shared" si="11"/>
        <v>0.26369999999999999</v>
      </c>
      <c r="AK50" s="32">
        <v>1.4670000000000001</v>
      </c>
      <c r="AL50" s="53">
        <v>9.5299999999999996E-2</v>
      </c>
    </row>
    <row r="51" spans="1:38" x14ac:dyDescent="0.3">
      <c r="A51" s="20">
        <v>1.4330000000000001</v>
      </c>
      <c r="B51" s="30">
        <v>0.35370000000000001</v>
      </c>
      <c r="C51" s="18">
        <v>0.35820000000000002</v>
      </c>
      <c r="D51" s="21">
        <v>0.35149999999999998</v>
      </c>
      <c r="E51" s="18">
        <f t="shared" ref="E51:E82" si="12">AVERAGE(B51:D51)</f>
        <v>0.35446666666666665</v>
      </c>
      <c r="F51" s="18">
        <f t="shared" si="1"/>
        <v>0.25926666666666665</v>
      </c>
      <c r="G51" s="32">
        <v>1.4330000000000001</v>
      </c>
      <c r="H51" s="30">
        <v>0.35220000000000001</v>
      </c>
      <c r="I51" s="18">
        <v>0.35549999999999998</v>
      </c>
      <c r="J51" s="21">
        <v>0.35239999999999999</v>
      </c>
      <c r="K51" s="18">
        <f t="shared" si="2"/>
        <v>0.35336666666666666</v>
      </c>
      <c r="L51" s="18">
        <f t="shared" si="3"/>
        <v>0.25816666666666666</v>
      </c>
      <c r="M51" s="32">
        <v>1.4330000000000001</v>
      </c>
      <c r="N51" s="30">
        <v>0.32900000000000001</v>
      </c>
      <c r="O51" s="18">
        <v>0.33079999999999998</v>
      </c>
      <c r="P51" s="21">
        <v>0.32990000000000003</v>
      </c>
      <c r="Q51" s="18">
        <f t="shared" si="4"/>
        <v>0.32990000000000003</v>
      </c>
      <c r="R51" s="18">
        <f t="shared" si="5"/>
        <v>0.23470000000000002</v>
      </c>
      <c r="S51" s="32">
        <v>1.4330000000000001</v>
      </c>
      <c r="T51" s="30">
        <v>0.3463</v>
      </c>
      <c r="U51" s="18">
        <v>0.35</v>
      </c>
      <c r="V51" s="21">
        <v>0.34849999999999998</v>
      </c>
      <c r="W51" s="18">
        <f t="shared" si="6"/>
        <v>0.34826666666666667</v>
      </c>
      <c r="X51" s="18">
        <f t="shared" si="7"/>
        <v>0.25306666666666666</v>
      </c>
      <c r="Y51" s="32">
        <v>1.4330000000000001</v>
      </c>
      <c r="Z51" s="30">
        <v>0.33100000000000002</v>
      </c>
      <c r="AA51" s="18">
        <v>0.32819999999999999</v>
      </c>
      <c r="AB51" s="21">
        <v>0.33489999999999998</v>
      </c>
      <c r="AC51" s="18">
        <f t="shared" si="8"/>
        <v>0.33136666666666664</v>
      </c>
      <c r="AD51" s="18">
        <f t="shared" si="9"/>
        <v>0.23616666666666664</v>
      </c>
      <c r="AE51" s="32">
        <v>1.4330000000000001</v>
      </c>
      <c r="AF51" s="30">
        <v>0.3508</v>
      </c>
      <c r="AG51" s="18">
        <v>0.35060000000000002</v>
      </c>
      <c r="AH51" s="21">
        <v>0.35439999999999999</v>
      </c>
      <c r="AI51" s="18">
        <f t="shared" si="10"/>
        <v>0.35193333333333338</v>
      </c>
      <c r="AJ51" s="18">
        <f t="shared" si="11"/>
        <v>0.25673333333333337</v>
      </c>
      <c r="AK51" s="32">
        <v>1.4330000000000001</v>
      </c>
      <c r="AL51" s="53">
        <v>9.5200000000000007E-2</v>
      </c>
    </row>
    <row r="52" spans="1:38" x14ac:dyDescent="0.3">
      <c r="A52" s="20">
        <v>1.4</v>
      </c>
      <c r="B52" s="30">
        <v>0.34860000000000002</v>
      </c>
      <c r="C52" s="18">
        <v>0.35160000000000002</v>
      </c>
      <c r="D52" s="21">
        <v>0.3473</v>
      </c>
      <c r="E52" s="18">
        <f t="shared" si="12"/>
        <v>0.34916666666666668</v>
      </c>
      <c r="F52" s="18">
        <f t="shared" si="1"/>
        <v>0.2537666666666667</v>
      </c>
      <c r="G52" s="32">
        <v>1.4</v>
      </c>
      <c r="H52" s="30">
        <v>0.3478</v>
      </c>
      <c r="I52" s="18">
        <v>0.35099999999999998</v>
      </c>
      <c r="J52" s="21">
        <v>0.34820000000000001</v>
      </c>
      <c r="K52" s="18">
        <f t="shared" si="2"/>
        <v>0.34899999999999998</v>
      </c>
      <c r="L52" s="18">
        <f t="shared" si="3"/>
        <v>0.25359999999999999</v>
      </c>
      <c r="M52" s="32">
        <v>1.4</v>
      </c>
      <c r="N52" s="30">
        <v>0.32490000000000002</v>
      </c>
      <c r="O52" s="18">
        <v>0.32590000000000002</v>
      </c>
      <c r="P52" s="21">
        <v>0.32479999999999998</v>
      </c>
      <c r="Q52" s="18">
        <f t="shared" si="4"/>
        <v>0.32519999999999999</v>
      </c>
      <c r="R52" s="18">
        <f t="shared" si="5"/>
        <v>0.2298</v>
      </c>
      <c r="S52" s="32">
        <v>1.4</v>
      </c>
      <c r="T52" s="30">
        <v>0.34229999999999999</v>
      </c>
      <c r="U52" s="18">
        <v>0.34489999999999998</v>
      </c>
      <c r="V52" s="21">
        <v>0.34510000000000002</v>
      </c>
      <c r="W52" s="18">
        <f t="shared" si="6"/>
        <v>0.34410000000000002</v>
      </c>
      <c r="X52" s="18">
        <f t="shared" si="7"/>
        <v>0.24870000000000003</v>
      </c>
      <c r="Y52" s="32">
        <v>1.4</v>
      </c>
      <c r="Z52" s="30">
        <v>0.32600000000000001</v>
      </c>
      <c r="AA52" s="18">
        <v>0.32319999999999999</v>
      </c>
      <c r="AB52" s="21">
        <v>0.3296</v>
      </c>
      <c r="AC52" s="18">
        <f t="shared" si="8"/>
        <v>0.32626666666666665</v>
      </c>
      <c r="AD52" s="18">
        <f t="shared" si="9"/>
        <v>0.23086666666666666</v>
      </c>
      <c r="AE52" s="32">
        <v>1.4</v>
      </c>
      <c r="AF52" s="30">
        <v>0.34739999999999999</v>
      </c>
      <c r="AG52" s="18">
        <v>0.34439999999999998</v>
      </c>
      <c r="AH52" s="21">
        <v>0.3493</v>
      </c>
      <c r="AI52" s="18">
        <f t="shared" si="10"/>
        <v>0.3470333333333333</v>
      </c>
      <c r="AJ52" s="18">
        <f t="shared" si="11"/>
        <v>0.25163333333333332</v>
      </c>
      <c r="AK52" s="32">
        <v>1.4</v>
      </c>
      <c r="AL52" s="53">
        <v>9.5399999999999999E-2</v>
      </c>
    </row>
    <row r="53" spans="1:38" x14ac:dyDescent="0.3">
      <c r="A53" s="20">
        <v>1.367</v>
      </c>
      <c r="B53" s="30">
        <v>0.33939999999999998</v>
      </c>
      <c r="C53" s="18">
        <v>0.34310000000000002</v>
      </c>
      <c r="D53" s="21">
        <v>0.33689999999999998</v>
      </c>
      <c r="E53" s="18">
        <f t="shared" si="12"/>
        <v>0.33980000000000005</v>
      </c>
      <c r="F53" s="18">
        <f t="shared" si="1"/>
        <v>0.24350000000000005</v>
      </c>
      <c r="G53" s="32">
        <v>1.367</v>
      </c>
      <c r="H53" s="30">
        <v>0.34079999999999999</v>
      </c>
      <c r="I53" s="18">
        <v>0.34370000000000001</v>
      </c>
      <c r="J53" s="21">
        <v>0.34239999999999998</v>
      </c>
      <c r="K53" s="18">
        <f t="shared" si="2"/>
        <v>0.34229999999999999</v>
      </c>
      <c r="L53" s="18">
        <f t="shared" si="3"/>
        <v>0.246</v>
      </c>
      <c r="M53" s="32">
        <v>1.367</v>
      </c>
      <c r="N53" s="30">
        <v>0.31769999999999998</v>
      </c>
      <c r="O53" s="18">
        <v>0.31780000000000003</v>
      </c>
      <c r="P53" s="21">
        <v>0.31740000000000002</v>
      </c>
      <c r="Q53" s="18">
        <f t="shared" si="4"/>
        <v>0.31763333333333332</v>
      </c>
      <c r="R53" s="18">
        <f t="shared" si="5"/>
        <v>0.22133333333333333</v>
      </c>
      <c r="S53" s="32">
        <v>1.367</v>
      </c>
      <c r="T53" s="30">
        <v>0.33229999999999998</v>
      </c>
      <c r="U53" s="18">
        <v>0.33700000000000002</v>
      </c>
      <c r="V53" s="21">
        <v>0.33739999999999998</v>
      </c>
      <c r="W53" s="18">
        <f t="shared" si="6"/>
        <v>0.33556666666666662</v>
      </c>
      <c r="X53" s="18">
        <f t="shared" si="7"/>
        <v>0.23926666666666663</v>
      </c>
      <c r="Y53" s="32">
        <v>1.367</v>
      </c>
      <c r="Z53" s="30">
        <v>0.31869999999999998</v>
      </c>
      <c r="AA53" s="18">
        <v>0.316</v>
      </c>
      <c r="AB53" s="21">
        <v>0.31929999999999997</v>
      </c>
      <c r="AC53" s="18">
        <f t="shared" si="8"/>
        <v>0.318</v>
      </c>
      <c r="AD53" s="18">
        <f t="shared" si="9"/>
        <v>0.22170000000000001</v>
      </c>
      <c r="AE53" s="32">
        <v>1.367</v>
      </c>
      <c r="AF53" s="30">
        <v>0.33950000000000002</v>
      </c>
      <c r="AG53" s="18">
        <v>0.33600000000000002</v>
      </c>
      <c r="AH53" s="21">
        <v>0.34110000000000001</v>
      </c>
      <c r="AI53" s="18">
        <f t="shared" si="10"/>
        <v>0.33886666666666665</v>
      </c>
      <c r="AJ53" s="18">
        <f t="shared" si="11"/>
        <v>0.24256666666666665</v>
      </c>
      <c r="AK53" s="32">
        <v>1.367</v>
      </c>
      <c r="AL53" s="53">
        <v>9.6299999999999997E-2</v>
      </c>
    </row>
    <row r="54" spans="1:38" x14ac:dyDescent="0.3">
      <c r="A54" s="20">
        <v>1.333</v>
      </c>
      <c r="B54" s="30">
        <v>0.32790000000000002</v>
      </c>
      <c r="C54" s="18">
        <v>0.33450000000000002</v>
      </c>
      <c r="D54" s="21">
        <v>0.32719999999999999</v>
      </c>
      <c r="E54" s="18">
        <f t="shared" si="12"/>
        <v>0.3298666666666667</v>
      </c>
      <c r="F54" s="18">
        <f t="shared" si="1"/>
        <v>0.23366666666666669</v>
      </c>
      <c r="G54" s="32">
        <v>1.333</v>
      </c>
      <c r="H54" s="30">
        <v>0.33040000000000003</v>
      </c>
      <c r="I54" s="18">
        <v>0.33479999999999999</v>
      </c>
      <c r="J54" s="21">
        <v>0.33160000000000001</v>
      </c>
      <c r="K54" s="18">
        <f t="shared" si="2"/>
        <v>0.33226666666666665</v>
      </c>
      <c r="L54" s="18">
        <f t="shared" si="3"/>
        <v>0.23606666666666665</v>
      </c>
      <c r="M54" s="32">
        <v>1.333</v>
      </c>
      <c r="N54" s="30">
        <v>0.30759999999999998</v>
      </c>
      <c r="O54" s="18">
        <v>0.30830000000000002</v>
      </c>
      <c r="P54" s="21">
        <v>0.30869999999999997</v>
      </c>
      <c r="Q54" s="18">
        <f t="shared" si="4"/>
        <v>0.30819999999999997</v>
      </c>
      <c r="R54" s="18">
        <f t="shared" si="5"/>
        <v>0.21199999999999997</v>
      </c>
      <c r="S54" s="32">
        <v>1.333</v>
      </c>
      <c r="T54" s="30">
        <v>0.32540000000000002</v>
      </c>
      <c r="U54" s="18">
        <v>0.3276</v>
      </c>
      <c r="V54" s="21">
        <v>0.32950000000000002</v>
      </c>
      <c r="W54" s="18">
        <f t="shared" si="6"/>
        <v>0.32750000000000001</v>
      </c>
      <c r="X54" s="18">
        <f t="shared" si="7"/>
        <v>0.23130000000000001</v>
      </c>
      <c r="Y54" s="32">
        <v>1.333</v>
      </c>
      <c r="Z54" s="30">
        <v>0.30959999999999999</v>
      </c>
      <c r="AA54" s="18">
        <v>0.30669999999999997</v>
      </c>
      <c r="AB54" s="21">
        <v>0.31140000000000001</v>
      </c>
      <c r="AC54" s="18">
        <f t="shared" si="8"/>
        <v>0.3092333333333333</v>
      </c>
      <c r="AD54" s="18">
        <f t="shared" si="9"/>
        <v>0.2130333333333333</v>
      </c>
      <c r="AE54" s="32">
        <v>1.333</v>
      </c>
      <c r="AF54" s="30">
        <v>0.3286</v>
      </c>
      <c r="AG54" s="18">
        <v>0.3276</v>
      </c>
      <c r="AH54" s="21">
        <v>0.32829999999999998</v>
      </c>
      <c r="AI54" s="18">
        <f t="shared" si="10"/>
        <v>0.32816666666666666</v>
      </c>
      <c r="AJ54" s="18">
        <f t="shared" si="11"/>
        <v>0.23196666666666665</v>
      </c>
      <c r="AK54" s="32">
        <v>1.333</v>
      </c>
      <c r="AL54" s="53">
        <v>9.6199999999999994E-2</v>
      </c>
    </row>
    <row r="55" spans="1:38" x14ac:dyDescent="0.3">
      <c r="A55" s="20">
        <v>1.3</v>
      </c>
      <c r="B55" s="30">
        <v>0.31769999999999998</v>
      </c>
      <c r="C55" s="18">
        <v>0.32319999999999999</v>
      </c>
      <c r="D55" s="21">
        <v>0.31640000000000001</v>
      </c>
      <c r="E55" s="18">
        <f t="shared" si="12"/>
        <v>0.31909999999999999</v>
      </c>
      <c r="F55" s="18">
        <f t="shared" si="1"/>
        <v>0.22299999999999998</v>
      </c>
      <c r="G55" s="32">
        <v>1.3</v>
      </c>
      <c r="H55" s="30">
        <v>0.32250000000000001</v>
      </c>
      <c r="I55" s="18">
        <v>0.32690000000000002</v>
      </c>
      <c r="J55" s="21">
        <v>0.32090000000000002</v>
      </c>
      <c r="K55" s="18">
        <f t="shared" si="2"/>
        <v>0.32343333333333329</v>
      </c>
      <c r="L55" s="18">
        <f t="shared" si="3"/>
        <v>0.22733333333333328</v>
      </c>
      <c r="M55" s="32">
        <v>1.3</v>
      </c>
      <c r="N55" s="30">
        <v>0.30170000000000002</v>
      </c>
      <c r="O55" s="18">
        <v>0.30070000000000002</v>
      </c>
      <c r="P55" s="21">
        <v>0.30049999999999999</v>
      </c>
      <c r="Q55" s="18">
        <f t="shared" si="4"/>
        <v>0.30096666666666666</v>
      </c>
      <c r="R55" s="18">
        <f t="shared" si="5"/>
        <v>0.20486666666666664</v>
      </c>
      <c r="S55" s="32">
        <v>1.3</v>
      </c>
      <c r="T55" s="30">
        <v>0.3165</v>
      </c>
      <c r="U55" s="18">
        <v>0.31940000000000002</v>
      </c>
      <c r="V55" s="21">
        <v>0.31850000000000001</v>
      </c>
      <c r="W55" s="18">
        <f t="shared" si="6"/>
        <v>0.31813333333333332</v>
      </c>
      <c r="X55" s="18">
        <f t="shared" si="7"/>
        <v>0.2220333333333333</v>
      </c>
      <c r="Y55" s="32">
        <v>1.3</v>
      </c>
      <c r="Z55" s="30">
        <v>0.30109999999999998</v>
      </c>
      <c r="AA55" s="18">
        <v>0.29730000000000001</v>
      </c>
      <c r="AB55" s="21">
        <v>0.30359999999999998</v>
      </c>
      <c r="AC55" s="18">
        <f t="shared" si="8"/>
        <v>0.30066666666666669</v>
      </c>
      <c r="AD55" s="18">
        <f t="shared" si="9"/>
        <v>0.20456666666666667</v>
      </c>
      <c r="AE55" s="32">
        <v>1.3</v>
      </c>
      <c r="AF55" s="30">
        <v>0.31890000000000002</v>
      </c>
      <c r="AG55" s="18">
        <v>0.317</v>
      </c>
      <c r="AH55" s="21">
        <v>0.32079999999999997</v>
      </c>
      <c r="AI55" s="18">
        <f t="shared" si="10"/>
        <v>0.31890000000000002</v>
      </c>
      <c r="AJ55" s="18">
        <f t="shared" si="11"/>
        <v>0.2228</v>
      </c>
      <c r="AK55" s="32">
        <v>1.3</v>
      </c>
      <c r="AL55" s="53">
        <v>9.6100000000000005E-2</v>
      </c>
    </row>
    <row r="56" spans="1:38" x14ac:dyDescent="0.3">
      <c r="A56" s="20">
        <v>1.2669999999999999</v>
      </c>
      <c r="B56" s="30">
        <v>0.30969999999999998</v>
      </c>
      <c r="C56" s="18">
        <v>0.31190000000000001</v>
      </c>
      <c r="D56" s="21">
        <v>0.308</v>
      </c>
      <c r="E56" s="18">
        <f t="shared" si="12"/>
        <v>0.30986666666666668</v>
      </c>
      <c r="F56" s="18">
        <f t="shared" si="1"/>
        <v>0.21366666666666667</v>
      </c>
      <c r="G56" s="32">
        <v>1.2669999999999999</v>
      </c>
      <c r="H56" s="30">
        <v>0.31359999999999999</v>
      </c>
      <c r="I56" s="18">
        <v>0.31819999999999998</v>
      </c>
      <c r="J56" s="21">
        <v>0.31569999999999998</v>
      </c>
      <c r="K56" s="18">
        <f t="shared" si="2"/>
        <v>0.3158333333333333</v>
      </c>
      <c r="L56" s="18">
        <f t="shared" si="3"/>
        <v>0.21963333333333329</v>
      </c>
      <c r="M56" s="32">
        <v>1.2669999999999999</v>
      </c>
      <c r="N56" s="30">
        <v>0.2928</v>
      </c>
      <c r="O56" s="18">
        <v>0.29260000000000003</v>
      </c>
      <c r="P56" s="21">
        <v>0.2923</v>
      </c>
      <c r="Q56" s="18">
        <f t="shared" si="4"/>
        <v>0.2925666666666667</v>
      </c>
      <c r="R56" s="18">
        <f t="shared" si="5"/>
        <v>0.19636666666666669</v>
      </c>
      <c r="S56" s="32">
        <v>1.2669999999999999</v>
      </c>
      <c r="T56" s="30">
        <v>0.30790000000000001</v>
      </c>
      <c r="U56" s="18">
        <v>0.31</v>
      </c>
      <c r="V56" s="21">
        <v>0.31330000000000002</v>
      </c>
      <c r="W56" s="18">
        <f t="shared" si="6"/>
        <v>0.31040000000000001</v>
      </c>
      <c r="X56" s="18">
        <f t="shared" si="7"/>
        <v>0.2142</v>
      </c>
      <c r="Y56" s="32">
        <v>1.2669999999999999</v>
      </c>
      <c r="Z56" s="30">
        <v>0.2949</v>
      </c>
      <c r="AA56" s="18">
        <v>0.2888</v>
      </c>
      <c r="AB56" s="21">
        <v>0.29360000000000003</v>
      </c>
      <c r="AC56" s="18">
        <f t="shared" si="8"/>
        <v>0.29243333333333332</v>
      </c>
      <c r="AD56" s="18">
        <f t="shared" si="9"/>
        <v>0.19623333333333332</v>
      </c>
      <c r="AE56" s="32">
        <v>1.2669999999999999</v>
      </c>
      <c r="AF56" s="30">
        <v>0.3115</v>
      </c>
      <c r="AG56" s="18">
        <v>0.30990000000000001</v>
      </c>
      <c r="AH56" s="21">
        <v>0.31209999999999999</v>
      </c>
      <c r="AI56" s="18">
        <f t="shared" si="10"/>
        <v>0.31116666666666665</v>
      </c>
      <c r="AJ56" s="18">
        <f t="shared" si="11"/>
        <v>0.21496666666666664</v>
      </c>
      <c r="AK56" s="32">
        <v>1.2669999999999999</v>
      </c>
      <c r="AL56" s="53">
        <v>9.6199999999999994E-2</v>
      </c>
    </row>
    <row r="57" spans="1:38" x14ac:dyDescent="0.3">
      <c r="A57" s="20">
        <v>1.2330000000000001</v>
      </c>
      <c r="B57" s="30">
        <v>0.30120000000000002</v>
      </c>
      <c r="C57" s="18">
        <v>0.3044</v>
      </c>
      <c r="D57" s="21">
        <v>0.2994</v>
      </c>
      <c r="E57" s="18">
        <f t="shared" si="12"/>
        <v>0.30166666666666669</v>
      </c>
      <c r="F57" s="18">
        <f t="shared" si="1"/>
        <v>0.20476666666666671</v>
      </c>
      <c r="G57" s="32">
        <v>1.2330000000000001</v>
      </c>
      <c r="H57" s="30">
        <v>0.30659999999999998</v>
      </c>
      <c r="I57" s="18">
        <v>0.31119999999999998</v>
      </c>
      <c r="J57" s="21">
        <v>0.30599999999999999</v>
      </c>
      <c r="K57" s="18">
        <f t="shared" si="2"/>
        <v>0.30793333333333334</v>
      </c>
      <c r="L57" s="18">
        <f t="shared" si="3"/>
        <v>0.21103333333333335</v>
      </c>
      <c r="M57" s="32">
        <v>1.2330000000000001</v>
      </c>
      <c r="N57" s="30">
        <v>0.2838</v>
      </c>
      <c r="O57" s="18">
        <v>0.28539999999999999</v>
      </c>
      <c r="P57" s="21">
        <v>0.2853</v>
      </c>
      <c r="Q57" s="18">
        <f t="shared" si="4"/>
        <v>0.28483333333333333</v>
      </c>
      <c r="R57" s="18">
        <f t="shared" si="5"/>
        <v>0.18793333333333334</v>
      </c>
      <c r="S57" s="32">
        <v>1.2330000000000001</v>
      </c>
      <c r="T57" s="30">
        <v>0.30020000000000002</v>
      </c>
      <c r="U57" s="18">
        <v>0.30320000000000003</v>
      </c>
      <c r="V57" s="21">
        <v>0.3044</v>
      </c>
      <c r="W57" s="18">
        <f t="shared" si="6"/>
        <v>0.30260000000000004</v>
      </c>
      <c r="X57" s="18">
        <f t="shared" si="7"/>
        <v>0.20570000000000005</v>
      </c>
      <c r="Y57" s="32">
        <v>1.2330000000000001</v>
      </c>
      <c r="Z57" s="30">
        <v>0.28699999999999998</v>
      </c>
      <c r="AA57" s="18">
        <v>0.28239999999999998</v>
      </c>
      <c r="AB57" s="21">
        <v>0.28949999999999998</v>
      </c>
      <c r="AC57" s="18">
        <f t="shared" si="8"/>
        <v>0.28629999999999994</v>
      </c>
      <c r="AD57" s="18">
        <f t="shared" si="9"/>
        <v>0.18939999999999996</v>
      </c>
      <c r="AE57" s="32">
        <v>1.2330000000000001</v>
      </c>
      <c r="AF57" s="30">
        <v>0.30459999999999998</v>
      </c>
      <c r="AG57" s="18">
        <v>0.30249999999999999</v>
      </c>
      <c r="AH57" s="21">
        <v>0.30530000000000002</v>
      </c>
      <c r="AI57" s="18">
        <f t="shared" si="10"/>
        <v>0.30413333333333331</v>
      </c>
      <c r="AJ57" s="18">
        <f t="shared" si="11"/>
        <v>0.20723333333333332</v>
      </c>
      <c r="AK57" s="32">
        <v>1.2330000000000001</v>
      </c>
      <c r="AL57" s="53">
        <v>9.69E-2</v>
      </c>
    </row>
    <row r="58" spans="1:38" x14ac:dyDescent="0.3">
      <c r="A58" s="20">
        <v>1.2</v>
      </c>
      <c r="B58" s="30">
        <v>0.2928</v>
      </c>
      <c r="C58" s="18">
        <v>0.29670000000000002</v>
      </c>
      <c r="D58" s="21">
        <v>0.29239999999999999</v>
      </c>
      <c r="E58" s="18">
        <f t="shared" si="12"/>
        <v>0.29396666666666665</v>
      </c>
      <c r="F58" s="18">
        <f t="shared" si="1"/>
        <v>0.19796666666666665</v>
      </c>
      <c r="G58" s="32">
        <v>1.2</v>
      </c>
      <c r="H58" s="30">
        <v>0.29799999999999999</v>
      </c>
      <c r="I58" s="18">
        <v>0.30220000000000002</v>
      </c>
      <c r="J58" s="21">
        <v>0.30020000000000002</v>
      </c>
      <c r="K58" s="18">
        <f t="shared" si="2"/>
        <v>0.30013333333333336</v>
      </c>
      <c r="L58" s="18">
        <f t="shared" si="3"/>
        <v>0.20413333333333336</v>
      </c>
      <c r="M58" s="32">
        <v>1.2</v>
      </c>
      <c r="N58" s="30">
        <v>0.27700000000000002</v>
      </c>
      <c r="O58" s="18">
        <v>0.27900000000000003</v>
      </c>
      <c r="P58" s="21">
        <v>0.27689999999999998</v>
      </c>
      <c r="Q58" s="18">
        <f t="shared" si="4"/>
        <v>0.27763333333333334</v>
      </c>
      <c r="R58" s="18">
        <f t="shared" si="5"/>
        <v>0.18163333333333334</v>
      </c>
      <c r="S58" s="32">
        <v>1.2</v>
      </c>
      <c r="T58" s="30">
        <v>0.29289999999999999</v>
      </c>
      <c r="U58" s="18">
        <v>0.29530000000000001</v>
      </c>
      <c r="V58" s="21">
        <v>0.29499999999999998</v>
      </c>
      <c r="W58" s="18">
        <f t="shared" si="6"/>
        <v>0.2944</v>
      </c>
      <c r="X58" s="18">
        <f t="shared" si="7"/>
        <v>0.19839999999999999</v>
      </c>
      <c r="Y58" s="32">
        <v>1.2</v>
      </c>
      <c r="Z58" s="30">
        <v>0.28000000000000003</v>
      </c>
      <c r="AA58" s="18">
        <v>0.27600000000000002</v>
      </c>
      <c r="AB58" s="21">
        <v>0.28139999999999998</v>
      </c>
      <c r="AC58" s="18">
        <f t="shared" si="8"/>
        <v>0.27913333333333334</v>
      </c>
      <c r="AD58" s="18">
        <f t="shared" si="9"/>
        <v>0.18313333333333334</v>
      </c>
      <c r="AE58" s="32">
        <v>1.2</v>
      </c>
      <c r="AF58" s="30">
        <v>0.29549999999999998</v>
      </c>
      <c r="AG58" s="18">
        <v>0.29409999999999997</v>
      </c>
      <c r="AH58" s="21">
        <v>0.29630000000000001</v>
      </c>
      <c r="AI58" s="18">
        <f t="shared" si="10"/>
        <v>0.29529999999999995</v>
      </c>
      <c r="AJ58" s="18">
        <f t="shared" si="11"/>
        <v>0.19929999999999995</v>
      </c>
      <c r="AK58" s="32">
        <v>1.2</v>
      </c>
      <c r="AL58" s="53">
        <v>9.6000000000000002E-2</v>
      </c>
    </row>
    <row r="59" spans="1:38" x14ac:dyDescent="0.3">
      <c r="A59" s="20">
        <v>1.167</v>
      </c>
      <c r="B59" s="30">
        <v>0.28449999999999998</v>
      </c>
      <c r="C59" s="18">
        <v>0.28670000000000001</v>
      </c>
      <c r="D59" s="21">
        <v>0.28139999999999998</v>
      </c>
      <c r="E59" s="18">
        <f t="shared" si="12"/>
        <v>0.28419999999999995</v>
      </c>
      <c r="F59" s="18">
        <f t="shared" si="1"/>
        <v>0.18669999999999995</v>
      </c>
      <c r="G59" s="32">
        <v>1.167</v>
      </c>
      <c r="H59" s="30">
        <v>0.28820000000000001</v>
      </c>
      <c r="I59" s="18">
        <v>0.29149999999999998</v>
      </c>
      <c r="J59" s="21">
        <v>0.29010000000000002</v>
      </c>
      <c r="K59" s="18">
        <f t="shared" si="2"/>
        <v>0.28993333333333332</v>
      </c>
      <c r="L59" s="18">
        <f t="shared" si="3"/>
        <v>0.19243333333333332</v>
      </c>
      <c r="M59" s="32">
        <v>1.167</v>
      </c>
      <c r="N59" s="30">
        <v>0.2676</v>
      </c>
      <c r="O59" s="18">
        <v>0.27010000000000001</v>
      </c>
      <c r="P59" s="21">
        <v>0.26769999999999999</v>
      </c>
      <c r="Q59" s="18">
        <f t="shared" si="4"/>
        <v>0.26846666666666669</v>
      </c>
      <c r="R59" s="18">
        <f t="shared" si="5"/>
        <v>0.17096666666666668</v>
      </c>
      <c r="S59" s="32">
        <v>1.167</v>
      </c>
      <c r="T59" s="30">
        <v>0.28129999999999999</v>
      </c>
      <c r="U59" s="18">
        <v>0.28589999999999999</v>
      </c>
      <c r="V59" s="21">
        <v>0.28639999999999999</v>
      </c>
      <c r="W59" s="18">
        <f t="shared" si="6"/>
        <v>0.2845333333333333</v>
      </c>
      <c r="X59" s="18">
        <f t="shared" si="7"/>
        <v>0.1870333333333333</v>
      </c>
      <c r="Y59" s="32">
        <v>1.167</v>
      </c>
      <c r="Z59" s="30">
        <v>0.27079999999999999</v>
      </c>
      <c r="AA59" s="18">
        <v>0.26600000000000001</v>
      </c>
      <c r="AB59" s="21">
        <v>0.27439999999999998</v>
      </c>
      <c r="AC59" s="18">
        <f t="shared" si="8"/>
        <v>0.27039999999999997</v>
      </c>
      <c r="AD59" s="18">
        <f t="shared" si="9"/>
        <v>0.17289999999999997</v>
      </c>
      <c r="AE59" s="32">
        <v>1.167</v>
      </c>
      <c r="AF59" s="30">
        <v>0.28710000000000002</v>
      </c>
      <c r="AG59" s="18">
        <v>0.2848</v>
      </c>
      <c r="AH59" s="21">
        <v>0.28939999999999999</v>
      </c>
      <c r="AI59" s="18">
        <f t="shared" si="10"/>
        <v>0.28710000000000002</v>
      </c>
      <c r="AJ59" s="18">
        <f t="shared" si="11"/>
        <v>0.18960000000000002</v>
      </c>
      <c r="AK59" s="32">
        <v>1.167</v>
      </c>
      <c r="AL59" s="53">
        <v>9.7500000000000003E-2</v>
      </c>
    </row>
    <row r="60" spans="1:38" x14ac:dyDescent="0.3">
      <c r="A60" s="20">
        <v>1.133</v>
      </c>
      <c r="B60" s="30">
        <v>0.26869999999999999</v>
      </c>
      <c r="C60" s="18">
        <v>0.27400000000000002</v>
      </c>
      <c r="D60" s="21">
        <v>0.26690000000000003</v>
      </c>
      <c r="E60" s="18">
        <f t="shared" si="12"/>
        <v>0.26986666666666664</v>
      </c>
      <c r="F60" s="18">
        <f t="shared" si="1"/>
        <v>0.17306666666666665</v>
      </c>
      <c r="G60" s="32">
        <v>1.133</v>
      </c>
      <c r="H60" s="30">
        <v>0.27910000000000001</v>
      </c>
      <c r="I60" s="18">
        <v>0.28260000000000002</v>
      </c>
      <c r="J60" s="21">
        <v>0.28089999999999998</v>
      </c>
      <c r="K60" s="18">
        <f t="shared" si="2"/>
        <v>0.28086666666666665</v>
      </c>
      <c r="L60" s="18">
        <f t="shared" si="3"/>
        <v>0.18406666666666666</v>
      </c>
      <c r="M60" s="32">
        <v>1.133</v>
      </c>
      <c r="N60" s="30">
        <v>0.25600000000000001</v>
      </c>
      <c r="O60" s="18">
        <v>0.25719999999999998</v>
      </c>
      <c r="P60" s="21">
        <v>0.25629999999999997</v>
      </c>
      <c r="Q60" s="18">
        <f t="shared" si="4"/>
        <v>0.25650000000000001</v>
      </c>
      <c r="R60" s="18">
        <f t="shared" si="5"/>
        <v>0.15970000000000001</v>
      </c>
      <c r="S60" s="32">
        <v>1.133</v>
      </c>
      <c r="T60" s="30">
        <v>0.27050000000000002</v>
      </c>
      <c r="U60" s="18">
        <v>0.27450000000000002</v>
      </c>
      <c r="V60" s="21">
        <v>0.27560000000000001</v>
      </c>
      <c r="W60" s="18">
        <f t="shared" si="6"/>
        <v>0.27353333333333335</v>
      </c>
      <c r="X60" s="18">
        <f t="shared" si="7"/>
        <v>0.17673333333333335</v>
      </c>
      <c r="Y60" s="32">
        <v>1.133</v>
      </c>
      <c r="Z60" s="30">
        <v>0.26140000000000002</v>
      </c>
      <c r="AA60" s="18">
        <v>0.25669999999999998</v>
      </c>
      <c r="AB60" s="21">
        <v>0.26190000000000002</v>
      </c>
      <c r="AC60" s="18">
        <f t="shared" si="8"/>
        <v>0.26</v>
      </c>
      <c r="AD60" s="18">
        <f t="shared" si="9"/>
        <v>0.16320000000000001</v>
      </c>
      <c r="AE60" s="32">
        <v>1.133</v>
      </c>
      <c r="AF60" s="30">
        <v>0.27689999999999998</v>
      </c>
      <c r="AG60" s="18">
        <v>0.27300000000000002</v>
      </c>
      <c r="AH60" s="21">
        <v>0.2772</v>
      </c>
      <c r="AI60" s="18">
        <f t="shared" si="10"/>
        <v>0.2757</v>
      </c>
      <c r="AJ60" s="18">
        <f t="shared" si="11"/>
        <v>0.1789</v>
      </c>
      <c r="AK60" s="32">
        <v>1.133</v>
      </c>
      <c r="AL60" s="53">
        <v>9.6799999999999997E-2</v>
      </c>
    </row>
    <row r="61" spans="1:38" x14ac:dyDescent="0.3">
      <c r="A61" s="20">
        <v>1.1000000000000001</v>
      </c>
      <c r="B61" s="30">
        <v>0.26229999999999998</v>
      </c>
      <c r="C61" s="18">
        <v>0.2646</v>
      </c>
      <c r="D61" s="21">
        <v>0.25900000000000001</v>
      </c>
      <c r="E61" s="18">
        <f t="shared" si="12"/>
        <v>0.26196666666666663</v>
      </c>
      <c r="F61" s="18">
        <f t="shared" si="1"/>
        <v>0.16366666666666663</v>
      </c>
      <c r="G61" s="32">
        <v>1.1000000000000001</v>
      </c>
      <c r="H61" s="30">
        <v>0.26860000000000001</v>
      </c>
      <c r="I61" s="18">
        <v>0.27229999999999999</v>
      </c>
      <c r="J61" s="21">
        <v>0.27029999999999998</v>
      </c>
      <c r="K61" s="18">
        <f t="shared" si="2"/>
        <v>0.27039999999999997</v>
      </c>
      <c r="L61" s="18">
        <f t="shared" si="3"/>
        <v>0.17209999999999998</v>
      </c>
      <c r="M61" s="32">
        <v>1.1000000000000001</v>
      </c>
      <c r="N61" s="30">
        <v>0.24529999999999999</v>
      </c>
      <c r="O61" s="18">
        <v>0.24829999999999999</v>
      </c>
      <c r="P61" s="21">
        <v>0.247</v>
      </c>
      <c r="Q61" s="18">
        <f t="shared" si="4"/>
        <v>0.24686666666666665</v>
      </c>
      <c r="R61" s="18">
        <f t="shared" si="5"/>
        <v>0.14856666666666665</v>
      </c>
      <c r="S61" s="32">
        <v>1.1000000000000001</v>
      </c>
      <c r="T61" s="30">
        <v>0.2616</v>
      </c>
      <c r="U61" s="18">
        <v>0.26329999999999998</v>
      </c>
      <c r="V61" s="21">
        <v>0.26640000000000003</v>
      </c>
      <c r="W61" s="18">
        <f t="shared" si="6"/>
        <v>0.26376666666666665</v>
      </c>
      <c r="X61" s="18">
        <f t="shared" si="7"/>
        <v>0.16546666666666665</v>
      </c>
      <c r="Y61" s="32">
        <v>1.1000000000000001</v>
      </c>
      <c r="Z61" s="30">
        <v>0.25240000000000001</v>
      </c>
      <c r="AA61" s="18">
        <v>0.24859999999999999</v>
      </c>
      <c r="AB61" s="21">
        <v>0.25380000000000003</v>
      </c>
      <c r="AC61" s="18">
        <f t="shared" si="8"/>
        <v>0.25159999999999999</v>
      </c>
      <c r="AD61" s="18">
        <f t="shared" si="9"/>
        <v>0.15329999999999999</v>
      </c>
      <c r="AE61" s="32">
        <v>1.1000000000000001</v>
      </c>
      <c r="AF61" s="30">
        <v>0.26590000000000003</v>
      </c>
      <c r="AG61" s="18">
        <v>0.2646</v>
      </c>
      <c r="AH61" s="21">
        <v>0.26750000000000002</v>
      </c>
      <c r="AI61" s="18">
        <f t="shared" si="10"/>
        <v>0.26600000000000001</v>
      </c>
      <c r="AJ61" s="18">
        <f t="shared" si="11"/>
        <v>0.16770000000000002</v>
      </c>
      <c r="AK61" s="32">
        <v>1.1000000000000001</v>
      </c>
      <c r="AL61" s="53">
        <v>9.8299999999999998E-2</v>
      </c>
    </row>
    <row r="62" spans="1:38" x14ac:dyDescent="0.3">
      <c r="A62" s="20">
        <v>1.0669999999999999</v>
      </c>
      <c r="B62" s="30">
        <v>0.25209999999999999</v>
      </c>
      <c r="C62" s="18">
        <v>0.25530000000000003</v>
      </c>
      <c r="D62" s="21">
        <v>0.25169999999999998</v>
      </c>
      <c r="E62" s="18">
        <f t="shared" si="12"/>
        <v>0.25303333333333339</v>
      </c>
      <c r="F62" s="18">
        <f t="shared" si="1"/>
        <v>0.15543333333333337</v>
      </c>
      <c r="G62" s="32">
        <v>1.0669999999999999</v>
      </c>
      <c r="H62" s="30">
        <v>0.25840000000000002</v>
      </c>
      <c r="I62" s="18">
        <v>0.26029999999999998</v>
      </c>
      <c r="J62" s="21">
        <v>0.25750000000000001</v>
      </c>
      <c r="K62" s="18">
        <f t="shared" si="2"/>
        <v>0.25873333333333332</v>
      </c>
      <c r="L62" s="18">
        <f t="shared" si="3"/>
        <v>0.1611333333333333</v>
      </c>
      <c r="M62" s="32">
        <v>1.0669999999999999</v>
      </c>
      <c r="N62" s="30">
        <v>0.23549999999999999</v>
      </c>
      <c r="O62" s="18">
        <v>0.2366</v>
      </c>
      <c r="P62" s="21">
        <v>0.23649999999999999</v>
      </c>
      <c r="Q62" s="18">
        <f t="shared" si="4"/>
        <v>0.23619999999999997</v>
      </c>
      <c r="R62" s="18">
        <f t="shared" si="5"/>
        <v>0.13859999999999995</v>
      </c>
      <c r="S62" s="32">
        <v>1.0669999999999999</v>
      </c>
      <c r="T62" s="30">
        <v>0.251</v>
      </c>
      <c r="U62" s="18">
        <v>0.25259999999999999</v>
      </c>
      <c r="V62" s="21">
        <v>0.2545</v>
      </c>
      <c r="W62" s="18">
        <f t="shared" si="6"/>
        <v>0.25269999999999998</v>
      </c>
      <c r="X62" s="18">
        <f t="shared" si="7"/>
        <v>0.15509999999999996</v>
      </c>
      <c r="Y62" s="32">
        <v>1.0669999999999999</v>
      </c>
      <c r="Z62" s="30">
        <v>0.24149999999999999</v>
      </c>
      <c r="AA62" s="18">
        <v>0.23849999999999999</v>
      </c>
      <c r="AB62" s="21">
        <v>0.2447</v>
      </c>
      <c r="AC62" s="18">
        <f t="shared" si="8"/>
        <v>0.24156666666666668</v>
      </c>
      <c r="AD62" s="18">
        <f t="shared" si="9"/>
        <v>0.14396666666666669</v>
      </c>
      <c r="AE62" s="32">
        <v>1.0669999999999999</v>
      </c>
      <c r="AF62" s="30">
        <v>0.25419999999999998</v>
      </c>
      <c r="AG62" s="18">
        <v>0.2535</v>
      </c>
      <c r="AH62" s="21">
        <v>0.25580000000000003</v>
      </c>
      <c r="AI62" s="18">
        <f t="shared" si="10"/>
        <v>0.2545</v>
      </c>
      <c r="AJ62" s="18">
        <f t="shared" si="11"/>
        <v>0.15689999999999998</v>
      </c>
      <c r="AK62" s="32">
        <v>1.0669999999999999</v>
      </c>
      <c r="AL62" s="53">
        <v>9.7600000000000006E-2</v>
      </c>
    </row>
    <row r="63" spans="1:38" x14ac:dyDescent="0.3">
      <c r="A63" s="20">
        <v>1.0329999999999999</v>
      </c>
      <c r="B63" s="30">
        <v>0.24540000000000001</v>
      </c>
      <c r="C63" s="18">
        <v>0.24790000000000001</v>
      </c>
      <c r="D63" s="21">
        <v>0.2429</v>
      </c>
      <c r="E63" s="18">
        <f t="shared" si="12"/>
        <v>0.24539999999999998</v>
      </c>
      <c r="F63" s="18">
        <f t="shared" si="1"/>
        <v>0.14699999999999996</v>
      </c>
      <c r="G63" s="32">
        <v>1.0329999999999999</v>
      </c>
      <c r="H63" s="30">
        <v>0.2485</v>
      </c>
      <c r="I63" s="18">
        <v>0.25259999999999999</v>
      </c>
      <c r="J63" s="21">
        <v>0.24979999999999999</v>
      </c>
      <c r="K63" s="18">
        <f t="shared" si="2"/>
        <v>0.25030000000000002</v>
      </c>
      <c r="L63" s="18">
        <f t="shared" si="3"/>
        <v>0.15190000000000003</v>
      </c>
      <c r="M63" s="32">
        <v>1.0329999999999999</v>
      </c>
      <c r="N63" s="30">
        <v>0.2273</v>
      </c>
      <c r="O63" s="18">
        <v>0.2276</v>
      </c>
      <c r="P63" s="21">
        <v>0.22950000000000001</v>
      </c>
      <c r="Q63" s="18">
        <f t="shared" si="4"/>
        <v>0.22813333333333333</v>
      </c>
      <c r="R63" s="18">
        <f t="shared" si="5"/>
        <v>0.12973333333333331</v>
      </c>
      <c r="S63" s="32">
        <v>1.0329999999999999</v>
      </c>
      <c r="T63" s="30">
        <v>0.24310000000000001</v>
      </c>
      <c r="U63" s="18">
        <v>0.24490000000000001</v>
      </c>
      <c r="V63" s="21">
        <v>0.2455</v>
      </c>
      <c r="W63" s="18">
        <f t="shared" si="6"/>
        <v>0.24450000000000002</v>
      </c>
      <c r="X63" s="18">
        <f t="shared" si="7"/>
        <v>0.14610000000000001</v>
      </c>
      <c r="Y63" s="32">
        <v>1.0329999999999999</v>
      </c>
      <c r="Z63" s="30">
        <v>0.2354</v>
      </c>
      <c r="AA63" s="18">
        <v>0.23280000000000001</v>
      </c>
      <c r="AB63" s="21">
        <v>0.23880000000000001</v>
      </c>
      <c r="AC63" s="18">
        <f t="shared" si="8"/>
        <v>0.23566666666666669</v>
      </c>
      <c r="AD63" s="18">
        <f t="shared" si="9"/>
        <v>0.1372666666666667</v>
      </c>
      <c r="AE63" s="32">
        <v>1.0329999999999999</v>
      </c>
      <c r="AF63" s="30">
        <v>0.24679999999999999</v>
      </c>
      <c r="AG63" s="18">
        <v>0.2462</v>
      </c>
      <c r="AH63" s="21">
        <v>0.25030000000000002</v>
      </c>
      <c r="AI63" s="18">
        <f t="shared" si="10"/>
        <v>0.24776666666666669</v>
      </c>
      <c r="AJ63" s="18">
        <f t="shared" si="11"/>
        <v>0.1493666666666667</v>
      </c>
      <c r="AK63" s="32">
        <v>1.0329999999999999</v>
      </c>
      <c r="AL63" s="53">
        <v>9.8400000000000001E-2</v>
      </c>
    </row>
    <row r="64" spans="1:38" x14ac:dyDescent="0.3">
      <c r="A64" s="20">
        <v>1</v>
      </c>
      <c r="B64" s="30">
        <v>0.2384</v>
      </c>
      <c r="C64" s="18">
        <v>0.24110000000000001</v>
      </c>
      <c r="D64" s="21">
        <v>0.23830000000000001</v>
      </c>
      <c r="E64" s="18">
        <f t="shared" si="12"/>
        <v>0.23926666666666666</v>
      </c>
      <c r="F64" s="18">
        <f t="shared" si="1"/>
        <v>0.14086666666666664</v>
      </c>
      <c r="G64" s="32">
        <v>1</v>
      </c>
      <c r="H64" s="30">
        <v>0.24260000000000001</v>
      </c>
      <c r="I64" s="18">
        <v>0.24490000000000001</v>
      </c>
      <c r="J64" s="21">
        <v>0.2429</v>
      </c>
      <c r="K64" s="18">
        <f t="shared" si="2"/>
        <v>0.24346666666666669</v>
      </c>
      <c r="L64" s="18">
        <f t="shared" si="3"/>
        <v>0.14506666666666668</v>
      </c>
      <c r="M64" s="32">
        <v>1</v>
      </c>
      <c r="N64" s="30">
        <v>0.2223</v>
      </c>
      <c r="O64" s="18">
        <v>0.2218</v>
      </c>
      <c r="P64" s="21">
        <v>0.22270000000000001</v>
      </c>
      <c r="Q64" s="18">
        <f t="shared" si="4"/>
        <v>0.2222666666666667</v>
      </c>
      <c r="R64" s="18">
        <f t="shared" si="5"/>
        <v>0.12386666666666669</v>
      </c>
      <c r="S64" s="32">
        <v>1</v>
      </c>
      <c r="T64" s="30">
        <v>0.2349</v>
      </c>
      <c r="U64" s="18">
        <v>0.2382</v>
      </c>
      <c r="V64" s="21">
        <v>0.2382</v>
      </c>
      <c r="W64" s="18">
        <f t="shared" si="6"/>
        <v>0.23709999999999998</v>
      </c>
      <c r="X64" s="18">
        <f t="shared" si="7"/>
        <v>0.13869999999999999</v>
      </c>
      <c r="Y64" s="32">
        <v>1</v>
      </c>
      <c r="Z64" s="30">
        <v>0.23039999999999999</v>
      </c>
      <c r="AA64" s="18">
        <v>0.22720000000000001</v>
      </c>
      <c r="AB64" s="21">
        <v>0.23230000000000001</v>
      </c>
      <c r="AC64" s="18">
        <f t="shared" si="8"/>
        <v>0.22996666666666665</v>
      </c>
      <c r="AD64" s="18">
        <f t="shared" si="9"/>
        <v>0.13156666666666667</v>
      </c>
      <c r="AE64" s="32">
        <v>1</v>
      </c>
      <c r="AF64" s="30">
        <v>0.2397</v>
      </c>
      <c r="AG64" s="18">
        <v>0.24010000000000001</v>
      </c>
      <c r="AH64" s="21">
        <v>0.24149999999999999</v>
      </c>
      <c r="AI64" s="18">
        <f t="shared" si="10"/>
        <v>0.24043333333333336</v>
      </c>
      <c r="AJ64" s="18">
        <f t="shared" si="11"/>
        <v>0.14203333333333334</v>
      </c>
      <c r="AK64" s="32">
        <v>1</v>
      </c>
      <c r="AL64" s="53">
        <v>9.8400000000000001E-2</v>
      </c>
    </row>
    <row r="65" spans="1:38" x14ac:dyDescent="0.3">
      <c r="A65" s="20">
        <v>0.98</v>
      </c>
      <c r="B65" s="30">
        <v>0.2331</v>
      </c>
      <c r="C65" s="18">
        <v>0.23469999999999999</v>
      </c>
      <c r="D65" s="21">
        <v>0.23200000000000001</v>
      </c>
      <c r="E65" s="18">
        <f t="shared" si="12"/>
        <v>0.23326666666666665</v>
      </c>
      <c r="F65" s="18">
        <f t="shared" si="1"/>
        <v>0.13536666666666664</v>
      </c>
      <c r="G65" s="32">
        <v>0.98</v>
      </c>
      <c r="H65" s="30">
        <v>0.23599999999999999</v>
      </c>
      <c r="I65" s="18">
        <v>0.2407</v>
      </c>
      <c r="J65" s="21">
        <v>0.2369</v>
      </c>
      <c r="K65" s="18">
        <f t="shared" si="2"/>
        <v>0.23786666666666667</v>
      </c>
      <c r="L65" s="18">
        <f t="shared" si="3"/>
        <v>0.13996666666666668</v>
      </c>
      <c r="M65" s="32">
        <v>0.98</v>
      </c>
      <c r="N65" s="30">
        <v>0.2162</v>
      </c>
      <c r="O65" s="18">
        <v>0.21759999999999999</v>
      </c>
      <c r="P65" s="21">
        <v>0.2165</v>
      </c>
      <c r="Q65" s="18">
        <f t="shared" si="4"/>
        <v>0.21676666666666666</v>
      </c>
      <c r="R65" s="18">
        <f t="shared" si="5"/>
        <v>0.11886666666666666</v>
      </c>
      <c r="S65" s="32">
        <v>0.98</v>
      </c>
      <c r="T65" s="30">
        <v>0.23130000000000001</v>
      </c>
      <c r="U65" s="18">
        <v>0.23300000000000001</v>
      </c>
      <c r="V65" s="21">
        <v>0.23569999999999999</v>
      </c>
      <c r="W65" s="18">
        <f t="shared" si="6"/>
        <v>0.23333333333333336</v>
      </c>
      <c r="X65" s="18">
        <f t="shared" si="7"/>
        <v>0.13543333333333335</v>
      </c>
      <c r="Y65" s="32">
        <v>0.98</v>
      </c>
      <c r="Z65" s="30">
        <v>0.22600000000000001</v>
      </c>
      <c r="AA65" s="18">
        <v>0.2223</v>
      </c>
      <c r="AB65" s="21">
        <v>0.22770000000000001</v>
      </c>
      <c r="AC65" s="18">
        <f t="shared" si="8"/>
        <v>0.22533333333333336</v>
      </c>
      <c r="AD65" s="18">
        <f t="shared" si="9"/>
        <v>0.12743333333333334</v>
      </c>
      <c r="AE65" s="32">
        <v>0.98</v>
      </c>
      <c r="AF65" s="30">
        <v>0.2359</v>
      </c>
      <c r="AG65" s="18">
        <v>0.23530000000000001</v>
      </c>
      <c r="AH65" s="21">
        <v>0.23810000000000001</v>
      </c>
      <c r="AI65" s="18">
        <f t="shared" si="10"/>
        <v>0.23643333333333336</v>
      </c>
      <c r="AJ65" s="18">
        <f t="shared" si="11"/>
        <v>0.13853333333333334</v>
      </c>
      <c r="AK65" s="32">
        <v>0.98</v>
      </c>
      <c r="AL65" s="53">
        <v>9.7900000000000001E-2</v>
      </c>
    </row>
    <row r="66" spans="1:38" x14ac:dyDescent="0.3">
      <c r="A66" s="20">
        <v>0.96</v>
      </c>
      <c r="B66" s="30">
        <v>0.23089999999999999</v>
      </c>
      <c r="C66" s="18">
        <v>0.2331</v>
      </c>
      <c r="D66" s="21">
        <v>0.2298</v>
      </c>
      <c r="E66" s="18">
        <f t="shared" si="12"/>
        <v>0.23126666666666665</v>
      </c>
      <c r="F66" s="18">
        <f t="shared" si="1"/>
        <v>0.13336666666666663</v>
      </c>
      <c r="G66" s="32">
        <v>0.96</v>
      </c>
      <c r="H66" s="30">
        <v>0.23350000000000001</v>
      </c>
      <c r="I66" s="18">
        <v>0.23599999999999999</v>
      </c>
      <c r="J66" s="21">
        <v>0.23430000000000001</v>
      </c>
      <c r="K66" s="18">
        <f t="shared" si="2"/>
        <v>0.2346</v>
      </c>
      <c r="L66" s="18">
        <f t="shared" si="3"/>
        <v>0.13669999999999999</v>
      </c>
      <c r="M66" s="32">
        <v>0.96</v>
      </c>
      <c r="N66" s="30">
        <v>0.2135</v>
      </c>
      <c r="O66" s="18">
        <v>0.21510000000000001</v>
      </c>
      <c r="P66" s="21">
        <v>0.21529999999999999</v>
      </c>
      <c r="Q66" s="18">
        <f t="shared" si="4"/>
        <v>0.21463333333333331</v>
      </c>
      <c r="R66" s="18">
        <f t="shared" si="5"/>
        <v>0.11673333333333331</v>
      </c>
      <c r="S66" s="32">
        <v>0.96</v>
      </c>
      <c r="T66" s="30">
        <v>0.2286</v>
      </c>
      <c r="U66" s="18">
        <v>0.22969999999999999</v>
      </c>
      <c r="V66" s="21">
        <v>0.23219999999999999</v>
      </c>
      <c r="W66" s="18">
        <f t="shared" si="6"/>
        <v>0.23016666666666666</v>
      </c>
      <c r="X66" s="18">
        <f t="shared" si="7"/>
        <v>0.13226666666666664</v>
      </c>
      <c r="Y66" s="32">
        <v>0.96</v>
      </c>
      <c r="Z66" s="30">
        <v>0.2218</v>
      </c>
      <c r="AA66" s="18">
        <v>0.22020000000000001</v>
      </c>
      <c r="AB66" s="21">
        <v>0.22550000000000001</v>
      </c>
      <c r="AC66" s="18">
        <f t="shared" si="8"/>
        <v>0.2225</v>
      </c>
      <c r="AD66" s="18">
        <f t="shared" si="9"/>
        <v>0.1246</v>
      </c>
      <c r="AE66" s="32">
        <v>0.96</v>
      </c>
      <c r="AF66" s="30">
        <v>0.2326</v>
      </c>
      <c r="AG66" s="18">
        <v>0.2324</v>
      </c>
      <c r="AH66" s="21">
        <v>0.2336</v>
      </c>
      <c r="AI66" s="18">
        <f t="shared" si="10"/>
        <v>0.23286666666666667</v>
      </c>
      <c r="AJ66" s="18">
        <f t="shared" si="11"/>
        <v>0.13496666666666668</v>
      </c>
      <c r="AK66" s="32">
        <v>0.96</v>
      </c>
      <c r="AL66" s="53">
        <v>9.7900000000000001E-2</v>
      </c>
    </row>
    <row r="67" spans="1:38" x14ac:dyDescent="0.3">
      <c r="A67" s="20">
        <v>0.94</v>
      </c>
      <c r="B67" s="30">
        <v>0.22509999999999999</v>
      </c>
      <c r="C67" s="18">
        <v>0.2283</v>
      </c>
      <c r="D67" s="21">
        <v>0.22520000000000001</v>
      </c>
      <c r="E67" s="18">
        <f t="shared" si="12"/>
        <v>0.22620000000000004</v>
      </c>
      <c r="F67" s="18">
        <f t="shared" si="1"/>
        <v>0.12890000000000004</v>
      </c>
      <c r="G67" s="32">
        <v>0.94</v>
      </c>
      <c r="H67" s="30">
        <v>0.22869999999999999</v>
      </c>
      <c r="I67" s="18">
        <v>0.23380000000000001</v>
      </c>
      <c r="J67" s="21">
        <v>0.22850000000000001</v>
      </c>
      <c r="K67" s="18">
        <f t="shared" si="2"/>
        <v>0.23033333333333336</v>
      </c>
      <c r="L67" s="18">
        <f t="shared" si="3"/>
        <v>0.13303333333333336</v>
      </c>
      <c r="M67" s="32">
        <v>0.94</v>
      </c>
      <c r="N67" s="30">
        <v>0.20979999999999999</v>
      </c>
      <c r="O67" s="18">
        <v>0.21190000000000001</v>
      </c>
      <c r="P67" s="21">
        <v>0.21079999999999999</v>
      </c>
      <c r="Q67" s="18">
        <f t="shared" si="4"/>
        <v>0.21083333333333332</v>
      </c>
      <c r="R67" s="18">
        <f t="shared" si="5"/>
        <v>0.11353333333333332</v>
      </c>
      <c r="S67" s="32">
        <v>0.94</v>
      </c>
      <c r="T67" s="30">
        <v>0.22309999999999999</v>
      </c>
      <c r="U67" s="18">
        <v>0.22389999999999999</v>
      </c>
      <c r="V67" s="21">
        <v>0.22839999999999999</v>
      </c>
      <c r="W67" s="18">
        <f t="shared" si="6"/>
        <v>0.22513333333333332</v>
      </c>
      <c r="X67" s="18">
        <f t="shared" si="7"/>
        <v>0.12783333333333333</v>
      </c>
      <c r="Y67" s="32">
        <v>0.94</v>
      </c>
      <c r="Z67" s="30">
        <v>0.21909999999999999</v>
      </c>
      <c r="AA67" s="18">
        <v>0.21479999999999999</v>
      </c>
      <c r="AB67" s="21">
        <v>0.22059999999999999</v>
      </c>
      <c r="AC67" s="18">
        <f t="shared" si="8"/>
        <v>0.21816666666666665</v>
      </c>
      <c r="AD67" s="18">
        <f t="shared" si="9"/>
        <v>0.12086666666666665</v>
      </c>
      <c r="AE67" s="32">
        <v>0.94</v>
      </c>
      <c r="AF67" s="30">
        <v>0.22739999999999999</v>
      </c>
      <c r="AG67" s="18">
        <v>0.22800000000000001</v>
      </c>
      <c r="AH67" s="21">
        <v>0.22919999999999999</v>
      </c>
      <c r="AI67" s="18">
        <f t="shared" si="10"/>
        <v>0.22819999999999999</v>
      </c>
      <c r="AJ67" s="18">
        <f t="shared" si="11"/>
        <v>0.13089999999999999</v>
      </c>
      <c r="AK67" s="32">
        <v>0.94</v>
      </c>
      <c r="AL67" s="53">
        <v>9.7299999999999998E-2</v>
      </c>
    </row>
    <row r="68" spans="1:38" x14ac:dyDescent="0.3">
      <c r="A68" s="20">
        <v>0.92</v>
      </c>
      <c r="B68" s="30">
        <v>0.22220000000000001</v>
      </c>
      <c r="C68" s="18">
        <v>0.22450000000000001</v>
      </c>
      <c r="D68" s="21">
        <v>0.2223</v>
      </c>
      <c r="E68" s="18">
        <f t="shared" si="12"/>
        <v>0.223</v>
      </c>
      <c r="F68" s="18">
        <f t="shared" si="1"/>
        <v>0.1241</v>
      </c>
      <c r="G68" s="32">
        <v>0.92</v>
      </c>
      <c r="H68" s="30">
        <v>0.22500000000000001</v>
      </c>
      <c r="I68" s="18">
        <v>0.2266</v>
      </c>
      <c r="J68" s="21">
        <v>0.22509999999999999</v>
      </c>
      <c r="K68" s="18">
        <f t="shared" si="2"/>
        <v>0.22556666666666667</v>
      </c>
      <c r="L68" s="18">
        <f t="shared" si="3"/>
        <v>0.12666666666666665</v>
      </c>
      <c r="M68" s="32">
        <v>0.92</v>
      </c>
      <c r="N68" s="30">
        <v>0.20610000000000001</v>
      </c>
      <c r="O68" s="18">
        <v>0.2059</v>
      </c>
      <c r="P68" s="21">
        <v>0.2077</v>
      </c>
      <c r="Q68" s="18">
        <f t="shared" si="4"/>
        <v>0.20656666666666668</v>
      </c>
      <c r="R68" s="18">
        <f t="shared" si="5"/>
        <v>0.10766666666666667</v>
      </c>
      <c r="S68" s="32">
        <v>0.92</v>
      </c>
      <c r="T68" s="30">
        <v>0.22059999999999999</v>
      </c>
      <c r="U68" s="18">
        <v>0.22259999999999999</v>
      </c>
      <c r="V68" s="21">
        <v>0.22359999999999999</v>
      </c>
      <c r="W68" s="18">
        <f t="shared" si="6"/>
        <v>0.22226666666666664</v>
      </c>
      <c r="X68" s="18">
        <f t="shared" si="7"/>
        <v>0.12336666666666664</v>
      </c>
      <c r="Y68" s="32">
        <v>0.92</v>
      </c>
      <c r="Z68" s="30">
        <v>0.21590000000000001</v>
      </c>
      <c r="AA68" s="18">
        <v>0.2135</v>
      </c>
      <c r="AB68" s="21">
        <v>0.21629999999999999</v>
      </c>
      <c r="AC68" s="18">
        <f t="shared" si="8"/>
        <v>0.2152333333333333</v>
      </c>
      <c r="AD68" s="18">
        <f t="shared" si="9"/>
        <v>0.1163333333333333</v>
      </c>
      <c r="AE68" s="32">
        <v>0.92</v>
      </c>
      <c r="AF68" s="30">
        <v>0.22420000000000001</v>
      </c>
      <c r="AG68" s="18">
        <v>0.22289999999999999</v>
      </c>
      <c r="AH68" s="21">
        <v>0.22600000000000001</v>
      </c>
      <c r="AI68" s="18">
        <f t="shared" si="10"/>
        <v>0.22436666666666669</v>
      </c>
      <c r="AJ68" s="18">
        <f t="shared" si="11"/>
        <v>0.12546666666666667</v>
      </c>
      <c r="AK68" s="32">
        <v>0.92</v>
      </c>
      <c r="AL68" s="53">
        <v>9.8900000000000002E-2</v>
      </c>
    </row>
    <row r="69" spans="1:38" x14ac:dyDescent="0.3">
      <c r="A69" s="20">
        <v>0.9</v>
      </c>
      <c r="B69" s="30">
        <v>0.2198</v>
      </c>
      <c r="C69" s="18">
        <v>0.22059999999999999</v>
      </c>
      <c r="D69" s="21">
        <v>0.21879999999999999</v>
      </c>
      <c r="E69" s="18">
        <f t="shared" si="12"/>
        <v>0.21973333333333334</v>
      </c>
      <c r="F69" s="18">
        <f t="shared" si="1"/>
        <v>0.12263333333333333</v>
      </c>
      <c r="G69" s="32">
        <v>0.9</v>
      </c>
      <c r="H69" s="30">
        <v>0.222</v>
      </c>
      <c r="I69" s="18">
        <v>0.2253</v>
      </c>
      <c r="J69" s="21">
        <v>0.223</v>
      </c>
      <c r="K69" s="18">
        <f t="shared" si="2"/>
        <v>0.22343333333333334</v>
      </c>
      <c r="L69" s="18">
        <f t="shared" si="3"/>
        <v>0.12633333333333335</v>
      </c>
      <c r="M69" s="32">
        <v>0.9</v>
      </c>
      <c r="N69" s="30">
        <v>0.20580000000000001</v>
      </c>
      <c r="O69" s="18">
        <v>0.20519999999999999</v>
      </c>
      <c r="P69" s="21">
        <v>0.20519999999999999</v>
      </c>
      <c r="Q69" s="18">
        <f t="shared" si="4"/>
        <v>0.20540000000000003</v>
      </c>
      <c r="R69" s="18">
        <f t="shared" si="5"/>
        <v>0.10830000000000002</v>
      </c>
      <c r="S69" s="32">
        <v>0.9</v>
      </c>
      <c r="T69" s="30">
        <v>0.21820000000000001</v>
      </c>
      <c r="U69" s="18">
        <v>0.21990000000000001</v>
      </c>
      <c r="V69" s="21">
        <v>0.22070000000000001</v>
      </c>
      <c r="W69" s="18">
        <f t="shared" si="6"/>
        <v>0.21960000000000002</v>
      </c>
      <c r="X69" s="18">
        <f t="shared" si="7"/>
        <v>0.12250000000000001</v>
      </c>
      <c r="Y69" s="32">
        <v>0.9</v>
      </c>
      <c r="Z69" s="30">
        <v>0.21490000000000001</v>
      </c>
      <c r="AA69" s="18">
        <v>0.21010000000000001</v>
      </c>
      <c r="AB69" s="21">
        <v>0.21529999999999999</v>
      </c>
      <c r="AC69" s="18">
        <f t="shared" si="8"/>
        <v>0.21343333333333336</v>
      </c>
      <c r="AD69" s="18">
        <f t="shared" si="9"/>
        <v>0.11633333333333336</v>
      </c>
      <c r="AE69" s="32">
        <v>0.9</v>
      </c>
      <c r="AF69" s="30">
        <v>0.223</v>
      </c>
      <c r="AG69" s="18">
        <v>0.22239999999999999</v>
      </c>
      <c r="AH69" s="21">
        <v>0.22409999999999999</v>
      </c>
      <c r="AI69" s="18">
        <f t="shared" si="10"/>
        <v>0.22316666666666665</v>
      </c>
      <c r="AJ69" s="18">
        <f t="shared" si="11"/>
        <v>0.12606666666666666</v>
      </c>
      <c r="AK69" s="32">
        <v>0.9</v>
      </c>
      <c r="AL69" s="53">
        <v>9.7100000000000006E-2</v>
      </c>
    </row>
    <row r="70" spans="1:38" x14ac:dyDescent="0.3">
      <c r="A70" s="20">
        <v>0.88</v>
      </c>
      <c r="B70" s="30">
        <v>0.21659999999999999</v>
      </c>
      <c r="C70" s="18">
        <v>0.22040000000000001</v>
      </c>
      <c r="D70" s="21">
        <v>0.2175</v>
      </c>
      <c r="E70" s="18">
        <f t="shared" si="12"/>
        <v>0.21816666666666665</v>
      </c>
      <c r="F70" s="18">
        <f t="shared" si="1"/>
        <v>0.11986666666666665</v>
      </c>
      <c r="G70" s="32">
        <v>0.88</v>
      </c>
      <c r="H70" s="30">
        <v>0.21929999999999999</v>
      </c>
      <c r="I70" s="18">
        <v>0.2228</v>
      </c>
      <c r="J70" s="21">
        <v>0.22170000000000001</v>
      </c>
      <c r="K70" s="18">
        <f t="shared" si="2"/>
        <v>0.22126666666666664</v>
      </c>
      <c r="L70" s="18">
        <f t="shared" si="3"/>
        <v>0.12296666666666664</v>
      </c>
      <c r="M70" s="32">
        <v>0.88</v>
      </c>
      <c r="N70" s="30">
        <v>0.2029</v>
      </c>
      <c r="O70" s="18">
        <v>0.2031</v>
      </c>
      <c r="P70" s="21">
        <v>0.20230000000000001</v>
      </c>
      <c r="Q70" s="18">
        <f t="shared" si="4"/>
        <v>0.20276666666666668</v>
      </c>
      <c r="R70" s="18">
        <f t="shared" si="5"/>
        <v>0.10446666666666668</v>
      </c>
      <c r="S70" s="32">
        <v>0.88</v>
      </c>
      <c r="T70" s="30">
        <v>0.21299999999999999</v>
      </c>
      <c r="U70" s="18">
        <v>0.21490000000000001</v>
      </c>
      <c r="V70" s="21">
        <v>0.21759999999999999</v>
      </c>
      <c r="W70" s="18">
        <f t="shared" si="6"/>
        <v>0.21516666666666664</v>
      </c>
      <c r="X70" s="18">
        <f t="shared" si="7"/>
        <v>0.11686666666666665</v>
      </c>
      <c r="Y70" s="32">
        <v>0.88</v>
      </c>
      <c r="Z70" s="30">
        <v>0.21240000000000001</v>
      </c>
      <c r="AA70" s="18">
        <v>0.2102</v>
      </c>
      <c r="AB70" s="21">
        <v>0.21440000000000001</v>
      </c>
      <c r="AC70" s="18">
        <f t="shared" si="8"/>
        <v>0.21233333333333335</v>
      </c>
      <c r="AD70" s="18">
        <f t="shared" si="9"/>
        <v>0.11403333333333335</v>
      </c>
      <c r="AE70" s="32">
        <v>0.88</v>
      </c>
      <c r="AF70" s="30">
        <v>0.22</v>
      </c>
      <c r="AG70" s="18">
        <v>0.21890000000000001</v>
      </c>
      <c r="AH70" s="21">
        <v>0.22120000000000001</v>
      </c>
      <c r="AI70" s="18">
        <f t="shared" si="10"/>
        <v>0.22003333333333333</v>
      </c>
      <c r="AJ70" s="18">
        <f t="shared" si="11"/>
        <v>0.12173333333333333</v>
      </c>
      <c r="AK70" s="32">
        <v>0.88</v>
      </c>
      <c r="AL70" s="53">
        <v>9.8299999999999998E-2</v>
      </c>
    </row>
    <row r="71" spans="1:38" x14ac:dyDescent="0.3">
      <c r="A71" s="20">
        <v>0.86</v>
      </c>
      <c r="B71" s="30">
        <v>0.21809999999999999</v>
      </c>
      <c r="C71" s="18">
        <v>0.21940000000000001</v>
      </c>
      <c r="D71" s="21">
        <v>0.21779999999999999</v>
      </c>
      <c r="E71" s="18">
        <f t="shared" si="12"/>
        <v>0.21843333333333334</v>
      </c>
      <c r="F71" s="18">
        <f t="shared" si="1"/>
        <v>0.12143333333333334</v>
      </c>
      <c r="G71" s="32">
        <v>0.86</v>
      </c>
      <c r="H71" s="30">
        <v>0.21909999999999999</v>
      </c>
      <c r="I71" s="18">
        <v>0.22090000000000001</v>
      </c>
      <c r="J71" s="21">
        <v>0.21740000000000001</v>
      </c>
      <c r="K71" s="18">
        <f t="shared" si="2"/>
        <v>0.21913333333333332</v>
      </c>
      <c r="L71" s="18">
        <f t="shared" si="3"/>
        <v>0.12213333333333332</v>
      </c>
      <c r="M71" s="32">
        <v>0.86</v>
      </c>
      <c r="N71" s="30">
        <v>0.20119999999999999</v>
      </c>
      <c r="O71" s="18">
        <v>0.1983</v>
      </c>
      <c r="P71" s="21">
        <v>0.1968</v>
      </c>
      <c r="Q71" s="18">
        <f t="shared" si="4"/>
        <v>0.19876666666666665</v>
      </c>
      <c r="R71" s="18">
        <f t="shared" si="5"/>
        <v>0.10176666666666664</v>
      </c>
      <c r="S71" s="32">
        <v>0.86</v>
      </c>
      <c r="T71" s="30">
        <v>0.2102</v>
      </c>
      <c r="U71" s="18">
        <v>0.21629999999999999</v>
      </c>
      <c r="V71" s="21">
        <v>0.21410000000000001</v>
      </c>
      <c r="W71" s="18">
        <f t="shared" si="6"/>
        <v>0.21353333333333335</v>
      </c>
      <c r="X71" s="18">
        <f t="shared" si="7"/>
        <v>0.11653333333333335</v>
      </c>
      <c r="Y71" s="32">
        <v>0.86</v>
      </c>
      <c r="Z71" s="30">
        <v>0.2114</v>
      </c>
      <c r="AA71" s="18">
        <v>0.2082</v>
      </c>
      <c r="AB71" s="21">
        <v>0.21210000000000001</v>
      </c>
      <c r="AC71" s="18">
        <f t="shared" si="8"/>
        <v>0.21056666666666665</v>
      </c>
      <c r="AD71" s="18">
        <f t="shared" si="9"/>
        <v>0.11356666666666665</v>
      </c>
      <c r="AE71" s="32">
        <v>0.86</v>
      </c>
      <c r="AF71" s="30">
        <v>0.2185</v>
      </c>
      <c r="AG71" s="18">
        <v>0.21740000000000001</v>
      </c>
      <c r="AH71" s="21">
        <v>0.2208</v>
      </c>
      <c r="AI71" s="18">
        <f t="shared" si="10"/>
        <v>0.21890000000000001</v>
      </c>
      <c r="AJ71" s="18">
        <f t="shared" si="11"/>
        <v>0.12190000000000001</v>
      </c>
      <c r="AK71" s="32">
        <v>0.86</v>
      </c>
      <c r="AL71" s="53">
        <v>9.7000000000000003E-2</v>
      </c>
    </row>
    <row r="72" spans="1:38" x14ac:dyDescent="0.3">
      <c r="A72" s="20">
        <v>0.84</v>
      </c>
      <c r="B72" s="30">
        <v>0.218</v>
      </c>
      <c r="C72" s="18">
        <v>0.22040000000000001</v>
      </c>
      <c r="D72" s="21">
        <v>0.21679999999999999</v>
      </c>
      <c r="E72" s="18">
        <f t="shared" si="12"/>
        <v>0.21840000000000001</v>
      </c>
      <c r="F72" s="18">
        <f t="shared" si="1"/>
        <v>0.12060000000000001</v>
      </c>
      <c r="G72" s="32">
        <v>0.84</v>
      </c>
      <c r="H72" s="30">
        <v>0.21859999999999999</v>
      </c>
      <c r="I72" s="18">
        <v>0.22070000000000001</v>
      </c>
      <c r="J72" s="21">
        <v>0.21809999999999999</v>
      </c>
      <c r="K72" s="18">
        <f t="shared" si="2"/>
        <v>0.21913333333333332</v>
      </c>
      <c r="L72" s="18">
        <f t="shared" si="3"/>
        <v>0.12133333333333332</v>
      </c>
      <c r="M72" s="32">
        <v>0.84</v>
      </c>
      <c r="N72" s="30">
        <v>0.20119999999999999</v>
      </c>
      <c r="O72" s="18">
        <v>0.20180000000000001</v>
      </c>
      <c r="P72" s="21">
        <v>0.20269999999999999</v>
      </c>
      <c r="Q72" s="18">
        <f t="shared" si="4"/>
        <v>0.2019</v>
      </c>
      <c r="R72" s="18">
        <f t="shared" si="5"/>
        <v>0.1041</v>
      </c>
      <c r="S72" s="32">
        <v>0.84</v>
      </c>
      <c r="T72" s="30">
        <v>0.21390000000000001</v>
      </c>
      <c r="U72" s="18">
        <v>0.21429999999999999</v>
      </c>
      <c r="V72" s="21">
        <v>0.2155</v>
      </c>
      <c r="W72" s="18">
        <f t="shared" si="6"/>
        <v>0.21456666666666668</v>
      </c>
      <c r="X72" s="18">
        <f t="shared" si="7"/>
        <v>0.11676666666666669</v>
      </c>
      <c r="Y72" s="32">
        <v>0.84</v>
      </c>
      <c r="Z72" s="30">
        <v>0.2122</v>
      </c>
      <c r="AA72" s="18">
        <v>0.20979999999999999</v>
      </c>
      <c r="AB72" s="21">
        <v>0.21299999999999999</v>
      </c>
      <c r="AC72" s="18">
        <f t="shared" si="8"/>
        <v>0.21166666666666667</v>
      </c>
      <c r="AD72" s="18">
        <f t="shared" si="9"/>
        <v>0.11386666666666667</v>
      </c>
      <c r="AE72" s="32">
        <v>0.84</v>
      </c>
      <c r="AF72" s="30">
        <v>0.21940000000000001</v>
      </c>
      <c r="AG72" s="18">
        <v>0.21909999999999999</v>
      </c>
      <c r="AH72" s="21">
        <v>0.21959999999999999</v>
      </c>
      <c r="AI72" s="18">
        <f t="shared" si="10"/>
        <v>0.21936666666666668</v>
      </c>
      <c r="AJ72" s="18">
        <f t="shared" si="11"/>
        <v>0.12156666666666668</v>
      </c>
      <c r="AK72" s="32">
        <v>0.84</v>
      </c>
      <c r="AL72" s="53">
        <v>9.7799999999999998E-2</v>
      </c>
    </row>
    <row r="73" spans="1:38" x14ac:dyDescent="0.3">
      <c r="A73" s="20">
        <v>0.82</v>
      </c>
      <c r="B73" s="30">
        <v>0.2195</v>
      </c>
      <c r="C73" s="18">
        <v>0.21779999999999999</v>
      </c>
      <c r="D73" s="21">
        <v>0.21709999999999999</v>
      </c>
      <c r="E73" s="18">
        <f t="shared" si="12"/>
        <v>0.21813333333333332</v>
      </c>
      <c r="F73" s="18">
        <f t="shared" si="1"/>
        <v>0.11903333333333332</v>
      </c>
      <c r="G73" s="32">
        <v>0.82</v>
      </c>
      <c r="H73" s="30">
        <v>0.21629999999999999</v>
      </c>
      <c r="I73" s="18">
        <v>0.22120000000000001</v>
      </c>
      <c r="J73" s="21">
        <v>0.21809999999999999</v>
      </c>
      <c r="K73" s="18">
        <f t="shared" si="2"/>
        <v>0.21853333333333333</v>
      </c>
      <c r="L73" s="18">
        <f t="shared" si="3"/>
        <v>0.11943333333333334</v>
      </c>
      <c r="M73" s="32">
        <v>0.82</v>
      </c>
      <c r="N73" s="30">
        <v>0.19939999999999999</v>
      </c>
      <c r="O73" s="18">
        <v>0.1993</v>
      </c>
      <c r="P73" s="21">
        <v>0.20100000000000001</v>
      </c>
      <c r="Q73" s="18">
        <f t="shared" si="4"/>
        <v>0.19989999999999999</v>
      </c>
      <c r="R73" s="18">
        <f t="shared" si="5"/>
        <v>0.1008</v>
      </c>
      <c r="S73" s="32">
        <v>0.82</v>
      </c>
      <c r="T73" s="30">
        <v>0.2137</v>
      </c>
      <c r="U73" s="18">
        <v>0.2137</v>
      </c>
      <c r="V73" s="21">
        <v>0.2152</v>
      </c>
      <c r="W73" s="18">
        <f t="shared" si="6"/>
        <v>0.21420000000000003</v>
      </c>
      <c r="X73" s="18">
        <f t="shared" si="7"/>
        <v>0.11510000000000004</v>
      </c>
      <c r="Y73" s="32">
        <v>0.82</v>
      </c>
      <c r="Z73" s="30">
        <v>0.21210000000000001</v>
      </c>
      <c r="AA73" s="18">
        <v>0.20710000000000001</v>
      </c>
      <c r="AB73" s="21">
        <v>0.21240000000000001</v>
      </c>
      <c r="AC73" s="18">
        <f t="shared" si="8"/>
        <v>0.21053333333333335</v>
      </c>
      <c r="AD73" s="18">
        <f t="shared" si="9"/>
        <v>0.11143333333333336</v>
      </c>
      <c r="AE73" s="32">
        <v>0.82</v>
      </c>
      <c r="AF73" s="30">
        <v>0.21920000000000001</v>
      </c>
      <c r="AG73" s="18">
        <v>0.21829999999999999</v>
      </c>
      <c r="AH73" s="21">
        <v>0.2203</v>
      </c>
      <c r="AI73" s="18">
        <f t="shared" si="10"/>
        <v>0.21926666666666664</v>
      </c>
      <c r="AJ73" s="18">
        <f t="shared" si="11"/>
        <v>0.12016666666666664</v>
      </c>
      <c r="AK73" s="32">
        <v>0.82</v>
      </c>
      <c r="AL73" s="53">
        <v>9.9099999999999994E-2</v>
      </c>
    </row>
    <row r="74" spans="1:38" x14ac:dyDescent="0.3">
      <c r="A74" s="20">
        <v>0.8</v>
      </c>
      <c r="B74" s="30">
        <v>0.2185</v>
      </c>
      <c r="C74" s="18">
        <v>0.219</v>
      </c>
      <c r="D74" s="21">
        <v>0.21759999999999999</v>
      </c>
      <c r="E74" s="18">
        <f t="shared" si="12"/>
        <v>0.21836666666666668</v>
      </c>
      <c r="F74" s="18">
        <f t="shared" si="1"/>
        <v>0.12046666666666668</v>
      </c>
      <c r="G74" s="32">
        <v>0.8</v>
      </c>
      <c r="H74" s="30">
        <v>0.21740000000000001</v>
      </c>
      <c r="I74" s="18">
        <v>0.21940000000000001</v>
      </c>
      <c r="J74" s="21">
        <v>0.216</v>
      </c>
      <c r="K74" s="18">
        <f t="shared" si="2"/>
        <v>0.21760000000000002</v>
      </c>
      <c r="L74" s="18">
        <f t="shared" si="3"/>
        <v>0.11970000000000001</v>
      </c>
      <c r="M74" s="32">
        <v>0.8</v>
      </c>
      <c r="N74" s="30">
        <v>0.19889999999999999</v>
      </c>
      <c r="O74" s="18">
        <v>0.1991</v>
      </c>
      <c r="P74" s="21">
        <v>0.19900000000000001</v>
      </c>
      <c r="Q74" s="18">
        <f t="shared" si="4"/>
        <v>0.19899999999999998</v>
      </c>
      <c r="R74" s="18">
        <f t="shared" si="5"/>
        <v>0.10109999999999998</v>
      </c>
      <c r="S74" s="32">
        <v>0.8</v>
      </c>
      <c r="T74" s="30">
        <v>0.21079999999999999</v>
      </c>
      <c r="U74" s="18">
        <v>0.21240000000000001</v>
      </c>
      <c r="V74" s="21">
        <v>0.2145</v>
      </c>
      <c r="W74" s="18">
        <f t="shared" si="6"/>
        <v>0.21256666666666668</v>
      </c>
      <c r="X74" s="18">
        <f t="shared" si="7"/>
        <v>0.11466666666666668</v>
      </c>
      <c r="Y74" s="32">
        <v>0.8</v>
      </c>
      <c r="Z74" s="30">
        <v>0.2107</v>
      </c>
      <c r="AA74" s="18">
        <v>0.20730000000000001</v>
      </c>
      <c r="AB74" s="21">
        <v>0.21260000000000001</v>
      </c>
      <c r="AC74" s="18">
        <f t="shared" si="8"/>
        <v>0.21020000000000003</v>
      </c>
      <c r="AD74" s="18">
        <f t="shared" si="9"/>
        <v>0.11230000000000002</v>
      </c>
      <c r="AE74" s="32">
        <v>0.8</v>
      </c>
      <c r="AF74" s="30">
        <v>0.2198</v>
      </c>
      <c r="AG74" s="18">
        <v>0.21729999999999999</v>
      </c>
      <c r="AH74" s="21">
        <v>0.21990000000000001</v>
      </c>
      <c r="AI74" s="18">
        <f t="shared" si="10"/>
        <v>0.219</v>
      </c>
      <c r="AJ74" s="18">
        <f t="shared" si="11"/>
        <v>0.1211</v>
      </c>
      <c r="AK74" s="32">
        <v>0.8</v>
      </c>
      <c r="AL74" s="53">
        <v>9.7900000000000001E-2</v>
      </c>
    </row>
    <row r="75" spans="1:38" x14ac:dyDescent="0.3">
      <c r="A75" s="20">
        <v>0.78</v>
      </c>
      <c r="B75" s="30">
        <v>0.21820000000000001</v>
      </c>
      <c r="C75" s="18">
        <v>0.21990000000000001</v>
      </c>
      <c r="D75" s="21">
        <v>0.21929999999999999</v>
      </c>
      <c r="E75" s="18">
        <f t="shared" si="12"/>
        <v>0.21913333333333332</v>
      </c>
      <c r="F75" s="18">
        <f t="shared" si="1"/>
        <v>0.12193333333333332</v>
      </c>
      <c r="G75" s="32">
        <v>0.78</v>
      </c>
      <c r="H75" s="30">
        <v>0.2157</v>
      </c>
      <c r="I75" s="18">
        <v>0.22009999999999999</v>
      </c>
      <c r="J75" s="21">
        <v>0.21510000000000001</v>
      </c>
      <c r="K75" s="18">
        <f t="shared" si="2"/>
        <v>0.21696666666666667</v>
      </c>
      <c r="L75" s="18">
        <f t="shared" si="3"/>
        <v>0.11976666666666667</v>
      </c>
      <c r="M75" s="32">
        <v>0.78</v>
      </c>
      <c r="N75" s="30">
        <v>0.1986</v>
      </c>
      <c r="O75" s="18">
        <v>0.1986</v>
      </c>
      <c r="P75" s="21">
        <v>0.19919999999999999</v>
      </c>
      <c r="Q75" s="18">
        <f t="shared" si="4"/>
        <v>0.1988</v>
      </c>
      <c r="R75" s="18">
        <f t="shared" si="5"/>
        <v>0.10160000000000001</v>
      </c>
      <c r="S75" s="32">
        <v>0.78</v>
      </c>
      <c r="T75" s="30">
        <v>0.20930000000000001</v>
      </c>
      <c r="U75" s="18">
        <v>0.21079999999999999</v>
      </c>
      <c r="V75" s="21">
        <v>0.21110000000000001</v>
      </c>
      <c r="W75" s="18">
        <f t="shared" si="6"/>
        <v>0.2104</v>
      </c>
      <c r="X75" s="18">
        <f t="shared" si="7"/>
        <v>0.11320000000000001</v>
      </c>
      <c r="Y75" s="32">
        <v>0.78</v>
      </c>
      <c r="Z75" s="30">
        <v>0.21179999999999999</v>
      </c>
      <c r="AA75" s="18">
        <v>0.20830000000000001</v>
      </c>
      <c r="AB75" s="21">
        <v>0.21079999999999999</v>
      </c>
      <c r="AC75" s="18">
        <f t="shared" si="8"/>
        <v>0.21030000000000001</v>
      </c>
      <c r="AD75" s="18">
        <f t="shared" si="9"/>
        <v>0.11310000000000002</v>
      </c>
      <c r="AE75" s="32">
        <v>0.78</v>
      </c>
      <c r="AF75" s="30">
        <v>0.21759999999999999</v>
      </c>
      <c r="AG75" s="18">
        <v>0.21790000000000001</v>
      </c>
      <c r="AH75" s="21">
        <v>0.21870000000000001</v>
      </c>
      <c r="AI75" s="18">
        <f t="shared" si="10"/>
        <v>0.21806666666666666</v>
      </c>
      <c r="AJ75" s="18">
        <f t="shared" si="11"/>
        <v>0.12086666666666666</v>
      </c>
      <c r="AK75" s="32">
        <v>0.78</v>
      </c>
      <c r="AL75" s="53">
        <v>9.7199999999999995E-2</v>
      </c>
    </row>
    <row r="76" spans="1:38" x14ac:dyDescent="0.3">
      <c r="A76" s="20">
        <v>0.76</v>
      </c>
      <c r="B76" s="30">
        <v>0.21929999999999999</v>
      </c>
      <c r="C76" s="18">
        <v>0.21970000000000001</v>
      </c>
      <c r="D76" s="21">
        <v>0.2177</v>
      </c>
      <c r="E76" s="18">
        <f t="shared" si="12"/>
        <v>0.21890000000000001</v>
      </c>
      <c r="F76" s="18">
        <f t="shared" si="1"/>
        <v>0.12050000000000001</v>
      </c>
      <c r="G76" s="32">
        <v>0.76</v>
      </c>
      <c r="H76" s="30">
        <v>0.21560000000000001</v>
      </c>
      <c r="I76" s="18">
        <v>0.21929999999999999</v>
      </c>
      <c r="J76" s="21">
        <v>0.21540000000000001</v>
      </c>
      <c r="K76" s="18">
        <f t="shared" si="2"/>
        <v>0.21676666666666666</v>
      </c>
      <c r="L76" s="18">
        <f t="shared" si="3"/>
        <v>0.11836666666666666</v>
      </c>
      <c r="M76" s="32">
        <v>0.76</v>
      </c>
      <c r="N76" s="30">
        <v>0.19819999999999999</v>
      </c>
      <c r="O76" s="18">
        <v>0.1973</v>
      </c>
      <c r="P76" s="21">
        <v>0.1971</v>
      </c>
      <c r="Q76" s="18">
        <f t="shared" si="4"/>
        <v>0.19753333333333334</v>
      </c>
      <c r="R76" s="18">
        <f t="shared" si="5"/>
        <v>9.9133333333333337E-2</v>
      </c>
      <c r="S76" s="32">
        <v>0.76</v>
      </c>
      <c r="T76" s="30">
        <v>0.2097</v>
      </c>
      <c r="U76" s="18">
        <v>0.21029999999999999</v>
      </c>
      <c r="V76" s="21">
        <v>0.21210000000000001</v>
      </c>
      <c r="W76" s="18">
        <f t="shared" si="6"/>
        <v>0.2107</v>
      </c>
      <c r="X76" s="18">
        <f t="shared" si="7"/>
        <v>0.1123</v>
      </c>
      <c r="Y76" s="32">
        <v>0.76</v>
      </c>
      <c r="Z76" s="30">
        <v>0.214</v>
      </c>
      <c r="AA76" s="18">
        <v>0.20799999999999999</v>
      </c>
      <c r="AB76" s="21">
        <v>0.21229999999999999</v>
      </c>
      <c r="AC76" s="18">
        <f t="shared" si="8"/>
        <v>0.21143333333333333</v>
      </c>
      <c r="AD76" s="18">
        <f t="shared" si="9"/>
        <v>0.11303333333333333</v>
      </c>
      <c r="AE76" s="32">
        <v>0.76</v>
      </c>
      <c r="AF76" s="30">
        <v>0.21820000000000001</v>
      </c>
      <c r="AG76" s="18">
        <v>0.21840000000000001</v>
      </c>
      <c r="AH76" s="21">
        <v>0.21890000000000001</v>
      </c>
      <c r="AI76" s="18">
        <f t="shared" si="10"/>
        <v>0.2185</v>
      </c>
      <c r="AJ76" s="18">
        <f t="shared" si="11"/>
        <v>0.1201</v>
      </c>
      <c r="AK76" s="32">
        <v>0.76</v>
      </c>
      <c r="AL76" s="53">
        <v>9.8400000000000001E-2</v>
      </c>
    </row>
    <row r="77" spans="1:38" x14ac:dyDescent="0.3">
      <c r="A77" s="20">
        <v>0.74</v>
      </c>
      <c r="B77" s="30">
        <v>0.2198</v>
      </c>
      <c r="C77" s="18">
        <v>0.21870000000000001</v>
      </c>
      <c r="D77" s="21">
        <v>0.21740000000000001</v>
      </c>
      <c r="E77" s="18">
        <f t="shared" si="12"/>
        <v>0.21863333333333335</v>
      </c>
      <c r="F77" s="18">
        <f t="shared" si="1"/>
        <v>0.12053333333333334</v>
      </c>
      <c r="G77" s="32">
        <v>0.74</v>
      </c>
      <c r="H77" s="30">
        <v>0.214</v>
      </c>
      <c r="I77" s="18">
        <v>0.21859999999999999</v>
      </c>
      <c r="J77" s="21">
        <v>0.21410000000000001</v>
      </c>
      <c r="K77" s="18">
        <f t="shared" si="2"/>
        <v>0.21556666666666668</v>
      </c>
      <c r="L77" s="18">
        <f t="shared" si="3"/>
        <v>0.11746666666666668</v>
      </c>
      <c r="M77" s="32">
        <v>0.74</v>
      </c>
      <c r="N77" s="30">
        <v>0.19589999999999999</v>
      </c>
      <c r="O77" s="18">
        <v>0.1966</v>
      </c>
      <c r="P77" s="21">
        <v>0.19650000000000001</v>
      </c>
      <c r="Q77" s="18">
        <f t="shared" si="4"/>
        <v>0.19633333333333333</v>
      </c>
      <c r="R77" s="18">
        <f t="shared" si="5"/>
        <v>9.8233333333333325E-2</v>
      </c>
      <c r="S77" s="32">
        <v>0.74</v>
      </c>
      <c r="T77" s="30">
        <v>0.20799999999999999</v>
      </c>
      <c r="U77" s="18">
        <v>0.2107</v>
      </c>
      <c r="V77" s="21">
        <v>0.2112</v>
      </c>
      <c r="W77" s="18">
        <f t="shared" si="6"/>
        <v>0.20996666666666663</v>
      </c>
      <c r="X77" s="18">
        <f t="shared" si="7"/>
        <v>0.11186666666666663</v>
      </c>
      <c r="Y77" s="32">
        <v>0.74</v>
      </c>
      <c r="Z77" s="30">
        <v>0.2117</v>
      </c>
      <c r="AA77" s="18">
        <v>0.2094</v>
      </c>
      <c r="AB77" s="21">
        <v>0.21</v>
      </c>
      <c r="AC77" s="18">
        <f t="shared" si="8"/>
        <v>0.21036666666666667</v>
      </c>
      <c r="AD77" s="18">
        <f t="shared" si="9"/>
        <v>0.11226666666666667</v>
      </c>
      <c r="AE77" s="32">
        <v>0.74</v>
      </c>
      <c r="AF77" s="30">
        <v>0.217</v>
      </c>
      <c r="AG77" s="18">
        <v>0.21510000000000001</v>
      </c>
      <c r="AH77" s="21">
        <v>0.21759999999999999</v>
      </c>
      <c r="AI77" s="18">
        <f t="shared" si="10"/>
        <v>0.21656666666666669</v>
      </c>
      <c r="AJ77" s="18">
        <f t="shared" si="11"/>
        <v>0.11846666666666668</v>
      </c>
      <c r="AK77" s="32">
        <v>0.74</v>
      </c>
      <c r="AL77" s="53">
        <v>9.8100000000000007E-2</v>
      </c>
    </row>
    <row r="78" spans="1:38" x14ac:dyDescent="0.3">
      <c r="A78" s="20">
        <v>0.72</v>
      </c>
      <c r="B78" s="30">
        <v>0.2198</v>
      </c>
      <c r="C78" s="18">
        <v>0.22189999999999999</v>
      </c>
      <c r="D78" s="21">
        <v>0.21779999999999999</v>
      </c>
      <c r="E78" s="18">
        <f t="shared" si="12"/>
        <v>0.21983333333333333</v>
      </c>
      <c r="F78" s="18">
        <f t="shared" si="1"/>
        <v>0.12023333333333333</v>
      </c>
      <c r="G78" s="32">
        <v>0.72</v>
      </c>
      <c r="H78" s="30">
        <v>0.2135</v>
      </c>
      <c r="I78" s="18">
        <v>0.21679999999999999</v>
      </c>
      <c r="J78" s="21">
        <v>0.21460000000000001</v>
      </c>
      <c r="K78" s="18">
        <f t="shared" si="2"/>
        <v>0.21496666666666667</v>
      </c>
      <c r="L78" s="18">
        <f t="shared" si="3"/>
        <v>0.11536666666666667</v>
      </c>
      <c r="M78" s="32">
        <v>0.72</v>
      </c>
      <c r="N78" s="30">
        <v>0.19600000000000001</v>
      </c>
      <c r="O78" s="18">
        <v>0.1961</v>
      </c>
      <c r="P78" s="21">
        <v>0.19719999999999999</v>
      </c>
      <c r="Q78" s="18">
        <f t="shared" si="4"/>
        <v>0.19643333333333332</v>
      </c>
      <c r="R78" s="18">
        <f t="shared" si="5"/>
        <v>9.6833333333333327E-2</v>
      </c>
      <c r="S78" s="32">
        <v>0.72</v>
      </c>
      <c r="T78" s="30">
        <v>0.21079999999999999</v>
      </c>
      <c r="U78" s="18">
        <v>0.21</v>
      </c>
      <c r="V78" s="21">
        <v>0.2122</v>
      </c>
      <c r="W78" s="18">
        <f t="shared" si="6"/>
        <v>0.21099999999999999</v>
      </c>
      <c r="X78" s="18">
        <f t="shared" si="7"/>
        <v>0.1114</v>
      </c>
      <c r="Y78" s="32">
        <v>0.72</v>
      </c>
      <c r="Z78" s="30">
        <v>0.21310000000000001</v>
      </c>
      <c r="AA78" s="18">
        <v>0.2092</v>
      </c>
      <c r="AB78" s="21">
        <v>0.21390000000000001</v>
      </c>
      <c r="AC78" s="18">
        <f t="shared" si="8"/>
        <v>0.21206666666666665</v>
      </c>
      <c r="AD78" s="18">
        <f t="shared" si="9"/>
        <v>0.11246666666666666</v>
      </c>
      <c r="AE78" s="32">
        <v>0.72</v>
      </c>
      <c r="AF78" s="30">
        <v>0.21840000000000001</v>
      </c>
      <c r="AG78" s="18">
        <v>0.21740000000000001</v>
      </c>
      <c r="AH78" s="21">
        <v>0.218</v>
      </c>
      <c r="AI78" s="18">
        <f t="shared" si="10"/>
        <v>0.21793333333333334</v>
      </c>
      <c r="AJ78" s="18">
        <f t="shared" si="11"/>
        <v>0.11833333333333335</v>
      </c>
      <c r="AK78" s="32">
        <v>0.72</v>
      </c>
      <c r="AL78" s="53">
        <v>9.9599999999999994E-2</v>
      </c>
    </row>
    <row r="79" spans="1:38" x14ac:dyDescent="0.3">
      <c r="A79" s="20">
        <v>0.7</v>
      </c>
      <c r="B79" s="30">
        <v>0.22120000000000001</v>
      </c>
      <c r="C79" s="18">
        <v>0.2198</v>
      </c>
      <c r="D79" s="21">
        <v>0.22040000000000001</v>
      </c>
      <c r="E79" s="18">
        <f t="shared" si="12"/>
        <v>0.22046666666666667</v>
      </c>
      <c r="F79" s="18">
        <f t="shared" si="1"/>
        <v>0.12226666666666668</v>
      </c>
      <c r="G79" s="32">
        <v>0.7</v>
      </c>
      <c r="H79" s="30">
        <v>0.21490000000000001</v>
      </c>
      <c r="I79" s="18">
        <v>0.21709999999999999</v>
      </c>
      <c r="J79" s="21">
        <v>0.21299999999999999</v>
      </c>
      <c r="K79" s="18">
        <f t="shared" si="2"/>
        <v>0.215</v>
      </c>
      <c r="L79" s="18">
        <f t="shared" si="3"/>
        <v>0.1168</v>
      </c>
      <c r="M79" s="32">
        <v>0.7</v>
      </c>
      <c r="N79" s="30">
        <v>0.19689999999999999</v>
      </c>
      <c r="O79" s="18">
        <v>0.19470000000000001</v>
      </c>
      <c r="P79" s="21">
        <v>0.19650000000000001</v>
      </c>
      <c r="Q79" s="18">
        <f t="shared" si="4"/>
        <v>0.19603333333333336</v>
      </c>
      <c r="R79" s="18">
        <f t="shared" si="5"/>
        <v>9.7833333333333369E-2</v>
      </c>
      <c r="S79" s="32">
        <v>0.7</v>
      </c>
      <c r="T79" s="30">
        <v>0.2084</v>
      </c>
      <c r="U79" s="18">
        <v>0.20849999999999999</v>
      </c>
      <c r="V79" s="21">
        <v>0.21060000000000001</v>
      </c>
      <c r="W79" s="18">
        <f t="shared" si="6"/>
        <v>0.20916666666666664</v>
      </c>
      <c r="X79" s="18">
        <f t="shared" si="7"/>
        <v>0.11096666666666664</v>
      </c>
      <c r="Y79" s="32">
        <v>0.7</v>
      </c>
      <c r="Z79" s="30">
        <v>0.21279999999999999</v>
      </c>
      <c r="AA79" s="18">
        <v>0.20899999999999999</v>
      </c>
      <c r="AB79" s="21">
        <v>0.2137</v>
      </c>
      <c r="AC79" s="18">
        <f t="shared" si="8"/>
        <v>0.21183333333333332</v>
      </c>
      <c r="AD79" s="18">
        <f t="shared" si="9"/>
        <v>0.11363333333333332</v>
      </c>
      <c r="AE79" s="32">
        <v>0.7</v>
      </c>
      <c r="AF79" s="30">
        <v>0.21870000000000001</v>
      </c>
      <c r="AG79" s="18">
        <v>0.21840000000000001</v>
      </c>
      <c r="AH79" s="21">
        <v>0.2195</v>
      </c>
      <c r="AI79" s="18">
        <f t="shared" si="10"/>
        <v>0.21886666666666668</v>
      </c>
      <c r="AJ79" s="18">
        <f t="shared" si="11"/>
        <v>0.12066666666666669</v>
      </c>
      <c r="AK79" s="32">
        <v>0.7</v>
      </c>
      <c r="AL79" s="53">
        <v>9.8199999999999996E-2</v>
      </c>
    </row>
    <row r="80" spans="1:38" x14ac:dyDescent="0.3">
      <c r="A80" s="20">
        <v>0.68</v>
      </c>
      <c r="B80" s="30">
        <v>0.22</v>
      </c>
      <c r="C80" s="18">
        <v>0.22040000000000001</v>
      </c>
      <c r="D80" s="21">
        <v>0.21879999999999999</v>
      </c>
      <c r="E80" s="18">
        <f t="shared" si="12"/>
        <v>0.21973333333333334</v>
      </c>
      <c r="F80" s="18">
        <f t="shared" si="1"/>
        <v>0.12173333333333333</v>
      </c>
      <c r="G80" s="32">
        <v>0.68</v>
      </c>
      <c r="H80" s="30">
        <v>0.21310000000000001</v>
      </c>
      <c r="I80" s="18">
        <v>0.21579999999999999</v>
      </c>
      <c r="J80" s="21">
        <v>0.21279999999999999</v>
      </c>
      <c r="K80" s="18">
        <f t="shared" si="2"/>
        <v>0.21389999999999998</v>
      </c>
      <c r="L80" s="18">
        <f t="shared" si="3"/>
        <v>0.11589999999999998</v>
      </c>
      <c r="M80" s="32">
        <v>0.68</v>
      </c>
      <c r="N80" s="30">
        <v>0.19439999999999999</v>
      </c>
      <c r="O80" s="18">
        <v>0.1966</v>
      </c>
      <c r="P80" s="21">
        <v>0.19500000000000001</v>
      </c>
      <c r="Q80" s="18">
        <f t="shared" si="4"/>
        <v>0.19533333333333336</v>
      </c>
      <c r="R80" s="18">
        <f t="shared" si="5"/>
        <v>9.7333333333333355E-2</v>
      </c>
      <c r="S80" s="32">
        <v>0.68</v>
      </c>
      <c r="T80" s="30">
        <v>0.20730000000000001</v>
      </c>
      <c r="U80" s="18">
        <v>0.20760000000000001</v>
      </c>
      <c r="V80" s="21">
        <v>0.20979999999999999</v>
      </c>
      <c r="W80" s="18">
        <f t="shared" si="6"/>
        <v>0.20823333333333335</v>
      </c>
      <c r="X80" s="18">
        <f t="shared" si="7"/>
        <v>0.11023333333333335</v>
      </c>
      <c r="Y80" s="32">
        <v>0.68</v>
      </c>
      <c r="Z80" s="30">
        <v>0.21199999999999999</v>
      </c>
      <c r="AA80" s="18">
        <v>0.2097</v>
      </c>
      <c r="AB80" s="21">
        <v>0.2122</v>
      </c>
      <c r="AC80" s="18">
        <f t="shared" si="8"/>
        <v>0.21129999999999996</v>
      </c>
      <c r="AD80" s="18">
        <f t="shared" si="9"/>
        <v>0.11329999999999996</v>
      </c>
      <c r="AE80" s="32">
        <v>0.68</v>
      </c>
      <c r="AF80" s="30">
        <v>0.21690000000000001</v>
      </c>
      <c r="AG80" s="18">
        <v>0.21820000000000001</v>
      </c>
      <c r="AH80" s="21">
        <v>0.21779999999999999</v>
      </c>
      <c r="AI80" s="18">
        <f t="shared" si="10"/>
        <v>0.21763333333333335</v>
      </c>
      <c r="AJ80" s="18">
        <f t="shared" si="11"/>
        <v>0.11963333333333334</v>
      </c>
      <c r="AK80" s="32">
        <v>0.68</v>
      </c>
      <c r="AL80" s="53">
        <v>9.8000000000000004E-2</v>
      </c>
    </row>
    <row r="81" spans="1:38" x14ac:dyDescent="0.3">
      <c r="A81" s="20">
        <v>0.66</v>
      </c>
      <c r="B81" s="30">
        <v>0.21740000000000001</v>
      </c>
      <c r="C81" s="18">
        <v>0.22009999999999999</v>
      </c>
      <c r="D81" s="21">
        <v>0.2145</v>
      </c>
      <c r="E81" s="18">
        <f t="shared" si="12"/>
        <v>0.21733333333333335</v>
      </c>
      <c r="F81" s="18">
        <f t="shared" si="1"/>
        <v>0.11893333333333335</v>
      </c>
      <c r="G81" s="32">
        <v>0.66</v>
      </c>
      <c r="H81" s="30">
        <v>0.20930000000000001</v>
      </c>
      <c r="I81" s="18">
        <v>0.2135</v>
      </c>
      <c r="J81" s="21">
        <v>0.21110000000000001</v>
      </c>
      <c r="K81" s="18">
        <f t="shared" si="2"/>
        <v>0.21130000000000002</v>
      </c>
      <c r="L81" s="18">
        <f t="shared" si="3"/>
        <v>0.11290000000000001</v>
      </c>
      <c r="M81" s="32">
        <v>0.66</v>
      </c>
      <c r="N81" s="30">
        <v>0.1933</v>
      </c>
      <c r="O81" s="18">
        <v>0.19189999999999999</v>
      </c>
      <c r="P81" s="21">
        <v>0.19389999999999999</v>
      </c>
      <c r="Q81" s="18">
        <f t="shared" si="4"/>
        <v>0.19303333333333331</v>
      </c>
      <c r="R81" s="18">
        <f t="shared" si="5"/>
        <v>9.4633333333333305E-2</v>
      </c>
      <c r="S81" s="32">
        <v>0.66</v>
      </c>
      <c r="T81" s="30">
        <v>0.20469999999999999</v>
      </c>
      <c r="U81" s="18">
        <v>0.2051</v>
      </c>
      <c r="V81" s="21">
        <v>0.20849999999999999</v>
      </c>
      <c r="W81" s="18">
        <f t="shared" si="6"/>
        <v>0.20609999999999998</v>
      </c>
      <c r="X81" s="18">
        <f t="shared" si="7"/>
        <v>0.10769999999999998</v>
      </c>
      <c r="Y81" s="32">
        <v>0.66</v>
      </c>
      <c r="Z81" s="30">
        <v>0.21010000000000001</v>
      </c>
      <c r="AA81" s="18">
        <v>0.20760000000000001</v>
      </c>
      <c r="AB81" s="21">
        <v>0.21129999999999999</v>
      </c>
      <c r="AC81" s="18">
        <f t="shared" si="8"/>
        <v>0.20966666666666667</v>
      </c>
      <c r="AD81" s="18">
        <f t="shared" si="9"/>
        <v>0.11126666666666667</v>
      </c>
      <c r="AE81" s="32">
        <v>0.66</v>
      </c>
      <c r="AF81" s="30">
        <v>0.2157</v>
      </c>
      <c r="AG81" s="18">
        <v>0.2147</v>
      </c>
      <c r="AH81" s="21">
        <v>0.21729999999999999</v>
      </c>
      <c r="AI81" s="18">
        <f t="shared" si="10"/>
        <v>0.21589999999999998</v>
      </c>
      <c r="AJ81" s="18">
        <f t="shared" si="11"/>
        <v>0.11749999999999998</v>
      </c>
      <c r="AK81" s="32">
        <v>0.66</v>
      </c>
      <c r="AL81" s="53">
        <v>9.8400000000000001E-2</v>
      </c>
    </row>
    <row r="82" spans="1:38" x14ac:dyDescent="0.3">
      <c r="A82" s="20">
        <v>0.64</v>
      </c>
      <c r="B82" s="30">
        <v>0.2167</v>
      </c>
      <c r="C82" s="18">
        <v>0.2177</v>
      </c>
      <c r="D82" s="21">
        <v>0.2175</v>
      </c>
      <c r="E82" s="18">
        <f t="shared" si="12"/>
        <v>0.21730000000000002</v>
      </c>
      <c r="F82" s="18">
        <f t="shared" si="1"/>
        <v>0.12000000000000002</v>
      </c>
      <c r="G82" s="32">
        <v>0.64</v>
      </c>
      <c r="H82" s="30">
        <v>0.20880000000000001</v>
      </c>
      <c r="I82" s="18">
        <v>0.21329999999999999</v>
      </c>
      <c r="J82" s="21">
        <v>0.2107</v>
      </c>
      <c r="K82" s="18">
        <f t="shared" si="2"/>
        <v>0.21093333333333333</v>
      </c>
      <c r="L82" s="18">
        <f t="shared" si="3"/>
        <v>0.11363333333333334</v>
      </c>
      <c r="M82" s="32">
        <v>0.64</v>
      </c>
      <c r="N82" s="30">
        <v>0.193</v>
      </c>
      <c r="O82" s="18">
        <v>0.1895</v>
      </c>
      <c r="P82" s="21">
        <v>0.1908</v>
      </c>
      <c r="Q82" s="18">
        <f t="shared" si="4"/>
        <v>0.19110000000000002</v>
      </c>
      <c r="R82" s="18">
        <f t="shared" si="5"/>
        <v>9.3800000000000022E-2</v>
      </c>
      <c r="S82" s="32">
        <v>0.64</v>
      </c>
      <c r="T82" s="30">
        <v>0.20080000000000001</v>
      </c>
      <c r="U82" s="18">
        <v>0.2024</v>
      </c>
      <c r="V82" s="21">
        <v>0.2044</v>
      </c>
      <c r="W82" s="18">
        <f t="shared" si="6"/>
        <v>0.20253333333333334</v>
      </c>
      <c r="X82" s="18">
        <f t="shared" si="7"/>
        <v>0.10523333333333335</v>
      </c>
      <c r="Y82" s="32">
        <v>0.64</v>
      </c>
      <c r="Z82" s="30">
        <v>0.21129999999999999</v>
      </c>
      <c r="AA82" s="18">
        <v>0.2049</v>
      </c>
      <c r="AB82" s="21">
        <v>0.2107</v>
      </c>
      <c r="AC82" s="18">
        <f t="shared" si="8"/>
        <v>0.20896666666666666</v>
      </c>
      <c r="AD82" s="18">
        <f t="shared" si="9"/>
        <v>0.11166666666666666</v>
      </c>
      <c r="AE82" s="32">
        <v>0.64</v>
      </c>
      <c r="AF82" s="30">
        <v>0.21429999999999999</v>
      </c>
      <c r="AG82" s="18">
        <v>0.21110000000000001</v>
      </c>
      <c r="AH82" s="21">
        <v>0.2142</v>
      </c>
      <c r="AI82" s="18">
        <f t="shared" si="10"/>
        <v>0.21319999999999997</v>
      </c>
      <c r="AJ82" s="18">
        <f t="shared" si="11"/>
        <v>0.11589999999999998</v>
      </c>
      <c r="AK82" s="32">
        <v>0.64</v>
      </c>
      <c r="AL82" s="53">
        <v>9.7299999999999998E-2</v>
      </c>
    </row>
    <row r="83" spans="1:38" x14ac:dyDescent="0.3">
      <c r="A83" s="20">
        <v>0.62</v>
      </c>
      <c r="B83" s="30">
        <v>0.2175</v>
      </c>
      <c r="C83" s="18">
        <v>0.21970000000000001</v>
      </c>
      <c r="D83" s="21">
        <v>0.2165</v>
      </c>
      <c r="E83" s="18">
        <f t="shared" ref="E83:E112" si="13">AVERAGE(B83:D83)</f>
        <v>0.21790000000000001</v>
      </c>
      <c r="F83" s="18">
        <f t="shared" si="1"/>
        <v>0.11750000000000001</v>
      </c>
      <c r="G83" s="32">
        <v>0.62</v>
      </c>
      <c r="H83" s="30">
        <v>0.20899999999999999</v>
      </c>
      <c r="I83" s="18">
        <v>0.21210000000000001</v>
      </c>
      <c r="J83" s="21">
        <v>0.2094</v>
      </c>
      <c r="K83" s="18">
        <f t="shared" si="2"/>
        <v>0.2101666666666667</v>
      </c>
      <c r="L83" s="18">
        <f t="shared" si="3"/>
        <v>0.10976666666666669</v>
      </c>
      <c r="M83" s="32">
        <v>0.62</v>
      </c>
      <c r="N83" s="30">
        <v>0.19120000000000001</v>
      </c>
      <c r="O83" s="18">
        <v>0.19</v>
      </c>
      <c r="P83" s="21">
        <v>0.1913</v>
      </c>
      <c r="Q83" s="18">
        <f t="shared" si="4"/>
        <v>0.19083333333333333</v>
      </c>
      <c r="R83" s="18">
        <f t="shared" si="5"/>
        <v>9.0433333333333324E-2</v>
      </c>
      <c r="S83" s="32">
        <v>0.62</v>
      </c>
      <c r="T83" s="30">
        <v>0.20369999999999999</v>
      </c>
      <c r="U83" s="18">
        <v>0.20250000000000001</v>
      </c>
      <c r="V83" s="21">
        <v>0.2049</v>
      </c>
      <c r="W83" s="18">
        <f t="shared" si="6"/>
        <v>0.20369999999999999</v>
      </c>
      <c r="X83" s="18">
        <f t="shared" si="7"/>
        <v>0.10329999999999999</v>
      </c>
      <c r="Y83" s="32">
        <v>0.62</v>
      </c>
      <c r="Z83" s="30">
        <v>0.21110000000000001</v>
      </c>
      <c r="AA83" s="18">
        <v>0.20749999999999999</v>
      </c>
      <c r="AB83" s="21">
        <v>0.21240000000000001</v>
      </c>
      <c r="AC83" s="18">
        <f t="shared" si="8"/>
        <v>0.21033333333333334</v>
      </c>
      <c r="AD83" s="18">
        <f t="shared" si="9"/>
        <v>0.10993333333333334</v>
      </c>
      <c r="AE83" s="32">
        <v>0.62</v>
      </c>
      <c r="AF83" s="30">
        <v>0.21640000000000001</v>
      </c>
      <c r="AG83" s="18">
        <v>0.21529999999999999</v>
      </c>
      <c r="AH83" s="21">
        <v>0.2152</v>
      </c>
      <c r="AI83" s="18">
        <f t="shared" si="10"/>
        <v>0.21563333333333334</v>
      </c>
      <c r="AJ83" s="18">
        <f t="shared" si="11"/>
        <v>0.11523333333333334</v>
      </c>
      <c r="AK83" s="32">
        <v>0.62</v>
      </c>
      <c r="AL83" s="53">
        <v>0.1004</v>
      </c>
    </row>
    <row r="84" spans="1:38" x14ac:dyDescent="0.3">
      <c r="A84" s="20">
        <v>0.6</v>
      </c>
      <c r="B84" s="30">
        <v>0.21709999999999999</v>
      </c>
      <c r="C84" s="18">
        <v>0.21840000000000001</v>
      </c>
      <c r="D84" s="21">
        <v>0.2117</v>
      </c>
      <c r="E84" s="18">
        <f t="shared" si="13"/>
        <v>0.21573333333333333</v>
      </c>
      <c r="F84" s="18">
        <f t="shared" ref="F84:F112" si="14">E84-$AL84</f>
        <v>0.11633333333333333</v>
      </c>
      <c r="G84" s="32">
        <v>0.6</v>
      </c>
      <c r="H84" s="30">
        <v>0.20519999999999999</v>
      </c>
      <c r="I84" s="18">
        <v>0.20960000000000001</v>
      </c>
      <c r="J84" s="21">
        <v>0.20669999999999999</v>
      </c>
      <c r="K84" s="18">
        <f t="shared" ref="K84:K112" si="15">AVERAGE(H84:J84)</f>
        <v>0.20716666666666664</v>
      </c>
      <c r="L84" s="18">
        <f t="shared" ref="L84:L112" si="16">K84-$AL84</f>
        <v>0.10776666666666664</v>
      </c>
      <c r="M84" s="32">
        <v>0.6</v>
      </c>
      <c r="N84" s="30">
        <v>0.189</v>
      </c>
      <c r="O84" s="18">
        <v>0.18640000000000001</v>
      </c>
      <c r="P84" s="21">
        <v>0.18740000000000001</v>
      </c>
      <c r="Q84" s="18">
        <f t="shared" ref="Q84:Q112" si="17">AVERAGE(N84:P84)</f>
        <v>0.18759999999999999</v>
      </c>
      <c r="R84" s="18">
        <f t="shared" ref="R84:R112" si="18">Q84-$AL84</f>
        <v>8.8199999999999987E-2</v>
      </c>
      <c r="S84" s="32">
        <v>0.6</v>
      </c>
      <c r="T84" s="30">
        <v>0.20030000000000001</v>
      </c>
      <c r="U84" s="18">
        <v>0.2011</v>
      </c>
      <c r="V84" s="21">
        <v>0.2036</v>
      </c>
      <c r="W84" s="18">
        <f t="shared" ref="W84:W112" si="19">AVERAGE(T84:V84)</f>
        <v>0.20166666666666666</v>
      </c>
      <c r="X84" s="18">
        <f t="shared" ref="X84:X112" si="20">W84-$AL84</f>
        <v>0.10226666666666666</v>
      </c>
      <c r="Y84" s="32">
        <v>0.6</v>
      </c>
      <c r="Z84" s="30">
        <v>0.2104</v>
      </c>
      <c r="AA84" s="18">
        <v>0.20830000000000001</v>
      </c>
      <c r="AB84" s="21">
        <v>0.20979999999999999</v>
      </c>
      <c r="AC84" s="18">
        <f t="shared" ref="AC84:AC112" si="21">AVERAGE(Z84:AB84)</f>
        <v>0.20950000000000002</v>
      </c>
      <c r="AD84" s="18">
        <f t="shared" ref="AD84:AD112" si="22">AC84-$AL84</f>
        <v>0.11010000000000002</v>
      </c>
      <c r="AE84" s="32">
        <v>0.6</v>
      </c>
      <c r="AF84" s="30">
        <v>0.2142</v>
      </c>
      <c r="AG84" s="18">
        <v>0.21129999999999999</v>
      </c>
      <c r="AH84" s="21">
        <v>0.214</v>
      </c>
      <c r="AI84" s="18">
        <f t="shared" ref="AI84:AI112" si="23">AVERAGE(AF84:AH84)</f>
        <v>0.21316666666666664</v>
      </c>
      <c r="AJ84" s="18">
        <f t="shared" ref="AJ84:AJ112" si="24">AI84-$AL84</f>
        <v>0.11376666666666664</v>
      </c>
      <c r="AK84" s="32">
        <v>0.6</v>
      </c>
      <c r="AL84" s="53">
        <v>9.9400000000000002E-2</v>
      </c>
    </row>
    <row r="85" spans="1:38" x14ac:dyDescent="0.3">
      <c r="A85" s="20">
        <v>0.57999999999999996</v>
      </c>
      <c r="B85" s="30">
        <v>0.21640000000000001</v>
      </c>
      <c r="C85" s="18">
        <v>0.21560000000000001</v>
      </c>
      <c r="D85" s="21">
        <v>0.2127</v>
      </c>
      <c r="E85" s="18">
        <f t="shared" si="13"/>
        <v>0.21490000000000001</v>
      </c>
      <c r="F85" s="18">
        <f t="shared" si="14"/>
        <v>0.11700000000000001</v>
      </c>
      <c r="G85" s="32">
        <v>0.57999999999999996</v>
      </c>
      <c r="H85" s="30">
        <v>0.2059</v>
      </c>
      <c r="I85" s="18">
        <v>0.2097</v>
      </c>
      <c r="J85" s="21">
        <v>0.2051</v>
      </c>
      <c r="K85" s="18">
        <f t="shared" si="15"/>
        <v>0.2069</v>
      </c>
      <c r="L85" s="18">
        <f t="shared" si="16"/>
        <v>0.109</v>
      </c>
      <c r="M85" s="32">
        <v>0.57999999999999996</v>
      </c>
      <c r="N85" s="30">
        <v>0.1875</v>
      </c>
      <c r="O85" s="18">
        <v>0.18640000000000001</v>
      </c>
      <c r="P85" s="21">
        <v>0.18740000000000001</v>
      </c>
      <c r="Q85" s="18">
        <f t="shared" si="17"/>
        <v>0.18710000000000002</v>
      </c>
      <c r="R85" s="18">
        <f t="shared" si="18"/>
        <v>8.9200000000000015E-2</v>
      </c>
      <c r="S85" s="32">
        <v>0.57999999999999996</v>
      </c>
      <c r="T85" s="30">
        <v>0.19939999999999999</v>
      </c>
      <c r="U85" s="18">
        <v>0.2011</v>
      </c>
      <c r="V85" s="21">
        <v>0.20080000000000001</v>
      </c>
      <c r="W85" s="18">
        <f t="shared" si="19"/>
        <v>0.20043333333333332</v>
      </c>
      <c r="X85" s="18">
        <f t="shared" si="20"/>
        <v>0.10253333333333332</v>
      </c>
      <c r="Y85" s="32">
        <v>0.57999999999999996</v>
      </c>
      <c r="Z85" s="30">
        <v>0.20830000000000001</v>
      </c>
      <c r="AA85" s="18">
        <v>0.2077</v>
      </c>
      <c r="AB85" s="21">
        <v>0.20930000000000001</v>
      </c>
      <c r="AC85" s="18">
        <f t="shared" si="21"/>
        <v>0.20843333333333336</v>
      </c>
      <c r="AD85" s="18">
        <f t="shared" si="22"/>
        <v>0.11053333333333336</v>
      </c>
      <c r="AE85" s="32">
        <v>0.57999999999999996</v>
      </c>
      <c r="AF85" s="30">
        <v>0.2142</v>
      </c>
      <c r="AG85" s="18">
        <v>0.21129999999999999</v>
      </c>
      <c r="AH85" s="21">
        <v>0.21379999999999999</v>
      </c>
      <c r="AI85" s="18">
        <f t="shared" si="23"/>
        <v>0.21309999999999998</v>
      </c>
      <c r="AJ85" s="18">
        <f t="shared" si="24"/>
        <v>0.11519999999999998</v>
      </c>
      <c r="AK85" s="32">
        <v>0.57999999999999996</v>
      </c>
      <c r="AL85" s="53">
        <v>9.7900000000000001E-2</v>
      </c>
    </row>
    <row r="86" spans="1:38" x14ac:dyDescent="0.3">
      <c r="A86" s="20">
        <v>0.56000000000000005</v>
      </c>
      <c r="B86" s="30">
        <v>0.21690000000000001</v>
      </c>
      <c r="C86" s="18">
        <v>0.217</v>
      </c>
      <c r="D86" s="21">
        <v>0.21290000000000001</v>
      </c>
      <c r="E86" s="18">
        <f t="shared" si="13"/>
        <v>0.21560000000000001</v>
      </c>
      <c r="F86" s="18">
        <f t="shared" si="14"/>
        <v>0.11660000000000001</v>
      </c>
      <c r="G86" s="32">
        <v>0.56000000000000005</v>
      </c>
      <c r="H86" s="30">
        <v>0.2051</v>
      </c>
      <c r="I86" s="18">
        <v>0.20799999999999999</v>
      </c>
      <c r="J86" s="21">
        <v>0.2041</v>
      </c>
      <c r="K86" s="18">
        <f t="shared" si="15"/>
        <v>0.20573333333333332</v>
      </c>
      <c r="L86" s="18">
        <f t="shared" si="16"/>
        <v>0.10673333333333332</v>
      </c>
      <c r="M86" s="32">
        <v>0.56000000000000005</v>
      </c>
      <c r="N86" s="30">
        <v>0.18740000000000001</v>
      </c>
      <c r="O86" s="18">
        <v>0.18940000000000001</v>
      </c>
      <c r="P86" s="21">
        <v>0.1855</v>
      </c>
      <c r="Q86" s="18">
        <f t="shared" si="17"/>
        <v>0.18743333333333334</v>
      </c>
      <c r="R86" s="18">
        <f t="shared" si="18"/>
        <v>8.8433333333333336E-2</v>
      </c>
      <c r="S86" s="32">
        <v>0.56000000000000005</v>
      </c>
      <c r="T86" s="30">
        <v>0.19639999999999999</v>
      </c>
      <c r="U86" s="18">
        <v>0.19939999999999999</v>
      </c>
      <c r="V86" s="21">
        <v>0.20280000000000001</v>
      </c>
      <c r="W86" s="18">
        <f t="shared" si="19"/>
        <v>0.19953333333333334</v>
      </c>
      <c r="X86" s="18">
        <f t="shared" si="20"/>
        <v>0.10053333333333334</v>
      </c>
      <c r="Y86" s="32">
        <v>0.56000000000000005</v>
      </c>
      <c r="Z86" s="30">
        <v>0.2102</v>
      </c>
      <c r="AA86" s="18">
        <v>0.20699999999999999</v>
      </c>
      <c r="AB86" s="21">
        <v>0.21049999999999999</v>
      </c>
      <c r="AC86" s="18">
        <f t="shared" si="21"/>
        <v>0.20923333333333335</v>
      </c>
      <c r="AD86" s="18">
        <f t="shared" si="22"/>
        <v>0.11023333333333335</v>
      </c>
      <c r="AE86" s="32">
        <v>0.56000000000000005</v>
      </c>
      <c r="AF86" s="30">
        <v>0.21260000000000001</v>
      </c>
      <c r="AG86" s="18">
        <v>0.21160000000000001</v>
      </c>
      <c r="AH86" s="21">
        <v>0.2137</v>
      </c>
      <c r="AI86" s="18">
        <f t="shared" si="23"/>
        <v>0.21263333333333334</v>
      </c>
      <c r="AJ86" s="18">
        <f t="shared" si="24"/>
        <v>0.11363333333333334</v>
      </c>
      <c r="AK86" s="32">
        <v>0.56000000000000005</v>
      </c>
      <c r="AL86" s="53">
        <v>9.9000000000000005E-2</v>
      </c>
    </row>
    <row r="87" spans="1:38" x14ac:dyDescent="0.3">
      <c r="A87" s="20">
        <v>0.54</v>
      </c>
      <c r="B87" s="30">
        <v>0.2195</v>
      </c>
      <c r="C87" s="18">
        <v>0.2185</v>
      </c>
      <c r="D87" s="21">
        <v>0.21149999999999999</v>
      </c>
      <c r="E87" s="18">
        <f t="shared" si="13"/>
        <v>0.2165</v>
      </c>
      <c r="F87" s="18">
        <f t="shared" si="14"/>
        <v>0.1182</v>
      </c>
      <c r="G87" s="32">
        <v>0.54</v>
      </c>
      <c r="H87" s="30">
        <v>0.2034</v>
      </c>
      <c r="I87" s="18">
        <v>0.20680000000000001</v>
      </c>
      <c r="J87" s="21">
        <v>0.20619999999999999</v>
      </c>
      <c r="K87" s="18">
        <f t="shared" si="15"/>
        <v>0.20546666666666669</v>
      </c>
      <c r="L87" s="18">
        <f t="shared" si="16"/>
        <v>0.10716666666666669</v>
      </c>
      <c r="M87" s="32">
        <v>0.54</v>
      </c>
      <c r="N87" s="30">
        <v>0.18840000000000001</v>
      </c>
      <c r="O87" s="18">
        <v>0.1845</v>
      </c>
      <c r="P87" s="21">
        <v>0.18720000000000001</v>
      </c>
      <c r="Q87" s="18">
        <f t="shared" si="17"/>
        <v>0.1867</v>
      </c>
      <c r="R87" s="18">
        <f t="shared" si="18"/>
        <v>8.8400000000000006E-2</v>
      </c>
      <c r="S87" s="32">
        <v>0.54</v>
      </c>
      <c r="T87" s="30">
        <v>0.20019999999999999</v>
      </c>
      <c r="U87" s="18">
        <v>0.1988</v>
      </c>
      <c r="V87" s="21">
        <v>0.20100000000000001</v>
      </c>
      <c r="W87" s="18">
        <f t="shared" si="19"/>
        <v>0.20000000000000004</v>
      </c>
      <c r="X87" s="18">
        <f t="shared" si="20"/>
        <v>0.10170000000000004</v>
      </c>
      <c r="Y87" s="32">
        <v>0.54</v>
      </c>
      <c r="Z87" s="30">
        <v>0.2109</v>
      </c>
      <c r="AA87" s="18">
        <v>0.2079</v>
      </c>
      <c r="AB87" s="21">
        <v>0.21190000000000001</v>
      </c>
      <c r="AC87" s="18">
        <f t="shared" si="21"/>
        <v>0.21023333333333336</v>
      </c>
      <c r="AD87" s="18">
        <f t="shared" si="22"/>
        <v>0.11193333333333336</v>
      </c>
      <c r="AE87" s="32">
        <v>0.54</v>
      </c>
      <c r="AF87" s="30">
        <v>0.21460000000000001</v>
      </c>
      <c r="AG87" s="18">
        <v>0.21540000000000001</v>
      </c>
      <c r="AH87" s="21">
        <v>0.21429999999999999</v>
      </c>
      <c r="AI87" s="18">
        <f t="shared" si="23"/>
        <v>0.21476666666666669</v>
      </c>
      <c r="AJ87" s="18">
        <f t="shared" si="24"/>
        <v>0.11646666666666669</v>
      </c>
      <c r="AK87" s="32">
        <v>0.54</v>
      </c>
      <c r="AL87" s="53">
        <v>9.8299999999999998E-2</v>
      </c>
    </row>
    <row r="88" spans="1:38" x14ac:dyDescent="0.3">
      <c r="A88" s="20">
        <v>0.52</v>
      </c>
      <c r="B88" s="30">
        <v>0.21829999999999999</v>
      </c>
      <c r="C88" s="18">
        <v>0.21909999999999999</v>
      </c>
      <c r="D88" s="21">
        <v>0.2147</v>
      </c>
      <c r="E88" s="18">
        <f t="shared" si="13"/>
        <v>0.21736666666666668</v>
      </c>
      <c r="F88" s="18">
        <f t="shared" si="14"/>
        <v>0.11876666666666669</v>
      </c>
      <c r="G88" s="32">
        <v>0.52</v>
      </c>
      <c r="H88" s="30">
        <v>0.20499999999999999</v>
      </c>
      <c r="I88" s="18">
        <v>0.20880000000000001</v>
      </c>
      <c r="J88" s="21">
        <v>0.20630000000000001</v>
      </c>
      <c r="K88" s="18">
        <f t="shared" si="15"/>
        <v>0.20669999999999999</v>
      </c>
      <c r="L88" s="18">
        <f t="shared" si="16"/>
        <v>0.1081</v>
      </c>
      <c r="M88" s="32">
        <v>0.52</v>
      </c>
      <c r="N88" s="30">
        <v>0.1875</v>
      </c>
      <c r="O88" s="18">
        <v>0.1867</v>
      </c>
      <c r="P88" s="21">
        <v>0.18790000000000001</v>
      </c>
      <c r="Q88" s="18">
        <f t="shared" si="17"/>
        <v>0.18736666666666668</v>
      </c>
      <c r="R88" s="18">
        <f t="shared" si="18"/>
        <v>8.8766666666666688E-2</v>
      </c>
      <c r="S88" s="32">
        <v>0.52</v>
      </c>
      <c r="T88" s="30">
        <v>0.19969999999999999</v>
      </c>
      <c r="U88" s="18">
        <v>0.1993</v>
      </c>
      <c r="V88" s="21">
        <v>0.2034</v>
      </c>
      <c r="W88" s="18">
        <f t="shared" si="19"/>
        <v>0.20080000000000001</v>
      </c>
      <c r="X88" s="18">
        <f t="shared" si="20"/>
        <v>0.10220000000000001</v>
      </c>
      <c r="Y88" s="32">
        <v>0.52</v>
      </c>
      <c r="Z88" s="30">
        <v>0.21229999999999999</v>
      </c>
      <c r="AA88" s="18">
        <v>0.20880000000000001</v>
      </c>
      <c r="AB88" s="21">
        <v>0.21290000000000001</v>
      </c>
      <c r="AC88" s="18">
        <f t="shared" si="21"/>
        <v>0.21133333333333335</v>
      </c>
      <c r="AD88" s="18">
        <f t="shared" si="22"/>
        <v>0.11273333333333335</v>
      </c>
      <c r="AE88" s="32">
        <v>0.52</v>
      </c>
      <c r="AF88" s="30">
        <v>0.21460000000000001</v>
      </c>
      <c r="AG88" s="18">
        <v>0.2147</v>
      </c>
      <c r="AH88" s="21">
        <v>0.21659999999999999</v>
      </c>
      <c r="AI88" s="18">
        <f t="shared" si="23"/>
        <v>0.21530000000000002</v>
      </c>
      <c r="AJ88" s="18">
        <f t="shared" si="24"/>
        <v>0.11670000000000003</v>
      </c>
      <c r="AK88" s="32">
        <v>0.52</v>
      </c>
      <c r="AL88" s="53">
        <v>9.8599999999999993E-2</v>
      </c>
    </row>
    <row r="89" spans="1:38" x14ac:dyDescent="0.3">
      <c r="A89" s="20">
        <v>0.5</v>
      </c>
      <c r="B89" s="30">
        <v>0.21629999999999999</v>
      </c>
      <c r="C89" s="18">
        <v>0.2205</v>
      </c>
      <c r="D89" s="21">
        <v>0.21379999999999999</v>
      </c>
      <c r="E89" s="18">
        <f t="shared" si="13"/>
        <v>0.21686666666666665</v>
      </c>
      <c r="F89" s="18">
        <f t="shared" si="14"/>
        <v>0.11586666666666665</v>
      </c>
      <c r="G89" s="32">
        <v>0.5</v>
      </c>
      <c r="H89" s="30">
        <v>0.20480000000000001</v>
      </c>
      <c r="I89" s="18">
        <v>0.20669999999999999</v>
      </c>
      <c r="J89" s="21">
        <v>0.20380000000000001</v>
      </c>
      <c r="K89" s="18">
        <f t="shared" si="15"/>
        <v>0.20509999999999998</v>
      </c>
      <c r="L89" s="18">
        <f t="shared" si="16"/>
        <v>0.10409999999999997</v>
      </c>
      <c r="M89" s="32">
        <v>0.5</v>
      </c>
      <c r="N89" s="30">
        <v>0.18509999999999999</v>
      </c>
      <c r="O89" s="18">
        <v>0.1857</v>
      </c>
      <c r="P89" s="21">
        <v>0.18459999999999999</v>
      </c>
      <c r="Q89" s="18">
        <f t="shared" si="17"/>
        <v>0.18513333333333334</v>
      </c>
      <c r="R89" s="18">
        <f t="shared" si="18"/>
        <v>8.4133333333333338E-2</v>
      </c>
      <c r="S89" s="32">
        <v>0.5</v>
      </c>
      <c r="T89" s="30">
        <v>0.19639999999999999</v>
      </c>
      <c r="U89" s="18">
        <v>0.19489999999999999</v>
      </c>
      <c r="V89" s="21">
        <v>0.20200000000000001</v>
      </c>
      <c r="W89" s="18">
        <f t="shared" si="19"/>
        <v>0.19776666666666665</v>
      </c>
      <c r="X89" s="18">
        <f t="shared" si="20"/>
        <v>9.676666666666664E-2</v>
      </c>
      <c r="Y89" s="32">
        <v>0.5</v>
      </c>
      <c r="Z89" s="30">
        <v>0.21149999999999999</v>
      </c>
      <c r="AA89" s="18">
        <v>0.20749999999999999</v>
      </c>
      <c r="AB89" s="21">
        <v>0.2117</v>
      </c>
      <c r="AC89" s="18">
        <f t="shared" si="21"/>
        <v>0.21023333333333336</v>
      </c>
      <c r="AD89" s="18">
        <f t="shared" si="22"/>
        <v>0.10923333333333335</v>
      </c>
      <c r="AE89" s="32">
        <v>0.5</v>
      </c>
      <c r="AF89" s="30">
        <v>0.21510000000000001</v>
      </c>
      <c r="AG89" s="18">
        <v>0.21260000000000001</v>
      </c>
      <c r="AH89" s="21">
        <v>0.2152</v>
      </c>
      <c r="AI89" s="18">
        <f t="shared" si="23"/>
        <v>0.21430000000000002</v>
      </c>
      <c r="AJ89" s="18">
        <f t="shared" si="24"/>
        <v>0.11330000000000001</v>
      </c>
      <c r="AK89" s="32">
        <v>0.5</v>
      </c>
      <c r="AL89" s="53">
        <v>0.10100000000000001</v>
      </c>
    </row>
    <row r="90" spans="1:38" x14ac:dyDescent="0.3">
      <c r="A90" s="20">
        <v>0.48</v>
      </c>
      <c r="B90" s="30">
        <v>0.21629999999999999</v>
      </c>
      <c r="C90" s="18">
        <v>0.218</v>
      </c>
      <c r="D90" s="21">
        <v>0.21060000000000001</v>
      </c>
      <c r="E90" s="18">
        <f t="shared" si="13"/>
        <v>0.21496666666666667</v>
      </c>
      <c r="F90" s="18">
        <f t="shared" si="14"/>
        <v>0.11236666666666667</v>
      </c>
      <c r="G90" s="32">
        <v>0.48</v>
      </c>
      <c r="H90" s="30">
        <v>0.2026</v>
      </c>
      <c r="I90" s="18">
        <v>0.20699999999999999</v>
      </c>
      <c r="J90" s="21">
        <v>0.2039</v>
      </c>
      <c r="K90" s="18">
        <f t="shared" si="15"/>
        <v>0.20449999999999999</v>
      </c>
      <c r="L90" s="18">
        <f t="shared" si="16"/>
        <v>0.10189999999999999</v>
      </c>
      <c r="M90" s="32">
        <v>0.48</v>
      </c>
      <c r="N90" s="30">
        <v>0.18429999999999999</v>
      </c>
      <c r="O90" s="18">
        <v>0.182</v>
      </c>
      <c r="P90" s="21">
        <v>0.183</v>
      </c>
      <c r="Q90" s="18">
        <f t="shared" si="17"/>
        <v>0.18309999999999996</v>
      </c>
      <c r="R90" s="18">
        <f t="shared" si="18"/>
        <v>8.049999999999996E-2</v>
      </c>
      <c r="S90" s="32">
        <v>0.48</v>
      </c>
      <c r="T90" s="30">
        <v>0.1966</v>
      </c>
      <c r="U90" s="18">
        <v>0.19700000000000001</v>
      </c>
      <c r="V90" s="21">
        <v>0.19819999999999999</v>
      </c>
      <c r="W90" s="18">
        <f t="shared" si="19"/>
        <v>0.19726666666666667</v>
      </c>
      <c r="X90" s="18">
        <f t="shared" si="20"/>
        <v>9.4666666666666677E-2</v>
      </c>
      <c r="Y90" s="32">
        <v>0.48</v>
      </c>
      <c r="Z90" s="30">
        <v>0.20810000000000001</v>
      </c>
      <c r="AA90" s="18">
        <v>0.2074</v>
      </c>
      <c r="AB90" s="21">
        <v>0.21149999999999999</v>
      </c>
      <c r="AC90" s="18">
        <f t="shared" si="21"/>
        <v>0.20899999999999999</v>
      </c>
      <c r="AD90" s="18">
        <f t="shared" si="22"/>
        <v>0.10639999999999999</v>
      </c>
      <c r="AE90" s="32">
        <v>0.48</v>
      </c>
      <c r="AF90" s="30">
        <v>0.21340000000000001</v>
      </c>
      <c r="AG90" s="18">
        <v>0.2135</v>
      </c>
      <c r="AH90" s="21">
        <v>0.214</v>
      </c>
      <c r="AI90" s="18">
        <f t="shared" si="23"/>
        <v>0.21363333333333334</v>
      </c>
      <c r="AJ90" s="18">
        <f t="shared" si="24"/>
        <v>0.11103333333333334</v>
      </c>
      <c r="AK90" s="32">
        <v>0.48</v>
      </c>
      <c r="AL90" s="53">
        <v>0.1026</v>
      </c>
    </row>
    <row r="91" spans="1:38" x14ac:dyDescent="0.3">
      <c r="A91" s="20">
        <v>0.46</v>
      </c>
      <c r="B91" s="30">
        <v>0.2145</v>
      </c>
      <c r="C91" s="18">
        <v>0.216</v>
      </c>
      <c r="D91" s="21">
        <v>0.20830000000000001</v>
      </c>
      <c r="E91" s="18">
        <f t="shared" si="13"/>
        <v>0.21293333333333334</v>
      </c>
      <c r="F91" s="18">
        <f t="shared" si="14"/>
        <v>0.11093333333333334</v>
      </c>
      <c r="G91" s="32">
        <v>0.46</v>
      </c>
      <c r="H91" s="30">
        <v>0.19980000000000001</v>
      </c>
      <c r="I91" s="18">
        <v>0.20499999999999999</v>
      </c>
      <c r="J91" s="21">
        <v>0.2009</v>
      </c>
      <c r="K91" s="18">
        <f t="shared" si="15"/>
        <v>0.2019</v>
      </c>
      <c r="L91" s="18">
        <f t="shared" si="16"/>
        <v>9.9900000000000003E-2</v>
      </c>
      <c r="M91" s="32">
        <v>0.46</v>
      </c>
      <c r="N91" s="30">
        <v>0.18049999999999999</v>
      </c>
      <c r="O91" s="18">
        <v>0.18360000000000001</v>
      </c>
      <c r="P91" s="21">
        <v>0.1802</v>
      </c>
      <c r="Q91" s="18">
        <f t="shared" si="17"/>
        <v>0.18143333333333334</v>
      </c>
      <c r="R91" s="18">
        <f t="shared" si="18"/>
        <v>7.9433333333333342E-2</v>
      </c>
      <c r="S91" s="32">
        <v>0.46</v>
      </c>
      <c r="T91" s="30">
        <v>0.19400000000000001</v>
      </c>
      <c r="U91" s="18">
        <v>0.19500000000000001</v>
      </c>
      <c r="V91" s="21">
        <v>0.19869999999999999</v>
      </c>
      <c r="W91" s="18">
        <f t="shared" si="19"/>
        <v>0.19589999999999999</v>
      </c>
      <c r="X91" s="18">
        <f t="shared" si="20"/>
        <v>9.3899999999999997E-2</v>
      </c>
      <c r="Y91" s="32">
        <v>0.46</v>
      </c>
      <c r="Z91" s="30">
        <v>0.21029999999999999</v>
      </c>
      <c r="AA91" s="18">
        <v>0.20630000000000001</v>
      </c>
      <c r="AB91" s="21">
        <v>0.21199999999999999</v>
      </c>
      <c r="AC91" s="18">
        <f t="shared" si="21"/>
        <v>0.20953333333333332</v>
      </c>
      <c r="AD91" s="18">
        <f t="shared" si="22"/>
        <v>0.10753333333333333</v>
      </c>
      <c r="AE91" s="32">
        <v>0.46</v>
      </c>
      <c r="AF91" s="30">
        <v>0.21310000000000001</v>
      </c>
      <c r="AG91" s="18">
        <v>0.2104</v>
      </c>
      <c r="AH91" s="21">
        <v>0.21190000000000001</v>
      </c>
      <c r="AI91" s="18">
        <f t="shared" si="23"/>
        <v>0.21179999999999999</v>
      </c>
      <c r="AJ91" s="18">
        <f t="shared" si="24"/>
        <v>0.10979999999999999</v>
      </c>
      <c r="AK91" s="32">
        <v>0.46</v>
      </c>
      <c r="AL91" s="53">
        <v>0.10199999999999999</v>
      </c>
    </row>
    <row r="92" spans="1:38" x14ac:dyDescent="0.3">
      <c r="A92" s="20">
        <v>0.45</v>
      </c>
      <c r="B92" s="30">
        <v>0.21299999999999999</v>
      </c>
      <c r="C92" s="18">
        <v>0.21440000000000001</v>
      </c>
      <c r="D92" s="21">
        <v>0.2064</v>
      </c>
      <c r="E92" s="18">
        <f t="shared" si="13"/>
        <v>0.21126666666666669</v>
      </c>
      <c r="F92" s="18">
        <f t="shared" si="14"/>
        <v>0.10476666666666669</v>
      </c>
      <c r="G92" s="32">
        <v>0.45</v>
      </c>
      <c r="H92" s="30">
        <v>0.19919999999999999</v>
      </c>
      <c r="I92" s="18">
        <v>0.2021</v>
      </c>
      <c r="J92" s="21">
        <v>0.2014</v>
      </c>
      <c r="K92" s="18">
        <f t="shared" si="15"/>
        <v>0.2009</v>
      </c>
      <c r="L92" s="18">
        <f t="shared" si="16"/>
        <v>9.4399999999999998E-2</v>
      </c>
      <c r="M92" s="32">
        <v>0.45</v>
      </c>
      <c r="N92" s="30">
        <v>0.17949999999999999</v>
      </c>
      <c r="O92" s="18">
        <v>0.18190000000000001</v>
      </c>
      <c r="P92" s="21">
        <v>0.17780000000000001</v>
      </c>
      <c r="Q92" s="18">
        <f t="shared" si="17"/>
        <v>0.17973333333333333</v>
      </c>
      <c r="R92" s="18">
        <f t="shared" si="18"/>
        <v>7.3233333333333331E-2</v>
      </c>
      <c r="S92" s="32">
        <v>0.45</v>
      </c>
      <c r="T92" s="30">
        <v>0.1925</v>
      </c>
      <c r="U92" s="18">
        <v>0.19400000000000001</v>
      </c>
      <c r="V92" s="21">
        <v>0.19650000000000001</v>
      </c>
      <c r="W92" s="18">
        <f t="shared" si="19"/>
        <v>0.19433333333333333</v>
      </c>
      <c r="X92" s="18">
        <f t="shared" si="20"/>
        <v>8.7833333333333333E-2</v>
      </c>
      <c r="Y92" s="32">
        <v>0.45</v>
      </c>
      <c r="Z92" s="30">
        <v>0.2122</v>
      </c>
      <c r="AA92" s="18">
        <v>0.20469999999999999</v>
      </c>
      <c r="AB92" s="21">
        <v>0.2117</v>
      </c>
      <c r="AC92" s="18">
        <f t="shared" si="21"/>
        <v>0.20953333333333335</v>
      </c>
      <c r="AD92" s="18">
        <f t="shared" si="22"/>
        <v>0.10303333333333335</v>
      </c>
      <c r="AE92" s="32">
        <v>0.45</v>
      </c>
      <c r="AF92" s="30">
        <v>0.21129999999999999</v>
      </c>
      <c r="AG92" s="18">
        <v>0.20960000000000001</v>
      </c>
      <c r="AH92" s="21">
        <v>0.21160000000000001</v>
      </c>
      <c r="AI92" s="18">
        <f t="shared" si="23"/>
        <v>0.21083333333333334</v>
      </c>
      <c r="AJ92" s="18">
        <f t="shared" si="24"/>
        <v>0.10433333333333335</v>
      </c>
      <c r="AK92" s="32">
        <v>0.45</v>
      </c>
      <c r="AL92" s="53">
        <v>0.1065</v>
      </c>
    </row>
    <row r="93" spans="1:38" x14ac:dyDescent="0.3">
      <c r="A93" s="20">
        <v>0.44</v>
      </c>
      <c r="B93" s="30">
        <v>0.2112</v>
      </c>
      <c r="C93" s="18">
        <v>0.2112</v>
      </c>
      <c r="D93" s="21">
        <v>0.20269999999999999</v>
      </c>
      <c r="E93" s="18">
        <f t="shared" si="13"/>
        <v>0.20836666666666667</v>
      </c>
      <c r="F93" s="18">
        <f t="shared" si="14"/>
        <v>0.10286666666666668</v>
      </c>
      <c r="G93" s="32">
        <v>0.44</v>
      </c>
      <c r="H93" s="30">
        <v>0.1978</v>
      </c>
      <c r="I93" s="18">
        <v>0.2006</v>
      </c>
      <c r="J93" s="21">
        <v>0.19819999999999999</v>
      </c>
      <c r="K93" s="18">
        <f t="shared" si="15"/>
        <v>0.19886666666666666</v>
      </c>
      <c r="L93" s="18">
        <f t="shared" si="16"/>
        <v>9.3366666666666667E-2</v>
      </c>
      <c r="M93" s="32">
        <v>0.44</v>
      </c>
      <c r="N93" s="30">
        <v>0.1784</v>
      </c>
      <c r="O93" s="18">
        <v>0.17849999999999999</v>
      </c>
      <c r="P93" s="21">
        <v>0.17899999999999999</v>
      </c>
      <c r="Q93" s="18">
        <f t="shared" si="17"/>
        <v>0.17863333333333334</v>
      </c>
      <c r="R93" s="18">
        <f t="shared" si="18"/>
        <v>7.3133333333333342E-2</v>
      </c>
      <c r="S93" s="32">
        <v>0.44</v>
      </c>
      <c r="T93" s="30">
        <v>0.1905</v>
      </c>
      <c r="U93" s="18">
        <v>0.192</v>
      </c>
      <c r="V93" s="21">
        <v>0.19339999999999999</v>
      </c>
      <c r="W93" s="18">
        <f t="shared" si="19"/>
        <v>0.19196666666666665</v>
      </c>
      <c r="X93" s="18">
        <f t="shared" si="20"/>
        <v>8.646666666666665E-2</v>
      </c>
      <c r="Y93" s="32">
        <v>0.44</v>
      </c>
      <c r="Z93" s="30">
        <v>0.2092</v>
      </c>
      <c r="AA93" s="18">
        <v>0.2039</v>
      </c>
      <c r="AB93" s="21">
        <v>0.2104</v>
      </c>
      <c r="AC93" s="18">
        <f t="shared" si="21"/>
        <v>0.20783333333333334</v>
      </c>
      <c r="AD93" s="18">
        <f t="shared" si="22"/>
        <v>0.10233333333333335</v>
      </c>
      <c r="AE93" s="32">
        <v>0.44</v>
      </c>
      <c r="AF93" s="30">
        <v>0.20860000000000001</v>
      </c>
      <c r="AG93" s="18">
        <v>0.20860000000000001</v>
      </c>
      <c r="AH93" s="21">
        <v>0.2114</v>
      </c>
      <c r="AI93" s="18">
        <f t="shared" si="23"/>
        <v>0.20953333333333335</v>
      </c>
      <c r="AJ93" s="18">
        <f t="shared" si="24"/>
        <v>0.10403333333333335</v>
      </c>
      <c r="AK93" s="32">
        <v>0.44</v>
      </c>
      <c r="AL93" s="53">
        <v>0.1055</v>
      </c>
    </row>
    <row r="94" spans="1:38" x14ac:dyDescent="0.3">
      <c r="A94" s="20">
        <v>0.43</v>
      </c>
      <c r="B94" s="30">
        <v>0.21160000000000001</v>
      </c>
      <c r="C94" s="18">
        <v>0.2114</v>
      </c>
      <c r="D94" s="21">
        <v>0.20430000000000001</v>
      </c>
      <c r="E94" s="18">
        <f t="shared" si="13"/>
        <v>0.20910000000000004</v>
      </c>
      <c r="F94" s="18">
        <f t="shared" si="14"/>
        <v>0.10100000000000003</v>
      </c>
      <c r="G94" s="32">
        <v>0.43</v>
      </c>
      <c r="H94" s="30">
        <v>0.19739999999999999</v>
      </c>
      <c r="I94" s="18">
        <v>0.2021</v>
      </c>
      <c r="J94" s="21">
        <v>0.1991</v>
      </c>
      <c r="K94" s="18">
        <f t="shared" si="15"/>
        <v>0.19953333333333334</v>
      </c>
      <c r="L94" s="18">
        <f t="shared" si="16"/>
        <v>9.1433333333333339E-2</v>
      </c>
      <c r="M94" s="32">
        <v>0.43</v>
      </c>
      <c r="N94" s="30">
        <v>0.17929999999999999</v>
      </c>
      <c r="O94" s="18">
        <v>0.1777</v>
      </c>
      <c r="P94" s="21">
        <v>0.17810000000000001</v>
      </c>
      <c r="Q94" s="18">
        <f t="shared" si="17"/>
        <v>0.17836666666666667</v>
      </c>
      <c r="R94" s="18">
        <f t="shared" si="18"/>
        <v>7.0266666666666672E-2</v>
      </c>
      <c r="S94" s="32">
        <v>0.43</v>
      </c>
      <c r="T94" s="30">
        <v>0.19159999999999999</v>
      </c>
      <c r="U94" s="18">
        <v>0.19109999999999999</v>
      </c>
      <c r="V94" s="21">
        <v>0.19520000000000001</v>
      </c>
      <c r="W94" s="18">
        <f t="shared" si="19"/>
        <v>0.19263333333333332</v>
      </c>
      <c r="X94" s="18">
        <f t="shared" si="20"/>
        <v>8.4533333333333321E-2</v>
      </c>
      <c r="Y94" s="32">
        <v>0.43</v>
      </c>
      <c r="Z94" s="30">
        <v>0.21110000000000001</v>
      </c>
      <c r="AA94" s="18">
        <v>0.2054</v>
      </c>
      <c r="AB94" s="21">
        <v>0.21129999999999999</v>
      </c>
      <c r="AC94" s="18">
        <f t="shared" si="21"/>
        <v>0.20926666666666663</v>
      </c>
      <c r="AD94" s="18">
        <f t="shared" si="22"/>
        <v>0.10116666666666663</v>
      </c>
      <c r="AE94" s="32">
        <v>0.43</v>
      </c>
      <c r="AF94" s="30">
        <v>0.2097</v>
      </c>
      <c r="AG94" s="18">
        <v>0.2082</v>
      </c>
      <c r="AH94" s="21">
        <v>0.20949999999999999</v>
      </c>
      <c r="AI94" s="18">
        <f t="shared" si="23"/>
        <v>0.20913333333333331</v>
      </c>
      <c r="AJ94" s="18">
        <f t="shared" si="24"/>
        <v>0.10103333333333331</v>
      </c>
      <c r="AK94" s="32">
        <v>0.43</v>
      </c>
      <c r="AL94" s="53">
        <v>0.1081</v>
      </c>
    </row>
    <row r="95" spans="1:38" x14ac:dyDescent="0.3">
      <c r="A95" s="20">
        <v>0.42</v>
      </c>
      <c r="B95" s="30">
        <v>0.20519999999999999</v>
      </c>
      <c r="C95" s="18">
        <v>0.2109</v>
      </c>
      <c r="D95" s="21">
        <v>0.2014</v>
      </c>
      <c r="E95" s="18">
        <f t="shared" si="13"/>
        <v>0.20583333333333334</v>
      </c>
      <c r="F95" s="18">
        <f t="shared" si="14"/>
        <v>9.7133333333333335E-2</v>
      </c>
      <c r="G95" s="32">
        <v>0.42</v>
      </c>
      <c r="H95" s="30">
        <v>0.19689999999999999</v>
      </c>
      <c r="I95" s="18">
        <v>0.1976</v>
      </c>
      <c r="J95" s="21">
        <v>0.19719999999999999</v>
      </c>
      <c r="K95" s="18">
        <f t="shared" si="15"/>
        <v>0.19723333333333329</v>
      </c>
      <c r="L95" s="18">
        <f t="shared" si="16"/>
        <v>8.8533333333333283E-2</v>
      </c>
      <c r="M95" s="32">
        <v>0.42</v>
      </c>
      <c r="N95" s="30">
        <v>0.17430000000000001</v>
      </c>
      <c r="O95" s="18">
        <v>0.1757</v>
      </c>
      <c r="P95" s="21">
        <v>0.17449999999999999</v>
      </c>
      <c r="Q95" s="18">
        <f t="shared" si="17"/>
        <v>0.17483333333333331</v>
      </c>
      <c r="R95" s="18">
        <f t="shared" si="18"/>
        <v>6.6133333333333308E-2</v>
      </c>
      <c r="S95" s="32">
        <v>0.42</v>
      </c>
      <c r="T95" s="30">
        <v>0.19</v>
      </c>
      <c r="U95" s="18">
        <v>0.18790000000000001</v>
      </c>
      <c r="V95" s="21">
        <v>0.19270000000000001</v>
      </c>
      <c r="W95" s="18">
        <f t="shared" si="19"/>
        <v>0.19020000000000001</v>
      </c>
      <c r="X95" s="18">
        <f t="shared" si="20"/>
        <v>8.1500000000000003E-2</v>
      </c>
      <c r="Y95" s="32">
        <v>0.42</v>
      </c>
      <c r="Z95" s="30">
        <v>0.20949999999999999</v>
      </c>
      <c r="AA95" s="18">
        <v>0.2039</v>
      </c>
      <c r="AB95" s="21">
        <v>0.20760000000000001</v>
      </c>
      <c r="AC95" s="18">
        <f t="shared" si="21"/>
        <v>0.20699999999999999</v>
      </c>
      <c r="AD95" s="18">
        <f t="shared" si="22"/>
        <v>9.8299999999999985E-2</v>
      </c>
      <c r="AE95" s="32">
        <v>0.42</v>
      </c>
      <c r="AF95" s="30">
        <v>0.20910000000000001</v>
      </c>
      <c r="AG95" s="18">
        <v>0.20880000000000001</v>
      </c>
      <c r="AH95" s="21">
        <v>0.20619999999999999</v>
      </c>
      <c r="AI95" s="18">
        <f t="shared" si="23"/>
        <v>0.20803333333333338</v>
      </c>
      <c r="AJ95" s="18">
        <f t="shared" si="24"/>
        <v>9.9333333333333371E-2</v>
      </c>
      <c r="AK95" s="32">
        <v>0.42</v>
      </c>
      <c r="AL95" s="53">
        <v>0.1087</v>
      </c>
    </row>
    <row r="96" spans="1:38" x14ac:dyDescent="0.3">
      <c r="A96" s="20">
        <v>0.41</v>
      </c>
      <c r="B96" s="30">
        <v>0.19550000000000001</v>
      </c>
      <c r="C96" s="18">
        <v>0.19139999999999999</v>
      </c>
      <c r="D96" s="21">
        <v>0.19109999999999999</v>
      </c>
      <c r="E96" s="18">
        <f t="shared" si="13"/>
        <v>0.19266666666666668</v>
      </c>
      <c r="F96" s="18">
        <f t="shared" si="14"/>
        <v>9.2466666666666683E-2</v>
      </c>
      <c r="G96" s="32">
        <v>0.41</v>
      </c>
      <c r="H96" s="30">
        <v>0.1867</v>
      </c>
      <c r="I96" s="18">
        <v>0.19139999999999999</v>
      </c>
      <c r="J96" s="21">
        <v>0.18870000000000001</v>
      </c>
      <c r="K96" s="18">
        <f t="shared" si="15"/>
        <v>0.18893333333333331</v>
      </c>
      <c r="L96" s="18">
        <f t="shared" si="16"/>
        <v>8.8733333333333317E-2</v>
      </c>
      <c r="M96" s="32">
        <v>0.41</v>
      </c>
      <c r="N96" s="30">
        <v>0.16339999999999999</v>
      </c>
      <c r="O96" s="18">
        <v>0.16489999999999999</v>
      </c>
      <c r="P96" s="21">
        <v>0.15890000000000001</v>
      </c>
      <c r="Q96" s="18">
        <f t="shared" si="17"/>
        <v>0.16239999999999999</v>
      </c>
      <c r="R96" s="18">
        <f t="shared" si="18"/>
        <v>6.2199999999999991E-2</v>
      </c>
      <c r="S96" s="32">
        <v>0.41</v>
      </c>
      <c r="T96" s="30">
        <v>0.18279999999999999</v>
      </c>
      <c r="U96" s="18">
        <v>0.1842</v>
      </c>
      <c r="V96" s="21">
        <v>0.1842</v>
      </c>
      <c r="W96" s="18">
        <f t="shared" si="19"/>
        <v>0.18373333333333333</v>
      </c>
      <c r="X96" s="18">
        <f t="shared" si="20"/>
        <v>8.3533333333333334E-2</v>
      </c>
      <c r="Y96" s="32">
        <v>0.41</v>
      </c>
      <c r="Z96" s="30">
        <v>0.19769999999999999</v>
      </c>
      <c r="AA96" s="18">
        <v>0.19439999999999999</v>
      </c>
      <c r="AB96" s="21">
        <v>0.19869999999999999</v>
      </c>
      <c r="AC96" s="18">
        <f t="shared" si="21"/>
        <v>0.19693333333333332</v>
      </c>
      <c r="AD96" s="18">
        <f t="shared" si="22"/>
        <v>9.6733333333333324E-2</v>
      </c>
      <c r="AE96" s="32">
        <v>0.41</v>
      </c>
      <c r="AF96" s="30">
        <v>0.1983</v>
      </c>
      <c r="AG96" s="18">
        <v>0.20100000000000001</v>
      </c>
      <c r="AH96" s="21">
        <v>0.19839999999999999</v>
      </c>
      <c r="AI96" s="18">
        <f t="shared" si="23"/>
        <v>0.19923333333333335</v>
      </c>
      <c r="AJ96" s="18">
        <f t="shared" si="24"/>
        <v>9.9033333333333348E-2</v>
      </c>
      <c r="AK96" s="32">
        <v>0.41</v>
      </c>
      <c r="AL96" s="53">
        <v>0.1002</v>
      </c>
    </row>
    <row r="97" spans="1:38" x14ac:dyDescent="0.3">
      <c r="A97" s="20">
        <v>0.4</v>
      </c>
      <c r="B97" s="30">
        <v>0.1968</v>
      </c>
      <c r="C97" s="18">
        <v>0.19739999999999999</v>
      </c>
      <c r="D97" s="21">
        <v>0.19439999999999999</v>
      </c>
      <c r="E97" s="18">
        <f t="shared" si="13"/>
        <v>0.19620000000000001</v>
      </c>
      <c r="F97" s="18">
        <f t="shared" si="14"/>
        <v>8.5900000000000018E-2</v>
      </c>
      <c r="G97" s="32">
        <v>0.4</v>
      </c>
      <c r="H97" s="30">
        <v>0.19059999999999999</v>
      </c>
      <c r="I97" s="18">
        <v>0.19320000000000001</v>
      </c>
      <c r="J97" s="21">
        <v>0.18709999999999999</v>
      </c>
      <c r="K97" s="18">
        <f t="shared" si="15"/>
        <v>0.1903</v>
      </c>
      <c r="L97" s="18">
        <f t="shared" si="16"/>
        <v>0.08</v>
      </c>
      <c r="M97" s="32">
        <v>0.4</v>
      </c>
      <c r="N97" s="30">
        <v>0.1681</v>
      </c>
      <c r="O97" s="18">
        <v>0.1656</v>
      </c>
      <c r="P97" s="21">
        <v>0.1668</v>
      </c>
      <c r="Q97" s="18">
        <f t="shared" si="17"/>
        <v>0.16683333333333331</v>
      </c>
      <c r="R97" s="18">
        <f t="shared" si="18"/>
        <v>5.653333333333331E-2</v>
      </c>
      <c r="S97" s="32">
        <v>0.4</v>
      </c>
      <c r="T97" s="30">
        <v>0.1865</v>
      </c>
      <c r="U97" s="18">
        <v>0.1852</v>
      </c>
      <c r="V97" s="21">
        <v>0.18479999999999999</v>
      </c>
      <c r="W97" s="18">
        <f t="shared" si="19"/>
        <v>0.1855</v>
      </c>
      <c r="X97" s="18">
        <f t="shared" si="20"/>
        <v>7.5200000000000003E-2</v>
      </c>
      <c r="Y97" s="32">
        <v>0.4</v>
      </c>
      <c r="Z97" s="30">
        <v>0.20319999999999999</v>
      </c>
      <c r="AA97" s="18">
        <v>0.2014</v>
      </c>
      <c r="AB97" s="21">
        <v>0.20630000000000001</v>
      </c>
      <c r="AC97" s="18">
        <f t="shared" si="21"/>
        <v>0.20363333333333333</v>
      </c>
      <c r="AD97" s="18">
        <f t="shared" si="22"/>
        <v>9.3333333333333338E-2</v>
      </c>
      <c r="AE97" s="32">
        <v>0.4</v>
      </c>
      <c r="AF97" s="30">
        <v>0.20399999999999999</v>
      </c>
      <c r="AG97" s="18">
        <v>0.20169999999999999</v>
      </c>
      <c r="AH97" s="21">
        <v>0.20269999999999999</v>
      </c>
      <c r="AI97" s="18">
        <f t="shared" si="23"/>
        <v>0.20279999999999998</v>
      </c>
      <c r="AJ97" s="18">
        <f t="shared" si="24"/>
        <v>9.2499999999999985E-2</v>
      </c>
      <c r="AK97" s="32">
        <v>0.4</v>
      </c>
      <c r="AL97" s="53">
        <v>0.1103</v>
      </c>
    </row>
    <row r="98" spans="1:38" x14ac:dyDescent="0.3">
      <c r="A98" s="20">
        <v>0.39</v>
      </c>
      <c r="B98" s="30">
        <v>0.1978</v>
      </c>
      <c r="C98" s="18">
        <v>0.1988</v>
      </c>
      <c r="D98" s="21">
        <v>0.1968</v>
      </c>
      <c r="E98" s="18">
        <f t="shared" si="13"/>
        <v>0.1978</v>
      </c>
      <c r="F98" s="18">
        <f t="shared" si="14"/>
        <v>8.8500000000000009E-2</v>
      </c>
      <c r="G98" s="32">
        <v>0.39</v>
      </c>
      <c r="H98" s="30">
        <v>0.18920000000000001</v>
      </c>
      <c r="I98" s="18">
        <v>0.19320000000000001</v>
      </c>
      <c r="J98" s="21">
        <v>0.1903</v>
      </c>
      <c r="K98" s="18">
        <f t="shared" si="15"/>
        <v>0.19089999999999999</v>
      </c>
      <c r="L98" s="18">
        <f t="shared" si="16"/>
        <v>8.1599999999999992E-2</v>
      </c>
      <c r="M98" s="32">
        <v>0.39</v>
      </c>
      <c r="N98" s="30">
        <v>0.16900000000000001</v>
      </c>
      <c r="O98" s="18">
        <v>0.1691</v>
      </c>
      <c r="P98" s="21">
        <v>0.16900000000000001</v>
      </c>
      <c r="Q98" s="18">
        <f t="shared" si="17"/>
        <v>0.16903333333333334</v>
      </c>
      <c r="R98" s="18">
        <f t="shared" si="18"/>
        <v>5.9733333333333347E-2</v>
      </c>
      <c r="S98" s="32">
        <v>0.39</v>
      </c>
      <c r="T98" s="30">
        <v>0.18690000000000001</v>
      </c>
      <c r="U98" s="18">
        <v>0.1893</v>
      </c>
      <c r="V98" s="21">
        <v>0.1893</v>
      </c>
      <c r="W98" s="18">
        <f t="shared" si="19"/>
        <v>0.1885</v>
      </c>
      <c r="X98" s="18">
        <f t="shared" si="20"/>
        <v>7.9200000000000007E-2</v>
      </c>
      <c r="Y98" s="32">
        <v>0.39</v>
      </c>
      <c r="Z98" s="30">
        <v>0.20280000000000001</v>
      </c>
      <c r="AA98" s="18">
        <v>0.19900000000000001</v>
      </c>
      <c r="AB98" s="21">
        <v>0.20430000000000001</v>
      </c>
      <c r="AC98" s="18">
        <f t="shared" si="21"/>
        <v>0.20203333333333337</v>
      </c>
      <c r="AD98" s="18">
        <f t="shared" si="22"/>
        <v>9.2733333333333376E-2</v>
      </c>
      <c r="AE98" s="32">
        <v>0.39</v>
      </c>
      <c r="AF98" s="30">
        <v>0.20619999999999999</v>
      </c>
      <c r="AG98" s="18">
        <v>0.2041</v>
      </c>
      <c r="AH98" s="21">
        <v>0.2019</v>
      </c>
      <c r="AI98" s="18">
        <f t="shared" si="23"/>
        <v>0.20406666666666665</v>
      </c>
      <c r="AJ98" s="18">
        <f t="shared" si="24"/>
        <v>9.4766666666666652E-2</v>
      </c>
      <c r="AK98" s="32">
        <v>0.39</v>
      </c>
      <c r="AL98" s="53">
        <v>0.10929999999999999</v>
      </c>
    </row>
    <row r="99" spans="1:38" x14ac:dyDescent="0.3">
      <c r="A99" s="20">
        <v>0.38</v>
      </c>
      <c r="B99" s="30">
        <v>0.19789999999999999</v>
      </c>
      <c r="C99" s="18">
        <v>0.1983</v>
      </c>
      <c r="D99" s="21">
        <v>0.19769999999999999</v>
      </c>
      <c r="E99" s="18">
        <f t="shared" si="13"/>
        <v>0.19796666666666665</v>
      </c>
      <c r="F99" s="18">
        <f t="shared" si="14"/>
        <v>8.6366666666666647E-2</v>
      </c>
      <c r="G99" s="32">
        <v>0.38</v>
      </c>
      <c r="H99" s="30">
        <v>0.1933</v>
      </c>
      <c r="I99" s="18">
        <v>0.19189999999999999</v>
      </c>
      <c r="J99" s="21">
        <v>0.1943</v>
      </c>
      <c r="K99" s="18">
        <f t="shared" si="15"/>
        <v>0.19316666666666668</v>
      </c>
      <c r="L99" s="18">
        <f t="shared" si="16"/>
        <v>8.1566666666666676E-2</v>
      </c>
      <c r="M99" s="32">
        <v>0.38</v>
      </c>
      <c r="N99" s="30">
        <v>0.17430000000000001</v>
      </c>
      <c r="O99" s="18">
        <v>0.1696</v>
      </c>
      <c r="P99" s="21">
        <v>0.1699</v>
      </c>
      <c r="Q99" s="18">
        <f t="shared" si="17"/>
        <v>0.17126666666666668</v>
      </c>
      <c r="R99" s="18">
        <f t="shared" si="18"/>
        <v>5.9666666666666673E-2</v>
      </c>
      <c r="S99" s="32">
        <v>0.38</v>
      </c>
      <c r="T99" s="30">
        <v>0.1883</v>
      </c>
      <c r="U99" s="18">
        <v>0.1915</v>
      </c>
      <c r="V99" s="21">
        <v>0.1893</v>
      </c>
      <c r="W99" s="18">
        <f t="shared" si="19"/>
        <v>0.18970000000000001</v>
      </c>
      <c r="X99" s="18">
        <f t="shared" si="20"/>
        <v>7.8100000000000003E-2</v>
      </c>
      <c r="Y99" s="32">
        <v>0.38</v>
      </c>
      <c r="Z99" s="30">
        <v>0.20449999999999999</v>
      </c>
      <c r="AA99" s="18">
        <v>0.2016</v>
      </c>
      <c r="AB99" s="21">
        <v>0.2024</v>
      </c>
      <c r="AC99" s="18">
        <f t="shared" si="21"/>
        <v>0.20283333333333334</v>
      </c>
      <c r="AD99" s="18">
        <f t="shared" si="22"/>
        <v>9.1233333333333333E-2</v>
      </c>
      <c r="AE99" s="32">
        <v>0.38</v>
      </c>
      <c r="AF99" s="30">
        <v>0.20799999999999999</v>
      </c>
      <c r="AG99" s="18">
        <v>0.2069</v>
      </c>
      <c r="AH99" s="21">
        <v>0.20280000000000001</v>
      </c>
      <c r="AI99" s="18">
        <f t="shared" si="23"/>
        <v>0.2059</v>
      </c>
      <c r="AJ99" s="18">
        <f t="shared" si="24"/>
        <v>9.4299999999999995E-2</v>
      </c>
      <c r="AK99" s="32">
        <v>0.38</v>
      </c>
      <c r="AL99" s="53">
        <v>0.1116</v>
      </c>
    </row>
    <row r="100" spans="1:38" x14ac:dyDescent="0.3">
      <c r="A100" s="20">
        <v>0.37</v>
      </c>
      <c r="B100" s="30">
        <v>0.19769999999999999</v>
      </c>
      <c r="C100" s="18">
        <v>0.19520000000000001</v>
      </c>
      <c r="D100" s="21">
        <v>0.2001</v>
      </c>
      <c r="E100" s="18">
        <f t="shared" si="13"/>
        <v>0.19766666666666666</v>
      </c>
      <c r="F100" s="18">
        <f t="shared" si="14"/>
        <v>8.486666666666666E-2</v>
      </c>
      <c r="G100" s="32">
        <v>0.37</v>
      </c>
      <c r="H100" s="30">
        <v>0.19400000000000001</v>
      </c>
      <c r="I100" s="18">
        <v>0.1986</v>
      </c>
      <c r="J100" s="21">
        <v>0.193</v>
      </c>
      <c r="K100" s="18">
        <f t="shared" si="15"/>
        <v>0.19520000000000001</v>
      </c>
      <c r="L100" s="18">
        <f t="shared" si="16"/>
        <v>8.2400000000000015E-2</v>
      </c>
      <c r="M100" s="32">
        <v>0.37</v>
      </c>
      <c r="N100" s="30">
        <v>0.1699</v>
      </c>
      <c r="O100" s="18">
        <v>0.1678</v>
      </c>
      <c r="P100" s="21">
        <v>0.16839999999999999</v>
      </c>
      <c r="Q100" s="18">
        <f t="shared" si="17"/>
        <v>0.16869999999999999</v>
      </c>
      <c r="R100" s="18">
        <f t="shared" si="18"/>
        <v>5.5899999999999991E-2</v>
      </c>
      <c r="S100" s="32">
        <v>0.37</v>
      </c>
      <c r="T100" s="30">
        <v>0.18870000000000001</v>
      </c>
      <c r="U100" s="18">
        <v>0.18770000000000001</v>
      </c>
      <c r="V100" s="21">
        <v>0.188</v>
      </c>
      <c r="W100" s="18">
        <f t="shared" si="19"/>
        <v>0.18813333333333335</v>
      </c>
      <c r="X100" s="18">
        <f t="shared" si="20"/>
        <v>7.5333333333333349E-2</v>
      </c>
      <c r="Y100" s="32">
        <v>0.37</v>
      </c>
      <c r="Z100" s="30">
        <v>0.2069</v>
      </c>
      <c r="AA100" s="18">
        <v>0.19980000000000001</v>
      </c>
      <c r="AB100" s="21">
        <v>0.2064</v>
      </c>
      <c r="AC100" s="18">
        <f t="shared" si="21"/>
        <v>0.20436666666666667</v>
      </c>
      <c r="AD100" s="18">
        <f t="shared" si="22"/>
        <v>9.1566666666666671E-2</v>
      </c>
      <c r="AE100" s="32">
        <v>0.37</v>
      </c>
      <c r="AF100" s="30">
        <v>0.2044</v>
      </c>
      <c r="AG100" s="18">
        <v>0.2039</v>
      </c>
      <c r="AH100" s="21">
        <v>0.20649999999999999</v>
      </c>
      <c r="AI100" s="18">
        <f t="shared" si="23"/>
        <v>0.20493333333333333</v>
      </c>
      <c r="AJ100" s="18">
        <f t="shared" si="24"/>
        <v>9.2133333333333331E-2</v>
      </c>
      <c r="AK100" s="32">
        <v>0.37</v>
      </c>
      <c r="AL100" s="53">
        <v>0.1128</v>
      </c>
    </row>
    <row r="101" spans="1:38" x14ac:dyDescent="0.3">
      <c r="A101" s="20">
        <v>0.36</v>
      </c>
      <c r="B101" s="30">
        <v>0.19819999999999999</v>
      </c>
      <c r="C101" s="18">
        <v>0.1948</v>
      </c>
      <c r="D101" s="21">
        <v>0.19919999999999999</v>
      </c>
      <c r="E101" s="18">
        <f t="shared" si="13"/>
        <v>0.19740000000000002</v>
      </c>
      <c r="F101" s="18">
        <f t="shared" si="14"/>
        <v>8.1700000000000023E-2</v>
      </c>
      <c r="G101" s="32">
        <v>0.36</v>
      </c>
      <c r="H101" s="30">
        <v>0.19220000000000001</v>
      </c>
      <c r="I101" s="18">
        <v>0.20069999999999999</v>
      </c>
      <c r="J101" s="21">
        <v>0.19470000000000001</v>
      </c>
      <c r="K101" s="18">
        <f t="shared" si="15"/>
        <v>0.19586666666666666</v>
      </c>
      <c r="L101" s="18">
        <f t="shared" si="16"/>
        <v>8.0166666666666664E-2</v>
      </c>
      <c r="M101" s="32">
        <v>0.36</v>
      </c>
      <c r="N101" s="30">
        <v>0.16700000000000001</v>
      </c>
      <c r="O101" s="18">
        <v>0.1676</v>
      </c>
      <c r="P101" s="21">
        <v>0.17680000000000001</v>
      </c>
      <c r="Q101" s="18">
        <f t="shared" si="17"/>
        <v>0.17046666666666668</v>
      </c>
      <c r="R101" s="18">
        <f t="shared" si="18"/>
        <v>5.4766666666666686E-2</v>
      </c>
      <c r="S101" s="32">
        <v>0.36</v>
      </c>
      <c r="T101" s="30">
        <v>0.18809999999999999</v>
      </c>
      <c r="U101" s="18">
        <v>0.19359999999999999</v>
      </c>
      <c r="V101" s="21">
        <v>0.19070000000000001</v>
      </c>
      <c r="W101" s="18">
        <f t="shared" si="19"/>
        <v>0.1908</v>
      </c>
      <c r="X101" s="18">
        <f t="shared" si="20"/>
        <v>7.51E-2</v>
      </c>
      <c r="Y101" s="32">
        <v>0.36</v>
      </c>
      <c r="Z101" s="30">
        <v>0.20380000000000001</v>
      </c>
      <c r="AA101" s="18">
        <v>0.19969999999999999</v>
      </c>
      <c r="AB101" s="21">
        <v>0.20610000000000001</v>
      </c>
      <c r="AC101" s="18">
        <f t="shared" si="21"/>
        <v>0.20319999999999996</v>
      </c>
      <c r="AD101" s="18">
        <f t="shared" si="22"/>
        <v>8.7499999999999967E-2</v>
      </c>
      <c r="AE101" s="32">
        <v>0.36</v>
      </c>
      <c r="AF101" s="30">
        <v>0.2074</v>
      </c>
      <c r="AG101" s="18">
        <v>0.2049</v>
      </c>
      <c r="AH101" s="21">
        <v>0.2036</v>
      </c>
      <c r="AI101" s="18">
        <f t="shared" si="23"/>
        <v>0.20530000000000001</v>
      </c>
      <c r="AJ101" s="18">
        <f t="shared" si="24"/>
        <v>8.9600000000000013E-2</v>
      </c>
      <c r="AK101" s="32">
        <v>0.36</v>
      </c>
      <c r="AL101" s="53">
        <v>0.1157</v>
      </c>
    </row>
    <row r="102" spans="1:38" x14ac:dyDescent="0.3">
      <c r="A102" s="20">
        <v>0.35</v>
      </c>
      <c r="B102" s="30">
        <v>0.19370000000000001</v>
      </c>
      <c r="C102" s="18">
        <v>0.2046</v>
      </c>
      <c r="D102" s="21">
        <v>0.2031</v>
      </c>
      <c r="E102" s="18">
        <f t="shared" si="13"/>
        <v>0.20046666666666665</v>
      </c>
      <c r="F102" s="18">
        <f t="shared" si="14"/>
        <v>8.4266666666666656E-2</v>
      </c>
      <c r="G102" s="32">
        <v>0.35</v>
      </c>
      <c r="H102" s="30">
        <v>0.1988</v>
      </c>
      <c r="I102" s="18">
        <v>0.20130000000000001</v>
      </c>
      <c r="J102" s="21">
        <v>0.19650000000000001</v>
      </c>
      <c r="K102" s="18">
        <f t="shared" si="15"/>
        <v>0.19886666666666666</v>
      </c>
      <c r="L102" s="18">
        <f t="shared" si="16"/>
        <v>8.2666666666666666E-2</v>
      </c>
      <c r="M102" s="32">
        <v>0.35</v>
      </c>
      <c r="N102" s="30">
        <v>0.1744</v>
      </c>
      <c r="O102" s="18">
        <v>0.16930000000000001</v>
      </c>
      <c r="P102" s="21">
        <v>0.1691</v>
      </c>
      <c r="Q102" s="18">
        <f t="shared" si="17"/>
        <v>0.17093333333333335</v>
      </c>
      <c r="R102" s="18">
        <f t="shared" si="18"/>
        <v>5.4733333333333356E-2</v>
      </c>
      <c r="S102" s="32">
        <v>0.35</v>
      </c>
      <c r="T102" s="30">
        <v>0.19070000000000001</v>
      </c>
      <c r="U102" s="18">
        <v>0.1973</v>
      </c>
      <c r="V102" s="21">
        <v>0.1933</v>
      </c>
      <c r="W102" s="18">
        <f t="shared" si="19"/>
        <v>0.19376666666666667</v>
      </c>
      <c r="X102" s="18">
        <f t="shared" si="20"/>
        <v>7.7566666666666673E-2</v>
      </c>
      <c r="Y102" s="32">
        <v>0.35</v>
      </c>
      <c r="Z102" s="30">
        <v>0.2072</v>
      </c>
      <c r="AA102" s="18">
        <v>0.19869999999999999</v>
      </c>
      <c r="AB102" s="21">
        <v>0.20610000000000001</v>
      </c>
      <c r="AC102" s="18">
        <f t="shared" si="21"/>
        <v>0.20399999999999999</v>
      </c>
      <c r="AD102" s="18">
        <f t="shared" si="22"/>
        <v>8.7799999999999989E-2</v>
      </c>
      <c r="AE102" s="32">
        <v>0.35</v>
      </c>
      <c r="AF102" s="30">
        <v>0.21</v>
      </c>
      <c r="AG102" s="18">
        <v>0.2077</v>
      </c>
      <c r="AH102" s="21">
        <v>0.20699999999999999</v>
      </c>
      <c r="AI102" s="18">
        <f t="shared" si="23"/>
        <v>0.2082333333333333</v>
      </c>
      <c r="AJ102" s="18">
        <f t="shared" si="24"/>
        <v>9.20333333333333E-2</v>
      </c>
      <c r="AK102" s="32">
        <v>0.35</v>
      </c>
      <c r="AL102" s="53">
        <v>0.1162</v>
      </c>
    </row>
    <row r="103" spans="1:38" x14ac:dyDescent="0.3">
      <c r="A103" s="20">
        <v>0.34</v>
      </c>
      <c r="B103" s="30">
        <v>0.20250000000000001</v>
      </c>
      <c r="C103" s="18">
        <v>0.19869999999999999</v>
      </c>
      <c r="D103" s="21">
        <v>0.20169999999999999</v>
      </c>
      <c r="E103" s="18">
        <f t="shared" si="13"/>
        <v>0.20096666666666665</v>
      </c>
      <c r="F103" s="18">
        <f t="shared" si="14"/>
        <v>7.9966666666666658E-2</v>
      </c>
      <c r="G103" s="32">
        <v>0.34</v>
      </c>
      <c r="H103" s="30">
        <v>0.19950000000000001</v>
      </c>
      <c r="I103" s="18">
        <v>0.20030000000000001</v>
      </c>
      <c r="J103" s="21">
        <v>0.19819999999999999</v>
      </c>
      <c r="K103" s="18">
        <f t="shared" si="15"/>
        <v>0.19933333333333336</v>
      </c>
      <c r="L103" s="18">
        <f t="shared" si="16"/>
        <v>7.8333333333333366E-2</v>
      </c>
      <c r="M103" s="32">
        <v>0.34</v>
      </c>
      <c r="N103" s="30">
        <v>0.17299999999999999</v>
      </c>
      <c r="O103" s="18">
        <v>0.17150000000000001</v>
      </c>
      <c r="P103" s="21">
        <v>0.16930000000000001</v>
      </c>
      <c r="Q103" s="18">
        <f t="shared" si="17"/>
        <v>0.17126666666666668</v>
      </c>
      <c r="R103" s="18">
        <f t="shared" si="18"/>
        <v>5.0266666666666682E-2</v>
      </c>
      <c r="S103" s="32">
        <v>0.34</v>
      </c>
      <c r="T103" s="30">
        <v>0.19309999999999999</v>
      </c>
      <c r="U103" s="18">
        <v>0.1913</v>
      </c>
      <c r="V103" s="21">
        <v>0.19239999999999999</v>
      </c>
      <c r="W103" s="18">
        <f t="shared" si="19"/>
        <v>0.19226666666666667</v>
      </c>
      <c r="X103" s="18">
        <f t="shared" si="20"/>
        <v>7.1266666666666673E-2</v>
      </c>
      <c r="Y103" s="32">
        <v>0.34</v>
      </c>
      <c r="Z103" s="30">
        <v>0.21</v>
      </c>
      <c r="AA103" s="18">
        <v>0.2079</v>
      </c>
      <c r="AB103" s="21">
        <v>0.20399999999999999</v>
      </c>
      <c r="AC103" s="18">
        <f t="shared" si="21"/>
        <v>0.20730000000000001</v>
      </c>
      <c r="AD103" s="18">
        <f t="shared" si="22"/>
        <v>8.6300000000000016E-2</v>
      </c>
      <c r="AE103" s="32">
        <v>0.34</v>
      </c>
      <c r="AF103" s="30">
        <v>0.20649999999999999</v>
      </c>
      <c r="AG103" s="18">
        <v>0.2069</v>
      </c>
      <c r="AH103" s="21">
        <v>0.20780000000000001</v>
      </c>
      <c r="AI103" s="18">
        <f t="shared" si="23"/>
        <v>0.20706666666666665</v>
      </c>
      <c r="AJ103" s="18">
        <f t="shared" si="24"/>
        <v>8.6066666666666652E-2</v>
      </c>
      <c r="AK103" s="32">
        <v>0.34</v>
      </c>
      <c r="AL103" s="53">
        <v>0.121</v>
      </c>
    </row>
    <row r="104" spans="1:38" x14ac:dyDescent="0.3">
      <c r="A104" s="20">
        <v>0.33</v>
      </c>
      <c r="B104" s="30">
        <v>0.2026</v>
      </c>
      <c r="C104" s="18">
        <v>0.2029</v>
      </c>
      <c r="D104" s="21">
        <v>0.20849999999999999</v>
      </c>
      <c r="E104" s="18">
        <f t="shared" si="13"/>
        <v>0.20466666666666666</v>
      </c>
      <c r="F104" s="18">
        <f t="shared" si="14"/>
        <v>8.376666666666667E-2</v>
      </c>
      <c r="G104" s="32">
        <v>0.33</v>
      </c>
      <c r="H104" s="30">
        <v>0.2036</v>
      </c>
      <c r="I104" s="18">
        <v>0.20080000000000001</v>
      </c>
      <c r="J104" s="21">
        <v>0.19520000000000001</v>
      </c>
      <c r="K104" s="18">
        <f t="shared" si="15"/>
        <v>0.19986666666666666</v>
      </c>
      <c r="L104" s="18">
        <f t="shared" si="16"/>
        <v>7.8966666666666671E-2</v>
      </c>
      <c r="M104" s="32">
        <v>0.33</v>
      </c>
      <c r="N104" s="30">
        <v>0.1782</v>
      </c>
      <c r="O104" s="18">
        <v>0.1729</v>
      </c>
      <c r="P104" s="21">
        <v>0.16889999999999999</v>
      </c>
      <c r="Q104" s="18">
        <f t="shared" si="17"/>
        <v>0.17333333333333334</v>
      </c>
      <c r="R104" s="18">
        <f t="shared" si="18"/>
        <v>5.2433333333333346E-2</v>
      </c>
      <c r="S104" s="32">
        <v>0.33</v>
      </c>
      <c r="T104" s="30">
        <v>0.1956</v>
      </c>
      <c r="U104" s="18">
        <v>0.19600000000000001</v>
      </c>
      <c r="V104" s="21">
        <v>0.19450000000000001</v>
      </c>
      <c r="W104" s="18">
        <f t="shared" si="19"/>
        <v>0.19536666666666669</v>
      </c>
      <c r="X104" s="18">
        <f t="shared" si="20"/>
        <v>7.4466666666666695E-2</v>
      </c>
      <c r="Y104" s="32">
        <v>0.33</v>
      </c>
      <c r="Z104" s="30">
        <v>0.2082</v>
      </c>
      <c r="AA104" s="18">
        <v>0.2026</v>
      </c>
      <c r="AB104" s="21">
        <v>0.2034</v>
      </c>
      <c r="AC104" s="18">
        <f t="shared" si="21"/>
        <v>0.20473333333333332</v>
      </c>
      <c r="AD104" s="18">
        <f t="shared" si="22"/>
        <v>8.3833333333333329E-2</v>
      </c>
      <c r="AE104" s="32">
        <v>0.33</v>
      </c>
      <c r="AF104" s="30">
        <v>0.21360000000000001</v>
      </c>
      <c r="AG104" s="18">
        <v>0.20960000000000001</v>
      </c>
      <c r="AH104" s="21">
        <v>0.21029999999999999</v>
      </c>
      <c r="AI104" s="18">
        <f t="shared" si="23"/>
        <v>0.21116666666666664</v>
      </c>
      <c r="AJ104" s="18">
        <f t="shared" si="24"/>
        <v>9.0266666666666648E-2</v>
      </c>
      <c r="AK104" s="32">
        <v>0.33</v>
      </c>
      <c r="AL104" s="53">
        <v>0.12089999999999999</v>
      </c>
    </row>
    <row r="105" spans="1:38" x14ac:dyDescent="0.3">
      <c r="A105" s="20">
        <v>0.32</v>
      </c>
      <c r="B105" s="30">
        <v>0.20530000000000001</v>
      </c>
      <c r="C105" s="18">
        <v>0.19600000000000001</v>
      </c>
      <c r="D105" s="21">
        <v>0.2087</v>
      </c>
      <c r="E105" s="18">
        <f t="shared" si="13"/>
        <v>0.20333333333333334</v>
      </c>
      <c r="F105" s="18">
        <f t="shared" si="14"/>
        <v>7.6233333333333347E-2</v>
      </c>
      <c r="G105" s="32">
        <v>0.32</v>
      </c>
      <c r="H105" s="30">
        <v>0.20649999999999999</v>
      </c>
      <c r="I105" s="18">
        <v>0.20080000000000001</v>
      </c>
      <c r="J105" s="21">
        <v>0.20449999999999999</v>
      </c>
      <c r="K105" s="18">
        <f t="shared" si="15"/>
        <v>0.20393333333333333</v>
      </c>
      <c r="L105" s="18">
        <f t="shared" si="16"/>
        <v>7.6833333333333337E-2</v>
      </c>
      <c r="M105" s="32">
        <v>0.32</v>
      </c>
      <c r="N105" s="30">
        <v>0.16339999999999999</v>
      </c>
      <c r="O105" s="18">
        <v>0.17580000000000001</v>
      </c>
      <c r="P105" s="21">
        <v>0.1724</v>
      </c>
      <c r="Q105" s="18">
        <f t="shared" si="17"/>
        <v>0.17053333333333334</v>
      </c>
      <c r="R105" s="18">
        <f t="shared" si="18"/>
        <v>4.3433333333333352E-2</v>
      </c>
      <c r="S105" s="32">
        <v>0.32</v>
      </c>
      <c r="T105" s="30">
        <v>0.19670000000000001</v>
      </c>
      <c r="U105" s="18">
        <v>0.2001</v>
      </c>
      <c r="V105" s="21">
        <v>0.20219999999999999</v>
      </c>
      <c r="W105" s="18">
        <f t="shared" si="19"/>
        <v>0.19966666666666666</v>
      </c>
      <c r="X105" s="18">
        <f t="shared" si="20"/>
        <v>7.2566666666666668E-2</v>
      </c>
      <c r="Y105" s="32">
        <v>0.32</v>
      </c>
      <c r="Z105" s="30">
        <v>0.21099999999999999</v>
      </c>
      <c r="AA105" s="18">
        <v>0.19819999999999999</v>
      </c>
      <c r="AB105" s="21">
        <v>0.21010000000000001</v>
      </c>
      <c r="AC105" s="18">
        <f t="shared" si="21"/>
        <v>0.20643333333333333</v>
      </c>
      <c r="AD105" s="18">
        <f t="shared" si="22"/>
        <v>7.9333333333333339E-2</v>
      </c>
      <c r="AE105" s="32">
        <v>0.32</v>
      </c>
      <c r="AF105" s="30">
        <v>0.21529999999999999</v>
      </c>
      <c r="AG105" s="18">
        <v>0.2137</v>
      </c>
      <c r="AH105" s="21">
        <v>0.20599999999999999</v>
      </c>
      <c r="AI105" s="18">
        <f t="shared" si="23"/>
        <v>0.21166666666666667</v>
      </c>
      <c r="AJ105" s="18">
        <f t="shared" si="24"/>
        <v>8.4566666666666679E-2</v>
      </c>
      <c r="AK105" s="32">
        <v>0.32</v>
      </c>
      <c r="AL105" s="53">
        <v>0.12709999999999999</v>
      </c>
    </row>
    <row r="106" spans="1:38" x14ac:dyDescent="0.3">
      <c r="A106" s="20">
        <v>0.31</v>
      </c>
      <c r="B106" s="30">
        <v>0.21429999999999999</v>
      </c>
      <c r="C106" s="18">
        <v>0.21609999999999999</v>
      </c>
      <c r="D106" s="21">
        <v>0.20449999999999999</v>
      </c>
      <c r="E106" s="18">
        <f t="shared" si="13"/>
        <v>0.21163333333333334</v>
      </c>
      <c r="F106" s="18">
        <f t="shared" si="14"/>
        <v>8.4733333333333327E-2</v>
      </c>
      <c r="G106" s="32">
        <v>0.31</v>
      </c>
      <c r="H106" s="30">
        <v>0.20449999999999999</v>
      </c>
      <c r="I106" s="18">
        <v>0.21440000000000001</v>
      </c>
      <c r="J106" s="21">
        <v>0.20150000000000001</v>
      </c>
      <c r="K106" s="18">
        <f t="shared" si="15"/>
        <v>0.20680000000000001</v>
      </c>
      <c r="L106" s="18">
        <f t="shared" si="16"/>
        <v>7.9899999999999999E-2</v>
      </c>
      <c r="M106" s="32">
        <v>0.31</v>
      </c>
      <c r="N106" s="30">
        <v>0.17549999999999999</v>
      </c>
      <c r="O106" s="18">
        <v>0.1782</v>
      </c>
      <c r="P106" s="21">
        <v>0.1699</v>
      </c>
      <c r="Q106" s="18">
        <f t="shared" si="17"/>
        <v>0.17453333333333335</v>
      </c>
      <c r="R106" s="18">
        <f t="shared" si="18"/>
        <v>4.7633333333333333E-2</v>
      </c>
      <c r="S106" s="32">
        <v>0.31</v>
      </c>
      <c r="T106" s="30">
        <v>0.19550000000000001</v>
      </c>
      <c r="U106" s="18">
        <v>0.20250000000000001</v>
      </c>
      <c r="V106" s="21">
        <v>0.19980000000000001</v>
      </c>
      <c r="W106" s="18">
        <f t="shared" si="19"/>
        <v>0.19926666666666668</v>
      </c>
      <c r="X106" s="18">
        <f t="shared" si="20"/>
        <v>7.2366666666666662E-2</v>
      </c>
      <c r="Y106" s="32">
        <v>0.31</v>
      </c>
      <c r="Z106" s="30">
        <v>0.2195</v>
      </c>
      <c r="AA106" s="18">
        <v>0.20979999999999999</v>
      </c>
      <c r="AB106" s="21">
        <v>0.21099999999999999</v>
      </c>
      <c r="AC106" s="18">
        <f t="shared" si="21"/>
        <v>0.21343333333333334</v>
      </c>
      <c r="AD106" s="18">
        <f t="shared" si="22"/>
        <v>8.6533333333333323E-2</v>
      </c>
      <c r="AE106" s="32">
        <v>0.31</v>
      </c>
      <c r="AF106" s="30">
        <v>0.2039</v>
      </c>
      <c r="AG106" s="18">
        <v>0.22450000000000001</v>
      </c>
      <c r="AH106" s="21">
        <v>0.21210000000000001</v>
      </c>
      <c r="AI106" s="18">
        <f t="shared" si="23"/>
        <v>0.21350000000000002</v>
      </c>
      <c r="AJ106" s="18">
        <f t="shared" si="24"/>
        <v>8.660000000000001E-2</v>
      </c>
      <c r="AK106" s="32">
        <v>0.31</v>
      </c>
      <c r="AL106" s="53">
        <v>0.12690000000000001</v>
      </c>
    </row>
    <row r="107" spans="1:38" x14ac:dyDescent="0.3">
      <c r="A107" s="20">
        <v>0.3</v>
      </c>
      <c r="B107" s="30">
        <v>0.224</v>
      </c>
      <c r="C107" s="18">
        <v>0.21079999999999999</v>
      </c>
      <c r="D107" s="21">
        <v>0.2145</v>
      </c>
      <c r="E107" s="18">
        <f t="shared" si="13"/>
        <v>0.21643333333333334</v>
      </c>
      <c r="F107" s="18">
        <f t="shared" si="14"/>
        <v>8.4433333333333332E-2</v>
      </c>
      <c r="G107" s="32">
        <v>0.3</v>
      </c>
      <c r="H107" s="30">
        <v>0.21299999999999999</v>
      </c>
      <c r="I107" s="18">
        <v>0.21049999999999999</v>
      </c>
      <c r="J107" s="21">
        <v>0.21329999999999999</v>
      </c>
      <c r="K107" s="18">
        <f t="shared" si="15"/>
        <v>0.21226666666666669</v>
      </c>
      <c r="L107" s="18">
        <f t="shared" si="16"/>
        <v>8.0266666666666681E-2</v>
      </c>
      <c r="M107" s="32">
        <v>0.3</v>
      </c>
      <c r="N107" s="30">
        <v>0.17560000000000001</v>
      </c>
      <c r="O107" s="18">
        <v>0.18049999999999999</v>
      </c>
      <c r="P107" s="21">
        <v>0.1855</v>
      </c>
      <c r="Q107" s="18">
        <f t="shared" si="17"/>
        <v>0.18053333333333332</v>
      </c>
      <c r="R107" s="18">
        <f t="shared" si="18"/>
        <v>4.8533333333333317E-2</v>
      </c>
      <c r="S107" s="32">
        <v>0.3</v>
      </c>
      <c r="T107" s="30">
        <v>0.2046</v>
      </c>
      <c r="U107" s="18">
        <v>0.2135</v>
      </c>
      <c r="V107" s="21">
        <v>0.20799999999999999</v>
      </c>
      <c r="W107" s="18">
        <f t="shared" si="19"/>
        <v>0.2087</v>
      </c>
      <c r="X107" s="18">
        <f t="shared" si="20"/>
        <v>7.669999999999999E-2</v>
      </c>
      <c r="Y107" s="32">
        <v>0.3</v>
      </c>
      <c r="Z107" s="30">
        <v>0.2157</v>
      </c>
      <c r="AA107" s="18">
        <v>0.20419999999999999</v>
      </c>
      <c r="AB107" s="21">
        <v>0.21990000000000001</v>
      </c>
      <c r="AC107" s="18">
        <f t="shared" si="21"/>
        <v>0.21326666666666669</v>
      </c>
      <c r="AD107" s="18">
        <f t="shared" si="22"/>
        <v>8.1266666666666681E-2</v>
      </c>
      <c r="AE107" s="32">
        <v>0.3</v>
      </c>
      <c r="AF107" s="30">
        <v>0.21779999999999999</v>
      </c>
      <c r="AG107" s="18">
        <v>0.22259999999999999</v>
      </c>
      <c r="AH107" s="21">
        <v>0.2198</v>
      </c>
      <c r="AI107" s="18">
        <f t="shared" si="23"/>
        <v>0.22006666666666666</v>
      </c>
      <c r="AJ107" s="18">
        <f t="shared" si="24"/>
        <v>8.8066666666666654E-2</v>
      </c>
      <c r="AK107" s="32">
        <v>0.3</v>
      </c>
      <c r="AL107" s="53">
        <v>0.13200000000000001</v>
      </c>
    </row>
    <row r="108" spans="1:38" x14ac:dyDescent="0.3">
      <c r="A108" s="25">
        <v>0.28999999999999998</v>
      </c>
      <c r="B108" s="30">
        <v>0.21529999999999999</v>
      </c>
      <c r="C108" s="18">
        <v>0.21740000000000001</v>
      </c>
      <c r="D108" s="21">
        <v>0.2172</v>
      </c>
      <c r="E108" s="18">
        <f t="shared" si="13"/>
        <v>0.21663333333333332</v>
      </c>
      <c r="F108" s="18">
        <f t="shared" si="14"/>
        <v>8.4533333333333321E-2</v>
      </c>
      <c r="G108" s="33">
        <v>0.28999999999999998</v>
      </c>
      <c r="H108" s="30">
        <v>0.21260000000000001</v>
      </c>
      <c r="I108" s="18">
        <v>0.21709999999999999</v>
      </c>
      <c r="J108" s="21">
        <v>0.2114</v>
      </c>
      <c r="K108" s="18">
        <f t="shared" si="15"/>
        <v>0.2137</v>
      </c>
      <c r="L108" s="18">
        <f t="shared" si="16"/>
        <v>8.1600000000000006E-2</v>
      </c>
      <c r="M108" s="33">
        <v>0.28999999999999998</v>
      </c>
      <c r="N108" s="30">
        <v>0.19939999999999999</v>
      </c>
      <c r="O108" s="18">
        <v>0.1784</v>
      </c>
      <c r="P108" s="21">
        <v>0.17799999999999999</v>
      </c>
      <c r="Q108" s="18">
        <f t="shared" si="17"/>
        <v>0.18526666666666669</v>
      </c>
      <c r="R108" s="18">
        <f t="shared" si="18"/>
        <v>5.3166666666666695E-2</v>
      </c>
      <c r="S108" s="33">
        <v>0.28999999999999998</v>
      </c>
      <c r="T108" s="30">
        <v>0.20519999999999999</v>
      </c>
      <c r="U108" s="18">
        <v>0.2087</v>
      </c>
      <c r="V108" s="21">
        <v>0.20480000000000001</v>
      </c>
      <c r="W108" s="18">
        <f t="shared" si="19"/>
        <v>0.20623333333333335</v>
      </c>
      <c r="X108" s="18">
        <f t="shared" si="20"/>
        <v>7.4133333333333357E-2</v>
      </c>
      <c r="Y108" s="33">
        <v>0.28999999999999998</v>
      </c>
      <c r="Z108" s="30">
        <v>0.21790000000000001</v>
      </c>
      <c r="AA108" s="18">
        <v>0.20960000000000001</v>
      </c>
      <c r="AB108" s="21">
        <v>0.22059999999999999</v>
      </c>
      <c r="AC108" s="18">
        <f t="shared" si="21"/>
        <v>0.21603333333333333</v>
      </c>
      <c r="AD108" s="18">
        <f t="shared" si="22"/>
        <v>8.3933333333333332E-2</v>
      </c>
      <c r="AE108" s="33">
        <v>0.28999999999999998</v>
      </c>
      <c r="AF108" s="30">
        <v>0.2233</v>
      </c>
      <c r="AG108" s="18">
        <v>0.2263</v>
      </c>
      <c r="AH108" s="21">
        <v>0.21640000000000001</v>
      </c>
      <c r="AI108" s="18">
        <f t="shared" si="23"/>
        <v>0.222</v>
      </c>
      <c r="AJ108" s="18">
        <f t="shared" si="24"/>
        <v>8.9900000000000008E-2</v>
      </c>
      <c r="AK108" s="33">
        <v>0.28999999999999998</v>
      </c>
      <c r="AL108" s="53">
        <v>0.1321</v>
      </c>
    </row>
    <row r="109" spans="1:38" x14ac:dyDescent="0.3">
      <c r="A109" s="25">
        <v>0.28000000000000003</v>
      </c>
      <c r="B109" s="30">
        <v>0.2165</v>
      </c>
      <c r="C109" s="18">
        <v>0.24110000000000001</v>
      </c>
      <c r="D109" s="21">
        <v>0.23480000000000001</v>
      </c>
      <c r="E109" s="18">
        <f t="shared" si="13"/>
        <v>0.23080000000000001</v>
      </c>
      <c r="F109" s="18">
        <f t="shared" si="14"/>
        <v>8.9100000000000013E-2</v>
      </c>
      <c r="G109" s="33">
        <v>0.28000000000000003</v>
      </c>
      <c r="H109" s="30">
        <v>0.23119999999999999</v>
      </c>
      <c r="I109" s="18">
        <v>0.22059999999999999</v>
      </c>
      <c r="J109" s="21">
        <v>0.20849999999999999</v>
      </c>
      <c r="K109" s="18">
        <f t="shared" si="15"/>
        <v>0.22009999999999999</v>
      </c>
      <c r="L109" s="18">
        <f t="shared" si="16"/>
        <v>7.8399999999999997E-2</v>
      </c>
      <c r="M109" s="33">
        <v>0.28000000000000003</v>
      </c>
      <c r="N109" s="30">
        <v>0.18210000000000001</v>
      </c>
      <c r="O109" s="18">
        <v>0.1802</v>
      </c>
      <c r="P109" s="21">
        <v>0.1865</v>
      </c>
      <c r="Q109" s="18">
        <f t="shared" si="17"/>
        <v>0.18293333333333331</v>
      </c>
      <c r="R109" s="18">
        <f t="shared" si="18"/>
        <v>4.1233333333333316E-2</v>
      </c>
      <c r="S109" s="33">
        <v>0.28000000000000003</v>
      </c>
      <c r="T109" s="30">
        <v>0.2094</v>
      </c>
      <c r="U109" s="18">
        <v>0.214</v>
      </c>
      <c r="V109" s="21">
        <v>0.21279999999999999</v>
      </c>
      <c r="W109" s="18">
        <f t="shared" si="19"/>
        <v>0.21206666666666665</v>
      </c>
      <c r="X109" s="18">
        <f t="shared" si="20"/>
        <v>7.0366666666666661E-2</v>
      </c>
      <c r="Y109" s="33">
        <v>0.28000000000000003</v>
      </c>
      <c r="Z109" s="30">
        <v>0.2223</v>
      </c>
      <c r="AA109" s="18">
        <v>0.21310000000000001</v>
      </c>
      <c r="AB109" s="21">
        <v>0.22370000000000001</v>
      </c>
      <c r="AC109" s="18">
        <f t="shared" si="21"/>
        <v>0.21970000000000001</v>
      </c>
      <c r="AD109" s="18">
        <f t="shared" si="22"/>
        <v>7.8000000000000014E-2</v>
      </c>
      <c r="AE109" s="33">
        <v>0.28000000000000003</v>
      </c>
      <c r="AF109" s="30">
        <v>0.22170000000000001</v>
      </c>
      <c r="AG109" s="18">
        <v>0.2215</v>
      </c>
      <c r="AH109" s="21">
        <v>0.21679999999999999</v>
      </c>
      <c r="AI109" s="18">
        <f t="shared" si="23"/>
        <v>0.22</v>
      </c>
      <c r="AJ109" s="18">
        <f t="shared" si="24"/>
        <v>7.8300000000000008E-2</v>
      </c>
      <c r="AK109" s="33">
        <v>0.28000000000000003</v>
      </c>
      <c r="AL109" s="53">
        <v>0.14169999999999999</v>
      </c>
    </row>
    <row r="110" spans="1:38" x14ac:dyDescent="0.3">
      <c r="A110" s="25">
        <v>0.27</v>
      </c>
      <c r="B110" s="30">
        <v>0.2276</v>
      </c>
      <c r="C110" s="18">
        <v>0.22559999999999999</v>
      </c>
      <c r="D110" s="21">
        <v>0.2311</v>
      </c>
      <c r="E110" s="18">
        <f t="shared" si="13"/>
        <v>0.2281</v>
      </c>
      <c r="F110" s="18">
        <f t="shared" si="14"/>
        <v>7.980000000000001E-2</v>
      </c>
      <c r="G110" s="33">
        <v>0.27</v>
      </c>
      <c r="H110" s="30">
        <v>0.224</v>
      </c>
      <c r="I110" s="18">
        <v>0.222</v>
      </c>
      <c r="J110" s="21">
        <v>0.21440000000000001</v>
      </c>
      <c r="K110" s="18">
        <f t="shared" si="15"/>
        <v>0.22013333333333332</v>
      </c>
      <c r="L110" s="18">
        <f t="shared" si="16"/>
        <v>7.1833333333333332E-2</v>
      </c>
      <c r="M110" s="33">
        <v>0.27</v>
      </c>
      <c r="N110" s="30">
        <v>0.1885</v>
      </c>
      <c r="O110" s="18">
        <v>0.18179999999999999</v>
      </c>
      <c r="P110" s="21">
        <v>0.1741</v>
      </c>
      <c r="Q110" s="18">
        <f t="shared" si="17"/>
        <v>0.18146666666666667</v>
      </c>
      <c r="R110" s="18">
        <f t="shared" si="18"/>
        <v>3.3166666666666678E-2</v>
      </c>
      <c r="S110" s="33">
        <v>0.27</v>
      </c>
      <c r="T110" s="30">
        <v>0.2074</v>
      </c>
      <c r="U110" s="18">
        <v>0.2051</v>
      </c>
      <c r="V110" s="21">
        <v>0.21829999999999999</v>
      </c>
      <c r="W110" s="18">
        <f t="shared" si="19"/>
        <v>0.21026666666666669</v>
      </c>
      <c r="X110" s="18">
        <f t="shared" si="20"/>
        <v>6.1966666666666698E-2</v>
      </c>
      <c r="Y110" s="33">
        <v>0.27</v>
      </c>
      <c r="Z110" s="30">
        <v>0.2195</v>
      </c>
      <c r="AA110" s="18">
        <v>0.222</v>
      </c>
      <c r="AB110" s="21">
        <v>0.2208</v>
      </c>
      <c r="AC110" s="18">
        <f t="shared" si="21"/>
        <v>0.22076666666666667</v>
      </c>
      <c r="AD110" s="18">
        <f t="shared" si="22"/>
        <v>7.2466666666666679E-2</v>
      </c>
      <c r="AE110" s="33">
        <v>0.27</v>
      </c>
      <c r="AF110" s="30">
        <v>0.2208</v>
      </c>
      <c r="AG110" s="18">
        <v>0.22450000000000001</v>
      </c>
      <c r="AH110" s="21">
        <v>0.22189999999999999</v>
      </c>
      <c r="AI110" s="18">
        <f t="shared" si="23"/>
        <v>0.22240000000000001</v>
      </c>
      <c r="AJ110" s="18">
        <f t="shared" si="24"/>
        <v>7.4100000000000027E-2</v>
      </c>
      <c r="AK110" s="33">
        <v>0.27</v>
      </c>
      <c r="AL110" s="53">
        <v>0.14829999999999999</v>
      </c>
    </row>
    <row r="111" spans="1:38" x14ac:dyDescent="0.3">
      <c r="A111" s="25">
        <v>0.26</v>
      </c>
      <c r="B111" s="30">
        <v>0.22170000000000001</v>
      </c>
      <c r="C111" s="18">
        <v>0.22339999999999999</v>
      </c>
      <c r="D111" s="21">
        <v>0.2273</v>
      </c>
      <c r="E111" s="18">
        <f t="shared" si="13"/>
        <v>0.22413333333333332</v>
      </c>
      <c r="F111" s="18">
        <f t="shared" si="14"/>
        <v>7.2333333333333333E-2</v>
      </c>
      <c r="G111" s="33">
        <v>0.26</v>
      </c>
      <c r="H111" s="30">
        <v>0.20949999999999999</v>
      </c>
      <c r="I111" s="18">
        <v>0.2094</v>
      </c>
      <c r="J111" s="21">
        <v>0.2137</v>
      </c>
      <c r="K111" s="18">
        <f t="shared" si="15"/>
        <v>0.21086666666666667</v>
      </c>
      <c r="L111" s="18">
        <f t="shared" si="16"/>
        <v>5.9066666666666684E-2</v>
      </c>
      <c r="M111" s="33">
        <v>0.26</v>
      </c>
      <c r="N111" s="30">
        <v>0.17319999999999999</v>
      </c>
      <c r="O111" s="18">
        <v>0.18340000000000001</v>
      </c>
      <c r="P111" s="21">
        <v>0.17180000000000001</v>
      </c>
      <c r="Q111" s="18">
        <f t="shared" si="17"/>
        <v>0.17613333333333334</v>
      </c>
      <c r="R111" s="18">
        <f t="shared" si="18"/>
        <v>2.4333333333333346E-2</v>
      </c>
      <c r="S111" s="33">
        <v>0.26</v>
      </c>
      <c r="T111" s="30">
        <v>0.20449999999999999</v>
      </c>
      <c r="U111" s="18">
        <v>0.19389999999999999</v>
      </c>
      <c r="V111" s="21">
        <v>0.19889999999999999</v>
      </c>
      <c r="W111" s="18">
        <f t="shared" si="19"/>
        <v>0.19909999999999997</v>
      </c>
      <c r="X111" s="18">
        <f t="shared" si="20"/>
        <v>4.7299999999999981E-2</v>
      </c>
      <c r="Y111" s="33">
        <v>0.26</v>
      </c>
      <c r="Z111" s="30">
        <v>0.21779999999999999</v>
      </c>
      <c r="AA111" s="18">
        <v>0.21279999999999999</v>
      </c>
      <c r="AB111" s="21">
        <v>0.21440000000000001</v>
      </c>
      <c r="AC111" s="18">
        <f t="shared" si="21"/>
        <v>0.215</v>
      </c>
      <c r="AD111" s="18">
        <f t="shared" si="22"/>
        <v>6.3200000000000006E-2</v>
      </c>
      <c r="AE111" s="33">
        <v>0.26</v>
      </c>
      <c r="AF111" s="30">
        <v>0.20949999999999999</v>
      </c>
      <c r="AG111" s="18">
        <v>0.2145</v>
      </c>
      <c r="AH111" s="21">
        <v>0.22259999999999999</v>
      </c>
      <c r="AI111" s="18">
        <f t="shared" si="23"/>
        <v>0.21553333333333333</v>
      </c>
      <c r="AJ111" s="18">
        <f t="shared" si="24"/>
        <v>6.3733333333333336E-2</v>
      </c>
      <c r="AK111" s="33">
        <v>0.26</v>
      </c>
      <c r="AL111" s="53">
        <v>0.15179999999999999</v>
      </c>
    </row>
    <row r="112" spans="1:38" ht="16.2" thickBot="1" x14ac:dyDescent="0.35">
      <c r="A112" s="26">
        <v>0.25</v>
      </c>
      <c r="B112" s="31">
        <v>0.20469999999999999</v>
      </c>
      <c r="C112" s="22">
        <v>0.20749999999999999</v>
      </c>
      <c r="D112" s="23">
        <v>0.2157</v>
      </c>
      <c r="E112" s="18">
        <f t="shared" si="13"/>
        <v>0.20930000000000001</v>
      </c>
      <c r="F112" s="18">
        <f t="shared" si="14"/>
        <v>5.9900000000000009E-2</v>
      </c>
      <c r="G112" s="35">
        <v>0.25</v>
      </c>
      <c r="H112" s="31">
        <v>0.21</v>
      </c>
      <c r="I112" s="22">
        <v>0.2054</v>
      </c>
      <c r="J112" s="23">
        <v>0.21129999999999999</v>
      </c>
      <c r="K112" s="18">
        <f t="shared" si="15"/>
        <v>0.2089</v>
      </c>
      <c r="L112" s="18">
        <f t="shared" si="16"/>
        <v>5.9499999999999997E-2</v>
      </c>
      <c r="M112" s="35">
        <v>0.25</v>
      </c>
      <c r="N112" s="31">
        <v>0.17119999999999999</v>
      </c>
      <c r="O112" s="22">
        <v>0.15709999999999999</v>
      </c>
      <c r="P112" s="23">
        <v>0.16619999999999999</v>
      </c>
      <c r="Q112" s="18">
        <f t="shared" si="17"/>
        <v>0.1648333333333333</v>
      </c>
      <c r="R112" s="18">
        <f t="shared" si="18"/>
        <v>1.5433333333333299E-2</v>
      </c>
      <c r="S112" s="35">
        <v>0.25</v>
      </c>
      <c r="T112" s="31">
        <v>0.20569999999999999</v>
      </c>
      <c r="U112" s="22">
        <v>0.19839999999999999</v>
      </c>
      <c r="V112" s="23">
        <v>0.1928</v>
      </c>
      <c r="W112" s="18">
        <f t="shared" si="19"/>
        <v>0.19896666666666665</v>
      </c>
      <c r="X112" s="18">
        <f t="shared" si="20"/>
        <v>4.9566666666666648E-2</v>
      </c>
      <c r="Y112" s="35">
        <v>0.25</v>
      </c>
      <c r="Z112" s="31">
        <v>0.217</v>
      </c>
      <c r="AA112" s="22">
        <v>0.20530000000000001</v>
      </c>
      <c r="AB112" s="23">
        <v>0.20380000000000001</v>
      </c>
      <c r="AC112" s="18">
        <f t="shared" si="21"/>
        <v>0.2087</v>
      </c>
      <c r="AD112" s="18">
        <f t="shared" si="22"/>
        <v>5.9299999999999992E-2</v>
      </c>
      <c r="AE112" s="35">
        <v>0.25</v>
      </c>
      <c r="AF112" s="31">
        <v>0.22140000000000001</v>
      </c>
      <c r="AG112" s="22">
        <v>0.20680000000000001</v>
      </c>
      <c r="AH112" s="23">
        <v>0.21609999999999999</v>
      </c>
      <c r="AI112" s="18">
        <f t="shared" si="23"/>
        <v>0.21476666666666666</v>
      </c>
      <c r="AJ112" s="18">
        <f t="shared" si="24"/>
        <v>6.5366666666666656E-2</v>
      </c>
      <c r="AK112" s="35">
        <v>0.25</v>
      </c>
      <c r="AL112" s="54">
        <v>0.14940000000000001</v>
      </c>
    </row>
    <row r="113" spans="1:38" x14ac:dyDescent="0.3">
      <c r="A113" s="18"/>
      <c r="B113" s="18"/>
      <c r="C113" s="18"/>
      <c r="D113" s="18"/>
      <c r="E113" s="18"/>
      <c r="F113" s="18"/>
      <c r="G113" s="18"/>
      <c r="H113" s="6"/>
      <c r="I113" s="1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K113" s="6"/>
      <c r="AL113" s="6"/>
    </row>
    <row r="114" spans="1:38" x14ac:dyDescent="0.3">
      <c r="A114" s="18"/>
      <c r="B114" s="18"/>
      <c r="C114" s="18"/>
      <c r="D114" s="18"/>
      <c r="E114" s="18"/>
      <c r="F114" s="18"/>
      <c r="G114" s="18"/>
      <c r="H114" s="6"/>
      <c r="I114" s="18"/>
      <c r="J114" s="6"/>
      <c r="K114" s="6"/>
      <c r="L114" s="6"/>
      <c r="M114" s="6"/>
      <c r="N114" s="6"/>
      <c r="O114" s="6"/>
      <c r="P114" s="6"/>
      <c r="Q114" s="6"/>
      <c r="R114" s="57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K114" s="6"/>
      <c r="AL114" s="6"/>
    </row>
    <row r="115" spans="1:38" x14ac:dyDescent="0.3">
      <c r="A115" s="18"/>
      <c r="B115" s="18"/>
      <c r="C115" s="18"/>
      <c r="D115" s="5"/>
      <c r="E115" s="18"/>
      <c r="F115" s="18"/>
      <c r="G115" s="18"/>
      <c r="I115" s="18"/>
    </row>
    <row r="116" spans="1:38" x14ac:dyDescent="0.3">
      <c r="A116" s="18"/>
      <c r="B116" s="18"/>
      <c r="C116" s="18"/>
      <c r="D116" s="5"/>
      <c r="E116" s="18"/>
      <c r="F116" s="18"/>
      <c r="G116" s="18"/>
      <c r="I116" s="18"/>
    </row>
    <row r="117" spans="1:38" x14ac:dyDescent="0.3">
      <c r="A117" s="18"/>
      <c r="B117" s="18"/>
      <c r="C117" s="18"/>
      <c r="D117" s="5"/>
      <c r="E117" s="18"/>
      <c r="F117" s="18"/>
      <c r="G117" s="18"/>
      <c r="I117" s="18"/>
    </row>
    <row r="118" spans="1:38" x14ac:dyDescent="0.3">
      <c r="A118" s="18"/>
      <c r="B118" s="18"/>
      <c r="C118" s="18"/>
      <c r="D118" s="5"/>
      <c r="E118" s="18"/>
      <c r="F118" s="18"/>
      <c r="G118" s="18"/>
      <c r="I118" s="18"/>
    </row>
    <row r="119" spans="1:38" x14ac:dyDescent="0.3">
      <c r="D119"/>
      <c r="E119" s="6"/>
      <c r="F119" s="6"/>
      <c r="G119" s="6"/>
      <c r="I119" s="6"/>
    </row>
    <row r="120" spans="1:38" x14ac:dyDescent="0.3">
      <c r="A120" s="1"/>
      <c r="B120" s="2"/>
      <c r="C120" s="2"/>
      <c r="D120"/>
      <c r="E120" s="2"/>
      <c r="F120" s="2"/>
      <c r="G120" s="2"/>
      <c r="I120" s="2"/>
    </row>
    <row r="121" spans="1:38" x14ac:dyDescent="0.3">
      <c r="A121" s="2"/>
      <c r="B121" s="2"/>
      <c r="C121" s="2"/>
      <c r="D121"/>
      <c r="E121" s="2"/>
      <c r="F121" s="2"/>
      <c r="G121" s="2"/>
      <c r="I121" s="2"/>
    </row>
    <row r="122" spans="1:3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38" x14ac:dyDescent="0.3">
      <c r="A123" s="2"/>
      <c r="B123" s="2"/>
      <c r="C123" s="2"/>
      <c r="D123" s="2"/>
      <c r="G123" s="2"/>
      <c r="H123" s="2"/>
      <c r="I123" s="2"/>
      <c r="J123" s="2"/>
      <c r="K123" s="2"/>
      <c r="L123" s="2"/>
      <c r="M123" s="2"/>
      <c r="Y123" s="2"/>
    </row>
    <row r="124" spans="1:38" x14ac:dyDescent="0.3">
      <c r="A124" s="1"/>
      <c r="B124" s="1"/>
      <c r="C124" s="2"/>
      <c r="D124" s="2"/>
      <c r="G124" s="1"/>
      <c r="H124" s="1"/>
      <c r="I124" s="1"/>
      <c r="J124" s="1"/>
      <c r="K124" s="2"/>
      <c r="L124" s="2"/>
      <c r="M124" s="2"/>
      <c r="Y124" s="2"/>
    </row>
    <row r="125" spans="1:38" x14ac:dyDescent="0.3">
      <c r="A125" s="1"/>
      <c r="B125" s="1"/>
      <c r="C125" s="2"/>
      <c r="D125" s="2"/>
      <c r="G125" s="1"/>
      <c r="H125" s="1"/>
      <c r="I125" s="1"/>
      <c r="J125" s="1"/>
      <c r="K125" s="2"/>
      <c r="L125" s="2"/>
      <c r="M125" s="2"/>
      <c r="Y125" s="2"/>
    </row>
    <row r="126" spans="1:38" x14ac:dyDescent="0.3">
      <c r="A126" s="2"/>
      <c r="B126" s="2"/>
      <c r="C126" s="2"/>
      <c r="D126" s="2"/>
      <c r="G126" s="2"/>
      <c r="H126" s="2"/>
      <c r="I126" s="2"/>
      <c r="J126" s="2"/>
      <c r="K126" s="2"/>
      <c r="L126" s="2"/>
      <c r="M126" s="2"/>
      <c r="Y126" s="2"/>
    </row>
    <row r="127" spans="1:38" x14ac:dyDescent="0.3">
      <c r="A127" s="2"/>
      <c r="B127" s="2"/>
      <c r="C127" s="2"/>
      <c r="D127" s="2"/>
      <c r="G127" s="2"/>
      <c r="H127" s="2"/>
      <c r="I127" s="2"/>
      <c r="J127" s="2"/>
      <c r="K127" s="2"/>
      <c r="L127" s="2"/>
      <c r="M127" s="2"/>
      <c r="Y127" s="2"/>
    </row>
    <row r="128" spans="1:38" x14ac:dyDescent="0.3">
      <c r="A128" s="2"/>
      <c r="B128" s="2"/>
      <c r="C128" s="2"/>
      <c r="D128" s="2"/>
      <c r="G128" s="2"/>
      <c r="H128" s="2"/>
      <c r="I128" s="2"/>
      <c r="J128" s="2"/>
      <c r="M128" s="2"/>
      <c r="N128" s="2"/>
      <c r="O128" s="2"/>
      <c r="P128" s="2"/>
      <c r="S128" s="2"/>
      <c r="T128" s="2"/>
      <c r="U128" s="2"/>
      <c r="V128" s="2"/>
      <c r="Y128" s="2"/>
      <c r="Z128" s="2"/>
      <c r="AA128" s="2"/>
      <c r="AB128" s="2"/>
      <c r="AE128" s="2"/>
      <c r="AF128" s="2"/>
      <c r="AG128" s="2"/>
      <c r="AH128" s="2"/>
      <c r="AK128" s="2"/>
      <c r="AL128" s="2"/>
    </row>
    <row r="129" spans="1:38" x14ac:dyDescent="0.3">
      <c r="A129" s="2"/>
      <c r="B129" s="2"/>
      <c r="C129" s="2"/>
      <c r="D129" s="2"/>
      <c r="G129" s="2"/>
      <c r="H129" s="2"/>
      <c r="I129" s="2"/>
      <c r="J129" s="2"/>
      <c r="M129" s="2"/>
      <c r="N129" s="2"/>
      <c r="O129" s="2"/>
      <c r="P129" s="2"/>
      <c r="S129" s="2"/>
      <c r="T129" s="2"/>
      <c r="U129" s="2"/>
      <c r="V129" s="2"/>
      <c r="Y129" s="2"/>
      <c r="Z129" s="2"/>
      <c r="AA129" s="2"/>
      <c r="AB129" s="2"/>
      <c r="AE129" s="2"/>
      <c r="AF129" s="2"/>
      <c r="AG129" s="2"/>
      <c r="AH129" s="2"/>
      <c r="AK129" s="2"/>
      <c r="AL129" s="2"/>
    </row>
    <row r="130" spans="1:38" x14ac:dyDescent="0.3">
      <c r="A130" s="2"/>
      <c r="B130" s="2"/>
      <c r="C130" s="2"/>
      <c r="D130" s="2"/>
      <c r="G130" s="2"/>
      <c r="H130" s="2"/>
      <c r="I130" s="2"/>
      <c r="J130" s="2"/>
      <c r="M130" s="2"/>
      <c r="N130" s="2"/>
      <c r="O130" s="2"/>
      <c r="P130" s="2"/>
      <c r="S130" s="2"/>
      <c r="T130" s="2"/>
      <c r="U130" s="2"/>
      <c r="V130" s="2"/>
      <c r="Y130" s="2"/>
      <c r="Z130" s="2"/>
      <c r="AA130" s="2"/>
      <c r="AB130" s="2"/>
      <c r="AE130" s="2"/>
      <c r="AF130" s="2"/>
      <c r="AG130" s="2"/>
      <c r="AH130" s="2"/>
      <c r="AK130" s="2"/>
      <c r="AL130" s="2"/>
    </row>
    <row r="131" spans="1:38" x14ac:dyDescent="0.3">
      <c r="A131" s="2"/>
      <c r="B131" s="2"/>
      <c r="C131" s="2"/>
      <c r="D131" s="2"/>
      <c r="G131" s="2"/>
      <c r="H131" s="2"/>
      <c r="I131" s="2"/>
      <c r="J131" s="2"/>
      <c r="M131" s="2"/>
      <c r="N131" s="2"/>
      <c r="O131" s="2"/>
      <c r="P131" s="2"/>
      <c r="S131" s="2"/>
      <c r="T131" s="2"/>
      <c r="U131" s="2"/>
      <c r="V131" s="2"/>
      <c r="Y131" s="2"/>
      <c r="Z131" s="2"/>
      <c r="AA131" s="2"/>
      <c r="AB131" s="2"/>
      <c r="AE131" s="2"/>
      <c r="AF131" s="2"/>
      <c r="AG131" s="2"/>
      <c r="AH131" s="2"/>
      <c r="AK131" s="2"/>
      <c r="AL131" s="2"/>
    </row>
    <row r="132" spans="1:38" x14ac:dyDescent="0.3">
      <c r="A132" s="2"/>
      <c r="B132" s="2"/>
      <c r="C132" s="2"/>
      <c r="D132" s="2"/>
      <c r="G132" s="2"/>
      <c r="H132" s="2"/>
      <c r="I132" s="2"/>
      <c r="J132" s="2"/>
      <c r="M132" s="2"/>
      <c r="N132" s="2"/>
      <c r="O132" s="2"/>
      <c r="P132" s="2"/>
      <c r="S132" s="2"/>
      <c r="T132" s="2"/>
      <c r="U132" s="2"/>
      <c r="V132" s="2"/>
      <c r="Y132" s="2"/>
      <c r="Z132" s="2"/>
      <c r="AA132" s="2"/>
      <c r="AB132" s="2"/>
      <c r="AE132" s="2"/>
      <c r="AF132" s="2"/>
      <c r="AG132" s="2"/>
      <c r="AH132" s="2"/>
      <c r="AK132" s="2"/>
      <c r="AL132" s="2"/>
    </row>
    <row r="133" spans="1:38" x14ac:dyDescent="0.3">
      <c r="A133" s="2"/>
      <c r="B133" s="3"/>
      <c r="C133" s="4"/>
      <c r="D133" s="3"/>
      <c r="G133" s="2"/>
      <c r="H133" s="3"/>
      <c r="I133" s="4"/>
      <c r="J133" s="3"/>
      <c r="M133" s="2"/>
      <c r="N133" s="3"/>
      <c r="O133" s="4"/>
      <c r="P133" s="3"/>
      <c r="S133" s="2"/>
      <c r="T133" s="3"/>
      <c r="U133" s="4"/>
      <c r="V133" s="3"/>
      <c r="Y133" s="2"/>
      <c r="Z133" s="3"/>
      <c r="AA133" s="4"/>
      <c r="AB133" s="3"/>
      <c r="AE133" s="2"/>
      <c r="AF133" s="3"/>
      <c r="AG133" s="4"/>
      <c r="AH133" s="3"/>
      <c r="AK133" s="2"/>
      <c r="AL133" s="3"/>
    </row>
    <row r="134" spans="1:38" x14ac:dyDescent="0.3">
      <c r="A134" s="2"/>
      <c r="B134" s="2"/>
      <c r="C134" s="2"/>
      <c r="D134" s="2"/>
      <c r="G134" s="2"/>
      <c r="H134" s="2"/>
      <c r="I134" s="2"/>
      <c r="J134" s="2"/>
      <c r="M134" s="2"/>
      <c r="N134" s="2"/>
      <c r="O134" s="2"/>
      <c r="P134" s="2"/>
      <c r="S134" s="2"/>
      <c r="T134" s="2"/>
      <c r="U134" s="2"/>
      <c r="V134" s="2"/>
      <c r="Y134" s="2"/>
      <c r="Z134" s="2"/>
      <c r="AA134" s="2"/>
      <c r="AB134" s="2"/>
      <c r="AE134" s="2"/>
      <c r="AF134" s="2"/>
      <c r="AG134" s="2"/>
      <c r="AH134" s="2"/>
      <c r="AK134" s="2"/>
      <c r="AL134" s="2"/>
    </row>
    <row r="135" spans="1:38" x14ac:dyDescent="0.3">
      <c r="A135" s="1"/>
      <c r="B135" s="1"/>
      <c r="C135" s="1"/>
      <c r="D135" s="2"/>
      <c r="G135" s="1"/>
      <c r="H135" s="1"/>
      <c r="I135" s="1"/>
      <c r="J135" s="2"/>
      <c r="M135" s="1"/>
      <c r="N135" s="1"/>
      <c r="O135" s="1"/>
      <c r="P135" s="2"/>
      <c r="S135" s="1"/>
      <c r="T135" s="1"/>
      <c r="U135" s="1"/>
      <c r="V135" s="2"/>
      <c r="Y135" s="1"/>
      <c r="Z135" s="1"/>
      <c r="AA135" s="1"/>
      <c r="AB135" s="2"/>
      <c r="AE135" s="1"/>
      <c r="AF135" s="1"/>
      <c r="AG135" s="1"/>
      <c r="AH135" s="2"/>
      <c r="AK135" s="1"/>
      <c r="AL135" s="1"/>
    </row>
    <row r="136" spans="1:38" x14ac:dyDescent="0.3">
      <c r="A136" s="2"/>
      <c r="B136" s="2"/>
      <c r="C136" s="2"/>
      <c r="D136" s="2"/>
      <c r="G136" s="2"/>
      <c r="H136" s="2"/>
      <c r="I136" s="2"/>
      <c r="J136" s="2"/>
      <c r="M136" s="2"/>
      <c r="N136" s="2"/>
      <c r="O136" s="2"/>
      <c r="P136" s="2"/>
      <c r="S136" s="2"/>
      <c r="T136" s="2"/>
      <c r="U136" s="2"/>
      <c r="V136" s="2"/>
      <c r="Y136" s="2"/>
      <c r="Z136" s="2"/>
      <c r="AA136" s="2"/>
      <c r="AB136" s="2"/>
      <c r="AE136" s="2"/>
      <c r="AF136" s="2"/>
      <c r="AG136" s="2"/>
      <c r="AH136" s="2"/>
      <c r="AK136" s="2"/>
      <c r="AL136" s="2"/>
    </row>
    <row r="137" spans="1:38" x14ac:dyDescent="0.3">
      <c r="A137" s="2"/>
      <c r="B137" s="2"/>
      <c r="C137" s="2"/>
      <c r="D137" s="2"/>
      <c r="G137" s="2"/>
      <c r="H137" s="2"/>
      <c r="I137" s="2"/>
      <c r="J137" s="2"/>
      <c r="M137" s="2"/>
      <c r="N137" s="2"/>
      <c r="O137" s="2"/>
      <c r="P137" s="2"/>
      <c r="S137" s="2"/>
      <c r="T137" s="2"/>
      <c r="U137" s="2"/>
      <c r="V137" s="2"/>
      <c r="Y137" s="2"/>
      <c r="Z137" s="2"/>
      <c r="AA137" s="2"/>
      <c r="AB137" s="2"/>
      <c r="AE137" s="2"/>
      <c r="AF137" s="2"/>
      <c r="AG137" s="2"/>
      <c r="AH137" s="2"/>
      <c r="AK137" s="2"/>
      <c r="AL137" s="2"/>
    </row>
    <row r="138" spans="1:38" x14ac:dyDescent="0.3">
      <c r="A138" s="2"/>
      <c r="B138" s="2"/>
      <c r="C138" s="2"/>
      <c r="D138" s="2"/>
      <c r="G138" s="2"/>
      <c r="H138" s="2"/>
      <c r="I138" s="2"/>
      <c r="J138" s="2"/>
      <c r="M138" s="2"/>
      <c r="N138" s="2"/>
      <c r="O138" s="2"/>
      <c r="P138" s="2"/>
      <c r="S138" s="2"/>
      <c r="T138" s="2"/>
      <c r="U138" s="2"/>
      <c r="V138" s="2"/>
      <c r="Y138" s="2"/>
      <c r="Z138" s="2"/>
      <c r="AA138" s="2"/>
      <c r="AB138" s="2"/>
      <c r="AE138" s="2"/>
      <c r="AF138" s="2"/>
      <c r="AG138" s="2"/>
      <c r="AH138" s="2"/>
      <c r="AK138" s="2"/>
      <c r="AL138" s="2"/>
    </row>
    <row r="139" spans="1:38" x14ac:dyDescent="0.3">
      <c r="G139" s="6"/>
      <c r="H139" s="6"/>
      <c r="I139" s="6"/>
      <c r="J139" s="6"/>
      <c r="M139" s="6"/>
      <c r="N139" s="6"/>
      <c r="O139" s="6"/>
      <c r="P139" s="6"/>
      <c r="S139" s="6"/>
      <c r="T139" s="6"/>
      <c r="U139" s="6"/>
      <c r="V139" s="6"/>
      <c r="Y139" s="6"/>
      <c r="Z139" s="6"/>
      <c r="AA139" s="6"/>
      <c r="AB139" s="6"/>
      <c r="AE139" s="6"/>
      <c r="AF139" s="6"/>
      <c r="AG139" s="6"/>
      <c r="AH139" s="6"/>
      <c r="AK139" s="6"/>
      <c r="AL139" s="6"/>
    </row>
    <row r="140" spans="1:38" x14ac:dyDescent="0.3">
      <c r="G140" s="6"/>
      <c r="H140" s="6"/>
      <c r="I140" s="6"/>
      <c r="J140" s="6"/>
      <c r="M140" s="6"/>
      <c r="N140" s="6"/>
      <c r="O140" s="6"/>
      <c r="P140" s="6"/>
      <c r="S140" s="6"/>
      <c r="T140" s="6"/>
      <c r="U140" s="6"/>
      <c r="V140" s="6"/>
      <c r="Y140" s="6"/>
      <c r="Z140" s="6"/>
      <c r="AA140" s="6"/>
      <c r="AB140" s="6"/>
      <c r="AE140" s="6"/>
      <c r="AF140" s="6"/>
      <c r="AG140" s="6"/>
      <c r="AH140" s="6"/>
      <c r="AK140" s="6"/>
      <c r="AL140" s="6"/>
    </row>
    <row r="141" spans="1:38" x14ac:dyDescent="0.3">
      <c r="G141" s="6"/>
      <c r="H141" s="6"/>
      <c r="I141" s="6"/>
      <c r="J141" s="6"/>
      <c r="M141" s="6"/>
      <c r="N141" s="6"/>
      <c r="O141" s="6"/>
      <c r="P141" s="6"/>
      <c r="S141" s="6"/>
      <c r="T141" s="6"/>
      <c r="U141" s="6"/>
      <c r="V141" s="6"/>
      <c r="Y141" s="6"/>
      <c r="Z141" s="6"/>
      <c r="AA141" s="6"/>
      <c r="AB141" s="6"/>
      <c r="AE141" s="6"/>
      <c r="AF141" s="6"/>
      <c r="AG141" s="6"/>
      <c r="AH141" s="6"/>
      <c r="AK141" s="6"/>
      <c r="AL141" s="6"/>
    </row>
    <row r="142" spans="1:38" x14ac:dyDescent="0.3">
      <c r="G142" s="6"/>
      <c r="H142" s="6"/>
      <c r="I142" s="6"/>
      <c r="J142" s="6"/>
      <c r="M142" s="6"/>
      <c r="N142" s="6"/>
      <c r="O142" s="6"/>
      <c r="P142" s="6"/>
      <c r="S142" s="6"/>
      <c r="T142" s="6"/>
      <c r="U142" s="6"/>
      <c r="V142" s="6"/>
      <c r="Y142" s="6"/>
      <c r="Z142" s="6"/>
      <c r="AA142" s="6"/>
      <c r="AB142" s="6"/>
      <c r="AE142" s="6"/>
      <c r="AF142" s="6"/>
      <c r="AG142" s="6"/>
      <c r="AH142" s="6"/>
      <c r="AK142" s="6"/>
      <c r="AL142" s="6"/>
    </row>
    <row r="143" spans="1:38" x14ac:dyDescent="0.3">
      <c r="G143" s="6"/>
      <c r="H143" s="6"/>
      <c r="I143" s="6"/>
      <c r="J143" s="6"/>
      <c r="M143" s="6"/>
      <c r="N143" s="6"/>
      <c r="O143" s="6"/>
      <c r="P143" s="6"/>
      <c r="S143" s="6"/>
      <c r="T143" s="6"/>
      <c r="U143" s="6"/>
      <c r="V143" s="6"/>
      <c r="Y143" s="6"/>
      <c r="Z143" s="6"/>
      <c r="AA143" s="6"/>
      <c r="AB143" s="6"/>
      <c r="AE143" s="6"/>
      <c r="AF143" s="6"/>
      <c r="AG143" s="6"/>
      <c r="AH143" s="6"/>
      <c r="AK143" s="6"/>
      <c r="AL143" s="6"/>
    </row>
    <row r="144" spans="1:38" x14ac:dyDescent="0.3">
      <c r="G144" s="6"/>
      <c r="H144" s="6"/>
      <c r="I144" s="6"/>
      <c r="J144" s="6"/>
      <c r="M144" s="6"/>
      <c r="N144" s="6"/>
      <c r="O144" s="6"/>
      <c r="P144" s="6"/>
      <c r="S144" s="6"/>
      <c r="T144" s="6"/>
      <c r="U144" s="6"/>
      <c r="V144" s="6"/>
      <c r="Y144" s="6"/>
      <c r="Z144" s="6"/>
      <c r="AA144" s="6"/>
      <c r="AB144" s="6"/>
      <c r="AE144" s="6"/>
      <c r="AF144" s="6"/>
      <c r="AG144" s="6"/>
      <c r="AH144" s="6"/>
      <c r="AK144" s="6"/>
      <c r="AL144" s="6"/>
    </row>
    <row r="145" spans="7:38" x14ac:dyDescent="0.3">
      <c r="G145" s="6"/>
      <c r="H145" s="6"/>
      <c r="I145" s="6"/>
      <c r="J145" s="6"/>
      <c r="M145" s="6"/>
      <c r="N145" s="6"/>
      <c r="O145" s="6"/>
      <c r="P145" s="6"/>
      <c r="S145" s="6"/>
      <c r="T145" s="6"/>
      <c r="U145" s="6"/>
      <c r="V145" s="6"/>
      <c r="Y145" s="6"/>
      <c r="Z145" s="6"/>
      <c r="AA145" s="6"/>
      <c r="AB145" s="6"/>
      <c r="AE145" s="6"/>
      <c r="AF145" s="6"/>
      <c r="AG145" s="6"/>
      <c r="AH145" s="6"/>
      <c r="AK145" s="6"/>
      <c r="AL145" s="6"/>
    </row>
    <row r="146" spans="7:38" x14ac:dyDescent="0.3">
      <c r="G146" s="6"/>
      <c r="H146" s="6"/>
      <c r="I146" s="6"/>
      <c r="J146" s="6"/>
      <c r="M146" s="6"/>
      <c r="N146" s="6"/>
      <c r="O146" s="6"/>
      <c r="P146" s="6"/>
      <c r="S146" s="6"/>
      <c r="T146" s="6"/>
      <c r="U146" s="6"/>
      <c r="V146" s="6"/>
      <c r="Y146" s="6"/>
      <c r="Z146" s="6"/>
      <c r="AA146" s="6"/>
      <c r="AB146" s="6"/>
      <c r="AE146" s="6"/>
      <c r="AF146" s="6"/>
      <c r="AG146" s="6"/>
      <c r="AH146" s="6"/>
      <c r="AK146" s="6"/>
      <c r="AL146" s="6"/>
    </row>
    <row r="147" spans="7:38" x14ac:dyDescent="0.3">
      <c r="G147" s="6"/>
      <c r="H147" s="6"/>
      <c r="I147" s="6"/>
      <c r="J147" s="6"/>
      <c r="M147" s="6"/>
      <c r="N147" s="6"/>
      <c r="O147" s="6"/>
      <c r="P147" s="6"/>
      <c r="S147" s="6"/>
      <c r="T147" s="6"/>
      <c r="U147" s="6"/>
      <c r="V147" s="6"/>
      <c r="Y147" s="6"/>
      <c r="Z147" s="6"/>
      <c r="AA147" s="6"/>
      <c r="AB147" s="6"/>
      <c r="AE147" s="6"/>
      <c r="AF147" s="6"/>
      <c r="AG147" s="6"/>
      <c r="AH147" s="6"/>
      <c r="AK147" s="6"/>
      <c r="AL147" s="6"/>
    </row>
    <row r="148" spans="7:38" x14ac:dyDescent="0.3">
      <c r="G148" s="6"/>
      <c r="H148" s="6"/>
      <c r="I148" s="6"/>
      <c r="J148" s="6"/>
      <c r="M148" s="6"/>
      <c r="N148" s="6"/>
      <c r="O148" s="6"/>
      <c r="P148" s="6"/>
      <c r="S148" s="6"/>
      <c r="T148" s="6"/>
      <c r="U148" s="6"/>
      <c r="V148" s="6"/>
      <c r="Y148" s="6"/>
      <c r="Z148" s="6"/>
      <c r="AA148" s="6"/>
      <c r="AB148" s="6"/>
      <c r="AE148" s="6"/>
      <c r="AF148" s="6"/>
      <c r="AG148" s="6"/>
      <c r="AH148" s="6"/>
      <c r="AK148" s="6"/>
      <c r="AL148" s="6"/>
    </row>
    <row r="149" spans="7:38" x14ac:dyDescent="0.3">
      <c r="G149" s="6"/>
      <c r="H149" s="6"/>
      <c r="I149" s="6"/>
      <c r="J149" s="6"/>
      <c r="M149" s="6"/>
      <c r="N149" s="6"/>
      <c r="O149" s="6"/>
      <c r="P149" s="6"/>
      <c r="S149" s="6"/>
      <c r="T149" s="6"/>
      <c r="U149" s="6"/>
      <c r="V149" s="6"/>
      <c r="Y149" s="6"/>
      <c r="Z149" s="6"/>
      <c r="AA149" s="6"/>
      <c r="AB149" s="6"/>
      <c r="AE149" s="6"/>
      <c r="AF149" s="6"/>
      <c r="AG149" s="6"/>
      <c r="AH149" s="6"/>
      <c r="AK149" s="6"/>
      <c r="AL149" s="6"/>
    </row>
    <row r="150" spans="7:38" x14ac:dyDescent="0.3">
      <c r="G150" s="6"/>
      <c r="H150" s="6"/>
      <c r="I150" s="6"/>
      <c r="J150" s="6"/>
      <c r="M150" s="6"/>
      <c r="N150" s="6"/>
      <c r="O150" s="6"/>
      <c r="P150" s="6"/>
      <c r="S150" s="6"/>
      <c r="T150" s="6"/>
      <c r="U150" s="6"/>
      <c r="V150" s="6"/>
      <c r="Y150" s="6"/>
      <c r="Z150" s="6"/>
      <c r="AA150" s="6"/>
      <c r="AB150" s="6"/>
      <c r="AE150" s="6"/>
      <c r="AF150" s="6"/>
      <c r="AG150" s="6"/>
      <c r="AH150" s="6"/>
      <c r="AK150" s="6"/>
      <c r="AL150" s="6"/>
    </row>
    <row r="151" spans="7:38" x14ac:dyDescent="0.3">
      <c r="G151" s="6"/>
      <c r="H151" s="6"/>
      <c r="I151" s="6"/>
      <c r="J151" s="6"/>
      <c r="M151" s="6"/>
      <c r="N151" s="6"/>
      <c r="O151" s="6"/>
      <c r="P151" s="6"/>
      <c r="S151" s="6"/>
      <c r="T151" s="6"/>
      <c r="U151" s="6"/>
      <c r="V151" s="6"/>
      <c r="Y151" s="6"/>
      <c r="Z151" s="6"/>
      <c r="AA151" s="6"/>
      <c r="AB151" s="6"/>
      <c r="AE151" s="6"/>
      <c r="AF151" s="6"/>
      <c r="AG151" s="6"/>
      <c r="AH151" s="6"/>
      <c r="AK151" s="6"/>
      <c r="AL151" s="6"/>
    </row>
    <row r="152" spans="7:38" x14ac:dyDescent="0.3">
      <c r="G152" s="6"/>
      <c r="H152" s="6"/>
      <c r="I152" s="6"/>
      <c r="J152" s="6"/>
      <c r="M152" s="6"/>
      <c r="N152" s="6"/>
      <c r="O152" s="6"/>
      <c r="P152" s="6"/>
      <c r="S152" s="6"/>
      <c r="T152" s="6"/>
      <c r="U152" s="6"/>
      <c r="V152" s="6"/>
      <c r="Y152" s="6"/>
      <c r="Z152" s="6"/>
      <c r="AA152" s="6"/>
      <c r="AB152" s="6"/>
      <c r="AE152" s="6"/>
      <c r="AF152" s="6"/>
      <c r="AG152" s="6"/>
      <c r="AH152" s="6"/>
      <c r="AK152" s="6"/>
      <c r="AL152" s="6"/>
    </row>
    <row r="153" spans="7:38" x14ac:dyDescent="0.3">
      <c r="G153" s="6"/>
      <c r="H153" s="6"/>
      <c r="I153" s="6"/>
      <c r="J153" s="6"/>
      <c r="M153" s="6"/>
      <c r="N153" s="6"/>
      <c r="O153" s="6"/>
      <c r="P153" s="6"/>
      <c r="S153" s="6"/>
      <c r="T153" s="6"/>
      <c r="U153" s="6"/>
      <c r="V153" s="6"/>
      <c r="Y153" s="6"/>
      <c r="Z153" s="6"/>
      <c r="AA153" s="6"/>
      <c r="AB153" s="6"/>
      <c r="AE153" s="6"/>
      <c r="AF153" s="6"/>
      <c r="AG153" s="6"/>
      <c r="AH153" s="6"/>
      <c r="AK153" s="6"/>
      <c r="AL153" s="6"/>
    </row>
    <row r="154" spans="7:38" x14ac:dyDescent="0.3">
      <c r="G154" s="6"/>
      <c r="H154" s="6"/>
      <c r="I154" s="6"/>
      <c r="J154" s="6"/>
      <c r="M154" s="6"/>
      <c r="N154" s="6"/>
      <c r="O154" s="6"/>
      <c r="P154" s="6"/>
      <c r="S154" s="6"/>
      <c r="T154" s="6"/>
      <c r="U154" s="6"/>
      <c r="V154" s="6"/>
      <c r="Y154" s="6"/>
      <c r="Z154" s="6"/>
      <c r="AA154" s="6"/>
      <c r="AB154" s="6"/>
      <c r="AE154" s="6"/>
      <c r="AF154" s="6"/>
      <c r="AG154" s="6"/>
      <c r="AH154" s="6"/>
      <c r="AK154" s="6"/>
      <c r="AL154" s="6"/>
    </row>
    <row r="155" spans="7:38" x14ac:dyDescent="0.3">
      <c r="G155" s="6"/>
      <c r="H155" s="6"/>
      <c r="I155" s="6"/>
      <c r="J155" s="6"/>
      <c r="M155" s="6"/>
      <c r="N155" s="6"/>
      <c r="O155" s="6"/>
      <c r="P155" s="6"/>
      <c r="S155" s="6"/>
      <c r="T155" s="6"/>
      <c r="U155" s="6"/>
      <c r="V155" s="6"/>
      <c r="Y155" s="6"/>
      <c r="Z155" s="6"/>
      <c r="AA155" s="6"/>
      <c r="AB155" s="6"/>
      <c r="AE155" s="6"/>
      <c r="AF155" s="6"/>
      <c r="AG155" s="6"/>
      <c r="AH155" s="6"/>
      <c r="AK155" s="6"/>
      <c r="AL155" s="6"/>
    </row>
    <row r="156" spans="7:38" x14ac:dyDescent="0.3">
      <c r="G156" s="6"/>
      <c r="H156" s="6"/>
      <c r="I156" s="6"/>
      <c r="J156" s="6"/>
      <c r="M156" s="6"/>
      <c r="N156" s="6"/>
      <c r="O156" s="6"/>
      <c r="P156" s="6"/>
      <c r="S156" s="6"/>
      <c r="T156" s="6"/>
      <c r="U156" s="6"/>
      <c r="V156" s="6"/>
      <c r="Y156" s="6"/>
      <c r="Z156" s="6"/>
      <c r="AA156" s="6"/>
      <c r="AB156" s="6"/>
      <c r="AE156" s="6"/>
      <c r="AF156" s="6"/>
      <c r="AG156" s="6"/>
      <c r="AH156" s="6"/>
      <c r="AK156" s="6"/>
      <c r="AL156" s="6"/>
    </row>
    <row r="157" spans="7:38" x14ac:dyDescent="0.3">
      <c r="G157" s="6"/>
      <c r="H157" s="6"/>
      <c r="I157" s="6"/>
      <c r="J157" s="6"/>
      <c r="M157" s="6"/>
      <c r="N157" s="6"/>
      <c r="O157" s="6"/>
      <c r="P157" s="6"/>
      <c r="S157" s="6"/>
      <c r="T157" s="6"/>
      <c r="U157" s="6"/>
      <c r="V157" s="6"/>
      <c r="Y157" s="6"/>
      <c r="Z157" s="6"/>
      <c r="AA157" s="6"/>
      <c r="AB157" s="6"/>
      <c r="AE157" s="6"/>
      <c r="AF157" s="6"/>
      <c r="AG157" s="6"/>
      <c r="AH157" s="6"/>
      <c r="AK157" s="6"/>
      <c r="AL157" s="6"/>
    </row>
    <row r="158" spans="7:38" x14ac:dyDescent="0.3">
      <c r="G158" s="6"/>
      <c r="H158" s="6"/>
      <c r="I158" s="6"/>
      <c r="J158" s="6"/>
      <c r="M158" s="6"/>
      <c r="N158" s="6"/>
      <c r="O158" s="6"/>
      <c r="P158" s="6"/>
      <c r="S158" s="6"/>
      <c r="T158" s="6"/>
      <c r="U158" s="6"/>
      <c r="V158" s="6"/>
      <c r="Y158" s="6"/>
      <c r="Z158" s="6"/>
      <c r="AA158" s="6"/>
      <c r="AB158" s="6"/>
      <c r="AE158" s="6"/>
      <c r="AF158" s="6"/>
      <c r="AG158" s="6"/>
      <c r="AH158" s="6"/>
      <c r="AK158" s="6"/>
      <c r="AL158" s="6"/>
    </row>
    <row r="159" spans="7:38" x14ac:dyDescent="0.3">
      <c r="G159" s="6"/>
      <c r="H159" s="6"/>
      <c r="I159" s="6"/>
      <c r="J159" s="6"/>
      <c r="M159" s="6"/>
      <c r="N159" s="6"/>
      <c r="O159" s="6"/>
      <c r="P159" s="6"/>
      <c r="S159" s="6"/>
      <c r="T159" s="6"/>
      <c r="U159" s="6"/>
      <c r="V159" s="6"/>
      <c r="Y159" s="6"/>
      <c r="Z159" s="6"/>
      <c r="AA159" s="6"/>
      <c r="AB159" s="6"/>
      <c r="AE159" s="6"/>
      <c r="AF159" s="6"/>
      <c r="AG159" s="6"/>
      <c r="AH159" s="6"/>
      <c r="AK159" s="6"/>
      <c r="AL159" s="6"/>
    </row>
    <row r="160" spans="7:38" x14ac:dyDescent="0.3">
      <c r="G160" s="6"/>
      <c r="H160" s="6"/>
      <c r="I160" s="6"/>
      <c r="J160" s="6"/>
      <c r="M160" s="6"/>
      <c r="N160" s="6"/>
      <c r="O160" s="6"/>
      <c r="P160" s="6"/>
      <c r="S160" s="6"/>
      <c r="T160" s="6"/>
      <c r="U160" s="6"/>
      <c r="V160" s="6"/>
      <c r="Y160" s="6"/>
      <c r="Z160" s="6"/>
      <c r="AA160" s="6"/>
      <c r="AB160" s="6"/>
      <c r="AE160" s="6"/>
      <c r="AF160" s="6"/>
      <c r="AG160" s="6"/>
      <c r="AH160" s="6"/>
      <c r="AK160" s="6"/>
      <c r="AL160" s="6"/>
    </row>
    <row r="161" spans="7:38" x14ac:dyDescent="0.3">
      <c r="G161" s="6"/>
      <c r="H161" s="6"/>
      <c r="I161" s="6"/>
      <c r="J161" s="6"/>
      <c r="M161" s="6"/>
      <c r="N161" s="6"/>
      <c r="O161" s="6"/>
      <c r="P161" s="6"/>
      <c r="S161" s="6"/>
      <c r="T161" s="6"/>
      <c r="U161" s="6"/>
      <c r="V161" s="6"/>
      <c r="Y161" s="6"/>
      <c r="Z161" s="6"/>
      <c r="AA161" s="6"/>
      <c r="AB161" s="6"/>
      <c r="AE161" s="6"/>
      <c r="AF161" s="6"/>
      <c r="AG161" s="6"/>
      <c r="AH161" s="6"/>
      <c r="AK161" s="6"/>
      <c r="AL161" s="6"/>
    </row>
    <row r="162" spans="7:38" x14ac:dyDescent="0.3">
      <c r="G162" s="6"/>
      <c r="H162" s="6"/>
      <c r="I162" s="6"/>
      <c r="J162" s="6"/>
      <c r="M162" s="6"/>
      <c r="N162" s="6"/>
      <c r="O162" s="6"/>
      <c r="P162" s="6"/>
      <c r="S162" s="6"/>
      <c r="T162" s="6"/>
      <c r="U162" s="6"/>
      <c r="V162" s="6"/>
      <c r="Y162" s="6"/>
      <c r="Z162" s="6"/>
      <c r="AA162" s="6"/>
      <c r="AB162" s="6"/>
      <c r="AE162" s="6"/>
      <c r="AF162" s="6"/>
      <c r="AG162" s="6"/>
      <c r="AH162" s="6"/>
      <c r="AK162" s="6"/>
      <c r="AL162" s="6"/>
    </row>
    <row r="163" spans="7:38" x14ac:dyDescent="0.3">
      <c r="G163" s="6"/>
      <c r="H163" s="6"/>
      <c r="I163" s="6"/>
      <c r="J163" s="6"/>
      <c r="M163" s="6"/>
      <c r="N163" s="6"/>
      <c r="O163" s="6"/>
      <c r="P163" s="6"/>
      <c r="S163" s="6"/>
      <c r="T163" s="6"/>
      <c r="U163" s="6"/>
      <c r="V163" s="6"/>
      <c r="Y163" s="6"/>
      <c r="Z163" s="6"/>
      <c r="AA163" s="6"/>
      <c r="AB163" s="6"/>
      <c r="AE163" s="6"/>
      <c r="AF163" s="6"/>
      <c r="AG163" s="6"/>
      <c r="AH163" s="6"/>
      <c r="AK163" s="6"/>
      <c r="AL163" s="6"/>
    </row>
    <row r="164" spans="7:38" x14ac:dyDescent="0.3">
      <c r="G164" s="6"/>
      <c r="H164" s="6"/>
      <c r="I164" s="6"/>
      <c r="J164" s="6"/>
      <c r="M164" s="6"/>
      <c r="N164" s="6"/>
      <c r="O164" s="6"/>
      <c r="P164" s="6"/>
      <c r="S164" s="6"/>
      <c r="T164" s="6"/>
      <c r="U164" s="6"/>
      <c r="V164" s="6"/>
      <c r="Y164" s="6"/>
      <c r="Z164" s="6"/>
      <c r="AA164" s="6"/>
      <c r="AB164" s="6"/>
      <c r="AE164" s="6"/>
      <c r="AF164" s="6"/>
      <c r="AG164" s="6"/>
      <c r="AH164" s="6"/>
      <c r="AK164" s="6"/>
      <c r="AL164" s="6"/>
    </row>
    <row r="165" spans="7:38" x14ac:dyDescent="0.3">
      <c r="G165" s="6"/>
      <c r="H165" s="6"/>
      <c r="I165" s="6"/>
      <c r="J165" s="6"/>
      <c r="M165" s="6"/>
      <c r="N165" s="6"/>
      <c r="O165" s="6"/>
      <c r="P165" s="6"/>
      <c r="S165" s="6"/>
      <c r="T165" s="6"/>
      <c r="U165" s="6"/>
      <c r="V165" s="6"/>
      <c r="Y165" s="6"/>
      <c r="Z165" s="6"/>
      <c r="AA165" s="6"/>
      <c r="AB165" s="6"/>
      <c r="AE165" s="6"/>
      <c r="AF165" s="6"/>
      <c r="AG165" s="6"/>
      <c r="AH165" s="6"/>
      <c r="AK165" s="6"/>
      <c r="AL165" s="6"/>
    </row>
    <row r="166" spans="7:38" x14ac:dyDescent="0.3">
      <c r="G166" s="6"/>
      <c r="H166" s="6"/>
      <c r="I166" s="6"/>
      <c r="J166" s="6"/>
      <c r="M166" s="6"/>
      <c r="N166" s="6"/>
      <c r="O166" s="6"/>
      <c r="P166" s="6"/>
      <c r="S166" s="6"/>
      <c r="T166" s="6"/>
      <c r="U166" s="6"/>
      <c r="V166" s="6"/>
      <c r="Y166" s="6"/>
      <c r="Z166" s="6"/>
      <c r="AA166" s="6"/>
      <c r="AB166" s="6"/>
      <c r="AE166" s="6"/>
      <c r="AF166" s="6"/>
      <c r="AG166" s="6"/>
      <c r="AH166" s="6"/>
      <c r="AK166" s="6"/>
      <c r="AL166" s="6"/>
    </row>
    <row r="167" spans="7:38" x14ac:dyDescent="0.3">
      <c r="G167" s="6"/>
      <c r="H167" s="6"/>
      <c r="I167" s="6"/>
      <c r="J167" s="6"/>
      <c r="M167" s="6"/>
      <c r="N167" s="6"/>
      <c r="O167" s="6"/>
      <c r="P167" s="6"/>
      <c r="S167" s="6"/>
      <c r="T167" s="6"/>
      <c r="U167" s="6"/>
      <c r="V167" s="6"/>
      <c r="Y167" s="6"/>
      <c r="Z167" s="6"/>
      <c r="AA167" s="6"/>
      <c r="AB167" s="6"/>
      <c r="AE167" s="6"/>
      <c r="AF167" s="6"/>
      <c r="AG167" s="6"/>
      <c r="AH167" s="6"/>
      <c r="AK167" s="6"/>
      <c r="AL167" s="6"/>
    </row>
    <row r="168" spans="7:38" x14ac:dyDescent="0.3">
      <c r="G168" s="6"/>
      <c r="H168" s="6"/>
      <c r="I168" s="6"/>
      <c r="J168" s="6"/>
      <c r="M168" s="6"/>
      <c r="N168" s="6"/>
      <c r="O168" s="6"/>
      <c r="P168" s="6"/>
      <c r="S168" s="6"/>
      <c r="T168" s="6"/>
      <c r="U168" s="6"/>
      <c r="V168" s="6"/>
      <c r="Y168" s="6"/>
      <c r="Z168" s="6"/>
      <c r="AA168" s="6"/>
      <c r="AB168" s="6"/>
      <c r="AE168" s="6"/>
      <c r="AF168" s="6"/>
      <c r="AG168" s="6"/>
      <c r="AH168" s="6"/>
      <c r="AK168" s="6"/>
      <c r="AL168" s="6"/>
    </row>
    <row r="169" spans="7:38" x14ac:dyDescent="0.3">
      <c r="G169" s="6"/>
      <c r="H169" s="6"/>
      <c r="I169" s="6"/>
      <c r="J169" s="6"/>
      <c r="M169" s="6"/>
      <c r="N169" s="6"/>
      <c r="O169" s="6"/>
      <c r="P169" s="6"/>
      <c r="S169" s="6"/>
      <c r="T169" s="6"/>
      <c r="U169" s="6"/>
      <c r="V169" s="6"/>
      <c r="Y169" s="6"/>
      <c r="Z169" s="6"/>
      <c r="AA169" s="6"/>
      <c r="AB169" s="6"/>
      <c r="AE169" s="6"/>
      <c r="AF169" s="6"/>
      <c r="AG169" s="6"/>
      <c r="AH169" s="6"/>
      <c r="AK169" s="6"/>
      <c r="AL169" s="6"/>
    </row>
    <row r="170" spans="7:38" x14ac:dyDescent="0.3">
      <c r="G170" s="6"/>
      <c r="H170" s="6"/>
      <c r="I170" s="6"/>
      <c r="J170" s="6"/>
      <c r="M170" s="6"/>
      <c r="N170" s="6"/>
      <c r="O170" s="6"/>
      <c r="P170" s="6"/>
      <c r="S170" s="6"/>
      <c r="T170" s="6"/>
      <c r="U170" s="6"/>
      <c r="V170" s="6"/>
      <c r="Y170" s="6"/>
      <c r="Z170" s="6"/>
      <c r="AA170" s="6"/>
      <c r="AB170" s="6"/>
      <c r="AE170" s="6"/>
      <c r="AF170" s="6"/>
      <c r="AG170" s="6"/>
      <c r="AH170" s="6"/>
      <c r="AK170" s="6"/>
      <c r="AL170" s="6"/>
    </row>
    <row r="171" spans="7:38" x14ac:dyDescent="0.3">
      <c r="G171" s="6"/>
      <c r="H171" s="6"/>
      <c r="I171" s="6"/>
      <c r="J171" s="6"/>
      <c r="M171" s="6"/>
      <c r="N171" s="6"/>
      <c r="O171" s="6"/>
      <c r="P171" s="6"/>
      <c r="S171" s="6"/>
      <c r="T171" s="6"/>
      <c r="U171" s="6"/>
      <c r="V171" s="6"/>
      <c r="Y171" s="6"/>
      <c r="Z171" s="6"/>
      <c r="AA171" s="6"/>
      <c r="AB171" s="6"/>
      <c r="AE171" s="6"/>
      <c r="AF171" s="6"/>
      <c r="AG171" s="6"/>
      <c r="AH171" s="6"/>
      <c r="AK171" s="6"/>
      <c r="AL171" s="6"/>
    </row>
    <row r="172" spans="7:38" x14ac:dyDescent="0.3">
      <c r="G172" s="6"/>
      <c r="H172" s="6"/>
      <c r="I172" s="6"/>
      <c r="J172" s="6"/>
      <c r="M172" s="6"/>
      <c r="N172" s="6"/>
      <c r="O172" s="6"/>
      <c r="P172" s="6"/>
      <c r="S172" s="6"/>
      <c r="T172" s="6"/>
      <c r="U172" s="6"/>
      <c r="V172" s="6"/>
      <c r="Y172" s="6"/>
      <c r="Z172" s="6"/>
      <c r="AA172" s="6"/>
      <c r="AB172" s="6"/>
      <c r="AE172" s="6"/>
      <c r="AF172" s="6"/>
      <c r="AG172" s="6"/>
      <c r="AH172" s="6"/>
      <c r="AK172" s="6"/>
      <c r="AL172" s="6"/>
    </row>
    <row r="173" spans="7:38" x14ac:dyDescent="0.3">
      <c r="G173" s="6"/>
      <c r="H173" s="6"/>
      <c r="I173" s="6"/>
      <c r="J173" s="6"/>
      <c r="M173" s="6"/>
      <c r="N173" s="6"/>
      <c r="O173" s="6"/>
      <c r="P173" s="6"/>
      <c r="S173" s="6"/>
      <c r="T173" s="6"/>
      <c r="U173" s="6"/>
      <c r="V173" s="6"/>
      <c r="Y173" s="6"/>
      <c r="Z173" s="6"/>
      <c r="AA173" s="6"/>
      <c r="AB173" s="6"/>
      <c r="AE173" s="6"/>
      <c r="AF173" s="6"/>
      <c r="AG173" s="6"/>
      <c r="AH173" s="6"/>
      <c r="AK173" s="6"/>
      <c r="AL173" s="6"/>
    </row>
    <row r="174" spans="7:38" x14ac:dyDescent="0.3">
      <c r="G174" s="6"/>
      <c r="H174" s="6"/>
      <c r="I174" s="6"/>
      <c r="J174" s="6"/>
      <c r="M174" s="6"/>
      <c r="N174" s="6"/>
      <c r="O174" s="6"/>
      <c r="P174" s="6"/>
      <c r="S174" s="6"/>
      <c r="T174" s="6"/>
      <c r="U174" s="6"/>
      <c r="V174" s="6"/>
      <c r="Y174" s="6"/>
      <c r="Z174" s="6"/>
      <c r="AA174" s="6"/>
      <c r="AB174" s="6"/>
      <c r="AE174" s="6"/>
      <c r="AF174" s="6"/>
      <c r="AG174" s="6"/>
      <c r="AH174" s="6"/>
      <c r="AK174" s="6"/>
      <c r="AL174" s="6"/>
    </row>
    <row r="175" spans="7:38" x14ac:dyDescent="0.3">
      <c r="G175" s="6"/>
      <c r="H175" s="6"/>
      <c r="I175" s="6"/>
      <c r="J175" s="6"/>
      <c r="M175" s="6"/>
      <c r="N175" s="6"/>
      <c r="O175" s="6"/>
      <c r="P175" s="6"/>
      <c r="S175" s="6"/>
      <c r="T175" s="6"/>
      <c r="U175" s="6"/>
      <c r="V175" s="6"/>
      <c r="Y175" s="6"/>
      <c r="Z175" s="6"/>
      <c r="AA175" s="6"/>
      <c r="AB175" s="6"/>
      <c r="AE175" s="6"/>
      <c r="AF175" s="6"/>
      <c r="AG175" s="6"/>
      <c r="AH175" s="6"/>
      <c r="AK175" s="6"/>
      <c r="AL175" s="6"/>
    </row>
    <row r="176" spans="7:38" x14ac:dyDescent="0.3">
      <c r="G176" s="6"/>
      <c r="H176" s="6"/>
      <c r="I176" s="6"/>
      <c r="J176" s="6"/>
      <c r="M176" s="6"/>
      <c r="N176" s="6"/>
      <c r="O176" s="6"/>
      <c r="P176" s="6"/>
      <c r="S176" s="6"/>
      <c r="T176" s="6"/>
      <c r="U176" s="6"/>
      <c r="V176" s="6"/>
      <c r="Y176" s="6"/>
      <c r="Z176" s="6"/>
      <c r="AA176" s="6"/>
      <c r="AB176" s="6"/>
      <c r="AE176" s="6"/>
      <c r="AF176" s="6"/>
      <c r="AG176" s="6"/>
      <c r="AH176" s="6"/>
      <c r="AK176" s="6"/>
      <c r="AL176" s="6"/>
    </row>
    <row r="177" spans="7:38" x14ac:dyDescent="0.3">
      <c r="G177" s="6"/>
      <c r="H177" s="6"/>
      <c r="I177" s="6"/>
      <c r="J177" s="6"/>
      <c r="M177" s="6"/>
      <c r="N177" s="6"/>
      <c r="O177" s="6"/>
      <c r="P177" s="6"/>
      <c r="S177" s="6"/>
      <c r="T177" s="6"/>
      <c r="U177" s="6"/>
      <c r="V177" s="6"/>
      <c r="Y177" s="6"/>
      <c r="Z177" s="6"/>
      <c r="AA177" s="6"/>
      <c r="AB177" s="6"/>
      <c r="AE177" s="6"/>
      <c r="AF177" s="6"/>
      <c r="AG177" s="6"/>
      <c r="AH177" s="6"/>
      <c r="AK177" s="6"/>
      <c r="AL177" s="6"/>
    </row>
    <row r="178" spans="7:38" x14ac:dyDescent="0.3">
      <c r="G178" s="6"/>
      <c r="H178" s="6"/>
      <c r="I178" s="6"/>
      <c r="J178" s="6"/>
      <c r="M178" s="6"/>
      <c r="N178" s="6"/>
      <c r="O178" s="6"/>
      <c r="P178" s="6"/>
      <c r="S178" s="6"/>
      <c r="T178" s="6"/>
      <c r="U178" s="6"/>
      <c r="V178" s="6"/>
      <c r="Y178" s="6"/>
      <c r="Z178" s="6"/>
      <c r="AA178" s="6"/>
      <c r="AB178" s="6"/>
      <c r="AE178" s="6"/>
      <c r="AF178" s="6"/>
      <c r="AG178" s="6"/>
      <c r="AH178" s="6"/>
      <c r="AK178" s="6"/>
      <c r="AL178" s="6"/>
    </row>
    <row r="179" spans="7:38" x14ac:dyDescent="0.3">
      <c r="G179" s="6"/>
      <c r="H179" s="6"/>
      <c r="I179" s="6"/>
      <c r="J179" s="6"/>
      <c r="M179" s="6"/>
      <c r="N179" s="6"/>
      <c r="O179" s="6"/>
      <c r="P179" s="6"/>
      <c r="S179" s="6"/>
      <c r="T179" s="6"/>
      <c r="U179" s="6"/>
      <c r="V179" s="6"/>
      <c r="Y179" s="6"/>
      <c r="Z179" s="6"/>
      <c r="AA179" s="6"/>
      <c r="AB179" s="6"/>
      <c r="AE179" s="6"/>
      <c r="AF179" s="6"/>
      <c r="AG179" s="6"/>
      <c r="AH179" s="6"/>
      <c r="AK179" s="6"/>
      <c r="AL179" s="6"/>
    </row>
    <row r="180" spans="7:38" x14ac:dyDescent="0.3">
      <c r="G180" s="6"/>
      <c r="H180" s="6"/>
      <c r="I180" s="6"/>
      <c r="J180" s="6"/>
      <c r="M180" s="6"/>
      <c r="N180" s="6"/>
      <c r="O180" s="6"/>
      <c r="P180" s="6"/>
      <c r="S180" s="6"/>
      <c r="T180" s="6"/>
      <c r="U180" s="6"/>
      <c r="V180" s="6"/>
      <c r="Y180" s="6"/>
      <c r="Z180" s="6"/>
      <c r="AA180" s="6"/>
      <c r="AB180" s="6"/>
      <c r="AE180" s="6"/>
      <c r="AF180" s="6"/>
      <c r="AG180" s="6"/>
      <c r="AH180" s="6"/>
      <c r="AK180" s="6"/>
      <c r="AL180" s="6"/>
    </row>
    <row r="181" spans="7:38" x14ac:dyDescent="0.3">
      <c r="G181" s="6"/>
      <c r="H181" s="6"/>
      <c r="I181" s="6"/>
      <c r="J181" s="6"/>
      <c r="M181" s="6"/>
      <c r="N181" s="6"/>
      <c r="O181" s="6"/>
      <c r="P181" s="6"/>
      <c r="S181" s="6"/>
      <c r="T181" s="6"/>
      <c r="U181" s="6"/>
      <c r="V181" s="6"/>
      <c r="Y181" s="6"/>
      <c r="Z181" s="6"/>
      <c r="AA181" s="6"/>
      <c r="AB181" s="6"/>
      <c r="AE181" s="6"/>
      <c r="AF181" s="6"/>
      <c r="AG181" s="6"/>
      <c r="AH181" s="6"/>
      <c r="AK181" s="6"/>
      <c r="AL181" s="6"/>
    </row>
    <row r="182" spans="7:38" x14ac:dyDescent="0.3">
      <c r="G182" s="6"/>
      <c r="H182" s="6"/>
      <c r="I182" s="6"/>
      <c r="J182" s="6"/>
      <c r="M182" s="6"/>
      <c r="N182" s="6"/>
      <c r="O182" s="6"/>
      <c r="P182" s="6"/>
      <c r="S182" s="6"/>
      <c r="T182" s="6"/>
      <c r="U182" s="6"/>
      <c r="V182" s="6"/>
      <c r="Y182" s="6"/>
      <c r="Z182" s="6"/>
      <c r="AA182" s="6"/>
      <c r="AB182" s="6"/>
      <c r="AE182" s="6"/>
      <c r="AF182" s="6"/>
      <c r="AG182" s="6"/>
      <c r="AH182" s="6"/>
      <c r="AK182" s="6"/>
      <c r="AL182" s="6"/>
    </row>
    <row r="183" spans="7:38" x14ac:dyDescent="0.3">
      <c r="G183" s="6"/>
      <c r="H183" s="6"/>
      <c r="I183" s="6"/>
      <c r="J183" s="6"/>
      <c r="M183" s="6"/>
      <c r="N183" s="6"/>
      <c r="O183" s="6"/>
      <c r="P183" s="6"/>
      <c r="S183" s="6"/>
      <c r="T183" s="6"/>
      <c r="U183" s="6"/>
      <c r="V183" s="6"/>
      <c r="Y183" s="6"/>
      <c r="Z183" s="6"/>
      <c r="AA183" s="6"/>
      <c r="AB183" s="6"/>
      <c r="AE183" s="6"/>
      <c r="AF183" s="6"/>
      <c r="AG183" s="6"/>
      <c r="AH183" s="6"/>
      <c r="AK183" s="6"/>
      <c r="AL183" s="6"/>
    </row>
    <row r="184" spans="7:38" x14ac:dyDescent="0.3">
      <c r="G184" s="6"/>
      <c r="H184" s="6"/>
      <c r="I184" s="6"/>
      <c r="J184" s="6"/>
      <c r="M184" s="6"/>
      <c r="N184" s="6"/>
      <c r="O184" s="6"/>
      <c r="P184" s="6"/>
      <c r="S184" s="6"/>
      <c r="T184" s="6"/>
      <c r="U184" s="6"/>
      <c r="V184" s="6"/>
      <c r="Y184" s="6"/>
      <c r="Z184" s="6"/>
      <c r="AA184" s="6"/>
      <c r="AB184" s="6"/>
      <c r="AE184" s="6"/>
      <c r="AF184" s="6"/>
      <c r="AG184" s="6"/>
      <c r="AH184" s="6"/>
      <c r="AK184" s="6"/>
      <c r="AL184" s="6"/>
    </row>
    <row r="185" spans="7:38" x14ac:dyDescent="0.3">
      <c r="G185" s="6"/>
      <c r="H185" s="6"/>
      <c r="I185" s="6"/>
      <c r="J185" s="6"/>
      <c r="M185" s="6"/>
      <c r="N185" s="6"/>
      <c r="O185" s="6"/>
      <c r="P185" s="6"/>
      <c r="S185" s="6"/>
      <c r="T185" s="6"/>
      <c r="U185" s="6"/>
      <c r="V185" s="6"/>
      <c r="Y185" s="6"/>
      <c r="Z185" s="6"/>
      <c r="AA185" s="6"/>
      <c r="AB185" s="6"/>
      <c r="AE185" s="6"/>
      <c r="AF185" s="6"/>
      <c r="AG185" s="6"/>
      <c r="AH185" s="6"/>
      <c r="AK185" s="6"/>
      <c r="AL185" s="6"/>
    </row>
    <row r="186" spans="7:38" x14ac:dyDescent="0.3">
      <c r="G186" s="6"/>
      <c r="H186" s="6"/>
      <c r="I186" s="6"/>
      <c r="J186" s="6"/>
      <c r="M186" s="6"/>
      <c r="N186" s="6"/>
      <c r="O186" s="6"/>
      <c r="P186" s="6"/>
      <c r="S186" s="6"/>
      <c r="T186" s="6"/>
      <c r="U186" s="6"/>
      <c r="V186" s="6"/>
      <c r="Y186" s="6"/>
      <c r="Z186" s="6"/>
      <c r="AA186" s="6"/>
      <c r="AB186" s="6"/>
      <c r="AE186" s="6"/>
      <c r="AF186" s="6"/>
      <c r="AG186" s="6"/>
      <c r="AH186" s="6"/>
      <c r="AK186" s="6"/>
      <c r="AL186" s="6"/>
    </row>
    <row r="187" spans="7:38" x14ac:dyDescent="0.3">
      <c r="G187" s="6"/>
      <c r="H187" s="6"/>
      <c r="I187" s="6"/>
      <c r="J187" s="6"/>
      <c r="M187" s="6"/>
      <c r="N187" s="6"/>
      <c r="O187" s="6"/>
      <c r="P187" s="6"/>
      <c r="S187" s="6"/>
      <c r="T187" s="6"/>
      <c r="U187" s="6"/>
      <c r="V187" s="6"/>
      <c r="Y187" s="6"/>
      <c r="Z187" s="6"/>
      <c r="AA187" s="6"/>
      <c r="AB187" s="6"/>
      <c r="AE187" s="6"/>
      <c r="AF187" s="6"/>
      <c r="AG187" s="6"/>
      <c r="AH187" s="6"/>
      <c r="AK187" s="6"/>
      <c r="AL187" s="6"/>
    </row>
    <row r="188" spans="7:38" x14ac:dyDescent="0.3">
      <c r="G188" s="6"/>
      <c r="H188" s="6"/>
      <c r="I188" s="6"/>
      <c r="J188" s="6"/>
      <c r="M188" s="6"/>
      <c r="N188" s="6"/>
      <c r="O188" s="6"/>
      <c r="P188" s="6"/>
      <c r="S188" s="6"/>
      <c r="T188" s="6"/>
      <c r="U188" s="6"/>
      <c r="V188" s="6"/>
      <c r="Y188" s="6"/>
      <c r="Z188" s="6"/>
      <c r="AA188" s="6"/>
      <c r="AB188" s="6"/>
      <c r="AE188" s="6"/>
      <c r="AF188" s="6"/>
      <c r="AG188" s="6"/>
      <c r="AH188" s="6"/>
      <c r="AK188" s="6"/>
      <c r="AL188" s="6"/>
    </row>
    <row r="189" spans="7:38" x14ac:dyDescent="0.3">
      <c r="G189" s="6"/>
      <c r="H189" s="6"/>
      <c r="I189" s="6"/>
      <c r="J189" s="6"/>
      <c r="M189" s="6"/>
      <c r="N189" s="6"/>
      <c r="O189" s="6"/>
      <c r="P189" s="6"/>
      <c r="S189" s="6"/>
      <c r="T189" s="6"/>
      <c r="U189" s="6"/>
      <c r="V189" s="6"/>
      <c r="Y189" s="6"/>
      <c r="Z189" s="6"/>
      <c r="AA189" s="6"/>
      <c r="AB189" s="6"/>
      <c r="AE189" s="6"/>
      <c r="AF189" s="6"/>
      <c r="AG189" s="6"/>
      <c r="AH189" s="6"/>
      <c r="AK189" s="6"/>
      <c r="AL189" s="6"/>
    </row>
    <row r="190" spans="7:38" x14ac:dyDescent="0.3">
      <c r="G190" s="6"/>
      <c r="H190" s="6"/>
      <c r="I190" s="6"/>
      <c r="J190" s="6"/>
      <c r="M190" s="6"/>
      <c r="N190" s="6"/>
      <c r="O190" s="6"/>
      <c r="P190" s="6"/>
      <c r="S190" s="6"/>
      <c r="T190" s="6"/>
      <c r="U190" s="6"/>
      <c r="V190" s="6"/>
      <c r="Y190" s="6"/>
      <c r="Z190" s="6"/>
      <c r="AA190" s="6"/>
      <c r="AB190" s="6"/>
      <c r="AE190" s="6"/>
      <c r="AF190" s="6"/>
      <c r="AG190" s="6"/>
      <c r="AH190" s="6"/>
      <c r="AK190" s="6"/>
      <c r="AL190" s="6"/>
    </row>
    <row r="191" spans="7:38" x14ac:dyDescent="0.3">
      <c r="G191" s="6"/>
      <c r="H191" s="6"/>
      <c r="I191" s="6"/>
      <c r="J191" s="6"/>
      <c r="M191" s="6"/>
      <c r="N191" s="6"/>
      <c r="O191" s="6"/>
      <c r="P191" s="6"/>
      <c r="S191" s="6"/>
      <c r="T191" s="6"/>
      <c r="U191" s="6"/>
      <c r="V191" s="6"/>
      <c r="Y191" s="6"/>
      <c r="Z191" s="6"/>
      <c r="AA191" s="6"/>
      <c r="AB191" s="6"/>
      <c r="AE191" s="6"/>
      <c r="AF191" s="6"/>
      <c r="AG191" s="6"/>
      <c r="AH191" s="6"/>
      <c r="AK191" s="6"/>
      <c r="AL191" s="6"/>
    </row>
    <row r="192" spans="7:38" x14ac:dyDescent="0.3">
      <c r="G192" s="6"/>
      <c r="H192" s="6"/>
      <c r="I192" s="6"/>
      <c r="J192" s="6"/>
      <c r="M192" s="6"/>
      <c r="N192" s="6"/>
      <c r="O192" s="6"/>
      <c r="P192" s="6"/>
      <c r="S192" s="6"/>
      <c r="T192" s="6"/>
      <c r="U192" s="6"/>
      <c r="V192" s="6"/>
      <c r="Y192" s="6"/>
      <c r="Z192" s="6"/>
      <c r="AA192" s="6"/>
      <c r="AB192" s="6"/>
      <c r="AE192" s="6"/>
      <c r="AF192" s="6"/>
      <c r="AG192" s="6"/>
      <c r="AH192" s="6"/>
      <c r="AK192" s="6"/>
      <c r="AL192" s="6"/>
    </row>
    <row r="193" spans="7:38" x14ac:dyDescent="0.3">
      <c r="G193" s="6"/>
      <c r="H193" s="6"/>
      <c r="I193" s="6"/>
      <c r="J193" s="6"/>
      <c r="M193" s="6"/>
      <c r="N193" s="6"/>
      <c r="O193" s="6"/>
      <c r="P193" s="6"/>
      <c r="S193" s="6"/>
      <c r="T193" s="6"/>
      <c r="U193" s="6"/>
      <c r="V193" s="6"/>
      <c r="Y193" s="6"/>
      <c r="Z193" s="6"/>
      <c r="AA193" s="6"/>
      <c r="AB193" s="6"/>
      <c r="AE193" s="6"/>
      <c r="AF193" s="6"/>
      <c r="AG193" s="6"/>
      <c r="AH193" s="6"/>
      <c r="AK193" s="6"/>
      <c r="AL193" s="6"/>
    </row>
    <row r="194" spans="7:38" x14ac:dyDescent="0.3">
      <c r="G194" s="6"/>
      <c r="H194" s="6"/>
      <c r="I194" s="6"/>
      <c r="J194" s="6"/>
      <c r="M194" s="6"/>
      <c r="N194" s="6"/>
      <c r="O194" s="6"/>
      <c r="P194" s="6"/>
      <c r="S194" s="6"/>
      <c r="T194" s="6"/>
      <c r="U194" s="6"/>
      <c r="V194" s="6"/>
      <c r="Y194" s="6"/>
      <c r="Z194" s="6"/>
      <c r="AA194" s="6"/>
      <c r="AB194" s="6"/>
      <c r="AE194" s="6"/>
      <c r="AF194" s="6"/>
      <c r="AG194" s="6"/>
      <c r="AH194" s="6"/>
      <c r="AK194" s="6"/>
      <c r="AL194" s="6"/>
    </row>
    <row r="195" spans="7:38" x14ac:dyDescent="0.3">
      <c r="G195" s="6"/>
      <c r="H195" s="6"/>
      <c r="I195" s="6"/>
      <c r="J195" s="6"/>
      <c r="M195" s="6"/>
      <c r="N195" s="6"/>
      <c r="O195" s="6"/>
      <c r="P195" s="6"/>
      <c r="S195" s="6"/>
      <c r="T195" s="6"/>
      <c r="U195" s="6"/>
      <c r="V195" s="6"/>
      <c r="Y195" s="6"/>
      <c r="Z195" s="6"/>
      <c r="AA195" s="6"/>
      <c r="AB195" s="6"/>
      <c r="AE195" s="6"/>
      <c r="AF195" s="6"/>
      <c r="AG195" s="6"/>
      <c r="AH195" s="6"/>
      <c r="AK195" s="6"/>
      <c r="AL195" s="6"/>
    </row>
    <row r="196" spans="7:38" x14ac:dyDescent="0.3">
      <c r="G196" s="6"/>
      <c r="H196" s="6"/>
      <c r="I196" s="6"/>
      <c r="J196" s="6"/>
      <c r="M196" s="6"/>
      <c r="N196" s="6"/>
      <c r="O196" s="6"/>
      <c r="P196" s="6"/>
      <c r="S196" s="6"/>
      <c r="T196" s="6"/>
      <c r="U196" s="6"/>
      <c r="V196" s="6"/>
      <c r="Y196" s="6"/>
      <c r="Z196" s="6"/>
      <c r="AA196" s="6"/>
      <c r="AB196" s="6"/>
      <c r="AE196" s="6"/>
      <c r="AF196" s="6"/>
      <c r="AG196" s="6"/>
      <c r="AH196" s="6"/>
      <c r="AK196" s="6"/>
      <c r="AL196" s="6"/>
    </row>
    <row r="197" spans="7:38" x14ac:dyDescent="0.3">
      <c r="G197" s="6"/>
      <c r="H197" s="6"/>
      <c r="I197" s="6"/>
      <c r="J197" s="6"/>
      <c r="M197" s="6"/>
      <c r="N197" s="6"/>
      <c r="O197" s="6"/>
      <c r="P197" s="6"/>
      <c r="S197" s="6"/>
      <c r="T197" s="6"/>
      <c r="U197" s="6"/>
      <c r="V197" s="6"/>
      <c r="Y197" s="6"/>
      <c r="Z197" s="6"/>
      <c r="AA197" s="6"/>
      <c r="AB197" s="6"/>
      <c r="AE197" s="6"/>
      <c r="AF197" s="6"/>
      <c r="AG197" s="6"/>
      <c r="AH197" s="6"/>
      <c r="AK197" s="6"/>
      <c r="AL197" s="6"/>
    </row>
    <row r="198" spans="7:38" x14ac:dyDescent="0.3">
      <c r="G198" s="6"/>
      <c r="H198" s="6"/>
      <c r="I198" s="6"/>
      <c r="J198" s="6"/>
      <c r="M198" s="6"/>
      <c r="N198" s="6"/>
      <c r="O198" s="6"/>
      <c r="P198" s="6"/>
      <c r="S198" s="6"/>
      <c r="T198" s="6"/>
      <c r="U198" s="6"/>
      <c r="V198" s="6"/>
      <c r="Y198" s="6"/>
      <c r="Z198" s="6"/>
      <c r="AA198" s="6"/>
      <c r="AB198" s="6"/>
      <c r="AE198" s="6"/>
      <c r="AF198" s="6"/>
      <c r="AG198" s="6"/>
      <c r="AH198" s="6"/>
      <c r="AK198" s="6"/>
      <c r="AL198" s="6"/>
    </row>
    <row r="199" spans="7:38" x14ac:dyDescent="0.3">
      <c r="G199" s="6"/>
      <c r="H199" s="6"/>
      <c r="I199" s="6"/>
      <c r="J199" s="6"/>
      <c r="M199" s="6"/>
      <c r="N199" s="6"/>
      <c r="O199" s="6"/>
      <c r="P199" s="6"/>
      <c r="S199" s="6"/>
      <c r="T199" s="6"/>
      <c r="U199" s="6"/>
      <c r="V199" s="6"/>
      <c r="Y199" s="6"/>
      <c r="Z199" s="6"/>
      <c r="AA199" s="6"/>
      <c r="AB199" s="6"/>
      <c r="AE199" s="6"/>
      <c r="AF199" s="6"/>
      <c r="AG199" s="6"/>
      <c r="AH199" s="6"/>
      <c r="AK199" s="6"/>
      <c r="AL199" s="6"/>
    </row>
    <row r="200" spans="7:38" x14ac:dyDescent="0.3">
      <c r="G200" s="6"/>
      <c r="H200" s="6"/>
      <c r="I200" s="6"/>
      <c r="J200" s="6"/>
      <c r="M200" s="6"/>
      <c r="N200" s="6"/>
      <c r="O200" s="6"/>
      <c r="P200" s="6"/>
      <c r="S200" s="6"/>
      <c r="T200" s="6"/>
      <c r="U200" s="6"/>
      <c r="V200" s="6"/>
      <c r="Y200" s="6"/>
      <c r="Z200" s="6"/>
      <c r="AA200" s="6"/>
      <c r="AB200" s="6"/>
      <c r="AE200" s="6"/>
      <c r="AF200" s="6"/>
      <c r="AG200" s="6"/>
      <c r="AH200" s="6"/>
      <c r="AK200" s="6"/>
      <c r="AL200" s="6"/>
    </row>
    <row r="201" spans="7:38" x14ac:dyDescent="0.3">
      <c r="G201" s="6"/>
      <c r="H201" s="6"/>
      <c r="I201" s="6"/>
      <c r="J201" s="6"/>
      <c r="M201" s="6"/>
      <c r="N201" s="6"/>
      <c r="O201" s="6"/>
      <c r="P201" s="6"/>
      <c r="S201" s="6"/>
      <c r="T201" s="6"/>
      <c r="U201" s="6"/>
      <c r="V201" s="6"/>
      <c r="Y201" s="6"/>
      <c r="Z201" s="6"/>
      <c r="AA201" s="6"/>
      <c r="AB201" s="6"/>
      <c r="AE201" s="6"/>
      <c r="AF201" s="6"/>
      <c r="AG201" s="6"/>
      <c r="AH201" s="6"/>
      <c r="AK201" s="6"/>
      <c r="AL201" s="6"/>
    </row>
    <row r="202" spans="7:38" x14ac:dyDescent="0.3">
      <c r="G202" s="6"/>
      <c r="H202" s="6"/>
      <c r="I202" s="6"/>
      <c r="J202" s="6"/>
      <c r="M202" s="6"/>
      <c r="N202" s="6"/>
      <c r="O202" s="6"/>
      <c r="P202" s="6"/>
      <c r="S202" s="6"/>
      <c r="T202" s="6"/>
      <c r="U202" s="6"/>
      <c r="V202" s="6"/>
      <c r="Y202" s="6"/>
      <c r="Z202" s="6"/>
      <c r="AA202" s="6"/>
      <c r="AB202" s="6"/>
      <c r="AE202" s="6"/>
      <c r="AF202" s="6"/>
      <c r="AG202" s="6"/>
      <c r="AH202" s="6"/>
      <c r="AK202" s="6"/>
      <c r="AL202" s="6"/>
    </row>
    <row r="203" spans="7:38" x14ac:dyDescent="0.3">
      <c r="G203" s="6"/>
      <c r="H203" s="6"/>
      <c r="I203" s="6"/>
      <c r="J203" s="6"/>
      <c r="M203" s="6"/>
      <c r="N203" s="6"/>
      <c r="O203" s="6"/>
      <c r="P203" s="6"/>
      <c r="S203" s="6"/>
      <c r="T203" s="6"/>
      <c r="U203" s="6"/>
      <c r="V203" s="6"/>
      <c r="Y203" s="6"/>
      <c r="Z203" s="6"/>
      <c r="AA203" s="6"/>
      <c r="AB203" s="6"/>
      <c r="AE203" s="6"/>
      <c r="AF203" s="6"/>
      <c r="AG203" s="6"/>
      <c r="AH203" s="6"/>
      <c r="AK203" s="6"/>
      <c r="AL203" s="6"/>
    </row>
    <row r="204" spans="7:38" x14ac:dyDescent="0.3">
      <c r="G204" s="6"/>
      <c r="H204" s="6"/>
      <c r="I204" s="6"/>
      <c r="J204" s="6"/>
      <c r="M204" s="6"/>
      <c r="N204" s="6"/>
      <c r="O204" s="6"/>
      <c r="P204" s="6"/>
      <c r="S204" s="6"/>
      <c r="T204" s="6"/>
      <c r="U204" s="6"/>
      <c r="V204" s="6"/>
      <c r="Y204" s="6"/>
      <c r="Z204" s="6"/>
      <c r="AA204" s="6"/>
      <c r="AB204" s="6"/>
      <c r="AE204" s="6"/>
      <c r="AF204" s="6"/>
      <c r="AG204" s="6"/>
      <c r="AH204" s="6"/>
      <c r="AK204" s="6"/>
      <c r="AL204" s="6"/>
    </row>
    <row r="205" spans="7:38" x14ac:dyDescent="0.3">
      <c r="G205" s="6"/>
      <c r="H205" s="6"/>
      <c r="I205" s="6"/>
      <c r="J205" s="6"/>
      <c r="M205" s="6"/>
      <c r="N205" s="6"/>
      <c r="O205" s="6"/>
      <c r="P205" s="6"/>
      <c r="S205" s="6"/>
      <c r="T205" s="6"/>
      <c r="U205" s="6"/>
      <c r="V205" s="6"/>
      <c r="Y205" s="6"/>
      <c r="Z205" s="6"/>
      <c r="AA205" s="6"/>
      <c r="AB205" s="6"/>
      <c r="AE205" s="6"/>
      <c r="AF205" s="6"/>
      <c r="AG205" s="6"/>
      <c r="AH205" s="6"/>
      <c r="AK205" s="6"/>
      <c r="AL205" s="6"/>
    </row>
    <row r="206" spans="7:38" x14ac:dyDescent="0.3">
      <c r="G206" s="6"/>
      <c r="H206" s="6"/>
      <c r="I206" s="6"/>
      <c r="J206" s="6"/>
      <c r="M206" s="6"/>
      <c r="N206" s="6"/>
      <c r="O206" s="6"/>
      <c r="P206" s="6"/>
      <c r="S206" s="6"/>
      <c r="T206" s="6"/>
      <c r="U206" s="6"/>
      <c r="V206" s="6"/>
      <c r="Y206" s="6"/>
      <c r="Z206" s="6"/>
      <c r="AA206" s="6"/>
      <c r="AB206" s="6"/>
      <c r="AE206" s="6"/>
      <c r="AF206" s="6"/>
      <c r="AG206" s="6"/>
      <c r="AH206" s="6"/>
      <c r="AK206" s="6"/>
      <c r="AL206" s="6"/>
    </row>
    <row r="207" spans="7:38" x14ac:dyDescent="0.3">
      <c r="G207" s="6"/>
      <c r="H207" s="6"/>
      <c r="I207" s="6"/>
      <c r="J207" s="6"/>
      <c r="M207" s="6"/>
      <c r="N207" s="6"/>
      <c r="O207" s="6"/>
      <c r="P207" s="6"/>
      <c r="S207" s="6"/>
      <c r="T207" s="6"/>
      <c r="U207" s="6"/>
      <c r="V207" s="6"/>
      <c r="Y207" s="6"/>
      <c r="Z207" s="6"/>
      <c r="AA207" s="6"/>
      <c r="AB207" s="6"/>
      <c r="AE207" s="6"/>
      <c r="AF207" s="6"/>
      <c r="AG207" s="6"/>
      <c r="AH207" s="6"/>
      <c r="AK207" s="6"/>
      <c r="AL207" s="6"/>
    </row>
    <row r="208" spans="7:38" x14ac:dyDescent="0.3">
      <c r="G208" s="6"/>
      <c r="H208" s="6"/>
      <c r="I208" s="6"/>
      <c r="J208" s="6"/>
      <c r="M208" s="6"/>
      <c r="N208" s="6"/>
      <c r="O208" s="6"/>
      <c r="P208" s="6"/>
      <c r="S208" s="6"/>
      <c r="T208" s="6"/>
      <c r="U208" s="6"/>
      <c r="V208" s="6"/>
      <c r="Y208" s="6"/>
      <c r="Z208" s="6"/>
      <c r="AA208" s="6"/>
      <c r="AB208" s="6"/>
      <c r="AE208" s="6"/>
      <c r="AF208" s="6"/>
      <c r="AG208" s="6"/>
      <c r="AH208" s="6"/>
      <c r="AK208" s="6"/>
      <c r="AL208" s="6"/>
    </row>
    <row r="209" spans="7:38" x14ac:dyDescent="0.3">
      <c r="G209" s="6"/>
      <c r="H209" s="6"/>
      <c r="I209" s="6"/>
      <c r="J209" s="6"/>
      <c r="M209" s="6"/>
      <c r="N209" s="6"/>
      <c r="O209" s="6"/>
      <c r="P209" s="6"/>
      <c r="S209" s="6"/>
      <c r="T209" s="6"/>
      <c r="U209" s="6"/>
      <c r="V209" s="6"/>
      <c r="Y209" s="6"/>
      <c r="Z209" s="6"/>
      <c r="AA209" s="6"/>
      <c r="AB209" s="6"/>
      <c r="AE209" s="6"/>
      <c r="AF209" s="6"/>
      <c r="AG209" s="6"/>
      <c r="AH209" s="6"/>
      <c r="AK209" s="6"/>
      <c r="AL209" s="6"/>
    </row>
    <row r="210" spans="7:38" x14ac:dyDescent="0.3">
      <c r="G210" s="6"/>
      <c r="H210" s="6"/>
      <c r="I210" s="6"/>
      <c r="J210" s="6"/>
      <c r="M210" s="6"/>
      <c r="N210" s="6"/>
      <c r="O210" s="6"/>
      <c r="P210" s="6"/>
      <c r="S210" s="6"/>
      <c r="T210" s="6"/>
      <c r="U210" s="6"/>
      <c r="V210" s="6"/>
      <c r="Y210" s="6"/>
      <c r="Z210" s="6"/>
      <c r="AA210" s="6"/>
      <c r="AB210" s="6"/>
      <c r="AE210" s="6"/>
      <c r="AF210" s="6"/>
      <c r="AG210" s="6"/>
      <c r="AH210" s="6"/>
      <c r="AK210" s="6"/>
      <c r="AL210" s="6"/>
    </row>
    <row r="211" spans="7:38" x14ac:dyDescent="0.3">
      <c r="G211" s="6"/>
      <c r="H211" s="6"/>
      <c r="I211" s="6"/>
      <c r="J211" s="6"/>
      <c r="M211" s="6"/>
      <c r="N211" s="6"/>
      <c r="O211" s="6"/>
      <c r="P211" s="6"/>
      <c r="S211" s="6"/>
      <c r="T211" s="6"/>
      <c r="U211" s="6"/>
      <c r="V211" s="6"/>
      <c r="Y211" s="6"/>
      <c r="Z211" s="6"/>
      <c r="AA211" s="6"/>
      <c r="AB211" s="6"/>
      <c r="AE211" s="6"/>
      <c r="AF211" s="6"/>
      <c r="AG211" s="6"/>
      <c r="AH211" s="6"/>
      <c r="AK211" s="6"/>
      <c r="AL211" s="6"/>
    </row>
    <row r="212" spans="7:38" x14ac:dyDescent="0.3">
      <c r="G212" s="6"/>
      <c r="H212" s="6"/>
      <c r="I212" s="6"/>
      <c r="J212" s="6"/>
      <c r="M212" s="6"/>
      <c r="N212" s="6"/>
      <c r="O212" s="6"/>
      <c r="P212" s="6"/>
      <c r="S212" s="6"/>
      <c r="T212" s="6"/>
      <c r="U212" s="6"/>
      <c r="V212" s="6"/>
      <c r="Y212" s="6"/>
      <c r="Z212" s="6"/>
      <c r="AA212" s="6"/>
      <c r="AB212" s="6"/>
      <c r="AE212" s="6"/>
      <c r="AF212" s="6"/>
      <c r="AG212" s="6"/>
      <c r="AH212" s="6"/>
      <c r="AK212" s="6"/>
      <c r="AL212" s="6"/>
    </row>
    <row r="213" spans="7:38" x14ac:dyDescent="0.3">
      <c r="G213" s="6"/>
      <c r="H213" s="6"/>
      <c r="I213" s="6"/>
      <c r="J213" s="6"/>
      <c r="M213" s="6"/>
      <c r="N213" s="6"/>
      <c r="O213" s="6"/>
      <c r="P213" s="6"/>
      <c r="S213" s="6"/>
      <c r="T213" s="6"/>
      <c r="U213" s="6"/>
      <c r="V213" s="6"/>
      <c r="Y213" s="6"/>
      <c r="Z213" s="6"/>
      <c r="AA213" s="6"/>
      <c r="AB213" s="6"/>
      <c r="AE213" s="6"/>
      <c r="AF213" s="6"/>
      <c r="AG213" s="6"/>
      <c r="AH213" s="6"/>
      <c r="AK213" s="6"/>
      <c r="AL213" s="6"/>
    </row>
    <row r="214" spans="7:38" x14ac:dyDescent="0.3">
      <c r="G214" s="6"/>
      <c r="H214" s="6"/>
      <c r="I214" s="6"/>
      <c r="J214" s="6"/>
      <c r="M214" s="6"/>
      <c r="N214" s="6"/>
      <c r="O214" s="6"/>
      <c r="P214" s="6"/>
      <c r="S214" s="6"/>
      <c r="T214" s="6"/>
      <c r="U214" s="6"/>
      <c r="V214" s="6"/>
      <c r="Y214" s="6"/>
      <c r="Z214" s="6"/>
      <c r="AA214" s="6"/>
      <c r="AB214" s="6"/>
      <c r="AE214" s="6"/>
      <c r="AF214" s="6"/>
      <c r="AG214" s="6"/>
      <c r="AH214" s="6"/>
      <c r="AK214" s="6"/>
      <c r="AL214" s="6"/>
    </row>
    <row r="215" spans="7:38" x14ac:dyDescent="0.3">
      <c r="G215" s="6"/>
      <c r="H215" s="6"/>
      <c r="I215" s="6"/>
      <c r="J215" s="6"/>
      <c r="M215" s="6"/>
      <c r="N215" s="6"/>
      <c r="O215" s="6"/>
      <c r="P215" s="6"/>
      <c r="S215" s="6"/>
      <c r="T215" s="6"/>
      <c r="U215" s="6"/>
      <c r="V215" s="6"/>
      <c r="Y215" s="6"/>
      <c r="Z215" s="6"/>
      <c r="AA215" s="6"/>
      <c r="AB215" s="6"/>
      <c r="AE215" s="6"/>
      <c r="AF215" s="6"/>
      <c r="AG215" s="6"/>
      <c r="AH215" s="6"/>
      <c r="AK215" s="6"/>
      <c r="AL215" s="6"/>
    </row>
    <row r="216" spans="7:38" x14ac:dyDescent="0.3">
      <c r="G216" s="6"/>
      <c r="H216" s="6"/>
      <c r="I216" s="6"/>
      <c r="J216" s="6"/>
      <c r="M216" s="6"/>
      <c r="N216" s="6"/>
      <c r="O216" s="6"/>
      <c r="P216" s="6"/>
      <c r="S216" s="6"/>
      <c r="T216" s="6"/>
      <c r="U216" s="6"/>
      <c r="V216" s="6"/>
      <c r="Y216" s="6"/>
      <c r="Z216" s="6"/>
      <c r="AA216" s="6"/>
      <c r="AB216" s="6"/>
      <c r="AE216" s="6"/>
      <c r="AF216" s="6"/>
      <c r="AG216" s="6"/>
      <c r="AH216" s="6"/>
      <c r="AK216" s="6"/>
      <c r="AL216" s="6"/>
    </row>
    <row r="217" spans="7:38" x14ac:dyDescent="0.3">
      <c r="G217" s="6"/>
      <c r="H217" s="6"/>
      <c r="I217" s="6"/>
      <c r="J217" s="6"/>
      <c r="M217" s="6"/>
      <c r="N217" s="6"/>
      <c r="O217" s="6"/>
      <c r="P217" s="6"/>
      <c r="S217" s="6"/>
      <c r="T217" s="6"/>
      <c r="U217" s="6"/>
      <c r="V217" s="6"/>
      <c r="Y217" s="6"/>
      <c r="Z217" s="6"/>
      <c r="AA217" s="6"/>
      <c r="AB217" s="6"/>
      <c r="AE217" s="6"/>
      <c r="AF217" s="6"/>
      <c r="AG217" s="6"/>
      <c r="AH217" s="6"/>
      <c r="AK217" s="6"/>
      <c r="AL217" s="6"/>
    </row>
    <row r="218" spans="7:38" x14ac:dyDescent="0.3">
      <c r="G218" s="6"/>
      <c r="H218" s="6"/>
      <c r="I218" s="6"/>
      <c r="J218" s="6"/>
      <c r="M218" s="6"/>
      <c r="N218" s="6"/>
      <c r="O218" s="6"/>
      <c r="P218" s="6"/>
      <c r="S218" s="6"/>
      <c r="T218" s="6"/>
      <c r="U218" s="6"/>
      <c r="V218" s="6"/>
      <c r="Y218" s="6"/>
      <c r="Z218" s="6"/>
      <c r="AA218" s="6"/>
      <c r="AB218" s="6"/>
      <c r="AE218" s="6"/>
      <c r="AF218" s="6"/>
      <c r="AG218" s="6"/>
      <c r="AH218" s="6"/>
      <c r="AK218" s="6"/>
      <c r="AL218" s="6"/>
    </row>
    <row r="219" spans="7:38" x14ac:dyDescent="0.3">
      <c r="G219" s="6"/>
      <c r="H219" s="6"/>
      <c r="I219" s="6"/>
      <c r="J219" s="6"/>
      <c r="M219" s="6"/>
      <c r="N219" s="6"/>
      <c r="O219" s="6"/>
      <c r="P219" s="6"/>
      <c r="S219" s="6"/>
      <c r="T219" s="6"/>
      <c r="U219" s="6"/>
      <c r="V219" s="6"/>
      <c r="Y219" s="6"/>
      <c r="Z219" s="6"/>
      <c r="AA219" s="6"/>
      <c r="AB219" s="6"/>
      <c r="AE219" s="6"/>
      <c r="AF219" s="6"/>
      <c r="AG219" s="6"/>
      <c r="AH219" s="6"/>
      <c r="AK219" s="6"/>
      <c r="AL219" s="6"/>
    </row>
    <row r="220" spans="7:38" x14ac:dyDescent="0.3">
      <c r="G220" s="6"/>
      <c r="H220" s="6"/>
      <c r="I220" s="6"/>
      <c r="J220" s="6"/>
      <c r="M220" s="6"/>
      <c r="N220" s="6"/>
      <c r="O220" s="6"/>
      <c r="P220" s="6"/>
      <c r="S220" s="6"/>
      <c r="T220" s="6"/>
      <c r="U220" s="6"/>
      <c r="V220" s="6"/>
      <c r="Y220" s="6"/>
      <c r="Z220" s="6"/>
      <c r="AA220" s="6"/>
      <c r="AB220" s="6"/>
      <c r="AE220" s="6"/>
      <c r="AF220" s="6"/>
      <c r="AG220" s="6"/>
      <c r="AH220" s="6"/>
      <c r="AK220" s="6"/>
      <c r="AL220" s="6"/>
    </row>
    <row r="221" spans="7:38" x14ac:dyDescent="0.3">
      <c r="G221" s="6"/>
      <c r="H221" s="6"/>
      <c r="I221" s="6"/>
      <c r="J221" s="6"/>
      <c r="M221" s="6"/>
      <c r="N221" s="6"/>
      <c r="O221" s="6"/>
      <c r="P221" s="6"/>
      <c r="S221" s="6"/>
      <c r="T221" s="6"/>
      <c r="U221" s="6"/>
      <c r="V221" s="6"/>
      <c r="Y221" s="6"/>
      <c r="Z221" s="6"/>
      <c r="AA221" s="6"/>
      <c r="AB221" s="6"/>
      <c r="AE221" s="6"/>
      <c r="AF221" s="6"/>
      <c r="AG221" s="6"/>
      <c r="AH221" s="6"/>
      <c r="AK221" s="6"/>
      <c r="AL221" s="6"/>
    </row>
    <row r="222" spans="7:38" x14ac:dyDescent="0.3">
      <c r="G222" s="6"/>
      <c r="H222" s="6"/>
      <c r="I222" s="6"/>
      <c r="J222" s="6"/>
      <c r="M222" s="6"/>
      <c r="N222" s="6"/>
      <c r="O222" s="6"/>
      <c r="P222" s="6"/>
      <c r="S222" s="6"/>
      <c r="T222" s="6"/>
      <c r="U222" s="6"/>
      <c r="V222" s="6"/>
      <c r="Y222" s="6"/>
      <c r="Z222" s="6"/>
      <c r="AA222" s="6"/>
      <c r="AB222" s="6"/>
      <c r="AE222" s="6"/>
      <c r="AF222" s="6"/>
      <c r="AG222" s="6"/>
      <c r="AH222" s="6"/>
      <c r="AK222" s="6"/>
      <c r="AL222" s="6"/>
    </row>
    <row r="223" spans="7:38" x14ac:dyDescent="0.3">
      <c r="G223" s="6"/>
      <c r="H223" s="6"/>
      <c r="I223" s="6"/>
      <c r="J223" s="6"/>
      <c r="M223" s="6"/>
      <c r="N223" s="6"/>
      <c r="O223" s="6"/>
      <c r="P223" s="6"/>
      <c r="S223" s="6"/>
      <c r="T223" s="6"/>
      <c r="U223" s="6"/>
      <c r="V223" s="6"/>
      <c r="Y223" s="6"/>
      <c r="Z223" s="6"/>
      <c r="AA223" s="6"/>
      <c r="AB223" s="6"/>
      <c r="AE223" s="6"/>
      <c r="AF223" s="6"/>
      <c r="AG223" s="6"/>
      <c r="AH223" s="6"/>
      <c r="AK223" s="6"/>
      <c r="AL223" s="6"/>
    </row>
    <row r="224" spans="7:38" x14ac:dyDescent="0.3">
      <c r="G224" s="6"/>
      <c r="H224" s="6"/>
      <c r="I224" s="6"/>
      <c r="J224" s="6"/>
      <c r="M224" s="6"/>
      <c r="N224" s="6"/>
      <c r="O224" s="6"/>
      <c r="P224" s="6"/>
      <c r="S224" s="6"/>
      <c r="T224" s="6"/>
      <c r="U224" s="6"/>
      <c r="V224" s="6"/>
      <c r="Y224" s="6"/>
      <c r="Z224" s="6"/>
      <c r="AA224" s="6"/>
      <c r="AB224" s="6"/>
      <c r="AE224" s="6"/>
      <c r="AF224" s="6"/>
      <c r="AG224" s="6"/>
      <c r="AH224" s="6"/>
      <c r="AK224" s="6"/>
      <c r="AL224" s="6"/>
    </row>
    <row r="225" spans="7:38" x14ac:dyDescent="0.3">
      <c r="G225" s="6"/>
      <c r="H225" s="6"/>
      <c r="I225" s="6"/>
      <c r="J225" s="6"/>
      <c r="M225" s="6"/>
      <c r="N225" s="6"/>
      <c r="O225" s="6"/>
      <c r="P225" s="6"/>
      <c r="S225" s="6"/>
      <c r="T225" s="6"/>
      <c r="U225" s="6"/>
      <c r="V225" s="6"/>
      <c r="Y225" s="6"/>
      <c r="Z225" s="6"/>
      <c r="AA225" s="6"/>
      <c r="AB225" s="6"/>
      <c r="AE225" s="6"/>
      <c r="AF225" s="6"/>
      <c r="AG225" s="6"/>
      <c r="AH225" s="6"/>
      <c r="AK225" s="6"/>
      <c r="AL225" s="6"/>
    </row>
    <row r="226" spans="7:38" x14ac:dyDescent="0.3">
      <c r="G226" s="6"/>
      <c r="H226" s="6"/>
      <c r="I226" s="6"/>
      <c r="J226" s="6"/>
      <c r="M226" s="6"/>
      <c r="N226" s="6"/>
      <c r="O226" s="6"/>
      <c r="P226" s="6"/>
      <c r="S226" s="6"/>
      <c r="T226" s="6"/>
      <c r="U226" s="6"/>
      <c r="V226" s="6"/>
      <c r="Y226" s="6"/>
      <c r="Z226" s="6"/>
      <c r="AA226" s="6"/>
      <c r="AB226" s="6"/>
      <c r="AE226" s="6"/>
      <c r="AF226" s="6"/>
      <c r="AG226" s="6"/>
      <c r="AH226" s="6"/>
      <c r="AK226" s="6"/>
      <c r="AL226" s="6"/>
    </row>
    <row r="227" spans="7:38" x14ac:dyDescent="0.3">
      <c r="G227" s="6"/>
      <c r="H227" s="6"/>
      <c r="I227" s="6"/>
      <c r="J227" s="6"/>
      <c r="M227" s="6"/>
      <c r="N227" s="6"/>
      <c r="O227" s="6"/>
      <c r="P227" s="6"/>
      <c r="S227" s="6"/>
      <c r="T227" s="6"/>
      <c r="U227" s="6"/>
      <c r="V227" s="6"/>
      <c r="Y227" s="6"/>
      <c r="Z227" s="6"/>
      <c r="AA227" s="6"/>
      <c r="AB227" s="6"/>
      <c r="AE227" s="6"/>
      <c r="AF227" s="6"/>
      <c r="AG227" s="6"/>
      <c r="AH227" s="6"/>
      <c r="AK227" s="6"/>
      <c r="AL227" s="6"/>
    </row>
    <row r="228" spans="7:38" x14ac:dyDescent="0.3">
      <c r="G228" s="6"/>
      <c r="H228" s="6"/>
      <c r="I228" s="6"/>
      <c r="J228" s="6"/>
      <c r="M228" s="6"/>
      <c r="N228" s="6"/>
      <c r="O228" s="6"/>
      <c r="P228" s="6"/>
      <c r="S228" s="6"/>
      <c r="T228" s="6"/>
      <c r="U228" s="6"/>
      <c r="V228" s="6"/>
      <c r="Y228" s="6"/>
      <c r="Z228" s="6"/>
      <c r="AA228" s="6"/>
      <c r="AB228" s="6"/>
      <c r="AE228" s="6"/>
      <c r="AF228" s="6"/>
      <c r="AG228" s="6"/>
      <c r="AH228" s="6"/>
      <c r="AK228" s="6"/>
      <c r="AL228" s="6"/>
    </row>
    <row r="229" spans="7:38" x14ac:dyDescent="0.3">
      <c r="G229" s="6"/>
      <c r="H229" s="6"/>
      <c r="I229" s="6"/>
      <c r="J229" s="6"/>
      <c r="M229" s="6"/>
      <c r="N229" s="6"/>
      <c r="O229" s="6"/>
      <c r="P229" s="6"/>
      <c r="S229" s="6"/>
      <c r="T229" s="6"/>
      <c r="U229" s="6"/>
      <c r="V229" s="6"/>
      <c r="Y229" s="6"/>
      <c r="Z229" s="6"/>
      <c r="AA229" s="6"/>
      <c r="AB229" s="6"/>
      <c r="AE229" s="6"/>
      <c r="AF229" s="6"/>
      <c r="AG229" s="6"/>
      <c r="AH229" s="6"/>
      <c r="AK229" s="6"/>
      <c r="AL229" s="6"/>
    </row>
    <row r="230" spans="7:38" x14ac:dyDescent="0.3">
      <c r="G230" s="6"/>
      <c r="H230" s="6"/>
      <c r="I230" s="6"/>
      <c r="J230" s="6"/>
      <c r="M230" s="6"/>
      <c r="N230" s="6"/>
      <c r="O230" s="6"/>
      <c r="P230" s="6"/>
      <c r="S230" s="6"/>
      <c r="T230" s="6"/>
      <c r="U230" s="6"/>
      <c r="V230" s="6"/>
      <c r="Y230" s="6"/>
      <c r="Z230" s="6"/>
      <c r="AA230" s="6"/>
      <c r="AB230" s="6"/>
      <c r="AE230" s="6"/>
      <c r="AF230" s="6"/>
      <c r="AG230" s="6"/>
      <c r="AH230" s="6"/>
      <c r="AK230" s="6"/>
      <c r="AL230" s="6"/>
    </row>
    <row r="231" spans="7:38" x14ac:dyDescent="0.3">
      <c r="G231" s="6"/>
      <c r="H231" s="6"/>
      <c r="I231" s="6"/>
      <c r="J231" s="6"/>
      <c r="M231" s="6"/>
      <c r="N231" s="6"/>
      <c r="O231" s="6"/>
      <c r="P231" s="6"/>
      <c r="S231" s="6"/>
      <c r="T231" s="6"/>
      <c r="U231" s="6"/>
      <c r="V231" s="6"/>
      <c r="Y231" s="6"/>
      <c r="Z231" s="6"/>
      <c r="AA231" s="6"/>
      <c r="AB231" s="6"/>
      <c r="AE231" s="6"/>
      <c r="AF231" s="6"/>
      <c r="AG231" s="6"/>
      <c r="AH231" s="6"/>
      <c r="AK231" s="6"/>
      <c r="AL231" s="6"/>
    </row>
    <row r="232" spans="7:38" x14ac:dyDescent="0.3">
      <c r="G232" s="6"/>
      <c r="H232" s="6"/>
      <c r="I232" s="6"/>
      <c r="J232" s="6"/>
      <c r="M232" s="6"/>
      <c r="N232" s="6"/>
      <c r="O232" s="6"/>
      <c r="P232" s="6"/>
      <c r="S232" s="6"/>
      <c r="T232" s="6"/>
      <c r="U232" s="6"/>
      <c r="V232" s="6"/>
      <c r="Y232" s="6"/>
      <c r="Z232" s="6"/>
      <c r="AA232" s="6"/>
      <c r="AB232" s="6"/>
      <c r="AE232" s="6"/>
      <c r="AF232" s="6"/>
      <c r="AG232" s="6"/>
      <c r="AH232" s="6"/>
      <c r="AK232" s="6"/>
      <c r="AL232" s="6"/>
    </row>
    <row r="233" spans="7:38" x14ac:dyDescent="0.3">
      <c r="G233" s="6"/>
      <c r="H233" s="6"/>
      <c r="I233" s="6"/>
      <c r="J233" s="6"/>
      <c r="M233" s="6"/>
      <c r="N233" s="6"/>
      <c r="O233" s="6"/>
      <c r="P233" s="6"/>
      <c r="S233" s="6"/>
      <c r="T233" s="6"/>
      <c r="U233" s="6"/>
      <c r="V233" s="6"/>
      <c r="Y233" s="6"/>
      <c r="Z233" s="6"/>
      <c r="AA233" s="6"/>
      <c r="AB233" s="6"/>
      <c r="AE233" s="6"/>
      <c r="AF233" s="6"/>
      <c r="AG233" s="6"/>
      <c r="AH233" s="6"/>
      <c r="AK233" s="6"/>
      <c r="AL233" s="6"/>
    </row>
    <row r="234" spans="7:38" x14ac:dyDescent="0.3">
      <c r="G234" s="6"/>
      <c r="H234" s="6"/>
      <c r="I234" s="6"/>
      <c r="J234" s="6"/>
      <c r="M234" s="6"/>
      <c r="N234" s="6"/>
      <c r="O234" s="6"/>
      <c r="P234" s="6"/>
      <c r="S234" s="6"/>
      <c r="T234" s="6"/>
      <c r="U234" s="6"/>
      <c r="V234" s="6"/>
      <c r="Y234" s="6"/>
      <c r="Z234" s="6"/>
      <c r="AA234" s="6"/>
      <c r="AB234" s="6"/>
      <c r="AE234" s="6"/>
      <c r="AF234" s="6"/>
      <c r="AG234" s="6"/>
      <c r="AH234" s="6"/>
      <c r="AK234" s="6"/>
      <c r="AL234" s="6"/>
    </row>
    <row r="235" spans="7:38" x14ac:dyDescent="0.3">
      <c r="G235" s="6"/>
      <c r="H235" s="6"/>
      <c r="I235" s="6"/>
      <c r="J235" s="6"/>
      <c r="M235" s="6"/>
      <c r="N235" s="6"/>
      <c r="O235" s="6"/>
      <c r="P235" s="6"/>
      <c r="S235" s="6"/>
      <c r="T235" s="6"/>
      <c r="U235" s="6"/>
      <c r="V235" s="6"/>
      <c r="Y235" s="6"/>
      <c r="Z235" s="6"/>
      <c r="AA235" s="6"/>
      <c r="AB235" s="6"/>
      <c r="AE235" s="6"/>
      <c r="AF235" s="6"/>
      <c r="AG235" s="6"/>
      <c r="AH235" s="6"/>
      <c r="AK235" s="6"/>
      <c r="AL235" s="6"/>
    </row>
    <row r="236" spans="7:38" x14ac:dyDescent="0.3">
      <c r="G236" s="6"/>
      <c r="H236" s="6"/>
      <c r="I236" s="6"/>
      <c r="J236" s="6"/>
      <c r="M236" s="6"/>
      <c r="N236" s="6"/>
      <c r="O236" s="6"/>
      <c r="P236" s="6"/>
      <c r="S236" s="6"/>
      <c r="T236" s="6"/>
      <c r="U236" s="6"/>
      <c r="V236" s="6"/>
      <c r="Y236" s="6"/>
      <c r="Z236" s="6"/>
      <c r="AA236" s="6"/>
      <c r="AB236" s="6"/>
      <c r="AE236" s="6"/>
      <c r="AF236" s="6"/>
      <c r="AG236" s="6"/>
      <c r="AH236" s="6"/>
      <c r="AK236" s="6"/>
      <c r="AL236" s="6"/>
    </row>
    <row r="237" spans="7:38" x14ac:dyDescent="0.3">
      <c r="G237" s="6"/>
      <c r="H237" s="6"/>
      <c r="I237" s="6"/>
      <c r="J237" s="6"/>
      <c r="M237" s="6"/>
      <c r="N237" s="6"/>
      <c r="O237" s="6"/>
      <c r="P237" s="6"/>
      <c r="S237" s="6"/>
      <c r="T237" s="6"/>
      <c r="U237" s="6"/>
      <c r="V237" s="6"/>
      <c r="Y237" s="6"/>
      <c r="Z237" s="6"/>
      <c r="AA237" s="6"/>
      <c r="AB237" s="6"/>
      <c r="AE237" s="6"/>
      <c r="AF237" s="6"/>
      <c r="AG237" s="6"/>
      <c r="AH237" s="6"/>
      <c r="AK237" s="6"/>
      <c r="AL237" s="6"/>
    </row>
    <row r="238" spans="7:38" x14ac:dyDescent="0.3">
      <c r="G238" s="6"/>
      <c r="H238" s="6"/>
      <c r="I238" s="6"/>
      <c r="J238" s="6"/>
      <c r="M238" s="6"/>
      <c r="N238" s="6"/>
      <c r="O238" s="6"/>
      <c r="P238" s="6"/>
      <c r="S238" s="6"/>
      <c r="T238" s="6"/>
      <c r="U238" s="6"/>
      <c r="V238" s="6"/>
      <c r="Y238" s="6"/>
      <c r="Z238" s="6"/>
      <c r="AA238" s="6"/>
      <c r="AB238" s="6"/>
      <c r="AE238" s="6"/>
      <c r="AF238" s="6"/>
      <c r="AG238" s="6"/>
      <c r="AH238" s="6"/>
      <c r="AK238" s="6"/>
      <c r="AL238" s="6"/>
    </row>
    <row r="239" spans="7:38" x14ac:dyDescent="0.3">
      <c r="G239" s="6"/>
      <c r="H239" s="6"/>
      <c r="I239" s="6"/>
      <c r="J239" s="6"/>
      <c r="M239" s="6"/>
      <c r="N239" s="6"/>
      <c r="O239" s="6"/>
      <c r="P239" s="6"/>
      <c r="S239" s="6"/>
      <c r="T239" s="6"/>
      <c r="U239" s="6"/>
      <c r="V239" s="6"/>
      <c r="Y239" s="6"/>
      <c r="Z239" s="6"/>
      <c r="AA239" s="6"/>
      <c r="AB239" s="6"/>
      <c r="AE239" s="6"/>
      <c r="AF239" s="6"/>
      <c r="AG239" s="6"/>
      <c r="AH239" s="6"/>
      <c r="AK239" s="6"/>
      <c r="AL239" s="6"/>
    </row>
    <row r="240" spans="7:38" x14ac:dyDescent="0.3">
      <c r="G240" s="6"/>
      <c r="H240" s="6"/>
      <c r="I240" s="6"/>
      <c r="J240" s="6"/>
      <c r="M240" s="6"/>
      <c r="N240" s="6"/>
      <c r="O240" s="6"/>
      <c r="P240" s="6"/>
      <c r="S240" s="6"/>
      <c r="T240" s="6"/>
      <c r="U240" s="6"/>
      <c r="V240" s="6"/>
      <c r="Y240" s="6"/>
      <c r="Z240" s="6"/>
      <c r="AA240" s="6"/>
      <c r="AB240" s="6"/>
      <c r="AE240" s="6"/>
      <c r="AF240" s="6"/>
      <c r="AG240" s="6"/>
      <c r="AH240" s="6"/>
      <c r="AK240" s="6"/>
      <c r="AL240" s="6"/>
    </row>
    <row r="241" spans="7:38" x14ac:dyDescent="0.3">
      <c r="G241" s="6"/>
      <c r="H241" s="6"/>
      <c r="I241" s="6"/>
      <c r="J241" s="6"/>
      <c r="M241" s="6"/>
      <c r="N241" s="6"/>
      <c r="O241" s="6"/>
      <c r="P241" s="6"/>
      <c r="S241" s="6"/>
      <c r="T241" s="6"/>
      <c r="U241" s="6"/>
      <c r="V241" s="6"/>
      <c r="Y241" s="6"/>
      <c r="Z241" s="6"/>
      <c r="AA241" s="6"/>
      <c r="AB241" s="6"/>
      <c r="AE241" s="6"/>
      <c r="AF241" s="6"/>
      <c r="AG241" s="6"/>
      <c r="AH241" s="6"/>
      <c r="AK241" s="6"/>
      <c r="AL241" s="6"/>
    </row>
    <row r="242" spans="7:38" x14ac:dyDescent="0.3">
      <c r="G242" s="6"/>
      <c r="H242" s="6"/>
      <c r="I242" s="6"/>
      <c r="J242" s="6"/>
      <c r="M242" s="6"/>
      <c r="N242" s="6"/>
      <c r="O242" s="6"/>
      <c r="P242" s="6"/>
      <c r="S242" s="6"/>
      <c r="T242" s="6"/>
      <c r="U242" s="6"/>
      <c r="V242" s="6"/>
      <c r="Y242" s="6"/>
      <c r="Z242" s="6"/>
      <c r="AA242" s="6"/>
      <c r="AB242" s="6"/>
      <c r="AE242" s="6"/>
      <c r="AF242" s="6"/>
      <c r="AG242" s="6"/>
      <c r="AH242" s="6"/>
      <c r="AK242" s="6"/>
      <c r="AL242" s="6"/>
    </row>
    <row r="243" spans="7:38" x14ac:dyDescent="0.3">
      <c r="G243" s="6"/>
      <c r="H243" s="6"/>
      <c r="I243" s="6"/>
      <c r="J243" s="6"/>
      <c r="M243" s="6"/>
      <c r="N243" s="6"/>
      <c r="O243" s="6"/>
      <c r="P243" s="6"/>
      <c r="S243" s="6"/>
      <c r="T243" s="6"/>
      <c r="U243" s="6"/>
      <c r="V243" s="6"/>
      <c r="Y243" s="6"/>
      <c r="Z243" s="6"/>
      <c r="AA243" s="6"/>
      <c r="AB243" s="6"/>
      <c r="AE243" s="6"/>
      <c r="AF243" s="6"/>
      <c r="AG243" s="6"/>
      <c r="AH243" s="6"/>
      <c r="AK243" s="6"/>
      <c r="AL243" s="6"/>
    </row>
    <row r="244" spans="7:38" x14ac:dyDescent="0.3">
      <c r="G244" s="6"/>
      <c r="H244" s="6"/>
      <c r="I244" s="6"/>
      <c r="J244" s="6"/>
      <c r="M244" s="6"/>
      <c r="N244" s="6"/>
      <c r="O244" s="6"/>
      <c r="P244" s="6"/>
      <c r="S244" s="6"/>
      <c r="T244" s="6"/>
      <c r="U244" s="6"/>
      <c r="V244" s="6"/>
      <c r="Y244" s="6"/>
      <c r="Z244" s="6"/>
      <c r="AA244" s="6"/>
      <c r="AB244" s="6"/>
      <c r="AE244" s="6"/>
      <c r="AF244" s="6"/>
      <c r="AG244" s="6"/>
      <c r="AH244" s="6"/>
      <c r="AK244" s="6"/>
      <c r="AL244" s="6"/>
    </row>
    <row r="245" spans="7:38" x14ac:dyDescent="0.3">
      <c r="G245" s="6"/>
      <c r="H245" s="6"/>
      <c r="I245" s="6"/>
      <c r="J245" s="6"/>
      <c r="M245" s="6"/>
      <c r="N245" s="6"/>
      <c r="O245" s="6"/>
      <c r="P245" s="6"/>
      <c r="S245" s="6"/>
      <c r="T245" s="6"/>
      <c r="U245" s="6"/>
      <c r="V245" s="6"/>
      <c r="Y245" s="6"/>
      <c r="Z245" s="6"/>
      <c r="AA245" s="6"/>
      <c r="AB245" s="6"/>
      <c r="AE245" s="6"/>
      <c r="AF245" s="6"/>
      <c r="AG245" s="6"/>
      <c r="AH245" s="6"/>
      <c r="AK245" s="6"/>
      <c r="AL245" s="6"/>
    </row>
    <row r="246" spans="7:38" x14ac:dyDescent="0.3">
      <c r="G246" s="6"/>
      <c r="H246" s="6"/>
      <c r="I246" s="6"/>
      <c r="J246" s="6"/>
      <c r="M246" s="6"/>
      <c r="N246" s="6"/>
      <c r="O246" s="6"/>
      <c r="P246" s="6"/>
      <c r="S246" s="6"/>
      <c r="T246" s="6"/>
      <c r="U246" s="6"/>
      <c r="V246" s="6"/>
      <c r="Y246" s="6"/>
      <c r="Z246" s="6"/>
      <c r="AA246" s="6"/>
      <c r="AB246" s="6"/>
      <c r="AE246" s="6"/>
      <c r="AF246" s="6"/>
      <c r="AG246" s="6"/>
      <c r="AH246" s="6"/>
      <c r="AK246" s="6"/>
      <c r="AL246" s="6"/>
    </row>
    <row r="247" spans="7:38" x14ac:dyDescent="0.3">
      <c r="G247" s="6"/>
      <c r="H247" s="6"/>
      <c r="I247" s="6"/>
      <c r="J247" s="6"/>
      <c r="M247" s="6"/>
      <c r="N247" s="6"/>
      <c r="O247" s="6"/>
      <c r="P247" s="6"/>
      <c r="S247" s="6"/>
      <c r="T247" s="6"/>
      <c r="U247" s="6"/>
      <c r="V247" s="6"/>
      <c r="Y247" s="6"/>
      <c r="Z247" s="6"/>
      <c r="AA247" s="6"/>
      <c r="AB247" s="6"/>
      <c r="AE247" s="6"/>
      <c r="AF247" s="6"/>
      <c r="AG247" s="6"/>
      <c r="AH247" s="6"/>
      <c r="AK247" s="6"/>
      <c r="AL247" s="6"/>
    </row>
    <row r="248" spans="7:38" x14ac:dyDescent="0.3">
      <c r="G248" s="6"/>
      <c r="H248" s="6"/>
      <c r="I248" s="6"/>
      <c r="J248" s="6"/>
      <c r="M248" s="6"/>
      <c r="N248" s="6"/>
      <c r="O248" s="6"/>
      <c r="P248" s="6"/>
      <c r="S248" s="6"/>
      <c r="T248" s="6"/>
      <c r="U248" s="6"/>
      <c r="V248" s="6"/>
      <c r="Y248" s="6"/>
      <c r="Z248" s="6"/>
      <c r="AA248" s="6"/>
      <c r="AB248" s="6"/>
      <c r="AE248" s="6"/>
      <c r="AF248" s="6"/>
      <c r="AG248" s="6"/>
      <c r="AH248" s="6"/>
      <c r="AK248" s="6"/>
      <c r="AL248" s="6"/>
    </row>
    <row r="249" spans="7:38" x14ac:dyDescent="0.3">
      <c r="G249" s="6"/>
      <c r="H249" s="6"/>
      <c r="I249" s="6"/>
      <c r="J249" s="6"/>
      <c r="M249" s="6"/>
      <c r="N249" s="6"/>
      <c r="O249" s="6"/>
      <c r="P249" s="6"/>
      <c r="S249" s="6"/>
      <c r="T249" s="6"/>
      <c r="U249" s="6"/>
      <c r="V249" s="6"/>
      <c r="Y249" s="6"/>
      <c r="Z249" s="6"/>
      <c r="AA249" s="6"/>
      <c r="AB249" s="6"/>
      <c r="AE249" s="6"/>
      <c r="AF249" s="6"/>
      <c r="AG249" s="6"/>
      <c r="AH249" s="6"/>
      <c r="AK249" s="6"/>
      <c r="AL249" s="6"/>
    </row>
    <row r="250" spans="7:38" x14ac:dyDescent="0.3">
      <c r="G250" s="6"/>
      <c r="H250" s="6"/>
      <c r="I250" s="6"/>
      <c r="J250" s="6"/>
      <c r="M250" s="6"/>
      <c r="N250" s="6"/>
      <c r="O250" s="6"/>
      <c r="P250" s="6"/>
      <c r="S250" s="6"/>
      <c r="T250" s="6"/>
      <c r="U250" s="6"/>
      <c r="V250" s="6"/>
      <c r="Y250" s="6"/>
      <c r="Z250" s="6"/>
      <c r="AA250" s="6"/>
      <c r="AB250" s="6"/>
      <c r="AE250" s="6"/>
      <c r="AF250" s="6"/>
      <c r="AG250" s="6"/>
      <c r="AH250" s="6"/>
      <c r="AK250" s="6"/>
      <c r="AL250" s="6"/>
    </row>
    <row r="251" spans="7:38" x14ac:dyDescent="0.3">
      <c r="G251" s="6"/>
      <c r="H251" s="6"/>
      <c r="I251" s="6"/>
      <c r="J251" s="6"/>
      <c r="M251" s="6"/>
      <c r="N251" s="6"/>
      <c r="O251" s="6"/>
      <c r="P251" s="6"/>
      <c r="S251" s="6"/>
      <c r="T251" s="6"/>
      <c r="U251" s="6"/>
      <c r="V251" s="6"/>
      <c r="Y251" s="6"/>
      <c r="Z251" s="6"/>
      <c r="AA251" s="6"/>
      <c r="AB251" s="6"/>
      <c r="AE251" s="6"/>
      <c r="AF251" s="6"/>
      <c r="AG251" s="6"/>
      <c r="AH251" s="6"/>
      <c r="AK251" s="6"/>
      <c r="AL251" s="6"/>
    </row>
    <row r="252" spans="7:38" x14ac:dyDescent="0.3">
      <c r="G252" s="6"/>
      <c r="H252" s="6"/>
      <c r="I252" s="6"/>
      <c r="J252" s="6"/>
      <c r="M252" s="6"/>
      <c r="N252" s="6"/>
      <c r="O252" s="6"/>
      <c r="P252" s="6"/>
      <c r="S252" s="6"/>
      <c r="T252" s="6"/>
      <c r="U252" s="6"/>
      <c r="V252" s="6"/>
      <c r="Y252" s="6"/>
      <c r="Z252" s="6"/>
      <c r="AA252" s="6"/>
      <c r="AB252" s="6"/>
      <c r="AE252" s="6"/>
      <c r="AF252" s="6"/>
      <c r="AG252" s="6"/>
      <c r="AH252" s="6"/>
      <c r="AK252" s="6"/>
      <c r="AL252" s="6"/>
    </row>
    <row r="253" spans="7:38" x14ac:dyDescent="0.3">
      <c r="G253" s="6"/>
      <c r="H253" s="6"/>
      <c r="I253" s="6"/>
      <c r="J253" s="6"/>
      <c r="M253" s="6"/>
      <c r="N253" s="6"/>
      <c r="O253" s="6"/>
      <c r="P253" s="6"/>
      <c r="S253" s="6"/>
      <c r="T253" s="6"/>
      <c r="U253" s="6"/>
      <c r="V253" s="6"/>
      <c r="Y253" s="6"/>
      <c r="Z253" s="6"/>
      <c r="AA253" s="6"/>
      <c r="AB253" s="6"/>
      <c r="AE253" s="6"/>
      <c r="AF253" s="6"/>
      <c r="AG253" s="6"/>
      <c r="AH253" s="6"/>
      <c r="AK253" s="6"/>
      <c r="AL253" s="6"/>
    </row>
    <row r="254" spans="7:38" x14ac:dyDescent="0.3">
      <c r="G254" s="6"/>
      <c r="H254" s="6"/>
      <c r="I254" s="6"/>
      <c r="J254" s="6"/>
      <c r="M254" s="6"/>
      <c r="N254" s="6"/>
      <c r="O254" s="6"/>
      <c r="P254" s="6"/>
      <c r="S254" s="6"/>
      <c r="T254" s="6"/>
      <c r="U254" s="6"/>
      <c r="V254" s="6"/>
      <c r="Y254" s="6"/>
      <c r="Z254" s="6"/>
      <c r="AA254" s="6"/>
      <c r="AB254" s="6"/>
      <c r="AE254" s="6"/>
      <c r="AF254" s="6"/>
      <c r="AG254" s="6"/>
      <c r="AH254" s="6"/>
      <c r="AK254" s="6"/>
      <c r="AL254" s="6"/>
    </row>
    <row r="255" spans="7:38" x14ac:dyDescent="0.3">
      <c r="G255" s="6"/>
      <c r="H255" s="6"/>
      <c r="I255" s="6"/>
      <c r="J255" s="6"/>
      <c r="M255" s="6"/>
      <c r="N255" s="6"/>
      <c r="O255" s="6"/>
      <c r="P255" s="6"/>
      <c r="S255" s="6"/>
      <c r="T255" s="6"/>
      <c r="U255" s="6"/>
      <c r="V255" s="6"/>
      <c r="Y255" s="6"/>
      <c r="Z255" s="6"/>
      <c r="AA255" s="6"/>
      <c r="AB255" s="6"/>
      <c r="AE255" s="6"/>
      <c r="AF255" s="6"/>
      <c r="AG255" s="6"/>
      <c r="AH255" s="6"/>
      <c r="AK255" s="6"/>
      <c r="AL255" s="6"/>
    </row>
    <row r="256" spans="7:38" x14ac:dyDescent="0.3">
      <c r="G256" s="6"/>
      <c r="H256" s="6"/>
      <c r="I256" s="6"/>
      <c r="J256" s="6"/>
      <c r="M256" s="6"/>
      <c r="N256" s="6"/>
      <c r="O256" s="6"/>
      <c r="P256" s="6"/>
      <c r="S256" s="6"/>
      <c r="T256" s="6"/>
      <c r="U256" s="6"/>
      <c r="V256" s="6"/>
      <c r="Y256" s="6"/>
      <c r="Z256" s="6"/>
      <c r="AA256" s="6"/>
      <c r="AB256" s="6"/>
      <c r="AE256" s="6"/>
      <c r="AF256" s="6"/>
      <c r="AG256" s="6"/>
      <c r="AH256" s="6"/>
      <c r="AK256" s="6"/>
      <c r="AL256" s="6"/>
    </row>
    <row r="257" spans="7:38" x14ac:dyDescent="0.3">
      <c r="G257" s="6"/>
      <c r="H257" s="6"/>
      <c r="I257" s="6"/>
      <c r="J257" s="6"/>
      <c r="M257" s="6"/>
      <c r="N257" s="6"/>
      <c r="O257" s="6"/>
      <c r="P257" s="6"/>
      <c r="S257" s="6"/>
      <c r="T257" s="6"/>
      <c r="U257" s="6"/>
      <c r="V257" s="6"/>
      <c r="Y257" s="6"/>
      <c r="Z257" s="6"/>
      <c r="AA257" s="6"/>
      <c r="AB257" s="6"/>
      <c r="AE257" s="6"/>
      <c r="AF257" s="6"/>
      <c r="AG257" s="6"/>
      <c r="AH257" s="6"/>
      <c r="AK257" s="6"/>
      <c r="AL257" s="6"/>
    </row>
    <row r="258" spans="7:38" x14ac:dyDescent="0.3">
      <c r="G258" s="6"/>
      <c r="H258" s="6"/>
      <c r="I258" s="6"/>
      <c r="J258" s="6"/>
      <c r="M258" s="6"/>
      <c r="N258" s="6"/>
      <c r="O258" s="6"/>
      <c r="P258" s="6"/>
      <c r="S258" s="6"/>
      <c r="T258" s="6"/>
      <c r="U258" s="6"/>
      <c r="V258" s="6"/>
      <c r="Y258" s="6"/>
      <c r="Z258" s="6"/>
      <c r="AA258" s="6"/>
      <c r="AB258" s="6"/>
      <c r="AE258" s="6"/>
      <c r="AF258" s="6"/>
      <c r="AG258" s="6"/>
      <c r="AH258" s="6"/>
      <c r="AK258" s="6"/>
      <c r="AL258" s="6"/>
    </row>
    <row r="259" spans="7:38" x14ac:dyDescent="0.3">
      <c r="G259" s="6"/>
      <c r="H259" s="6"/>
      <c r="I259" s="6"/>
      <c r="J259" s="6"/>
      <c r="M259" s="6"/>
      <c r="N259" s="6"/>
      <c r="O259" s="6"/>
      <c r="P259" s="6"/>
      <c r="S259" s="6"/>
      <c r="T259" s="6"/>
      <c r="U259" s="6"/>
      <c r="V259" s="6"/>
      <c r="Y259" s="6"/>
      <c r="Z259" s="6"/>
      <c r="AA259" s="6"/>
      <c r="AB259" s="6"/>
      <c r="AE259" s="6"/>
      <c r="AF259" s="6"/>
      <c r="AG259" s="6"/>
      <c r="AH259" s="6"/>
      <c r="AK259" s="6"/>
      <c r="AL259" s="6"/>
    </row>
    <row r="260" spans="7:38" x14ac:dyDescent="0.3">
      <c r="G260" s="5"/>
    </row>
    <row r="261" spans="7:38" x14ac:dyDescent="0.3">
      <c r="G261" s="5"/>
    </row>
    <row r="262" spans="7:38" x14ac:dyDescent="0.3">
      <c r="G262" s="5"/>
    </row>
    <row r="263" spans="7:38" x14ac:dyDescent="0.3">
      <c r="G263" s="5"/>
    </row>
    <row r="264" spans="7:38" x14ac:dyDescent="0.3">
      <c r="G264" s="5"/>
    </row>
    <row r="265" spans="7:38" x14ac:dyDescent="0.3">
      <c r="G265" s="5"/>
    </row>
    <row r="266" spans="7:38" x14ac:dyDescent="0.3">
      <c r="G266" s="5"/>
    </row>
    <row r="267" spans="7:38" x14ac:dyDescent="0.3">
      <c r="G267" s="5"/>
    </row>
    <row r="268" spans="7:38" x14ac:dyDescent="0.3">
      <c r="G268" s="5"/>
    </row>
    <row r="269" spans="7:38" x14ac:dyDescent="0.3">
      <c r="G269" s="5"/>
    </row>
    <row r="270" spans="7:38" x14ac:dyDescent="0.3">
      <c r="G270" s="5"/>
    </row>
    <row r="271" spans="7:38" x14ac:dyDescent="0.3">
      <c r="G271" s="5"/>
    </row>
    <row r="272" spans="7:38" x14ac:dyDescent="0.3">
      <c r="G272" s="5"/>
    </row>
    <row r="273" spans="7:7" x14ac:dyDescent="0.3">
      <c r="G273" s="5"/>
    </row>
    <row r="274" spans="7:7" x14ac:dyDescent="0.3">
      <c r="G274" s="5"/>
    </row>
    <row r="275" spans="7:7" x14ac:dyDescent="0.3">
      <c r="G275" s="5"/>
    </row>
    <row r="276" spans="7:7" x14ac:dyDescent="0.3">
      <c r="G276" s="5"/>
    </row>
    <row r="277" spans="7:7" x14ac:dyDescent="0.3">
      <c r="G277" s="5"/>
    </row>
    <row r="278" spans="7:7" x14ac:dyDescent="0.3">
      <c r="G278" s="5"/>
    </row>
    <row r="279" spans="7:7" x14ac:dyDescent="0.3">
      <c r="G279" s="5"/>
    </row>
    <row r="280" spans="7:7" x14ac:dyDescent="0.3">
      <c r="G280" s="5"/>
    </row>
    <row r="281" spans="7:7" x14ac:dyDescent="0.3">
      <c r="G281" s="5"/>
    </row>
    <row r="282" spans="7:7" x14ac:dyDescent="0.3">
      <c r="G282" s="5"/>
    </row>
    <row r="283" spans="7:7" x14ac:dyDescent="0.3">
      <c r="G283" s="5"/>
    </row>
    <row r="284" spans="7:7" x14ac:dyDescent="0.3">
      <c r="G284" s="5"/>
    </row>
    <row r="285" spans="7:7" x14ac:dyDescent="0.3">
      <c r="G285" s="5"/>
    </row>
    <row r="286" spans="7:7" x14ac:dyDescent="0.3">
      <c r="G286" s="5"/>
    </row>
    <row r="287" spans="7:7" x14ac:dyDescent="0.3">
      <c r="G287" s="5"/>
    </row>
    <row r="288" spans="7:7" x14ac:dyDescent="0.3">
      <c r="G288" s="5"/>
    </row>
    <row r="289" spans="7:7" x14ac:dyDescent="0.3">
      <c r="G289" s="5"/>
    </row>
    <row r="290" spans="7:7" x14ac:dyDescent="0.3">
      <c r="G290" s="5"/>
    </row>
    <row r="291" spans="7:7" x14ac:dyDescent="0.3">
      <c r="G291" s="5"/>
    </row>
    <row r="292" spans="7:7" x14ac:dyDescent="0.3">
      <c r="G292" s="5"/>
    </row>
    <row r="293" spans="7:7" x14ac:dyDescent="0.3">
      <c r="G293" s="5"/>
    </row>
    <row r="294" spans="7:7" x14ac:dyDescent="0.3">
      <c r="G294" s="5"/>
    </row>
    <row r="295" spans="7:7" x14ac:dyDescent="0.3">
      <c r="G295" s="5"/>
    </row>
    <row r="296" spans="7:7" x14ac:dyDescent="0.3">
      <c r="G296" s="5"/>
    </row>
    <row r="297" spans="7:7" x14ac:dyDescent="0.3">
      <c r="G297" s="5"/>
    </row>
    <row r="298" spans="7:7" x14ac:dyDescent="0.3">
      <c r="G298" s="5"/>
    </row>
    <row r="299" spans="7:7" x14ac:dyDescent="0.3">
      <c r="G299" s="5"/>
    </row>
    <row r="300" spans="7:7" x14ac:dyDescent="0.3">
      <c r="G300" s="5"/>
    </row>
    <row r="301" spans="7:7" x14ac:dyDescent="0.3">
      <c r="G301" s="5"/>
    </row>
    <row r="302" spans="7:7" x14ac:dyDescent="0.3">
      <c r="G302" s="5"/>
    </row>
    <row r="303" spans="7:7" x14ac:dyDescent="0.3">
      <c r="G303" s="5"/>
    </row>
    <row r="304" spans="7:7" x14ac:dyDescent="0.3">
      <c r="G304" s="5"/>
    </row>
    <row r="305" spans="7:7" x14ac:dyDescent="0.3">
      <c r="G305" s="5"/>
    </row>
    <row r="306" spans="7:7" x14ac:dyDescent="0.3">
      <c r="G306" s="5"/>
    </row>
    <row r="307" spans="7:7" x14ac:dyDescent="0.3">
      <c r="G307" s="5"/>
    </row>
    <row r="308" spans="7:7" x14ac:dyDescent="0.3">
      <c r="G308" s="5"/>
    </row>
    <row r="309" spans="7:7" x14ac:dyDescent="0.3">
      <c r="G309" s="5"/>
    </row>
    <row r="310" spans="7:7" x14ac:dyDescent="0.3">
      <c r="G310" s="5"/>
    </row>
    <row r="311" spans="7:7" x14ac:dyDescent="0.3">
      <c r="G311" s="5"/>
    </row>
    <row r="312" spans="7:7" x14ac:dyDescent="0.3">
      <c r="G312" s="5"/>
    </row>
    <row r="313" spans="7:7" x14ac:dyDescent="0.3">
      <c r="G313" s="5"/>
    </row>
    <row r="314" spans="7:7" x14ac:dyDescent="0.3">
      <c r="G314" s="5"/>
    </row>
    <row r="315" spans="7:7" x14ac:dyDescent="0.3">
      <c r="G315" s="5"/>
    </row>
    <row r="316" spans="7:7" x14ac:dyDescent="0.3">
      <c r="G316" s="5"/>
    </row>
    <row r="317" spans="7:7" x14ac:dyDescent="0.3">
      <c r="G317" s="5"/>
    </row>
    <row r="318" spans="7:7" x14ac:dyDescent="0.3">
      <c r="G318" s="5"/>
    </row>
    <row r="319" spans="7:7" x14ac:dyDescent="0.3">
      <c r="G319" s="5"/>
    </row>
    <row r="320" spans="7:7" x14ac:dyDescent="0.3">
      <c r="G320" s="5"/>
    </row>
    <row r="321" spans="7:7" x14ac:dyDescent="0.3">
      <c r="G321" s="5"/>
    </row>
    <row r="322" spans="7:7" x14ac:dyDescent="0.3">
      <c r="G322" s="5"/>
    </row>
    <row r="323" spans="7:7" x14ac:dyDescent="0.3">
      <c r="G323" s="5"/>
    </row>
    <row r="324" spans="7:7" x14ac:dyDescent="0.3">
      <c r="G324" s="5"/>
    </row>
    <row r="325" spans="7:7" x14ac:dyDescent="0.3">
      <c r="G325" s="5"/>
    </row>
    <row r="326" spans="7:7" x14ac:dyDescent="0.3">
      <c r="G326" s="5"/>
    </row>
    <row r="327" spans="7:7" x14ac:dyDescent="0.3">
      <c r="G327" s="5"/>
    </row>
    <row r="328" spans="7:7" x14ac:dyDescent="0.3">
      <c r="G328" s="5"/>
    </row>
    <row r="329" spans="7:7" x14ac:dyDescent="0.3">
      <c r="G329" s="5"/>
    </row>
    <row r="330" spans="7:7" x14ac:dyDescent="0.3">
      <c r="G330" s="5"/>
    </row>
    <row r="331" spans="7:7" x14ac:dyDescent="0.3">
      <c r="G331" s="5"/>
    </row>
    <row r="332" spans="7:7" x14ac:dyDescent="0.3">
      <c r="G332" s="5"/>
    </row>
    <row r="333" spans="7:7" x14ac:dyDescent="0.3">
      <c r="G333" s="5"/>
    </row>
    <row r="334" spans="7:7" x14ac:dyDescent="0.3">
      <c r="G334" s="5"/>
    </row>
    <row r="335" spans="7:7" x14ac:dyDescent="0.3">
      <c r="G335" s="5"/>
    </row>
    <row r="336" spans="7:7" x14ac:dyDescent="0.3">
      <c r="G336" s="5"/>
    </row>
    <row r="337" spans="7:7" x14ac:dyDescent="0.3">
      <c r="G337" s="5"/>
    </row>
    <row r="338" spans="7:7" x14ac:dyDescent="0.3">
      <c r="G338" s="5"/>
    </row>
    <row r="339" spans="7:7" x14ac:dyDescent="0.3">
      <c r="G339" s="5"/>
    </row>
    <row r="340" spans="7:7" x14ac:dyDescent="0.3">
      <c r="G340" s="5"/>
    </row>
    <row r="341" spans="7:7" x14ac:dyDescent="0.3">
      <c r="G341" s="5"/>
    </row>
    <row r="342" spans="7:7" x14ac:dyDescent="0.3">
      <c r="G342" s="5"/>
    </row>
    <row r="343" spans="7:7" x14ac:dyDescent="0.3">
      <c r="G343" s="5"/>
    </row>
    <row r="344" spans="7:7" x14ac:dyDescent="0.3">
      <c r="G344" s="5"/>
    </row>
    <row r="345" spans="7:7" x14ac:dyDescent="0.3">
      <c r="G345" s="5"/>
    </row>
    <row r="346" spans="7:7" x14ac:dyDescent="0.3">
      <c r="G346" s="5"/>
    </row>
    <row r="347" spans="7:7" x14ac:dyDescent="0.3">
      <c r="G347" s="5"/>
    </row>
    <row r="348" spans="7:7" x14ac:dyDescent="0.3">
      <c r="G348" s="5"/>
    </row>
    <row r="349" spans="7:7" x14ac:dyDescent="0.3">
      <c r="G349" s="5"/>
    </row>
    <row r="350" spans="7:7" x14ac:dyDescent="0.3">
      <c r="G350" s="5"/>
    </row>
    <row r="351" spans="7:7" x14ac:dyDescent="0.3">
      <c r="G351" s="5"/>
    </row>
    <row r="352" spans="7:7" x14ac:dyDescent="0.3">
      <c r="G352" s="5"/>
    </row>
    <row r="353" spans="7:7" x14ac:dyDescent="0.3">
      <c r="G353" s="5"/>
    </row>
    <row r="354" spans="7:7" x14ac:dyDescent="0.3">
      <c r="G354" s="5"/>
    </row>
    <row r="355" spans="7:7" x14ac:dyDescent="0.3">
      <c r="G355" s="5"/>
    </row>
    <row r="356" spans="7:7" x14ac:dyDescent="0.3">
      <c r="G356" s="5"/>
    </row>
    <row r="357" spans="7:7" x14ac:dyDescent="0.3">
      <c r="G357" s="5"/>
    </row>
    <row r="358" spans="7:7" x14ac:dyDescent="0.3">
      <c r="G358" s="5"/>
    </row>
    <row r="359" spans="7:7" x14ac:dyDescent="0.3">
      <c r="G359" s="5"/>
    </row>
    <row r="360" spans="7:7" x14ac:dyDescent="0.3">
      <c r="G360" s="5"/>
    </row>
    <row r="361" spans="7:7" x14ac:dyDescent="0.3">
      <c r="G361" s="5"/>
    </row>
    <row r="362" spans="7:7" x14ac:dyDescent="0.3">
      <c r="G362" s="5"/>
    </row>
    <row r="363" spans="7:7" x14ac:dyDescent="0.3">
      <c r="G363" s="5"/>
    </row>
    <row r="364" spans="7:7" x14ac:dyDescent="0.3">
      <c r="G364" s="5"/>
    </row>
    <row r="365" spans="7:7" x14ac:dyDescent="0.3">
      <c r="G365" s="5"/>
    </row>
    <row r="366" spans="7:7" x14ac:dyDescent="0.3">
      <c r="G366" s="5"/>
    </row>
    <row r="367" spans="7:7" x14ac:dyDescent="0.3">
      <c r="G367" s="5"/>
    </row>
    <row r="368" spans="7:7" x14ac:dyDescent="0.3">
      <c r="G368" s="5"/>
    </row>
    <row r="369" spans="7:7" x14ac:dyDescent="0.3">
      <c r="G369" s="5"/>
    </row>
    <row r="370" spans="7:7" x14ac:dyDescent="0.3">
      <c r="G370" s="5"/>
    </row>
    <row r="371" spans="7:7" x14ac:dyDescent="0.3">
      <c r="G371" s="5"/>
    </row>
    <row r="372" spans="7:7" x14ac:dyDescent="0.3">
      <c r="G372" s="5"/>
    </row>
    <row r="373" spans="7:7" x14ac:dyDescent="0.3">
      <c r="G373" s="5"/>
    </row>
    <row r="374" spans="7:7" x14ac:dyDescent="0.3">
      <c r="G374" s="5"/>
    </row>
    <row r="375" spans="7:7" x14ac:dyDescent="0.3">
      <c r="G375" s="5"/>
    </row>
    <row r="376" spans="7:7" x14ac:dyDescent="0.3">
      <c r="G376" s="5"/>
    </row>
    <row r="377" spans="7:7" x14ac:dyDescent="0.3">
      <c r="G377" s="5"/>
    </row>
    <row r="378" spans="7:7" x14ac:dyDescent="0.3">
      <c r="G378" s="5"/>
    </row>
    <row r="379" spans="7:7" x14ac:dyDescent="0.3">
      <c r="G379" s="5"/>
    </row>
    <row r="380" spans="7:7" x14ac:dyDescent="0.3">
      <c r="G380" s="5"/>
    </row>
    <row r="381" spans="7:7" x14ac:dyDescent="0.3">
      <c r="G381" s="5"/>
    </row>
    <row r="382" spans="7:7" x14ac:dyDescent="0.3">
      <c r="G382" s="5"/>
    </row>
    <row r="383" spans="7:7" x14ac:dyDescent="0.3">
      <c r="G383" s="5"/>
    </row>
    <row r="384" spans="7:7" x14ac:dyDescent="0.3">
      <c r="G384" s="5"/>
    </row>
    <row r="385" spans="7:7" x14ac:dyDescent="0.3">
      <c r="G385" s="5"/>
    </row>
    <row r="386" spans="7:7" x14ac:dyDescent="0.3">
      <c r="G386" s="5"/>
    </row>
    <row r="387" spans="7:7" x14ac:dyDescent="0.3">
      <c r="G387" s="5"/>
    </row>
    <row r="388" spans="7:7" x14ac:dyDescent="0.3">
      <c r="G388" s="5"/>
    </row>
    <row r="389" spans="7:7" x14ac:dyDescent="0.3">
      <c r="G389" s="5"/>
    </row>
    <row r="390" spans="7:7" x14ac:dyDescent="0.3">
      <c r="G390" s="5"/>
    </row>
    <row r="391" spans="7:7" x14ac:dyDescent="0.3">
      <c r="G391" s="5"/>
    </row>
    <row r="392" spans="7:7" x14ac:dyDescent="0.3">
      <c r="G392" s="5"/>
    </row>
  </sheetData>
  <mergeCells count="13">
    <mergeCell ref="T18:V18"/>
    <mergeCell ref="T15:V16"/>
    <mergeCell ref="B18:D18"/>
    <mergeCell ref="H18:J18"/>
    <mergeCell ref="N18:P18"/>
    <mergeCell ref="B15:D16"/>
    <mergeCell ref="H15:J16"/>
    <mergeCell ref="N15:P16"/>
    <mergeCell ref="Z15:AB16"/>
    <mergeCell ref="AF15:AH16"/>
    <mergeCell ref="Z18:AB18"/>
    <mergeCell ref="AF18:AH18"/>
    <mergeCell ref="AL15:A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D48-6655-4246-B640-0F0648C98444}">
  <dimension ref="A1:AL392"/>
  <sheetViews>
    <sheetView topLeftCell="P169" zoomScale="171" zoomScaleNormal="55" workbookViewId="0">
      <selection activeCell="L168" sqref="L168"/>
    </sheetView>
  </sheetViews>
  <sheetFormatPr defaultRowHeight="15.6" x14ac:dyDescent="0.3"/>
  <cols>
    <col min="1" max="1" width="36.88671875" style="6" bestFit="1" customWidth="1"/>
    <col min="2" max="4" width="16.6640625" style="6" customWidth="1"/>
    <col min="5" max="6" width="17.44140625" customWidth="1"/>
    <col min="7" max="7" width="20.33203125" bestFit="1" customWidth="1"/>
    <col min="8" max="12" width="16.6640625" customWidth="1"/>
    <col min="13" max="13" width="20.33203125" bestFit="1" customWidth="1"/>
    <col min="14" max="18" width="16.6640625" customWidth="1"/>
    <col min="19" max="19" width="20.33203125" bestFit="1" customWidth="1"/>
    <col min="20" max="24" width="16.6640625" customWidth="1"/>
    <col min="25" max="25" width="20.33203125" bestFit="1" customWidth="1"/>
    <col min="26" max="30" width="16.6640625" customWidth="1"/>
    <col min="31" max="31" width="20.33203125" bestFit="1" customWidth="1"/>
    <col min="32" max="34" width="16.6640625" customWidth="1"/>
    <col min="35" max="35" width="8.5546875" bestFit="1" customWidth="1"/>
    <col min="36" max="36" width="15.88671875" bestFit="1" customWidth="1"/>
    <col min="37" max="37" width="20.33203125" bestFit="1" customWidth="1"/>
    <col min="38" max="38" width="16.6640625" customWidth="1"/>
  </cols>
  <sheetData>
    <row r="1" spans="1:38" x14ac:dyDescent="0.3">
      <c r="A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K1" s="6"/>
      <c r="AL1" s="6"/>
    </row>
    <row r="2" spans="1:38" x14ac:dyDescent="0.3">
      <c r="A2" s="6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K2" s="6"/>
      <c r="AL2" s="6"/>
    </row>
    <row r="3" spans="1:38" x14ac:dyDescent="0.3">
      <c r="A3" s="6" t="s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K3" s="6"/>
      <c r="AL3" s="6"/>
    </row>
    <row r="4" spans="1:38" x14ac:dyDescent="0.3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6"/>
      <c r="AL4" s="6"/>
    </row>
    <row r="5" spans="1:38" x14ac:dyDescent="0.3">
      <c r="A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K5" s="6"/>
      <c r="AL5" s="6"/>
    </row>
    <row r="6" spans="1:38" x14ac:dyDescent="0.3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K6" s="6"/>
      <c r="AL6" s="6"/>
    </row>
    <row r="7" spans="1:38" x14ac:dyDescent="0.3">
      <c r="A7" s="6" t="s">
        <v>4</v>
      </c>
      <c r="B7" s="7">
        <v>44865</v>
      </c>
      <c r="C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K7" s="6"/>
      <c r="AL7" s="6"/>
    </row>
    <row r="8" spans="1:38" x14ac:dyDescent="0.3">
      <c r="B8" s="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K8" s="6"/>
      <c r="AL8" s="6"/>
    </row>
    <row r="9" spans="1:38" x14ac:dyDescent="0.3">
      <c r="A9" s="6" t="s">
        <v>5</v>
      </c>
      <c r="B9" s="9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K9" s="6"/>
      <c r="AL9" s="6"/>
    </row>
    <row r="10" spans="1:38" x14ac:dyDescent="0.3">
      <c r="A10" s="6" t="s">
        <v>7</v>
      </c>
      <c r="B10" s="9" t="s"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K10" s="6"/>
      <c r="AL10" s="6"/>
    </row>
    <row r="11" spans="1:38" ht="15" customHeight="1" x14ac:dyDescent="0.3">
      <c r="A11" s="6" t="s">
        <v>9</v>
      </c>
      <c r="B11" s="6" t="s">
        <v>10</v>
      </c>
      <c r="C11" s="10"/>
      <c r="D11" s="10"/>
      <c r="E11" s="10"/>
      <c r="F11" s="10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K11" s="6"/>
      <c r="AL11" s="6"/>
    </row>
    <row r="12" spans="1:38" ht="15" customHeight="1" x14ac:dyDescent="0.3">
      <c r="A12" s="11"/>
      <c r="C12" s="10"/>
      <c r="D12" s="10"/>
      <c r="E12" s="10"/>
      <c r="F12" s="10"/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K12" s="6"/>
      <c r="AL12" s="6"/>
    </row>
    <row r="13" spans="1:38" ht="15" customHeight="1" x14ac:dyDescent="0.3">
      <c r="A13" s="11"/>
      <c r="C13" s="10"/>
      <c r="D13" s="10"/>
      <c r="E13" s="10"/>
      <c r="F13" s="10"/>
      <c r="G13" s="10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K13" s="6"/>
      <c r="AL13" s="6"/>
    </row>
    <row r="14" spans="1:38" ht="15" customHeight="1" thickBot="1" x14ac:dyDescent="0.35">
      <c r="A14" s="11"/>
      <c r="C14" s="10"/>
      <c r="D14" s="10"/>
      <c r="E14" s="10"/>
      <c r="F14" s="10"/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K14" s="6"/>
      <c r="AL14" s="6"/>
    </row>
    <row r="15" spans="1:38" ht="31.5" customHeight="1" x14ac:dyDescent="0.3">
      <c r="B15" s="76" t="s">
        <v>11</v>
      </c>
      <c r="C15" s="77"/>
      <c r="D15" s="78"/>
      <c r="E15" s="12"/>
      <c r="F15" s="12"/>
      <c r="G15" s="12"/>
      <c r="H15" s="76">
        <v>80</v>
      </c>
      <c r="I15" s="77"/>
      <c r="J15" s="78"/>
      <c r="K15" s="6"/>
      <c r="L15" s="6"/>
      <c r="M15" s="6"/>
      <c r="N15" s="76">
        <v>18</v>
      </c>
      <c r="O15" s="77"/>
      <c r="P15" s="78"/>
      <c r="Q15" s="6"/>
      <c r="R15" s="6"/>
      <c r="S15" s="6"/>
      <c r="T15" s="76" t="s">
        <v>12</v>
      </c>
      <c r="U15" s="77"/>
      <c r="V15" s="78"/>
      <c r="W15" s="6"/>
      <c r="X15" s="6"/>
      <c r="Y15" s="6"/>
      <c r="Z15" s="76">
        <v>600</v>
      </c>
      <c r="AA15" s="77"/>
      <c r="AB15" s="78"/>
      <c r="AC15" s="6"/>
      <c r="AD15" s="6"/>
      <c r="AE15" s="6"/>
      <c r="AF15" s="76">
        <v>800</v>
      </c>
      <c r="AG15" s="77"/>
      <c r="AH15" s="78"/>
      <c r="AK15" s="6"/>
      <c r="AL15" s="85" t="s">
        <v>13</v>
      </c>
    </row>
    <row r="16" spans="1:38" ht="30" customHeight="1" thickBot="1" x14ac:dyDescent="0.35">
      <c r="B16" s="79"/>
      <c r="C16" s="80"/>
      <c r="D16" s="81"/>
      <c r="E16" s="36"/>
      <c r="F16" s="36"/>
      <c r="G16" s="6"/>
      <c r="H16" s="79"/>
      <c r="I16" s="80"/>
      <c r="J16" s="81"/>
      <c r="K16" s="6"/>
      <c r="L16" s="6"/>
      <c r="M16" s="6"/>
      <c r="N16" s="79"/>
      <c r="O16" s="80"/>
      <c r="P16" s="81"/>
      <c r="Q16" s="6"/>
      <c r="R16" s="6"/>
      <c r="S16" s="6"/>
      <c r="T16" s="79"/>
      <c r="U16" s="80"/>
      <c r="V16" s="81"/>
      <c r="W16" s="6"/>
      <c r="X16" s="6"/>
      <c r="Y16" s="6"/>
      <c r="Z16" s="79"/>
      <c r="AA16" s="80"/>
      <c r="AB16" s="81"/>
      <c r="AC16" s="6"/>
      <c r="AD16" s="6"/>
      <c r="AE16" s="6"/>
      <c r="AF16" s="79"/>
      <c r="AG16" s="80"/>
      <c r="AH16" s="81"/>
      <c r="AK16" s="6"/>
      <c r="AL16" s="86"/>
    </row>
    <row r="17" spans="1:38" ht="39.75" customHeight="1" thickBot="1" x14ac:dyDescent="0.35">
      <c r="A17" s="13" t="s">
        <v>14</v>
      </c>
      <c r="B17" s="14">
        <v>0.74399999999999999</v>
      </c>
      <c r="C17" s="15">
        <v>0.74199999999999999</v>
      </c>
      <c r="D17" s="16">
        <v>0.746</v>
      </c>
      <c r="E17" s="36" t="s">
        <v>15</v>
      </c>
      <c r="F17" s="36" t="s">
        <v>16</v>
      </c>
      <c r="G17" s="13" t="s">
        <v>14</v>
      </c>
      <c r="H17" s="55">
        <v>0.75</v>
      </c>
      <c r="I17" s="15">
        <v>0.747</v>
      </c>
      <c r="J17" s="37">
        <v>0.75</v>
      </c>
      <c r="K17" s="36" t="s">
        <v>15</v>
      </c>
      <c r="L17" s="36" t="s">
        <v>16</v>
      </c>
      <c r="M17" s="24" t="s">
        <v>14</v>
      </c>
      <c r="N17" s="55">
        <v>0.77</v>
      </c>
      <c r="O17" s="56">
        <v>0.77</v>
      </c>
      <c r="P17" s="37">
        <v>0.77</v>
      </c>
      <c r="Q17" s="36" t="s">
        <v>15</v>
      </c>
      <c r="R17" s="36" t="s">
        <v>16</v>
      </c>
      <c r="S17" s="13" t="s">
        <v>14</v>
      </c>
      <c r="T17" s="14">
        <v>0.75700000000000001</v>
      </c>
      <c r="U17" s="15">
        <v>0.755</v>
      </c>
      <c r="V17" s="37">
        <v>0.754</v>
      </c>
      <c r="W17" s="36" t="s">
        <v>15</v>
      </c>
      <c r="X17" s="36" t="s">
        <v>16</v>
      </c>
      <c r="Y17" s="24" t="s">
        <v>14</v>
      </c>
      <c r="Z17" s="14">
        <v>0.753</v>
      </c>
      <c r="AA17" s="15">
        <v>0.75700000000000001</v>
      </c>
      <c r="AB17" s="16">
        <v>0.752</v>
      </c>
      <c r="AC17" s="36" t="s">
        <v>15</v>
      </c>
      <c r="AD17" s="36" t="s">
        <v>16</v>
      </c>
      <c r="AE17" s="13" t="s">
        <v>14</v>
      </c>
      <c r="AF17" s="14">
        <v>0.745</v>
      </c>
      <c r="AG17" s="15">
        <v>0.746</v>
      </c>
      <c r="AH17" s="37">
        <v>0.74399999999999999</v>
      </c>
      <c r="AI17" s="36" t="s">
        <v>15</v>
      </c>
      <c r="AJ17" s="36" t="s">
        <v>16</v>
      </c>
      <c r="AK17" s="13" t="s">
        <v>14</v>
      </c>
      <c r="AL17" s="50">
        <v>0.90100000000000002</v>
      </c>
    </row>
    <row r="18" spans="1:38" ht="16.2" thickBot="1" x14ac:dyDescent="0.35">
      <c r="A18" s="17" t="s">
        <v>17</v>
      </c>
      <c r="B18" s="87" t="s">
        <v>19</v>
      </c>
      <c r="C18" s="87"/>
      <c r="D18" s="88"/>
      <c r="E18" s="36"/>
      <c r="G18" s="17" t="s">
        <v>17</v>
      </c>
      <c r="H18" s="87" t="s">
        <v>19</v>
      </c>
      <c r="I18" s="87"/>
      <c r="J18" s="88"/>
      <c r="K18" s="6"/>
      <c r="M18" s="17" t="s">
        <v>17</v>
      </c>
      <c r="N18" s="87" t="s">
        <v>19</v>
      </c>
      <c r="O18" s="87"/>
      <c r="P18" s="88"/>
      <c r="Q18" s="6"/>
      <c r="S18" s="17" t="s">
        <v>17</v>
      </c>
      <c r="T18" s="87" t="s">
        <v>19</v>
      </c>
      <c r="U18" s="87"/>
      <c r="V18" s="88"/>
      <c r="W18" s="6"/>
      <c r="Y18" s="17" t="s">
        <v>17</v>
      </c>
      <c r="Z18" s="87" t="s">
        <v>19</v>
      </c>
      <c r="AA18" s="87"/>
      <c r="AB18" s="88"/>
      <c r="AC18" s="6"/>
      <c r="AE18" s="17" t="s">
        <v>17</v>
      </c>
      <c r="AF18" s="87" t="s">
        <v>19</v>
      </c>
      <c r="AG18" s="87"/>
      <c r="AH18" s="88"/>
      <c r="AK18" s="17" t="s">
        <v>17</v>
      </c>
      <c r="AL18" s="51" t="s">
        <v>19</v>
      </c>
    </row>
    <row r="19" spans="1:38" ht="16.2" thickBot="1" x14ac:dyDescent="0.35">
      <c r="A19" s="19">
        <v>2.5</v>
      </c>
      <c r="B19" s="27">
        <f>(1-'E903 Data'!B19)^2/(2*'E903 Data'!B19)</f>
        <v>0.20420859741233827</v>
      </c>
      <c r="C19" s="27">
        <f>(1-'E903 Data'!C19)^2/(2*'E903 Data'!C19)</f>
        <v>0.18804570069520676</v>
      </c>
      <c r="D19" s="27">
        <f>(1-'E903 Data'!D19)^2/(2*'E903 Data'!D19)</f>
        <v>0.19726592132120982</v>
      </c>
      <c r="E19" s="18">
        <f t="shared" ref="E19:E82" si="0">AVERAGE(B19:D19)</f>
        <v>0.19650673980958497</v>
      </c>
      <c r="F19" s="27">
        <f>(1-'E903 Data'!F19)^2/(2*'E903 Data'!F19)</f>
        <v>0.3462980557428636</v>
      </c>
      <c r="G19" s="34">
        <v>2.5</v>
      </c>
      <c r="H19" s="27">
        <f>(1-'E903 Data'!H19)^2/(2*'E903 Data'!H19)</f>
        <v>0.26843024994878106</v>
      </c>
      <c r="I19" s="27">
        <f>(1-'E903 Data'!I19)^2/(2*'E903 Data'!I19)</f>
        <v>0.26524995919200167</v>
      </c>
      <c r="J19" s="27">
        <f>(1-'E903 Data'!J19)^2/(2*'E903 Data'!J19)</f>
        <v>0.26556645233721166</v>
      </c>
      <c r="K19" s="27">
        <f>(1-'E903 Data'!K19)^2/(2*'E903 Data'!K19)</f>
        <v>0.26641209840383251</v>
      </c>
      <c r="L19" s="27">
        <f>(1-'E903 Data'!L19)^2/(2*'E903 Data'!L19)</f>
        <v>0.46422522522522514</v>
      </c>
      <c r="M19" s="34">
        <v>2.5</v>
      </c>
      <c r="N19" s="27">
        <f>(1-'E903 Data'!N19)^2/(2*'E903 Data'!N19)</f>
        <v>0.31995043630017461</v>
      </c>
      <c r="O19" s="27">
        <f>(1-'E903 Data'!O19)^2/(2*'E903 Data'!O19)</f>
        <v>0.31472836079791838</v>
      </c>
      <c r="P19" s="27">
        <f>(1-'E903 Data'!P19)^2/(2*'E903 Data'!P19)</f>
        <v>0.31472836079791838</v>
      </c>
      <c r="Q19" s="27">
        <f>(1-'E903 Data'!Q19)^2/(2*'E903 Data'!Q19)</f>
        <v>0.31646010042487455</v>
      </c>
      <c r="R19" s="27">
        <f>(1-'E903 Data'!R19)^2/(2*'E903 Data'!R19)</f>
        <v>0.55052291571684764</v>
      </c>
      <c r="S19" s="34">
        <v>2.5</v>
      </c>
      <c r="T19" s="27">
        <f>(1-'E903 Data'!T19)^2/(2*'E903 Data'!T19)</f>
        <v>0.27884045048785544</v>
      </c>
      <c r="U19" s="27">
        <f>(1-'E903 Data'!U19)^2/(2*'E903 Data'!U19)</f>
        <v>0.27148338132455785</v>
      </c>
      <c r="V19" s="27">
        <f>(1-'E903 Data'!V19)^2/(2*'E903 Data'!V19)</f>
        <v>0.27669668737060044</v>
      </c>
      <c r="W19" s="27">
        <f>(1-'E903 Data'!W19)^2/(2*'E903 Data'!W19)</f>
        <v>0.27565773083373535</v>
      </c>
      <c r="X19" s="27">
        <f>(1-'E903 Data'!X19)^2/(2*'E903 Data'!X19)</f>
        <v>0.48003403039652609</v>
      </c>
      <c r="Y19" s="34">
        <v>2.5</v>
      </c>
      <c r="Z19" s="27">
        <f>(1-'E903 Data'!Z19)^2/(2*'E903 Data'!Z19)</f>
        <v>0.23326710654936467</v>
      </c>
      <c r="AA19" s="27">
        <f>(1-'E903 Data'!AA19)^2/(2*'E903 Data'!AA19)</f>
        <v>0.23439836498923039</v>
      </c>
      <c r="AB19" s="27">
        <f>(1-'E903 Data'!AB19)^2/(2*'E903 Data'!AB19)</f>
        <v>0.22438734311643169</v>
      </c>
      <c r="AC19" s="27">
        <f>(1-'E903 Data'!AC19)^2/(2*'E903 Data'!AC19)</f>
        <v>0.23064606302621046</v>
      </c>
      <c r="AD19" s="27">
        <f>(1-'E903 Data'!AD19)^2/(2*'E903 Data'!AD19)</f>
        <v>0.40360084925690032</v>
      </c>
      <c r="AE19" s="34">
        <v>2.5</v>
      </c>
      <c r="AF19" s="27">
        <f>(1-'E903 Data'!AF19)^2/(2*'E903 Data'!AF19)</f>
        <v>0.20345496347630637</v>
      </c>
      <c r="AG19" s="27">
        <f>(1-'E903 Data'!AG19)^2/(2*'E903 Data'!AG19)</f>
        <v>0.20814036212749906</v>
      </c>
      <c r="AH19" s="27">
        <f>(1-'E903 Data'!AH19)^2/(2*'E903 Data'!AH19)</f>
        <v>0.20282874251497007</v>
      </c>
      <c r="AI19" s="27">
        <f>(1-'E903 Data'!AI19)^2/(2*'E903 Data'!AI19)</f>
        <v>0.20479639766447705</v>
      </c>
      <c r="AJ19" s="27">
        <f>(1-'E903 Data'!AJ19)^2/(2*'E903 Data'!AJ19)</f>
        <v>0.36027177926557102</v>
      </c>
      <c r="AK19" s="34">
        <v>2.5</v>
      </c>
      <c r="AL19" s="27">
        <f>(1-'E903 Data'!AL19)^2/(2*'E903 Data'!AL19)</f>
        <v>4.3271810454065465</v>
      </c>
    </row>
    <row r="20" spans="1:38" ht="16.2" thickBot="1" x14ac:dyDescent="0.35">
      <c r="A20" s="20">
        <v>2.4670000000000001</v>
      </c>
      <c r="B20" s="27">
        <f>(1-'E903 Data'!B20)^2/(2*'E903 Data'!B20)</f>
        <v>0.21278727687048998</v>
      </c>
      <c r="C20" s="27">
        <f>(1-'E903 Data'!C20)^2/(2*'E903 Data'!C20)</f>
        <v>0.19592592592592586</v>
      </c>
      <c r="D20" s="27">
        <f>(1-'E903 Data'!D20)^2/(2*'E903 Data'!D20)</f>
        <v>0.20622991348504804</v>
      </c>
      <c r="E20" s="18">
        <f t="shared" si="0"/>
        <v>0.20498103876048798</v>
      </c>
      <c r="F20" s="27">
        <f>(1-'E903 Data'!F20)^2/(2*'E903 Data'!F20)</f>
        <v>0.36041211890630542</v>
      </c>
      <c r="G20" s="32">
        <v>2.4670000000000001</v>
      </c>
      <c r="H20" s="27">
        <f>(1-'E903 Data'!H20)^2/(2*'E903 Data'!H20)</f>
        <v>0.27489445362528409</v>
      </c>
      <c r="I20" s="27">
        <f>(1-'E903 Data'!I20)^2/(2*'E903 Data'!I20)</f>
        <v>0.27277828594973214</v>
      </c>
      <c r="J20" s="27">
        <f>(1-'E903 Data'!J20)^2/(2*'E903 Data'!J20)</f>
        <v>0.27505785123966942</v>
      </c>
      <c r="K20" s="27">
        <f>(1-'E903 Data'!K20)^2/(2*'E903 Data'!K20)</f>
        <v>0.27424174406604757</v>
      </c>
      <c r="L20" s="27">
        <f>(1-'E903 Data'!L20)^2/(2*'E903 Data'!L20)</f>
        <v>0.47760908158029775</v>
      </c>
      <c r="M20" s="32">
        <v>2.4670000000000001</v>
      </c>
      <c r="N20" s="27">
        <f>(1-'E903 Data'!N20)^2/(2*'E903 Data'!N20)</f>
        <v>0.32640109890109881</v>
      </c>
      <c r="O20" s="27">
        <f>(1-'E903 Data'!O20)^2/(2*'E903 Data'!O20)</f>
        <v>0.32354025191675789</v>
      </c>
      <c r="P20" s="27">
        <f>(1-'E903 Data'!P20)^2/(2*'E903 Data'!P20)</f>
        <v>0.32449122807017544</v>
      </c>
      <c r="Q20" s="27">
        <f>(1-'E903 Data'!Q20)^2/(2*'E903 Data'!Q20)</f>
        <v>0.32480880560633762</v>
      </c>
      <c r="R20" s="27">
        <f>(1-'E903 Data'!R20)^2/(2*'E903 Data'!R20)</f>
        <v>0.56509684942465088</v>
      </c>
      <c r="S20" s="32">
        <v>2.4670000000000001</v>
      </c>
      <c r="T20" s="27">
        <f>(1-'E903 Data'!T20)^2/(2*'E903 Data'!T20)</f>
        <v>0.28790855553222766</v>
      </c>
      <c r="U20" s="27">
        <f>(1-'E903 Data'!U20)^2/(2*'E903 Data'!U20)</f>
        <v>0.27834439834024899</v>
      </c>
      <c r="V20" s="27">
        <f>(1-'E903 Data'!V20)^2/(2*'E903 Data'!V20)</f>
        <v>0.28468762024257638</v>
      </c>
      <c r="W20" s="27">
        <f>(1-'E903 Data'!W20)^2/(2*'E903 Data'!W20)</f>
        <v>0.28362133078083324</v>
      </c>
      <c r="X20" s="27">
        <f>(1-'E903 Data'!X20)^2/(2*'E903 Data'!X20)</f>
        <v>0.49369804466041911</v>
      </c>
      <c r="Y20" s="32">
        <v>2.4670000000000001</v>
      </c>
      <c r="Z20" s="27">
        <f>(1-'E903 Data'!Z20)^2/(2*'E903 Data'!Z20)</f>
        <v>0.24450435775263049</v>
      </c>
      <c r="AA20" s="27">
        <f>(1-'E903 Data'!AA20)^2/(2*'E903 Data'!AA20)</f>
        <v>0.24686756622186817</v>
      </c>
      <c r="AB20" s="27">
        <f>(1-'E903 Data'!AB20)^2/(2*'E903 Data'!AB20)</f>
        <v>0.23496579463060949</v>
      </c>
      <c r="AC20" s="27">
        <f>(1-'E903 Data'!AC20)^2/(2*'E903 Data'!AC20)</f>
        <v>0.24206398104786409</v>
      </c>
      <c r="AD20" s="27">
        <f>(1-'E903 Data'!AD20)^2/(2*'E903 Data'!AD20)</f>
        <v>0.422865800865801</v>
      </c>
      <c r="AE20" s="32">
        <v>2.4670000000000001</v>
      </c>
      <c r="AF20" s="27">
        <f>(1-'E903 Data'!AF20)^2/(2*'E903 Data'!AF20)</f>
        <v>0.21148764215314639</v>
      </c>
      <c r="AG20" s="27">
        <f>(1-'E903 Data'!AG20)^2/(2*'E903 Data'!AG20)</f>
        <v>0.21672742551566088</v>
      </c>
      <c r="AH20" s="27">
        <f>(1-'E903 Data'!AH20)^2/(2*'E903 Data'!AH20)</f>
        <v>0.21213660595712386</v>
      </c>
      <c r="AI20" s="27">
        <f>(1-'E903 Data'!AI20)^2/(2*'E903 Data'!AI20)</f>
        <v>0.21343965976050178</v>
      </c>
      <c r="AJ20" s="27">
        <f>(1-'E903 Data'!AJ20)^2/(2*'E903 Data'!AJ20)</f>
        <v>0.37471715345387113</v>
      </c>
      <c r="AK20" s="32">
        <v>2.4670000000000001</v>
      </c>
      <c r="AL20" s="27">
        <f>(1-'E903 Data'!AL20)^2/(2*'E903 Data'!AL20)</f>
        <v>4.3271810454065465</v>
      </c>
    </row>
    <row r="21" spans="1:38" ht="16.2" thickBot="1" x14ac:dyDescent="0.35">
      <c r="A21" s="20">
        <v>2.4329999999999998</v>
      </c>
      <c r="B21" s="27">
        <f>(1-'E903 Data'!B21)^2/(2*'E903 Data'!B21)</f>
        <v>0.21699231944975167</v>
      </c>
      <c r="C21" s="27">
        <f>(1-'E903 Data'!C21)^2/(2*'E903 Data'!C21)</f>
        <v>0.20046400335633041</v>
      </c>
      <c r="D21" s="27">
        <f>(1-'E903 Data'!D21)^2/(2*'E903 Data'!D21)</f>
        <v>0.21058195154268408</v>
      </c>
      <c r="E21" s="18">
        <f t="shared" si="0"/>
        <v>0.20934609144958871</v>
      </c>
      <c r="F21" s="27">
        <f>(1-'E903 Data'!F21)^2/(2*'E903 Data'!F21)</f>
        <v>0.36685388220570581</v>
      </c>
      <c r="G21" s="32">
        <v>2.4329999999999998</v>
      </c>
      <c r="H21" s="27">
        <f>(1-'E903 Data'!H21)^2/(2*'E903 Data'!H21)</f>
        <v>0.27850965968043162</v>
      </c>
      <c r="I21" s="27">
        <f>(1-'E903 Data'!I21)^2/(2*'E903 Data'!I21)</f>
        <v>0.27587616339193377</v>
      </c>
      <c r="J21" s="27">
        <f>(1-'E903 Data'!J21)^2/(2*'E903 Data'!J21)</f>
        <v>0.27950310617078739</v>
      </c>
      <c r="K21" s="27">
        <f>(1-'E903 Data'!K21)^2/(2*'E903 Data'!K21)</f>
        <v>0.27795913573419967</v>
      </c>
      <c r="L21" s="27">
        <f>(1-'E903 Data'!L21)^2/(2*'E903 Data'!L21)</f>
        <v>0.48284791774073432</v>
      </c>
      <c r="M21" s="32">
        <v>2.4329999999999998</v>
      </c>
      <c r="N21" s="27">
        <f>(1-'E903 Data'!N21)^2/(2*'E903 Data'!N21)</f>
        <v>0.33141662245800174</v>
      </c>
      <c r="O21" s="27">
        <f>(1-'E903 Data'!O21)^2/(2*'E903 Data'!O21)</f>
        <v>0.32889981265153184</v>
      </c>
      <c r="P21" s="27">
        <f>(1-'E903 Data'!P21)^2/(2*'E903 Data'!P21)</f>
        <v>0.3271680158380994</v>
      </c>
      <c r="Q21" s="27">
        <f>(1-'E903 Data'!Q21)^2/(2*'E903 Data'!Q21)</f>
        <v>0.32915711153572913</v>
      </c>
      <c r="R21" s="27">
        <f>(1-'E903 Data'!R21)^2/(2*'E903 Data'!R21)</f>
        <v>0.57135721531514827</v>
      </c>
      <c r="S21" s="32">
        <v>2.4329999999999998</v>
      </c>
      <c r="T21" s="27">
        <f>(1-'E903 Data'!T21)^2/(2*'E903 Data'!T21)</f>
        <v>0.29047497893850038</v>
      </c>
      <c r="U21" s="27">
        <f>(1-'E903 Data'!U21)^2/(2*'E903 Data'!U21)</f>
        <v>0.28300567612687805</v>
      </c>
      <c r="V21" s="27">
        <f>(1-'E903 Data'!V21)^2/(2*'E903 Data'!V21)</f>
        <v>0.28910361648444066</v>
      </c>
      <c r="W21" s="27">
        <f>(1-'E903 Data'!W21)^2/(2*'E903 Data'!W21)</f>
        <v>0.28751121059503837</v>
      </c>
      <c r="X21" s="27">
        <f>(1-'E903 Data'!X21)^2/(2*'E903 Data'!X21)</f>
        <v>0.49921817534374008</v>
      </c>
      <c r="Y21" s="32">
        <v>2.4329999999999998</v>
      </c>
      <c r="Z21" s="27">
        <f>(1-'E903 Data'!Z21)^2/(2*'E903 Data'!Z21)</f>
        <v>0.25075100100100095</v>
      </c>
      <c r="AA21" s="27">
        <f>(1-'E903 Data'!AA21)^2/(2*'E903 Data'!AA21)</f>
        <v>0.25180577385725739</v>
      </c>
      <c r="AB21" s="27">
        <f>(1-'E903 Data'!AB21)^2/(2*'E903 Data'!AB21)</f>
        <v>0.24128761612966987</v>
      </c>
      <c r="AC21" s="27">
        <f>(1-'E903 Data'!AC21)^2/(2*'E903 Data'!AC21)</f>
        <v>0.24790781810929405</v>
      </c>
      <c r="AD21" s="27">
        <f>(1-'E903 Data'!AD21)^2/(2*'E903 Data'!AD21)</f>
        <v>0.43174945959223776</v>
      </c>
      <c r="AE21" s="32">
        <v>2.4329999999999998</v>
      </c>
      <c r="AF21" s="27">
        <f>(1-'E903 Data'!AF21)^2/(2*'E903 Data'!AF21)</f>
        <v>0.21567063310450041</v>
      </c>
      <c r="AG21" s="27">
        <f>(1-'E903 Data'!AG21)^2/(2*'E903 Data'!AG21)</f>
        <v>0.22207867590454203</v>
      </c>
      <c r="AH21" s="27">
        <f>(1-'E903 Data'!AH21)^2/(2*'E903 Data'!AH21)</f>
        <v>0.21672742551566088</v>
      </c>
      <c r="AI21" s="27">
        <f>(1-'E903 Data'!AI21)^2/(2*'E903 Data'!AI21)</f>
        <v>0.21814342094071609</v>
      </c>
      <c r="AJ21" s="27">
        <f>(1-'E903 Data'!AJ21)^2/(2*'E903 Data'!AJ21)</f>
        <v>0.3817044303469031</v>
      </c>
      <c r="AK21" s="32">
        <v>2.4329999999999998</v>
      </c>
      <c r="AL21" s="27">
        <f>(1-'E903 Data'!AL21)^2/(2*'E903 Data'!AL21)</f>
        <v>4.3493769353128311</v>
      </c>
    </row>
    <row r="22" spans="1:38" ht="16.2" thickBot="1" x14ac:dyDescent="0.35">
      <c r="A22" s="20">
        <v>2.4</v>
      </c>
      <c r="B22" s="27">
        <f>(1-'E903 Data'!B22)^2/(2*'E903 Data'!B22)</f>
        <v>0.21872094426355101</v>
      </c>
      <c r="C22" s="27">
        <f>(1-'E903 Data'!C22)^2/(2*'E903 Data'!C22)</f>
        <v>0.20332958801498122</v>
      </c>
      <c r="D22" s="27">
        <f>(1-'E903 Data'!D22)^2/(2*'E903 Data'!D22)</f>
        <v>0.21226660341555975</v>
      </c>
      <c r="E22" s="18">
        <f t="shared" si="0"/>
        <v>0.211439045231364</v>
      </c>
      <c r="F22" s="27">
        <f>(1-'E903 Data'!F22)^2/(2*'E903 Data'!F22)</f>
        <v>0.37318955102985435</v>
      </c>
      <c r="G22" s="32">
        <v>2.4</v>
      </c>
      <c r="H22" s="27">
        <f>(1-'E903 Data'!H22)^2/(2*'E903 Data'!H22)</f>
        <v>0.28149969797958763</v>
      </c>
      <c r="I22" s="27">
        <f>(1-'E903 Data'!I22)^2/(2*'E903 Data'!I22)</f>
        <v>0.27983497193930568</v>
      </c>
      <c r="J22" s="27">
        <f>(1-'E903 Data'!J22)^2/(2*'E903 Data'!J22)</f>
        <v>0.28116603164688742</v>
      </c>
      <c r="K22" s="27">
        <f>(1-'E903 Data'!K22)^2/(2*'E903 Data'!K22)</f>
        <v>0.28083272632674311</v>
      </c>
      <c r="L22" s="27">
        <f>(1-'E903 Data'!L22)^2/(2*'E903 Data'!L22)</f>
        <v>0.49148871135359834</v>
      </c>
      <c r="M22" s="32">
        <v>2.4</v>
      </c>
      <c r="N22" s="27">
        <f>(1-'E903 Data'!N22)^2/(2*'E903 Data'!N22)</f>
        <v>0.33395168477056075</v>
      </c>
      <c r="O22" s="27">
        <f>(1-'E903 Data'!O22)^2/(2*'E903 Data'!O22)</f>
        <v>0.32947900308778116</v>
      </c>
      <c r="P22" s="27">
        <f>(1-'E903 Data'!P22)^2/(2*'E903 Data'!P22)</f>
        <v>0.32909276895943562</v>
      </c>
      <c r="Q22" s="27">
        <f>(1-'E903 Data'!Q22)^2/(2*'E903 Data'!Q22)</f>
        <v>0.33083420587585582</v>
      </c>
      <c r="R22" s="27">
        <f>(1-'E903 Data'!R22)^2/(2*'E903 Data'!R22)</f>
        <v>0.57871802016241947</v>
      </c>
      <c r="S22" s="32">
        <v>2.4</v>
      </c>
      <c r="T22" s="27">
        <f>(1-'E903 Data'!T22)^2/(2*'E903 Data'!T22)</f>
        <v>0.29410333192299554</v>
      </c>
      <c r="U22" s="27">
        <f>(1-'E903 Data'!U22)^2/(2*'E903 Data'!U22)</f>
        <v>0.28671802935010487</v>
      </c>
      <c r="V22" s="27">
        <f>(1-'E903 Data'!V22)^2/(2*'E903 Data'!V22)</f>
        <v>0.29133511490617758</v>
      </c>
      <c r="W22" s="27">
        <f>(1-'E903 Data'!W22)^2/(2*'E903 Data'!W22)</f>
        <v>0.2907041198501874</v>
      </c>
      <c r="X22" s="27">
        <f>(1-'E903 Data'!X22)^2/(2*'E903 Data'!X22)</f>
        <v>0.50856252784617195</v>
      </c>
      <c r="Y22" s="32">
        <v>2.4</v>
      </c>
      <c r="Z22" s="27">
        <f>(1-'E903 Data'!Z22)^2/(2*'E903 Data'!Z22)</f>
        <v>0.25241027287319423</v>
      </c>
      <c r="AA22" s="27">
        <f>(1-'E903 Data'!AA22)^2/(2*'E903 Data'!AA22)</f>
        <v>0.256371157724889</v>
      </c>
      <c r="AB22" s="27">
        <f>(1-'E903 Data'!AB22)^2/(2*'E903 Data'!AB22)</f>
        <v>0.24465146942017468</v>
      </c>
      <c r="AC22" s="27">
        <f>(1-'E903 Data'!AC22)^2/(2*'E903 Data'!AC22)</f>
        <v>0.25110215427070803</v>
      </c>
      <c r="AD22" s="27">
        <f>(1-'E903 Data'!AD22)^2/(2*'E903 Data'!AD22)</f>
        <v>0.4404790806496009</v>
      </c>
      <c r="AE22" s="32">
        <v>2.4</v>
      </c>
      <c r="AF22" s="27">
        <f>(1-'E903 Data'!AF22)^2/(2*'E903 Data'!AF22)</f>
        <v>0.21712487101089242</v>
      </c>
      <c r="AG22" s="27">
        <f>(1-'E903 Data'!AG22)^2/(2*'E903 Data'!AG22)</f>
        <v>0.2237061728395062</v>
      </c>
      <c r="AH22" s="27">
        <f>(1-'E903 Data'!AH22)^2/(2*'E903 Data'!AH22)</f>
        <v>0.2200587315294569</v>
      </c>
      <c r="AI22" s="27">
        <f>(1-'E903 Data'!AI22)^2/(2*'E903 Data'!AI22)</f>
        <v>0.22028238204931316</v>
      </c>
      <c r="AJ22" s="27">
        <f>(1-'E903 Data'!AJ22)^2/(2*'E903 Data'!AJ22)</f>
        <v>0.38821525600835943</v>
      </c>
      <c r="AK22" s="32">
        <v>2.4</v>
      </c>
      <c r="AL22" s="27">
        <f>(1-'E903 Data'!AL22)^2/(2*'E903 Data'!AL22)</f>
        <v>4.2779255230125521</v>
      </c>
    </row>
    <row r="23" spans="1:38" ht="16.2" thickBot="1" x14ac:dyDescent="0.35">
      <c r="A23" s="20">
        <v>2.367</v>
      </c>
      <c r="B23" s="27">
        <f>(1-'E903 Data'!B23)^2/(2*'E903 Data'!B23)</f>
        <v>0.22425096525096522</v>
      </c>
      <c r="C23" s="27">
        <f>(1-'E903 Data'!C23)^2/(2*'E903 Data'!C23)</f>
        <v>0.20699228958764826</v>
      </c>
      <c r="D23" s="27">
        <f>(1-'E903 Data'!D23)^2/(2*'E903 Data'!D23)</f>
        <v>0.21659508306282216</v>
      </c>
      <c r="E23" s="18">
        <f t="shared" si="0"/>
        <v>0.21594611263381189</v>
      </c>
      <c r="F23" s="27">
        <f>(1-'E903 Data'!F23)^2/(2*'E903 Data'!F23)</f>
        <v>0.37918919467950185</v>
      </c>
      <c r="G23" s="32">
        <v>2.367</v>
      </c>
      <c r="H23" s="27">
        <f>(1-'E903 Data'!H23)^2/(2*'E903 Data'!H23)</f>
        <v>0.28401374843292931</v>
      </c>
      <c r="I23" s="27">
        <f>(1-'E903 Data'!I23)^2/(2*'E903 Data'!I23)</f>
        <v>0.28216811548884713</v>
      </c>
      <c r="J23" s="27">
        <f>(1-'E903 Data'!J23)^2/(2*'E903 Data'!J23)</f>
        <v>0.2858704188481675</v>
      </c>
      <c r="K23" s="27">
        <f>(1-'E903 Data'!K23)^2/(2*'E903 Data'!K23)</f>
        <v>0.28401374843292948</v>
      </c>
      <c r="L23" s="27">
        <f>(1-'E903 Data'!L23)^2/(2*'E903 Data'!L23)</f>
        <v>0.4949513812874643</v>
      </c>
      <c r="M23" s="32">
        <v>2.367</v>
      </c>
      <c r="N23" s="27">
        <f>(1-'E903 Data'!N23)^2/(2*'E903 Data'!N23)</f>
        <v>0.33630807957323855</v>
      </c>
      <c r="O23" s="27">
        <f>(1-'E903 Data'!O23)^2/(2*'E903 Data'!O23)</f>
        <v>0.33434332446218662</v>
      </c>
      <c r="P23" s="27">
        <f>(1-'E903 Data'!P23)^2/(2*'E903 Data'!P23)</f>
        <v>0.33356048083314865</v>
      </c>
      <c r="Q23" s="27">
        <f>(1-'E903 Data'!Q23)^2/(2*'E903 Data'!Q23)</f>
        <v>0.33473540048812944</v>
      </c>
      <c r="R23" s="27">
        <f>(1-'E903 Data'!R23)^2/(2*'E903 Data'!R23)</f>
        <v>0.58318386734120253</v>
      </c>
      <c r="S23" s="32">
        <v>2.367</v>
      </c>
      <c r="T23" s="27">
        <f>(1-'E903 Data'!T23)^2/(2*'E903 Data'!T23)</f>
        <v>0.2981251700680273</v>
      </c>
      <c r="U23" s="27">
        <f>(1-'E903 Data'!U23)^2/(2*'E903 Data'!U23)</f>
        <v>0.28790855553222766</v>
      </c>
      <c r="V23" s="27">
        <f>(1-'E903 Data'!V23)^2/(2*'E903 Data'!V23)</f>
        <v>0.29619538706256626</v>
      </c>
      <c r="W23" s="27">
        <f>(1-'E903 Data'!W23)^2/(2*'E903 Data'!W23)</f>
        <v>0.29404541437502951</v>
      </c>
      <c r="X23" s="27">
        <f>(1-'E903 Data'!X23)^2/(2*'E903 Data'!X23)</f>
        <v>0.51225147037200425</v>
      </c>
      <c r="Y23" s="32">
        <v>2.367</v>
      </c>
      <c r="Z23" s="27">
        <f>(1-'E903 Data'!Z23)^2/(2*'E903 Data'!Z23)</f>
        <v>0.25775511214386748</v>
      </c>
      <c r="AA23" s="27">
        <f>(1-'E903 Data'!AA23)^2/(2*'E903 Data'!AA23)</f>
        <v>0.26210364763259503</v>
      </c>
      <c r="AB23" s="27">
        <f>(1-'E903 Data'!AB23)^2/(2*'E903 Data'!AB23)</f>
        <v>0.25</v>
      </c>
      <c r="AC23" s="27">
        <f>(1-'E903 Data'!AC23)^2/(2*'E903 Data'!AC23)</f>
        <v>0.25657576776507501</v>
      </c>
      <c r="AD23" s="27">
        <f>(1-'E903 Data'!AD23)^2/(2*'E903 Data'!AD23)</f>
        <v>0.44799208322936585</v>
      </c>
      <c r="AE23" s="32">
        <v>2.367</v>
      </c>
      <c r="AF23" s="27">
        <f>(1-'E903 Data'!AF23)^2/(2*'E903 Data'!AF23)</f>
        <v>0.22343420748168152</v>
      </c>
      <c r="AG23" s="27">
        <f>(1-'E903 Data'!AG23)^2/(2*'E903 Data'!AG23)</f>
        <v>0.22976264591439688</v>
      </c>
      <c r="AH23" s="27">
        <f>(1-'E903 Data'!AH23)^2/(2*'E903 Data'!AH23)</f>
        <v>0.22438734311643169</v>
      </c>
      <c r="AI23" s="27">
        <f>(1-'E903 Data'!AI23)^2/(2*'E903 Data'!AI23)</f>
        <v>0.22584652800171981</v>
      </c>
      <c r="AJ23" s="27">
        <f>(1-'E903 Data'!AJ23)^2/(2*'E903 Data'!AJ23)</f>
        <v>0.39598799705061344</v>
      </c>
      <c r="AK23" s="32">
        <v>2.367</v>
      </c>
      <c r="AL23" s="27">
        <f>(1-'E903 Data'!AL23)^2/(2*'E903 Data'!AL23)</f>
        <v>4.3161538988408852</v>
      </c>
    </row>
    <row r="24" spans="1:38" ht="16.2" thickBot="1" x14ac:dyDescent="0.35">
      <c r="A24" s="20">
        <v>2.3330000000000002</v>
      </c>
      <c r="B24" s="27">
        <f>(1-'E903 Data'!B24)^2/(2*'E903 Data'!B24)</f>
        <v>0.23242180238234722</v>
      </c>
      <c r="C24" s="27">
        <f>(1-'E903 Data'!C24)^2/(2*'E903 Data'!C24)</f>
        <v>0.21474958103218433</v>
      </c>
      <c r="D24" s="27">
        <f>(1-'E903 Data'!D24)^2/(2*'E903 Data'!D24)</f>
        <v>0.22575508802476296</v>
      </c>
      <c r="E24" s="18">
        <f t="shared" si="0"/>
        <v>0.22430882381309816</v>
      </c>
      <c r="F24" s="27">
        <f>(1-'E903 Data'!F24)^2/(2*'E903 Data'!F24)</f>
        <v>0.39276902887139103</v>
      </c>
      <c r="G24" s="32">
        <v>2.3330000000000002</v>
      </c>
      <c r="H24" s="27">
        <f>(1-'E903 Data'!H24)^2/(2*'E903 Data'!H24)</f>
        <v>0.29254324324324321</v>
      </c>
      <c r="I24" s="27">
        <f>(1-'E903 Data'!I24)^2/(2*'E903 Data'!I24)</f>
        <v>0.29306242341009925</v>
      </c>
      <c r="J24" s="27">
        <f>(1-'E903 Data'!J24)^2/(2*'E903 Data'!J24)</f>
        <v>0.29323567202028733</v>
      </c>
      <c r="K24" s="27">
        <f>(1-'E903 Data'!K24)^2/(2*'E903 Data'!K24)</f>
        <v>0.29294697673872722</v>
      </c>
      <c r="L24" s="27">
        <f>(1-'E903 Data'!L24)^2/(2*'E903 Data'!L24)</f>
        <v>0.50975586854460087</v>
      </c>
      <c r="M24" s="32">
        <v>2.3330000000000002</v>
      </c>
      <c r="N24" s="27">
        <f>(1-'E903 Data'!N24)^2/(2*'E903 Data'!N24)</f>
        <v>0.34650071942446048</v>
      </c>
      <c r="O24" s="27">
        <f>(1-'E903 Data'!O24)^2/(2*'E903 Data'!O24)</f>
        <v>0.345084455667789</v>
      </c>
      <c r="P24" s="27">
        <f>(1-'E903 Data'!P24)^2/(2*'E903 Data'!P24)</f>
        <v>0.34407623318385661</v>
      </c>
      <c r="Q24" s="27">
        <f>(1-'E903 Data'!Q24)^2/(2*'E903 Data'!Q24)</f>
        <v>0.34521909875526952</v>
      </c>
      <c r="R24" s="27">
        <f>(1-'E903 Data'!R24)^2/(2*'E903 Data'!R24)</f>
        <v>0.60095115630741935</v>
      </c>
      <c r="S24" s="32">
        <v>2.3330000000000002</v>
      </c>
      <c r="T24" s="27">
        <f>(1-'E903 Data'!T24)^2/(2*'E903 Data'!T24)</f>
        <v>0.30632206955775015</v>
      </c>
      <c r="U24" s="27">
        <f>(1-'E903 Data'!U24)^2/(2*'E903 Data'!U24)</f>
        <v>0.29602052586938082</v>
      </c>
      <c r="V24" s="27">
        <f>(1-'E903 Data'!V24)^2/(2*'E903 Data'!V24)</f>
        <v>0.30380547945205472</v>
      </c>
      <c r="W24" s="27">
        <f>(1-'E903 Data'!W24)^2/(2*'E903 Data'!W24)</f>
        <v>0.30201969243912863</v>
      </c>
      <c r="X24" s="27">
        <f>(1-'E903 Data'!X24)^2/(2*'E903 Data'!X24)</f>
        <v>0.52543808567603756</v>
      </c>
      <c r="Y24" s="32">
        <v>2.3330000000000002</v>
      </c>
      <c r="Z24" s="27">
        <f>(1-'E903 Data'!Z24)^2/(2*'E903 Data'!Z24)</f>
        <v>0.26651797465767418</v>
      </c>
      <c r="AA24" s="27">
        <f>(1-'E903 Data'!AA24)^2/(2*'E903 Data'!AA24)</f>
        <v>0.27132191034340947</v>
      </c>
      <c r="AB24" s="27">
        <f>(1-'E903 Data'!AB24)^2/(2*'E903 Data'!AB24)</f>
        <v>0.25790929668552948</v>
      </c>
      <c r="AC24" s="27">
        <f>(1-'E903 Data'!AC24)^2/(2*'E903 Data'!AC24)</f>
        <v>0.265197243380486</v>
      </c>
      <c r="AD24" s="27">
        <f>(1-'E903 Data'!AD24)^2/(2*'E903 Data'!AD24)</f>
        <v>0.46215230689257919</v>
      </c>
      <c r="AE24" s="32">
        <v>2.3330000000000002</v>
      </c>
      <c r="AF24" s="27">
        <f>(1-'E903 Data'!AF24)^2/(2*'E903 Data'!AF24)</f>
        <v>0.23059949357226339</v>
      </c>
      <c r="AG24" s="27">
        <f>(1-'E903 Data'!AG24)^2/(2*'E903 Data'!AG24)</f>
        <v>0.23739083759339358</v>
      </c>
      <c r="AH24" s="27">
        <f>(1-'E903 Data'!AH24)^2/(2*'E903 Data'!AH24)</f>
        <v>0.23354947193428519</v>
      </c>
      <c r="AI24" s="27">
        <f>(1-'E903 Data'!AI24)^2/(2*'E903 Data'!AI24)</f>
        <v>0.23383213656818627</v>
      </c>
      <c r="AJ24" s="27">
        <f>(1-'E903 Data'!AJ24)^2/(2*'E903 Data'!AJ24)</f>
        <v>0.40896849183477424</v>
      </c>
      <c r="AK24" s="32">
        <v>2.3330000000000002</v>
      </c>
      <c r="AL24" s="27">
        <f>(1-'E903 Data'!AL24)^2/(2*'E903 Data'!AL24)</f>
        <v>4.3271810454065465</v>
      </c>
    </row>
    <row r="25" spans="1:38" ht="16.2" thickBot="1" x14ac:dyDescent="0.35">
      <c r="A25" s="20">
        <v>2.2999999999999998</v>
      </c>
      <c r="B25" s="27">
        <f>(1-'E903 Data'!B25)^2/(2*'E903 Data'!B25)</f>
        <v>0.24172405063291133</v>
      </c>
      <c r="C25" s="27">
        <f>(1-'E903 Data'!C25)^2/(2*'E903 Data'!C25)</f>
        <v>0.22397842531840989</v>
      </c>
      <c r="D25" s="27">
        <f>(1-'E903 Data'!D25)^2/(2*'E903 Data'!D25)</f>
        <v>0.23468192948090116</v>
      </c>
      <c r="E25" s="18">
        <f t="shared" si="0"/>
        <v>0.23346146847740745</v>
      </c>
      <c r="F25" s="27">
        <f>(1-'E903 Data'!F25)^2/(2*'E903 Data'!F25)</f>
        <v>0.40627584757038698</v>
      </c>
      <c r="G25" s="32">
        <v>2.2999999999999998</v>
      </c>
      <c r="H25" s="27">
        <f>(1-'E903 Data'!H25)^2/(2*'E903 Data'!H25)</f>
        <v>0.29882978723404263</v>
      </c>
      <c r="I25" s="27">
        <f>(1-'E903 Data'!I25)^2/(2*'E903 Data'!I25)</f>
        <v>0.2981251700680273</v>
      </c>
      <c r="J25" s="27">
        <f>(1-'E903 Data'!J25)^2/(2*'E903 Data'!J25)</f>
        <v>0.30006657788195179</v>
      </c>
      <c r="K25" s="27">
        <f>(1-'E903 Data'!K25)^2/(2*'E903 Data'!K25)</f>
        <v>0.29900618216641844</v>
      </c>
      <c r="L25" s="27">
        <f>(1-'E903 Data'!L25)^2/(2*'E903 Data'!L25)</f>
        <v>0.51778723404255322</v>
      </c>
      <c r="M25" s="32">
        <v>2.2999999999999998</v>
      </c>
      <c r="N25" s="27">
        <f>(1-'E903 Data'!N25)^2/(2*'E903 Data'!N25)</f>
        <v>0.3551161597821153</v>
      </c>
      <c r="O25" s="27">
        <f>(1-'E903 Data'!O25)^2/(2*'E903 Data'!O25)</f>
        <v>0.3551161597821153</v>
      </c>
      <c r="P25" s="27">
        <f>(1-'E903 Data'!P25)^2/(2*'E903 Data'!P25)</f>
        <v>0.35160444268595969</v>
      </c>
      <c r="Q25" s="27">
        <f>(1-'E903 Data'!Q25)^2/(2*'E903 Data'!Q25)</f>
        <v>0.35394185241153497</v>
      </c>
      <c r="R25" s="27">
        <f>(1-'E903 Data'!R25)^2/(2*'E903 Data'!R25)</f>
        <v>0.61344903692327368</v>
      </c>
      <c r="S25" s="32">
        <v>2.2999999999999998</v>
      </c>
      <c r="T25" s="27">
        <f>(1-'E903 Data'!T25)^2/(2*'E903 Data'!T25)</f>
        <v>0.31546944444444447</v>
      </c>
      <c r="U25" s="27">
        <f>(1-'E903 Data'!U25)^2/(2*'E903 Data'!U25)</f>
        <v>0.30219783165990177</v>
      </c>
      <c r="V25" s="27">
        <f>(1-'E903 Data'!V25)^2/(2*'E903 Data'!V25)</f>
        <v>0.31178029386343997</v>
      </c>
      <c r="W25" s="27">
        <f>(1-'E903 Data'!W25)^2/(2*'E903 Data'!W25)</f>
        <v>0.30976849536538048</v>
      </c>
      <c r="X25" s="27">
        <f>(1-'E903 Data'!X25)^2/(2*'E903 Data'!X25)</f>
        <v>0.53635135135135115</v>
      </c>
      <c r="Y25" s="32">
        <v>2.2999999999999998</v>
      </c>
      <c r="Z25" s="27">
        <f>(1-'E903 Data'!Z25)^2/(2*'E903 Data'!Z25)</f>
        <v>0.27342783505154639</v>
      </c>
      <c r="AA25" s="27">
        <f>(1-'E903 Data'!AA25)^2/(2*'E903 Data'!AA25)</f>
        <v>0.28116603164688742</v>
      </c>
      <c r="AB25" s="27">
        <f>(1-'E903 Data'!AB25)^2/(2*'E903 Data'!AB25)</f>
        <v>0.26923068088597207</v>
      </c>
      <c r="AC25" s="27">
        <f>(1-'E903 Data'!AC25)^2/(2*'E903 Data'!AC25)</f>
        <v>0.27456792277513942</v>
      </c>
      <c r="AD25" s="27">
        <f>(1-'E903 Data'!AD25)^2/(2*'E903 Data'!AD25)</f>
        <v>0.47593770491803267</v>
      </c>
      <c r="AE25" s="32">
        <v>2.2999999999999998</v>
      </c>
      <c r="AF25" s="27">
        <f>(1-'E903 Data'!AF25)^2/(2*'E903 Data'!AF25)</f>
        <v>0.24027196999605205</v>
      </c>
      <c r="AG25" s="27">
        <f>(1-'E903 Data'!AG25)^2/(2*'E903 Data'!AG25)</f>
        <v>0.24597900338173856</v>
      </c>
      <c r="AH25" s="27">
        <f>(1-'E903 Data'!AH25)^2/(2*'E903 Data'!AH25)</f>
        <v>0.24128761612966987</v>
      </c>
      <c r="AI25" s="27">
        <f>(1-'E903 Data'!AI25)^2/(2*'E903 Data'!AI25)</f>
        <v>0.24250165434706089</v>
      </c>
      <c r="AJ25" s="27">
        <f>(1-'E903 Data'!AJ25)^2/(2*'E903 Data'!AJ25)</f>
        <v>0.42163521821375488</v>
      </c>
      <c r="AK25" s="32">
        <v>2.2999999999999998</v>
      </c>
      <c r="AL25" s="27">
        <f>(1-'E903 Data'!AL25)^2/(2*'E903 Data'!AL25)</f>
        <v>4.3717636315228967</v>
      </c>
    </row>
    <row r="26" spans="1:38" ht="16.2" thickBot="1" x14ac:dyDescent="0.35">
      <c r="A26" s="20">
        <v>2.2669999999999999</v>
      </c>
      <c r="B26" s="27">
        <f>(1-'E903 Data'!B26)^2/(2*'E903 Data'!B26)</f>
        <v>0.25135324584251656</v>
      </c>
      <c r="C26" s="27">
        <f>(1-'E903 Data'!C26)^2/(2*'E903 Data'!C26)</f>
        <v>0.23340825185764574</v>
      </c>
      <c r="D26" s="27">
        <f>(1-'E903 Data'!D26)^2/(2*'E903 Data'!D26)</f>
        <v>0.24406349206349204</v>
      </c>
      <c r="E26" s="18">
        <f t="shared" si="0"/>
        <v>0.24294166325455144</v>
      </c>
      <c r="F26" s="27">
        <f>(1-'E903 Data'!F26)^2/(2*'E903 Data'!F26)</f>
        <v>0.42418240138708274</v>
      </c>
      <c r="G26" s="32">
        <v>2.2669999999999999</v>
      </c>
      <c r="H26" s="27">
        <f>(1-'E903 Data'!H26)^2/(2*'E903 Data'!H26)</f>
        <v>0.31031596203623812</v>
      </c>
      <c r="I26" s="27">
        <f>(1-'E903 Data'!I26)^2/(2*'E903 Data'!I26)</f>
        <v>0.30958620689655175</v>
      </c>
      <c r="J26" s="27">
        <f>(1-'E903 Data'!J26)^2/(2*'E903 Data'!J26)</f>
        <v>0.30976849536538048</v>
      </c>
      <c r="K26" s="27">
        <f>(1-'E903 Data'!K26)^2/(2*'E903 Data'!K26)</f>
        <v>0.30989007665588697</v>
      </c>
      <c r="L26" s="27">
        <f>(1-'E903 Data'!L26)^2/(2*'E903 Data'!L26)</f>
        <v>0.5390907771958342</v>
      </c>
      <c r="M26" s="32">
        <v>2.2669999999999999</v>
      </c>
      <c r="N26" s="27">
        <f>(1-'E903 Data'!N26)^2/(2*'E903 Data'!N26)</f>
        <v>0.36735400183992628</v>
      </c>
      <c r="O26" s="27">
        <f>(1-'E903 Data'!O26)^2/(2*'E903 Data'!O26)</f>
        <v>0.36330076711701398</v>
      </c>
      <c r="P26" s="27">
        <f>(1-'E903 Data'!P26)^2/(2*'E903 Data'!P26)</f>
        <v>0.36160714285714285</v>
      </c>
      <c r="Q26" s="27">
        <f>(1-'E903 Data'!Q26)^2/(2*'E903 Data'!Q26)</f>
        <v>0.36407957728545975</v>
      </c>
      <c r="R26" s="27">
        <f>(1-'E903 Data'!R26)^2/(2*'E903 Data'!R26)</f>
        <v>0.63437408690278752</v>
      </c>
      <c r="S26" s="32">
        <v>2.2669999999999999</v>
      </c>
      <c r="T26" s="27">
        <f>(1-'E903 Data'!T26)^2/(2*'E903 Data'!T26)</f>
        <v>0.32640109890109881</v>
      </c>
      <c r="U26" s="27">
        <f>(1-'E903 Data'!U26)^2/(2*'E903 Data'!U26)</f>
        <v>0.31677027820039122</v>
      </c>
      <c r="V26" s="27">
        <f>(1-'E903 Data'!V26)^2/(2*'E903 Data'!V26)</f>
        <v>0.32164617486338798</v>
      </c>
      <c r="W26" s="27">
        <f>(1-'E903 Data'!W26)^2/(2*'E903 Data'!W26)</f>
        <v>0.32158321919471561</v>
      </c>
      <c r="X26" s="27">
        <f>(1-'E903 Data'!X26)^2/(2*'E903 Data'!X26)</f>
        <v>0.55945984535293214</v>
      </c>
      <c r="Y26" s="32">
        <v>2.2669999999999999</v>
      </c>
      <c r="Z26" s="27">
        <f>(1-'E903 Data'!Z26)^2/(2*'E903 Data'!Z26)</f>
        <v>0.28961717862402686</v>
      </c>
      <c r="AA26" s="27">
        <f>(1-'E903 Data'!AA26)^2/(2*'E903 Data'!AA26)</f>
        <v>0.29462506350550388</v>
      </c>
      <c r="AB26" s="27">
        <f>(1-'E903 Data'!AB26)^2/(2*'E903 Data'!AB26)</f>
        <v>0.28083272632674311</v>
      </c>
      <c r="AC26" s="27">
        <f>(1-'E903 Data'!AC26)^2/(2*'E903 Data'!AC26)</f>
        <v>0.288306404331793</v>
      </c>
      <c r="AD26" s="27">
        <f>(1-'E903 Data'!AD26)^2/(2*'E903 Data'!AD26)</f>
        <v>0.50175754013343832</v>
      </c>
      <c r="AE26" s="32">
        <v>2.2669999999999999</v>
      </c>
      <c r="AF26" s="27">
        <f>(1-'E903 Data'!AF26)^2/(2*'E903 Data'!AF26)</f>
        <v>0.25180577385725739</v>
      </c>
      <c r="AG26" s="27">
        <f>(1-'E903 Data'!AG26)^2/(2*'E903 Data'!AG26)</f>
        <v>0.25837234580384233</v>
      </c>
      <c r="AH26" s="27">
        <f>(1-'E903 Data'!AH26)^2/(2*'E903 Data'!AH26)</f>
        <v>0.25316771440048202</v>
      </c>
      <c r="AI26" s="27">
        <f>(1-'E903 Data'!AI26)^2/(2*'E903 Data'!AI26)</f>
        <v>0.25443462088698127</v>
      </c>
      <c r="AJ26" s="27">
        <f>(1-'E903 Data'!AJ26)^2/(2*'E903 Data'!AJ26)</f>
        <v>0.44383100129787628</v>
      </c>
      <c r="AK26" s="32">
        <v>2.2669999999999999</v>
      </c>
      <c r="AL26" s="27">
        <f>(1-'E903 Data'!AL26)^2/(2*'E903 Data'!AL26)</f>
        <v>4.3271810454065465</v>
      </c>
    </row>
    <row r="27" spans="1:38" ht="16.2" thickBot="1" x14ac:dyDescent="0.35">
      <c r="A27" s="20">
        <v>2.2330000000000001</v>
      </c>
      <c r="B27" s="27">
        <f>(1-'E903 Data'!B27)^2/(2*'E903 Data'!B27)</f>
        <v>0.259765964343598</v>
      </c>
      <c r="C27" s="27">
        <f>(1-'E903 Data'!C27)^2/(2*'E903 Data'!C27)</f>
        <v>0.2428912836767036</v>
      </c>
      <c r="D27" s="27">
        <f>(1-'E903 Data'!D27)^2/(2*'E903 Data'!D27)</f>
        <v>0.25301606425702811</v>
      </c>
      <c r="E27" s="18">
        <f t="shared" si="0"/>
        <v>0.2518911040924432</v>
      </c>
      <c r="F27" s="27">
        <f>(1-'E903 Data'!F27)^2/(2*'E903 Data'!F27)</f>
        <v>0.43936749566938893</v>
      </c>
      <c r="G27" s="32">
        <v>2.2330000000000001</v>
      </c>
      <c r="H27" s="27">
        <f>(1-'E903 Data'!H27)^2/(2*'E903 Data'!H27)</f>
        <v>0.31919947689625111</v>
      </c>
      <c r="I27" s="27">
        <f>(1-'E903 Data'!I27)^2/(2*'E903 Data'!I27)</f>
        <v>0.31658413733159502</v>
      </c>
      <c r="J27" s="27">
        <f>(1-'E903 Data'!J27)^2/(2*'E903 Data'!J27)</f>
        <v>0.31957474923680768</v>
      </c>
      <c r="K27" s="27">
        <f>(1-'E903 Data'!K27)^2/(2*'E903 Data'!K27)</f>
        <v>0.31845017421602778</v>
      </c>
      <c r="L27" s="27">
        <f>(1-'E903 Data'!L27)^2/(2*'E903 Data'!L27)</f>
        <v>0.55399211248285307</v>
      </c>
      <c r="M27" s="32">
        <v>2.2330000000000001</v>
      </c>
      <c r="N27" s="27">
        <f>(1-'E903 Data'!N27)^2/(2*'E903 Data'!N27)</f>
        <v>0.37449855156431056</v>
      </c>
      <c r="O27" s="27">
        <f>(1-'E903 Data'!O27)^2/(2*'E903 Data'!O27)</f>
        <v>0.3718850127108852</v>
      </c>
      <c r="P27" s="27">
        <f>(1-'E903 Data'!P27)^2/(2*'E903 Data'!P27)</f>
        <v>0.36950488704472106</v>
      </c>
      <c r="Q27" s="27">
        <f>(1-'E903 Data'!Q27)^2/(2*'E903 Data'!Q27)</f>
        <v>0.37195737031330234</v>
      </c>
      <c r="R27" s="27">
        <f>(1-'E903 Data'!R27)^2/(2*'E903 Data'!R27)</f>
        <v>0.64841917513232705</v>
      </c>
      <c r="S27" s="32">
        <v>2.2330000000000001</v>
      </c>
      <c r="T27" s="27">
        <f>(1-'E903 Data'!T27)^2/(2*'E903 Data'!T27)</f>
        <v>0.33200001105950022</v>
      </c>
      <c r="U27" s="27">
        <f>(1-'E903 Data'!U27)^2/(2*'E903 Data'!U27)</f>
        <v>0.32297092819614714</v>
      </c>
      <c r="V27" s="27">
        <f>(1-'E903 Data'!V27)^2/(2*'E903 Data'!V27)</f>
        <v>0.33005915912602068</v>
      </c>
      <c r="W27" s="27">
        <f>(1-'E903 Data'!W27)^2/(2*'E903 Data'!W27)</f>
        <v>0.32832158590308375</v>
      </c>
      <c r="X27" s="27">
        <f>(1-'E903 Data'!X27)^2/(2*'E903 Data'!X27)</f>
        <v>0.57124476760367382</v>
      </c>
      <c r="Y27" s="32">
        <v>2.2330000000000001</v>
      </c>
      <c r="Z27" s="27">
        <f>(1-'E903 Data'!Z27)^2/(2*'E903 Data'!Z27)</f>
        <v>0.30042081645704527</v>
      </c>
      <c r="AA27" s="27">
        <f>(1-'E903 Data'!AA27)^2/(2*'E903 Data'!AA27)</f>
        <v>0.30596137339055796</v>
      </c>
      <c r="AB27" s="27">
        <f>(1-'E903 Data'!AB27)^2/(2*'E903 Data'!AB27)</f>
        <v>0.29392961082910318</v>
      </c>
      <c r="AC27" s="27">
        <f>(1-'E903 Data'!AC27)^2/(2*'E903 Data'!AC27)</f>
        <v>0.30006657788195179</v>
      </c>
      <c r="AD27" s="27">
        <f>(1-'E903 Data'!AD27)^2/(2*'E903 Data'!AD27)</f>
        <v>0.52205707421249326</v>
      </c>
      <c r="AE27" s="32">
        <v>2.2330000000000001</v>
      </c>
      <c r="AF27" s="27">
        <f>(1-'E903 Data'!AF27)^2/(2*'E903 Data'!AF27)</f>
        <v>0.26257344448962994</v>
      </c>
      <c r="AG27" s="27">
        <f>(1-'E903 Data'!AG27)^2/(2*'E903 Data'!AG27)</f>
        <v>0.26907042239081402</v>
      </c>
      <c r="AH27" s="27">
        <f>(1-'E903 Data'!AH27)^2/(2*'E903 Data'!AH27)</f>
        <v>0.26257344448962994</v>
      </c>
      <c r="AI27" s="27">
        <f>(1-'E903 Data'!AI27)^2/(2*'E903 Data'!AI27)</f>
        <v>0.26472322549219518</v>
      </c>
      <c r="AJ27" s="27">
        <f>(1-'E903 Data'!AJ27)^2/(2*'E903 Data'!AJ27)</f>
        <v>0.46134375561545382</v>
      </c>
      <c r="AK27" s="32">
        <v>2.2330000000000001</v>
      </c>
      <c r="AL27" s="27">
        <f>(1-'E903 Data'!AL27)^2/(2*'E903 Data'!AL27)</f>
        <v>4.3271810454065465</v>
      </c>
    </row>
    <row r="28" spans="1:38" ht="16.2" thickBot="1" x14ac:dyDescent="0.35">
      <c r="A28" s="20">
        <v>2.2000000000000002</v>
      </c>
      <c r="B28" s="27">
        <f>(1-'E903 Data'!B28)^2/(2*'E903 Data'!B28)</f>
        <v>0.26226016260162605</v>
      </c>
      <c r="C28" s="27">
        <f>(1-'E903 Data'!C28)^2/(2*'E903 Data'!C28)</f>
        <v>0.24597900338173856</v>
      </c>
      <c r="D28" s="27">
        <f>(1-'E903 Data'!D28)^2/(2*'E903 Data'!D28)</f>
        <v>0.25744699050696834</v>
      </c>
      <c r="E28" s="18">
        <f t="shared" si="0"/>
        <v>0.255228718830111</v>
      </c>
      <c r="F28" s="27">
        <f>(1-'E903 Data'!F28)^2/(2*'E903 Data'!F28)</f>
        <v>0.44452177319074854</v>
      </c>
      <c r="G28" s="32">
        <v>2.2000000000000002</v>
      </c>
      <c r="H28" s="27">
        <f>(1-'E903 Data'!H28)^2/(2*'E903 Data'!H28)</f>
        <v>0.3205147456887143</v>
      </c>
      <c r="I28" s="27">
        <f>(1-'E903 Data'!I28)^2/(2*'E903 Data'!I28)</f>
        <v>0.31770252393385551</v>
      </c>
      <c r="J28" s="27">
        <f>(1-'E903 Data'!J28)^2/(2*'E903 Data'!J28)</f>
        <v>0.32297092819614714</v>
      </c>
      <c r="K28" s="27">
        <f>(1-'E903 Data'!K28)^2/(2*'E903 Data'!K28)</f>
        <v>0.32038926276221669</v>
      </c>
      <c r="L28" s="27">
        <f>(1-'E903 Data'!L28)^2/(2*'E903 Data'!L28)</f>
        <v>0.55671875954781569</v>
      </c>
      <c r="M28" s="32">
        <v>2.2000000000000002</v>
      </c>
      <c r="N28" s="27">
        <f>(1-'E903 Data'!N28)^2/(2*'E903 Data'!N28)</f>
        <v>0.37384349235757297</v>
      </c>
      <c r="O28" s="27">
        <f>(1-'E903 Data'!O28)^2/(2*'E903 Data'!O28)</f>
        <v>0.37145115500115494</v>
      </c>
      <c r="P28" s="27">
        <f>(1-'E903 Data'!P28)^2/(2*'E903 Data'!P28)</f>
        <v>0.3718850127108852</v>
      </c>
      <c r="Q28" s="27">
        <f>(1-'E903 Data'!Q28)^2/(2*'E903 Data'!Q28)</f>
        <v>0.37239180412106243</v>
      </c>
      <c r="R28" s="27">
        <f>(1-'E903 Data'!R28)^2/(2*'E903 Data'!R28)</f>
        <v>0.64841917513232694</v>
      </c>
      <c r="S28" s="32">
        <v>2.2000000000000002</v>
      </c>
      <c r="T28" s="27">
        <f>(1-'E903 Data'!T28)^2/(2*'E903 Data'!T28)</f>
        <v>0.33571750333185263</v>
      </c>
      <c r="U28" s="27">
        <f>(1-'E903 Data'!U28)^2/(2*'E903 Data'!U28)</f>
        <v>0.32582702613661318</v>
      </c>
      <c r="V28" s="27">
        <f>(1-'E903 Data'!V28)^2/(2*'E903 Data'!V28)</f>
        <v>0.331028236853734</v>
      </c>
      <c r="W28" s="27">
        <f>(1-'E903 Data'!W28)^2/(2*'E903 Data'!W28)</f>
        <v>0.33083420587585616</v>
      </c>
      <c r="X28" s="27">
        <f>(1-'E903 Data'!X28)^2/(2*'E903 Data'!X28)</f>
        <v>0.57496823003908448</v>
      </c>
      <c r="Y28" s="32">
        <v>2.2000000000000002</v>
      </c>
      <c r="Z28" s="27">
        <f>(1-'E903 Data'!Z28)^2/(2*'E903 Data'!Z28)</f>
        <v>0.30326871657754007</v>
      </c>
      <c r="AA28" s="27">
        <f>(1-'E903 Data'!AA28)^2/(2*'E903 Data'!AA28)</f>
        <v>0.30995088400172494</v>
      </c>
      <c r="AB28" s="27">
        <f>(1-'E903 Data'!AB28)^2/(2*'E903 Data'!AB28)</f>
        <v>0.29637034365719134</v>
      </c>
      <c r="AC28" s="27">
        <f>(1-'E903 Data'!AC28)^2/(2*'E903 Data'!AC28)</f>
        <v>0.30314955561892537</v>
      </c>
      <c r="AD28" s="27">
        <f>(1-'E903 Data'!AD28)^2/(2*'E903 Data'!AD28)</f>
        <v>0.52677636406957351</v>
      </c>
      <c r="AE28" s="32">
        <v>2.2000000000000002</v>
      </c>
      <c r="AF28" s="27">
        <f>(1-'E903 Data'!AF28)^2/(2*'E903 Data'!AF28)</f>
        <v>0.26477585644371948</v>
      </c>
      <c r="AG28" s="27">
        <f>(1-'E903 Data'!AG28)^2/(2*'E903 Data'!AG28)</f>
        <v>0.27310288540807903</v>
      </c>
      <c r="AH28" s="27">
        <f>(1-'E903 Data'!AH28)^2/(2*'E903 Data'!AH28)</f>
        <v>0.26667686017988546</v>
      </c>
      <c r="AI28" s="27">
        <f>(1-'E903 Data'!AI28)^2/(2*'E903 Data'!AI28)</f>
        <v>0.26816391771345355</v>
      </c>
      <c r="AJ28" s="27">
        <f>(1-'E903 Data'!AJ28)^2/(2*'E903 Data'!AJ28)</f>
        <v>0.46667085555461485</v>
      </c>
      <c r="AK28" s="32">
        <v>2.2000000000000002</v>
      </c>
      <c r="AL28" s="27">
        <f>(1-'E903 Data'!AL28)^2/(2*'E903 Data'!AL28)</f>
        <v>4.3382552910052912</v>
      </c>
    </row>
    <row r="29" spans="1:38" ht="16.2" thickBot="1" x14ac:dyDescent="0.35">
      <c r="A29" s="20">
        <v>2.1669999999999998</v>
      </c>
      <c r="B29" s="27">
        <f>(1-'E903 Data'!B29)^2/(2*'E903 Data'!B29)</f>
        <v>0.25837234580384233</v>
      </c>
      <c r="C29" s="27">
        <f>(1-'E903 Data'!C29)^2/(2*'E903 Data'!C29)</f>
        <v>0.24027196999605205</v>
      </c>
      <c r="D29" s="27">
        <f>(1-'E903 Data'!D29)^2/(2*'E903 Data'!D29)</f>
        <v>0.25423153660498793</v>
      </c>
      <c r="E29" s="18">
        <f t="shared" si="0"/>
        <v>0.25095861746829412</v>
      </c>
      <c r="F29" s="27">
        <f>(1-'E903 Data'!F29)^2/(2*'E903 Data'!F29)</f>
        <v>0.43698296573670198</v>
      </c>
      <c r="G29" s="32">
        <v>2.1669999999999998</v>
      </c>
      <c r="H29" s="27">
        <f>(1-'E903 Data'!H29)^2/(2*'E903 Data'!H29)</f>
        <v>0.31658413733159502</v>
      </c>
      <c r="I29" s="27">
        <f>(1-'E903 Data'!I29)^2/(2*'E903 Data'!I29)</f>
        <v>0.31602633007600428</v>
      </c>
      <c r="J29" s="27">
        <f>(1-'E903 Data'!J29)^2/(2*'E903 Data'!J29)</f>
        <v>0.31957474923680768</v>
      </c>
      <c r="K29" s="27">
        <f>(1-'E903 Data'!K29)^2/(2*'E903 Data'!K29)</f>
        <v>0.31739148964450564</v>
      </c>
      <c r="L29" s="27">
        <f>(1-'E903 Data'!L29)^2/(2*'E903 Data'!L29)</f>
        <v>0.55117160995043013</v>
      </c>
      <c r="M29" s="32">
        <v>2.1669999999999998</v>
      </c>
      <c r="N29" s="27">
        <f>(1-'E903 Data'!N29)^2/(2*'E903 Data'!N29)</f>
        <v>0.36950488704472106</v>
      </c>
      <c r="O29" s="27">
        <f>(1-'E903 Data'!O29)^2/(2*'E903 Data'!O29)</f>
        <v>0.36713958381237061</v>
      </c>
      <c r="P29" s="27">
        <f>(1-'E903 Data'!P29)^2/(2*'E903 Data'!P29)</f>
        <v>0.36778320294523703</v>
      </c>
      <c r="Q29" s="27">
        <f>(1-'E903 Data'!Q29)^2/(2*'E903 Data'!Q29)</f>
        <v>0.36814124274278093</v>
      </c>
      <c r="R29" s="27">
        <f>(1-'E903 Data'!R29)^2/(2*'E903 Data'!R29)</f>
        <v>0.64046074077704773</v>
      </c>
      <c r="S29" s="32">
        <v>2.1669999999999998</v>
      </c>
      <c r="T29" s="27">
        <f>(1-'E903 Data'!T29)^2/(2*'E903 Data'!T29)</f>
        <v>0.33064028268551238</v>
      </c>
      <c r="U29" s="27">
        <f>(1-'E903 Data'!U29)^2/(2*'E903 Data'!U29)</f>
        <v>0.32070305676855898</v>
      </c>
      <c r="V29" s="27">
        <f>(1-'E903 Data'!V29)^2/(2*'E903 Data'!V29)</f>
        <v>0.32967228105007718</v>
      </c>
      <c r="W29" s="27">
        <f>(1-'E903 Data'!W29)^2/(2*'E903 Data'!W29)</f>
        <v>0.32697612711678015</v>
      </c>
      <c r="X29" s="27">
        <f>(1-'E903 Data'!X29)^2/(2*'E903 Data'!X29)</f>
        <v>0.56788244518456821</v>
      </c>
      <c r="Y29" s="32">
        <v>2.1669999999999998</v>
      </c>
      <c r="Z29" s="27">
        <f>(1-'E903 Data'!Z29)^2/(2*'E903 Data'!Z29)</f>
        <v>0.30255440265013894</v>
      </c>
      <c r="AA29" s="27">
        <f>(1-'E903 Data'!AA29)^2/(2*'E903 Data'!AA29)</f>
        <v>0.30795010755001079</v>
      </c>
      <c r="AB29" s="27">
        <f>(1-'E903 Data'!AB29)^2/(2*'E903 Data'!AB29)</f>
        <v>0.2951476488032197</v>
      </c>
      <c r="AC29" s="27">
        <f>(1-'E903 Data'!AC29)^2/(2*'E903 Data'!AC29)</f>
        <v>0.30184165065129198</v>
      </c>
      <c r="AD29" s="27">
        <f>(1-'E903 Data'!AD29)^2/(2*'E903 Data'!AD29)</f>
        <v>0.52420595078898102</v>
      </c>
      <c r="AE29" s="32">
        <v>2.1669999999999998</v>
      </c>
      <c r="AF29" s="27">
        <f>(1-'E903 Data'!AF29)^2/(2*'E903 Data'!AF29)</f>
        <v>0.26398738032185781</v>
      </c>
      <c r="AG29" s="27">
        <f>(1-'E903 Data'!AG29)^2/(2*'E903 Data'!AG29)</f>
        <v>0.27083801890669967</v>
      </c>
      <c r="AH29" s="27">
        <f>(1-'E903 Data'!AH29)^2/(2*'E903 Data'!AH29)</f>
        <v>0.26588328568511332</v>
      </c>
      <c r="AI29" s="27">
        <f>(1-'E903 Data'!AI29)^2/(2*'E903 Data'!AI29)</f>
        <v>0.26688884042166472</v>
      </c>
      <c r="AJ29" s="27">
        <f>(1-'E903 Data'!AJ29)^2/(2*'E903 Data'!AJ29)</f>
        <v>0.46422522522522508</v>
      </c>
      <c r="AK29" s="32">
        <v>2.1669999999999998</v>
      </c>
      <c r="AL29" s="27">
        <f>(1-'E903 Data'!AL29)^2/(2*'E903 Data'!AL29)</f>
        <v>4.3438101694915252</v>
      </c>
    </row>
    <row r="30" spans="1:38" ht="16.2" thickBot="1" x14ac:dyDescent="0.35">
      <c r="A30" s="20">
        <v>2.133</v>
      </c>
      <c r="B30" s="27">
        <f>(1-'E903 Data'!B30)^2/(2*'E903 Data'!B30)</f>
        <v>0.25744699050696834</v>
      </c>
      <c r="C30" s="27">
        <f>(1-'E903 Data'!C30)^2/(2*'E903 Data'!C30)</f>
        <v>0.24347676447264083</v>
      </c>
      <c r="D30" s="27">
        <f>(1-'E903 Data'!D30)^2/(2*'E903 Data'!D30)</f>
        <v>0.25331944556046604</v>
      </c>
      <c r="E30" s="18">
        <f t="shared" si="0"/>
        <v>0.25141440018002509</v>
      </c>
      <c r="F30" s="27">
        <f>(1-'E903 Data'!F30)^2/(2*'E903 Data'!F30)</f>
        <v>0.43808843302026679</v>
      </c>
      <c r="G30" s="32">
        <v>2.133</v>
      </c>
      <c r="H30" s="27">
        <f>(1-'E903 Data'!H30)^2/(2*'E903 Data'!H30)</f>
        <v>0.31361979211779994</v>
      </c>
      <c r="I30" s="27">
        <f>(1-'E903 Data'!I30)^2/(2*'E903 Data'!I30)</f>
        <v>0.31013337287039033</v>
      </c>
      <c r="J30" s="27">
        <f>(1-'E903 Data'!J30)^2/(2*'E903 Data'!J30)</f>
        <v>0.31491347863803937</v>
      </c>
      <c r="K30" s="27">
        <f>(1-'E903 Data'!K30)^2/(2*'E903 Data'!K30)</f>
        <v>0.31288277801817399</v>
      </c>
      <c r="L30" s="27">
        <f>(1-'E903 Data'!L30)^2/(2*'E903 Data'!L30)</f>
        <v>0.54365418819689959</v>
      </c>
      <c r="M30" s="32">
        <v>2.133</v>
      </c>
      <c r="N30" s="27">
        <f>(1-'E903 Data'!N30)^2/(2*'E903 Data'!N30)</f>
        <v>0.36864306771073252</v>
      </c>
      <c r="O30" s="27">
        <f>(1-'E903 Data'!O30)^2/(2*'E903 Data'!O30)</f>
        <v>0.36542860913472575</v>
      </c>
      <c r="P30" s="27">
        <f>(1-'E903 Data'!P30)^2/(2*'E903 Data'!P30)</f>
        <v>0.36692528735632174</v>
      </c>
      <c r="Q30" s="27">
        <f>(1-'E903 Data'!Q30)^2/(2*'E903 Data'!Q30)</f>
        <v>0.36699670600556872</v>
      </c>
      <c r="R30" s="27">
        <f>(1-'E903 Data'!R30)^2/(2*'E903 Data'!R30)</f>
        <v>0.63880588081717893</v>
      </c>
      <c r="S30" s="32">
        <v>2.133</v>
      </c>
      <c r="T30" s="27">
        <f>(1-'E903 Data'!T30)^2/(2*'E903 Data'!T30)</f>
        <v>0.32889981265153184</v>
      </c>
      <c r="U30" s="27">
        <f>(1-'E903 Data'!U30)^2/(2*'E903 Data'!U30)</f>
        <v>0.31901199607757685</v>
      </c>
      <c r="V30" s="27">
        <f>(1-'E903 Data'!V30)^2/(2*'E903 Data'!V30)</f>
        <v>0.32582702613661318</v>
      </c>
      <c r="W30" s="27">
        <f>(1-'E903 Data'!W30)^2/(2*'E903 Data'!W30)</f>
        <v>0.32455472013061387</v>
      </c>
      <c r="X30" s="27">
        <f>(1-'E903 Data'!X30)^2/(2*'E903 Data'!X30)</f>
        <v>0.56398674535841653</v>
      </c>
      <c r="Y30" s="32">
        <v>2.133</v>
      </c>
      <c r="Z30" s="27">
        <f>(1-'E903 Data'!Z30)^2/(2*'E903 Data'!Z30)</f>
        <v>0.30219783165990177</v>
      </c>
      <c r="AA30" s="27">
        <f>(1-'E903 Data'!AA30)^2/(2*'E903 Data'!AA30)</f>
        <v>0.30831298687325154</v>
      </c>
      <c r="AB30" s="27">
        <f>(1-'E903 Data'!AB30)^2/(2*'E903 Data'!AB30)</f>
        <v>0.29462506350550388</v>
      </c>
      <c r="AC30" s="27">
        <f>(1-'E903 Data'!AC30)^2/(2*'E903 Data'!AC30)</f>
        <v>0.30166370623398814</v>
      </c>
      <c r="AD30" s="27">
        <f>(1-'E903 Data'!AD30)^2/(2*'E903 Data'!AD30)</f>
        <v>0.52420595078898102</v>
      </c>
      <c r="AE30" s="32">
        <v>2.133</v>
      </c>
      <c r="AF30" s="27">
        <f>(1-'E903 Data'!AF30)^2/(2*'E903 Data'!AF30)</f>
        <v>0.2617908693885842</v>
      </c>
      <c r="AG30" s="27">
        <f>(1-'E903 Data'!AG30)^2/(2*'E903 Data'!AG30)</f>
        <v>0.27035490860546313</v>
      </c>
      <c r="AH30" s="27">
        <f>(1-'E903 Data'!AH30)^2/(2*'E903 Data'!AH30)</f>
        <v>0.26257344448962994</v>
      </c>
      <c r="AI30" s="27">
        <f>(1-'E903 Data'!AI30)^2/(2*'E903 Data'!AI30)</f>
        <v>0.2648811466122819</v>
      </c>
      <c r="AJ30" s="27">
        <f>(1-'E903 Data'!AJ30)^2/(2*'E903 Data'!AJ30)</f>
        <v>0.46107456140350866</v>
      </c>
      <c r="AK30" s="32">
        <v>2.133</v>
      </c>
      <c r="AL30" s="27">
        <f>(1-'E903 Data'!AL30)^2/(2*'E903 Data'!AL30)</f>
        <v>4.3382552910052912</v>
      </c>
    </row>
    <row r="31" spans="1:38" ht="16.2" thickBot="1" x14ac:dyDescent="0.35">
      <c r="A31" s="20">
        <v>2.1</v>
      </c>
      <c r="B31" s="27">
        <f>(1-'E903 Data'!B31)^2/(2*'E903 Data'!B31)</f>
        <v>0.26651797465767418</v>
      </c>
      <c r="C31" s="27">
        <f>(1-'E903 Data'!C31)^2/(2*'E903 Data'!C31)</f>
        <v>0.25075100100100095</v>
      </c>
      <c r="D31" s="27">
        <f>(1-'E903 Data'!D31)^2/(2*'E903 Data'!D31)</f>
        <v>0.2617908693885842</v>
      </c>
      <c r="E31" s="18">
        <f t="shared" si="0"/>
        <v>0.25968661501575313</v>
      </c>
      <c r="F31" s="27">
        <f>(1-'E903 Data'!F31)^2/(2*'E903 Data'!F31)</f>
        <v>0.45105125125125128</v>
      </c>
      <c r="G31" s="32">
        <v>2.1</v>
      </c>
      <c r="H31" s="27">
        <f>(1-'E903 Data'!H31)^2/(2*'E903 Data'!H31)</f>
        <v>0.32126861481319641</v>
      </c>
      <c r="I31" s="27">
        <f>(1-'E903 Data'!I31)^2/(2*'E903 Data'!I31)</f>
        <v>0.31714286801478586</v>
      </c>
      <c r="J31" s="27">
        <f>(1-'E903 Data'!J31)^2/(2*'E903 Data'!J31)</f>
        <v>0.32278136353687903</v>
      </c>
      <c r="K31" s="27">
        <f>(1-'E903 Data'!K31)^2/(2*'E903 Data'!K31)</f>
        <v>0.32038926276221669</v>
      </c>
      <c r="L31" s="27">
        <f>(1-'E903 Data'!L31)^2/(2*'E903 Data'!L31)</f>
        <v>0.555408173106269</v>
      </c>
      <c r="M31" s="32">
        <v>2.1</v>
      </c>
      <c r="N31" s="27">
        <f>(1-'E903 Data'!N31)^2/(2*'E903 Data'!N31)</f>
        <v>0.37669018583042974</v>
      </c>
      <c r="O31" s="27">
        <f>(1-'E903 Data'!O31)^2/(2*'E903 Data'!O31)</f>
        <v>0.37362538782125498</v>
      </c>
      <c r="P31" s="27">
        <f>(1-'E903 Data'!P31)^2/(2*'E903 Data'!P31)</f>
        <v>0.37362538782125498</v>
      </c>
      <c r="Q31" s="27">
        <f>(1-'E903 Data'!Q31)^2/(2*'E903 Data'!Q31)</f>
        <v>0.37464427232223341</v>
      </c>
      <c r="R31" s="27">
        <f>(1-'E903 Data'!R31)^2/(2*'E903 Data'!R31)</f>
        <v>0.65088010540184471</v>
      </c>
      <c r="S31" s="32">
        <v>2.1</v>
      </c>
      <c r="T31" s="27">
        <f>(1-'E903 Data'!T31)^2/(2*'E903 Data'!T31)</f>
        <v>0.33532433392539956</v>
      </c>
      <c r="U31" s="27">
        <f>(1-'E903 Data'!U31)^2/(2*'E903 Data'!U31)</f>
        <v>0.32601827768014058</v>
      </c>
      <c r="V31" s="27">
        <f>(1-'E903 Data'!V31)^2/(2*'E903 Data'!V31)</f>
        <v>0.32967228105007718</v>
      </c>
      <c r="W31" s="27">
        <f>(1-'E903 Data'!W31)^2/(2*'E903 Data'!W31)</f>
        <v>0.33031731670223458</v>
      </c>
      <c r="X31" s="27">
        <f>(1-'E903 Data'!X31)^2/(2*'E903 Data'!X31)</f>
        <v>0.57270845872809462</v>
      </c>
      <c r="Y31" s="32">
        <v>2.1</v>
      </c>
      <c r="Z31" s="27">
        <f>(1-'E903 Data'!Z31)^2/(2*'E903 Data'!Z31)</f>
        <v>0.30995088400172494</v>
      </c>
      <c r="AA31" s="27">
        <f>(1-'E903 Data'!AA31)^2/(2*'E903 Data'!AA31)</f>
        <v>0.31695652173913047</v>
      </c>
      <c r="AB31" s="27">
        <f>(1-'E903 Data'!AB31)^2/(2*'E903 Data'!AB31)</f>
        <v>0.30219783165990177</v>
      </c>
      <c r="AC31" s="27">
        <f>(1-'E903 Data'!AC31)^2/(2*'E903 Data'!AC31)</f>
        <v>0.30964695859376878</v>
      </c>
      <c r="AD31" s="27">
        <f>(1-'E903 Data'!AD31)^2/(2*'E903 Data'!AD31)</f>
        <v>0.53677183369382386</v>
      </c>
      <c r="AE31" s="32">
        <v>2.1</v>
      </c>
      <c r="AF31" s="27">
        <f>(1-'E903 Data'!AF31)^2/(2*'E903 Data'!AF31)</f>
        <v>0.26939102564102563</v>
      </c>
      <c r="AG31" s="27">
        <f>(1-'E903 Data'!AG31)^2/(2*'E903 Data'!AG31)</f>
        <v>0.27571232423490483</v>
      </c>
      <c r="AH31" s="27">
        <f>(1-'E903 Data'!AH31)^2/(2*'E903 Data'!AH31)</f>
        <v>0.27116052631578952</v>
      </c>
      <c r="AI31" s="27">
        <f>(1-'E903 Data'!AI31)^2/(2*'E903 Data'!AI31)</f>
        <v>0.27207618639222408</v>
      </c>
      <c r="AJ31" s="27">
        <f>(1-'E903 Data'!AJ31)^2/(2*'E903 Data'!AJ31)</f>
        <v>0.47224515543453605</v>
      </c>
      <c r="AK31" s="32">
        <v>2.1</v>
      </c>
      <c r="AL31" s="27">
        <f>(1-'E903 Data'!AL31)^2/(2*'E903 Data'!AL31)</f>
        <v>4.3605462805526036</v>
      </c>
    </row>
    <row r="32" spans="1:38" ht="16.2" thickBot="1" x14ac:dyDescent="0.35">
      <c r="A32" s="20">
        <v>2.0670000000000002</v>
      </c>
      <c r="B32" s="27">
        <f>(1-'E903 Data'!B32)^2/(2*'E903 Data'!B32)</f>
        <v>0.28066620890553473</v>
      </c>
      <c r="C32" s="27">
        <f>(1-'E903 Data'!C32)^2/(2*'E903 Data'!C32)</f>
        <v>0.26620045965270678</v>
      </c>
      <c r="D32" s="27">
        <f>(1-'E903 Data'!D32)^2/(2*'E903 Data'!D32)</f>
        <v>0.27604009102192795</v>
      </c>
      <c r="E32" s="18">
        <f t="shared" si="0"/>
        <v>0.2743022531933898</v>
      </c>
      <c r="F32" s="27">
        <f>(1-'E903 Data'!F32)^2/(2*'E903 Data'!F32)</f>
        <v>0.47816755646817255</v>
      </c>
      <c r="G32" s="32">
        <v>2.0670000000000002</v>
      </c>
      <c r="H32" s="27">
        <f>(1-'E903 Data'!H32)^2/(2*'E903 Data'!H32)</f>
        <v>0.33297449069973428</v>
      </c>
      <c r="I32" s="27">
        <f>(1-'E903 Data'!I32)^2/(2*'E903 Data'!I32)</f>
        <v>0.32889981265153184</v>
      </c>
      <c r="J32" s="27">
        <f>(1-'E903 Data'!J32)^2/(2*'E903 Data'!J32)</f>
        <v>0.33630807957323855</v>
      </c>
      <c r="K32" s="27">
        <f>(1-'E903 Data'!K32)^2/(2*'E903 Data'!K32)</f>
        <v>0.33271436442345537</v>
      </c>
      <c r="L32" s="27">
        <f>(1-'E903 Data'!L32)^2/(2*'E903 Data'!L32)</f>
        <v>0.5796310524676942</v>
      </c>
      <c r="M32" s="32">
        <v>2.0670000000000002</v>
      </c>
      <c r="N32" s="27">
        <f>(1-'E903 Data'!N32)^2/(2*'E903 Data'!N32)</f>
        <v>0.39078929750117863</v>
      </c>
      <c r="O32" s="27">
        <f>(1-'E903 Data'!O32)^2/(2*'E903 Data'!O32)</f>
        <v>0.38942448210922781</v>
      </c>
      <c r="P32" s="27">
        <f>(1-'E903 Data'!P32)^2/(2*'E903 Data'!P32)</f>
        <v>0.38738605825698852</v>
      </c>
      <c r="Q32" s="27">
        <f>(1-'E903 Data'!Q32)^2/(2*'E903 Data'!Q32)</f>
        <v>0.38919746999293942</v>
      </c>
      <c r="R32" s="27">
        <f>(1-'E903 Data'!R32)^2/(2*'E903 Data'!R32)</f>
        <v>0.68015151515151495</v>
      </c>
      <c r="S32" s="32">
        <v>2.0670000000000002</v>
      </c>
      <c r="T32" s="27">
        <f>(1-'E903 Data'!T32)^2/(2*'E903 Data'!T32)</f>
        <v>0.34853361874718347</v>
      </c>
      <c r="U32" s="27">
        <f>(1-'E903 Data'!U32)^2/(2*'E903 Data'!U32)</f>
        <v>0.33887868925546144</v>
      </c>
      <c r="V32" s="27">
        <f>(1-'E903 Data'!V32)^2/(2*'E903 Data'!V32)</f>
        <v>0.34307082866741323</v>
      </c>
      <c r="W32" s="27">
        <f>(1-'E903 Data'!W32)^2/(2*'E903 Data'!W32)</f>
        <v>0.34347265292404222</v>
      </c>
      <c r="X32" s="27">
        <f>(1-'E903 Data'!X32)^2/(2*'E903 Data'!X32)</f>
        <v>0.59857990893568591</v>
      </c>
      <c r="Y32" s="32">
        <v>2.0670000000000002</v>
      </c>
      <c r="Z32" s="27">
        <f>(1-'E903 Data'!Z32)^2/(2*'E903 Data'!Z32)</f>
        <v>0.32659266871839954</v>
      </c>
      <c r="AA32" s="27">
        <f>(1-'E903 Data'!AA32)^2/(2*'E903 Data'!AA32)</f>
        <v>0.33395168477056075</v>
      </c>
      <c r="AB32" s="27">
        <f>(1-'E903 Data'!AB32)^2/(2*'E903 Data'!AB32)</f>
        <v>0.31658413733159502</v>
      </c>
      <c r="AC32" s="27">
        <f>(1-'E903 Data'!AC32)^2/(2*'E903 Data'!AC32)</f>
        <v>0.32563588054457615</v>
      </c>
      <c r="AD32" s="27">
        <f>(1-'E903 Data'!AD32)^2/(2*'E903 Data'!AD32)</f>
        <v>0.56721255201109555</v>
      </c>
      <c r="AE32" s="32">
        <v>2.0670000000000002</v>
      </c>
      <c r="AF32" s="27">
        <f>(1-'E903 Data'!AF32)^2/(2*'E903 Data'!AF32)</f>
        <v>0.28066620890553473</v>
      </c>
      <c r="AG32" s="27">
        <f>(1-'E903 Data'!AG32)^2/(2*'E903 Data'!AG32)</f>
        <v>0.28996001894338025</v>
      </c>
      <c r="AH32" s="27">
        <f>(1-'E903 Data'!AH32)^2/(2*'E903 Data'!AH32)</f>
        <v>0.28334133611691026</v>
      </c>
      <c r="AI32" s="27">
        <f>(1-'E903 Data'!AI32)^2/(2*'E903 Data'!AI32)</f>
        <v>0.28463140842452556</v>
      </c>
      <c r="AJ32" s="27">
        <f>(1-'E903 Data'!AJ32)^2/(2*'E903 Data'!AJ32)</f>
        <v>0.4960144927536233</v>
      </c>
      <c r="AK32" s="32">
        <v>2.0670000000000002</v>
      </c>
      <c r="AL32" s="27">
        <f>(1-'E903 Data'!AL32)^2/(2*'E903 Data'!AL32)</f>
        <v>4.3161538988408852</v>
      </c>
    </row>
    <row r="33" spans="1:38" ht="16.2" thickBot="1" x14ac:dyDescent="0.35">
      <c r="A33" s="20">
        <v>2.0329999999999999</v>
      </c>
      <c r="B33" s="27">
        <f>(1-'E903 Data'!B33)^2/(2*'E903 Data'!B33)</f>
        <v>0.29445105820105832</v>
      </c>
      <c r="C33" s="27">
        <f>(1-'E903 Data'!C33)^2/(2*'E903 Data'!C33)</f>
        <v>0.27917159916926265</v>
      </c>
      <c r="D33" s="27">
        <f>(1-'E903 Data'!D33)^2/(2*'E903 Data'!D33)</f>
        <v>0.29099077976817717</v>
      </c>
      <c r="E33" s="18">
        <f t="shared" si="0"/>
        <v>0.28820447904616603</v>
      </c>
      <c r="F33" s="27">
        <f>(1-'E903 Data'!F33)^2/(2*'E903 Data'!F33)</f>
        <v>0.49999808156616365</v>
      </c>
      <c r="G33" s="32">
        <v>2.0329999999999999</v>
      </c>
      <c r="H33" s="27">
        <f>(1-'E903 Data'!H33)^2/(2*'E903 Data'!H33)</f>
        <v>0.34629805574286343</v>
      </c>
      <c r="I33" s="27">
        <f>(1-'E903 Data'!I33)^2/(2*'E903 Data'!I33)</f>
        <v>0.34327168458781354</v>
      </c>
      <c r="J33" s="27">
        <f>(1-'E903 Data'!J33)^2/(2*'E903 Data'!J33)</f>
        <v>0.34914571589627957</v>
      </c>
      <c r="K33" s="27">
        <f>(1-'E903 Data'!K33)^2/(2*'E903 Data'!K33)</f>
        <v>0.34623052642093688</v>
      </c>
      <c r="L33" s="27">
        <f>(1-'E903 Data'!L33)^2/(2*'E903 Data'!L33)</f>
        <v>0.60095115630741935</v>
      </c>
      <c r="M33" s="32">
        <v>2.0329999999999999</v>
      </c>
      <c r="N33" s="27">
        <f>(1-'E903 Data'!N33)^2/(2*'E903 Data'!N33)</f>
        <v>0.40611800766283523</v>
      </c>
      <c r="O33" s="27">
        <f>(1-'E903 Data'!O33)^2/(2*'E903 Data'!O33)</f>
        <v>0.40493615163836394</v>
      </c>
      <c r="P33" s="27">
        <f>(1-'E903 Data'!P33)^2/(2*'E903 Data'!P33)</f>
        <v>0.40470019129603058</v>
      </c>
      <c r="Q33" s="27">
        <f>(1-'E903 Data'!Q33)^2/(2*'E903 Data'!Q33)</f>
        <v>0.40525097828109602</v>
      </c>
      <c r="R33" s="27">
        <f>(1-'E903 Data'!R33)^2/(2*'E903 Data'!R33)</f>
        <v>0.70620537595662136</v>
      </c>
      <c r="S33" s="32">
        <v>2.0329999999999999</v>
      </c>
      <c r="T33" s="27">
        <f>(1-'E903 Data'!T33)^2/(2*'E903 Data'!T33)</f>
        <v>0.36308864468864455</v>
      </c>
      <c r="U33" s="27">
        <f>(1-'E903 Data'!U33)^2/(2*'E903 Data'!U33)</f>
        <v>0.35428684807256228</v>
      </c>
      <c r="V33" s="27">
        <f>(1-'E903 Data'!V33)^2/(2*'E903 Data'!V33)</f>
        <v>0.3595008551881414</v>
      </c>
      <c r="W33" s="27">
        <f>(1-'E903 Data'!W33)^2/(2*'E903 Data'!W33)</f>
        <v>0.35894118488693039</v>
      </c>
      <c r="X33" s="27">
        <f>(1-'E903 Data'!X33)^2/(2*'E903 Data'!X33)</f>
        <v>0.62338133081809666</v>
      </c>
      <c r="Y33" s="32">
        <v>2.0329999999999999</v>
      </c>
      <c r="Z33" s="27">
        <f>(1-'E903 Data'!Z33)^2/(2*'E903 Data'!Z33)</f>
        <v>0.34528643915581492</v>
      </c>
      <c r="AA33" s="27">
        <f>(1-'E903 Data'!AA33)^2/(2*'E903 Data'!AA33)</f>
        <v>0.35242770988911526</v>
      </c>
      <c r="AB33" s="27">
        <f>(1-'E903 Data'!AB33)^2/(2*'E903 Data'!AB33)</f>
        <v>0.33749219897618515</v>
      </c>
      <c r="AC33" s="27">
        <f>(1-'E903 Data'!AC33)^2/(2*'E903 Data'!AC33)</f>
        <v>0.34501715297521074</v>
      </c>
      <c r="AD33" s="27">
        <f>(1-'E903 Data'!AD33)^2/(2*'E903 Data'!AD33)</f>
        <v>0.59881657179000636</v>
      </c>
      <c r="AE33" s="32">
        <v>2.0329999999999999</v>
      </c>
      <c r="AF33" s="27">
        <f>(1-'E903 Data'!AF33)^2/(2*'E903 Data'!AF33)</f>
        <v>0.3023760683760684</v>
      </c>
      <c r="AG33" s="27">
        <f>(1-'E903 Data'!AG33)^2/(2*'E903 Data'!AG33)</f>
        <v>0.30596137339055796</v>
      </c>
      <c r="AH33" s="27">
        <f>(1-'E903 Data'!AH33)^2/(2*'E903 Data'!AH33)</f>
        <v>0.29794925611052087</v>
      </c>
      <c r="AI33" s="27">
        <f>(1-'E903 Data'!AI33)^2/(2*'E903 Data'!AI33)</f>
        <v>0.30207906135042129</v>
      </c>
      <c r="AJ33" s="27">
        <f>(1-'E903 Data'!AJ33)^2/(2*'E903 Data'!AJ33)</f>
        <v>0.52400089283061468</v>
      </c>
      <c r="AK33" s="32">
        <v>2.0329999999999999</v>
      </c>
      <c r="AL33" s="27">
        <f>(1-'E903 Data'!AL33)^2/(2*'E903 Data'!AL33)</f>
        <v>4.3549556263269631</v>
      </c>
    </row>
    <row r="34" spans="1:38" ht="16.2" thickBot="1" x14ac:dyDescent="0.35">
      <c r="A34" s="20">
        <v>2</v>
      </c>
      <c r="B34" s="27">
        <f>(1-'E903 Data'!B34)^2/(2*'E903 Data'!B34)</f>
        <v>0.31141360691144698</v>
      </c>
      <c r="C34" s="27">
        <f>(1-'E903 Data'!C34)^2/(2*'E903 Data'!C34)</f>
        <v>0.29584576001695989</v>
      </c>
      <c r="D34" s="27">
        <f>(1-'E903 Data'!D34)^2/(2*'E903 Data'!D34)</f>
        <v>0.30668316151202751</v>
      </c>
      <c r="E34" s="18">
        <f t="shared" si="0"/>
        <v>0.3046475094801448</v>
      </c>
      <c r="F34" s="27">
        <f>(1-'E903 Data'!F34)^2/(2*'E903 Data'!F34)</f>
        <v>0.5273952500148994</v>
      </c>
      <c r="G34" s="32">
        <v>2</v>
      </c>
      <c r="H34" s="27">
        <f>(1-'E903 Data'!H34)^2/(2*'E903 Data'!H34)</f>
        <v>0.36013149246919224</v>
      </c>
      <c r="I34" s="27">
        <f>(1-'E903 Data'!I34)^2/(2*'E903 Data'!I34)</f>
        <v>0.35866166552745488</v>
      </c>
      <c r="J34" s="27">
        <f>(1-'E903 Data'!J34)^2/(2*'E903 Data'!J34)</f>
        <v>0.36372537227949603</v>
      </c>
      <c r="K34" s="27">
        <f>(1-'E903 Data'!K34)^2/(2*'E903 Data'!K34)</f>
        <v>0.360833455136013</v>
      </c>
      <c r="L34" s="27">
        <f>(1-'E903 Data'!L34)^2/(2*'E903 Data'!L34)</f>
        <v>0.62561256097167017</v>
      </c>
      <c r="M34" s="32">
        <v>2</v>
      </c>
      <c r="N34" s="27">
        <f>(1-'E903 Data'!N34)^2/(2*'E903 Data'!N34)</f>
        <v>0.42451219512195132</v>
      </c>
      <c r="O34" s="27">
        <f>(1-'E903 Data'!O34)^2/(2*'E903 Data'!O34)</f>
        <v>0.42229108055487952</v>
      </c>
      <c r="P34" s="27">
        <f>(1-'E903 Data'!P34)^2/(2*'E903 Data'!P34)</f>
        <v>0.41788380179306994</v>
      </c>
      <c r="Q34" s="27">
        <f>(1-'E903 Data'!Q34)^2/(2*'E903 Data'!Q34)</f>
        <v>0.42155330739299612</v>
      </c>
      <c r="R34" s="27">
        <f>(1-'E903 Data'!R34)^2/(2*'E903 Data'!R34)</f>
        <v>0.73444577686731793</v>
      </c>
      <c r="S34" s="32">
        <v>2</v>
      </c>
      <c r="T34" s="27">
        <f>(1-'E903 Data'!T34)^2/(2*'E903 Data'!T34)</f>
        <v>0.37625085906663558</v>
      </c>
      <c r="U34" s="27">
        <f>(1-'E903 Data'!U34)^2/(2*'E903 Data'!U34)</f>
        <v>0.36799798619102414</v>
      </c>
      <c r="V34" s="27">
        <f>(1-'E903 Data'!V34)^2/(2*'E903 Data'!V34)</f>
        <v>0.37406172110261759</v>
      </c>
      <c r="W34" s="27">
        <f>(1-'E903 Data'!W34)^2/(2*'E903 Data'!W34)</f>
        <v>0.37275421003932468</v>
      </c>
      <c r="X34" s="27">
        <f>(1-'E903 Data'!X34)^2/(2*'E903 Data'!X34)</f>
        <v>0.64674137115839248</v>
      </c>
      <c r="Y34" s="32">
        <v>2</v>
      </c>
      <c r="Z34" s="27">
        <f>(1-'E903 Data'!Z34)^2/(2*'E903 Data'!Z34)</f>
        <v>0.36351300961978927</v>
      </c>
      <c r="AA34" s="27">
        <f>(1-'E903 Data'!AA34)^2/(2*'E903 Data'!AA34)</f>
        <v>0.3712344110854503</v>
      </c>
      <c r="AB34" s="27">
        <f>(1-'E903 Data'!AB34)^2/(2*'E903 Data'!AB34)</f>
        <v>0.35698895838071415</v>
      </c>
      <c r="AC34" s="27">
        <f>(1-'E903 Data'!AC34)^2/(2*'E903 Data'!AC34)</f>
        <v>0.36386701418060563</v>
      </c>
      <c r="AD34" s="27">
        <f>(1-'E903 Data'!AD34)^2/(2*'E903 Data'!AD34)</f>
        <v>0.6309786168418321</v>
      </c>
      <c r="AE34" s="32">
        <v>2</v>
      </c>
      <c r="AF34" s="27">
        <f>(1-'E903 Data'!AF34)^2/(2*'E903 Data'!AF34)</f>
        <v>0.31845017421602784</v>
      </c>
      <c r="AG34" s="27">
        <f>(1-'E903 Data'!AG34)^2/(2*'E903 Data'!AG34)</f>
        <v>0.31995043630017461</v>
      </c>
      <c r="AH34" s="27">
        <f>(1-'E903 Data'!AH34)^2/(2*'E903 Data'!AH34)</f>
        <v>0.31714286801478586</v>
      </c>
      <c r="AI34" s="27">
        <f>(1-'E903 Data'!AI34)^2/(2*'E903 Data'!AI34)</f>
        <v>0.31851255293405922</v>
      </c>
      <c r="AJ34" s="27">
        <f>(1-'E903 Data'!AJ34)^2/(2*'E903 Data'!AJ34)</f>
        <v>0.55149626452515677</v>
      </c>
      <c r="AK34" s="32">
        <v>2</v>
      </c>
      <c r="AL34" s="27">
        <f>(1-'E903 Data'!AL34)^2/(2*'E903 Data'!AL34)</f>
        <v>4.3717636315228967</v>
      </c>
    </row>
    <row r="35" spans="1:38" ht="16.2" thickBot="1" x14ac:dyDescent="0.35">
      <c r="A35" s="20">
        <v>1.9670000000000001</v>
      </c>
      <c r="B35" s="27">
        <f>(1-'E903 Data'!B35)^2/(2*'E903 Data'!B35)</f>
        <v>0.3233503723171266</v>
      </c>
      <c r="C35" s="27">
        <f>(1-'E903 Data'!C35)^2/(2*'E903 Data'!C35)</f>
        <v>0.30776881720430094</v>
      </c>
      <c r="D35" s="27">
        <f>(1-'E903 Data'!D35)^2/(2*'E903 Data'!D35)</f>
        <v>0.3205147456887143</v>
      </c>
      <c r="E35" s="18">
        <f t="shared" si="0"/>
        <v>0.31721131173671396</v>
      </c>
      <c r="F35" s="27">
        <f>(1-'E903 Data'!F35)^2/(2*'E903 Data'!F35)</f>
        <v>0.54976714051394227</v>
      </c>
      <c r="G35" s="32">
        <v>1.9670000000000001</v>
      </c>
      <c r="H35" s="27">
        <f>(1-'E903 Data'!H35)^2/(2*'E903 Data'!H35)</f>
        <v>0.37384349235757297</v>
      </c>
      <c r="I35" s="27">
        <f>(1-'E903 Data'!I35)^2/(2*'E903 Data'!I35)</f>
        <v>0.36778320294523703</v>
      </c>
      <c r="J35" s="27">
        <f>(1-'E903 Data'!J35)^2/(2*'E903 Data'!J35)</f>
        <v>0.37625085906663558</v>
      </c>
      <c r="K35" s="27">
        <f>(1-'E903 Data'!K35)^2/(2*'E903 Data'!K35)</f>
        <v>0.37260920643486728</v>
      </c>
      <c r="L35" s="27">
        <f>(1-'E903 Data'!L35)^2/(2*'E903 Data'!L35)</f>
        <v>0.64725710156352634</v>
      </c>
      <c r="M35" s="32">
        <v>1.9670000000000001</v>
      </c>
      <c r="N35" s="27">
        <f>(1-'E903 Data'!N35)^2/(2*'E903 Data'!N35)</f>
        <v>0.43554161735700203</v>
      </c>
      <c r="O35" s="27">
        <f>(1-'E903 Data'!O35)^2/(2*'E903 Data'!O35)</f>
        <v>0.43427383649347451</v>
      </c>
      <c r="P35" s="27">
        <f>(1-'E903 Data'!P35)^2/(2*'E903 Data'!P35)</f>
        <v>0.43024195486877614</v>
      </c>
      <c r="Q35" s="27">
        <f>(1-'E903 Data'!Q35)^2/(2*'E903 Data'!Q35)</f>
        <v>0.43334650374501105</v>
      </c>
      <c r="R35" s="27">
        <f>(1-'E903 Data'!R35)^2/(2*'E903 Data'!R35)</f>
        <v>0.75686629139543982</v>
      </c>
      <c r="S35" s="32">
        <v>1.9670000000000001</v>
      </c>
      <c r="T35" s="27">
        <f>(1-'E903 Data'!T35)^2/(2*'E903 Data'!T35)</f>
        <v>0.39330372252422596</v>
      </c>
      <c r="U35" s="27">
        <f>(1-'E903 Data'!U35)^2/(2*'E903 Data'!U35)</f>
        <v>0.38111114352392067</v>
      </c>
      <c r="V35" s="27">
        <f>(1-'E903 Data'!V35)^2/(2*'E903 Data'!V35)</f>
        <v>0.38513345441762348</v>
      </c>
      <c r="W35" s="27">
        <f>(1-'E903 Data'!W35)^2/(2*'E903 Data'!W35)</f>
        <v>0.38648346632245961</v>
      </c>
      <c r="X35" s="27">
        <f>(1-'E903 Data'!X35)^2/(2*'E903 Data'!X35)</f>
        <v>0.67202409638554239</v>
      </c>
      <c r="Y35" s="32">
        <v>1.9670000000000001</v>
      </c>
      <c r="Z35" s="27">
        <f>(1-'E903 Data'!Z35)^2/(2*'E903 Data'!Z35)</f>
        <v>0.37889435389988363</v>
      </c>
      <c r="AA35" s="27">
        <f>(1-'E903 Data'!AA35)^2/(2*'E903 Data'!AA35)</f>
        <v>0.38738605825698852</v>
      </c>
      <c r="AB35" s="27">
        <f>(1-'E903 Data'!AB35)^2/(2*'E903 Data'!AB35)</f>
        <v>0.36993653136531368</v>
      </c>
      <c r="AC35" s="27">
        <f>(1-'E903 Data'!AC35)^2/(2*'E903 Data'!AC35)</f>
        <v>0.37867337057728123</v>
      </c>
      <c r="AD35" s="27">
        <f>(1-'E903 Data'!AD35)^2/(2*'E903 Data'!AD35)</f>
        <v>0.65806296572280198</v>
      </c>
      <c r="AE35" s="32">
        <v>1.9670000000000001</v>
      </c>
      <c r="AF35" s="27">
        <f>(1-'E903 Data'!AF35)^2/(2*'E903 Data'!AF35)</f>
        <v>0.33122237569060775</v>
      </c>
      <c r="AG35" s="27">
        <f>(1-'E903 Data'!AG35)^2/(2*'E903 Data'!AG35)</f>
        <v>0.33650515784793245</v>
      </c>
      <c r="AH35" s="27">
        <f>(1-'E903 Data'!AH35)^2/(2*'E903 Data'!AH35)</f>
        <v>0.32947900308778116</v>
      </c>
      <c r="AI35" s="27">
        <f>(1-'E903 Data'!AI35)^2/(2*'E903 Data'!AI35)</f>
        <v>0.33238947776056654</v>
      </c>
      <c r="AJ35" s="27">
        <f>(1-'E903 Data'!AJ35)^2/(2*'E903 Data'!AJ35)</f>
        <v>0.57632873113471217</v>
      </c>
      <c r="AK35" s="32">
        <v>1.9670000000000001</v>
      </c>
      <c r="AL35" s="27">
        <f>(1-'E903 Data'!AL35)^2/(2*'E903 Data'!AL35)</f>
        <v>4.3605462805526036</v>
      </c>
    </row>
    <row r="36" spans="1:38" ht="16.2" thickBot="1" x14ac:dyDescent="0.35">
      <c r="A36" s="20">
        <v>1.9330000000000001</v>
      </c>
      <c r="B36" s="27">
        <f>(1-'E903 Data'!B36)^2/(2*'E903 Data'!B36)</f>
        <v>0.33749219897618515</v>
      </c>
      <c r="C36" s="27">
        <f>(1-'E903 Data'!C36)^2/(2*'E903 Data'!C36)</f>
        <v>0.32013843552258353</v>
      </c>
      <c r="D36" s="27">
        <f>(1-'E903 Data'!D36)^2/(2*'E903 Data'!D36)</f>
        <v>0.33552086386853219</v>
      </c>
      <c r="E36" s="18">
        <f t="shared" si="0"/>
        <v>0.33105049945576698</v>
      </c>
      <c r="F36" s="27">
        <f>(1-'E903 Data'!F36)^2/(2*'E903 Data'!F36)</f>
        <v>0.57417621283982789</v>
      </c>
      <c r="G36" s="32">
        <v>1.9330000000000001</v>
      </c>
      <c r="H36" s="27">
        <f>(1-'E903 Data'!H36)^2/(2*'E903 Data'!H36)</f>
        <v>0.38244731245618141</v>
      </c>
      <c r="I36" s="27">
        <f>(1-'E903 Data'!I36)^2/(2*'E903 Data'!I36)</f>
        <v>0.38044477611940286</v>
      </c>
      <c r="J36" s="27">
        <f>(1-'E903 Data'!J36)^2/(2*'E903 Data'!J36)</f>
        <v>0.38580787992495313</v>
      </c>
      <c r="K36" s="27">
        <f>(1-'E903 Data'!K36)^2/(2*'E903 Data'!K36)</f>
        <v>0.38289372223521162</v>
      </c>
      <c r="L36" s="27">
        <f>(1-'E903 Data'!L36)^2/(2*'E903 Data'!L36)</f>
        <v>0.66600037481259367</v>
      </c>
      <c r="M36" s="32">
        <v>1.9330000000000001</v>
      </c>
      <c r="N36" s="27">
        <f>(1-'E903 Data'!N36)^2/(2*'E903 Data'!N36)</f>
        <v>0.44581992031872514</v>
      </c>
      <c r="O36" s="27">
        <f>(1-'E903 Data'!O36)^2/(2*'E903 Data'!O36)</f>
        <v>0.44400359184688043</v>
      </c>
      <c r="P36" s="27">
        <f>(1-'E903 Data'!P36)^2/(2*'E903 Data'!P36)</f>
        <v>0.44478109452736314</v>
      </c>
      <c r="Q36" s="27">
        <f>(1-'E903 Data'!Q36)^2/(2*'E903 Data'!Q36)</f>
        <v>0.44486756917378417</v>
      </c>
      <c r="R36" s="27">
        <f>(1-'E903 Data'!R36)^2/(2*'E903 Data'!R36)</f>
        <v>0.7784907198815838</v>
      </c>
      <c r="S36" s="32">
        <v>1.9330000000000001</v>
      </c>
      <c r="T36" s="27">
        <f>(1-'E903 Data'!T36)^2/(2*'E903 Data'!T36)</f>
        <v>0.40211362985928928</v>
      </c>
      <c r="U36" s="27">
        <f>(1-'E903 Data'!U36)^2/(2*'E903 Data'!U36)</f>
        <v>0.39193024545669108</v>
      </c>
      <c r="V36" s="27">
        <f>(1-'E903 Data'!V36)^2/(2*'E903 Data'!V36)</f>
        <v>0.39629592223802756</v>
      </c>
      <c r="W36" s="27">
        <f>(1-'E903 Data'!W36)^2/(2*'E903 Data'!W36)</f>
        <v>0.39675825426944977</v>
      </c>
      <c r="X36" s="27">
        <f>(1-'E903 Data'!X36)^2/(2*'E903 Data'!X36)</f>
        <v>0.690883872938302</v>
      </c>
      <c r="Y36" s="32">
        <v>1.9330000000000001</v>
      </c>
      <c r="Z36" s="27">
        <f>(1-'E903 Data'!Z36)^2/(2*'E903 Data'!Z36)</f>
        <v>0.39147347251710313</v>
      </c>
      <c r="AA36" s="27">
        <f>(1-'E903 Data'!AA36)^2/(2*'E903 Data'!AA36)</f>
        <v>0.40234809160305335</v>
      </c>
      <c r="AB36" s="27">
        <f>(1-'E903 Data'!AB36)^2/(2*'E903 Data'!AB36)</f>
        <v>0.38580787992495313</v>
      </c>
      <c r="AC36" s="27">
        <f>(1-'E903 Data'!AC36)^2/(2*'E903 Data'!AC36)</f>
        <v>0.39315087961139555</v>
      </c>
      <c r="AD36" s="27">
        <f>(1-'E903 Data'!AD36)^2/(2*'E903 Data'!AD36)</f>
        <v>0.68439416523119545</v>
      </c>
      <c r="AE36" s="32">
        <v>1.9330000000000001</v>
      </c>
      <c r="AF36" s="27">
        <f>(1-'E903 Data'!AF36)^2/(2*'E903 Data'!AF36)</f>
        <v>0.34367373375168092</v>
      </c>
      <c r="AG36" s="27">
        <f>(1-'E903 Data'!AG36)^2/(2*'E903 Data'!AG36)</f>
        <v>0.35263381620642825</v>
      </c>
      <c r="AH36" s="27">
        <f>(1-'E903 Data'!AH36)^2/(2*'E903 Data'!AH36)</f>
        <v>0.34387492714637979</v>
      </c>
      <c r="AI36" s="27">
        <f>(1-'E903 Data'!AI36)^2/(2*'E903 Data'!AI36)</f>
        <v>0.34670349673937473</v>
      </c>
      <c r="AJ36" s="27">
        <f>(1-'E903 Data'!AJ36)^2/(2*'E903 Data'!AJ36)</f>
        <v>0.60178352353780307</v>
      </c>
      <c r="AK36" s="32">
        <v>1.9330000000000001</v>
      </c>
      <c r="AL36" s="27">
        <f>(1-'E903 Data'!AL36)^2/(2*'E903 Data'!AL36)</f>
        <v>4.3549556263269631</v>
      </c>
    </row>
    <row r="37" spans="1:38" ht="16.2" thickBot="1" x14ac:dyDescent="0.35">
      <c r="A37" s="20">
        <v>1.9</v>
      </c>
      <c r="B37" s="27">
        <f>(1-'E903 Data'!B37)^2/(2*'E903 Data'!B37)</f>
        <v>0.34894156898106404</v>
      </c>
      <c r="C37" s="27">
        <f>(1-'E903 Data'!C37)^2/(2*'E903 Data'!C37)</f>
        <v>0.33122237569060775</v>
      </c>
      <c r="D37" s="27">
        <f>(1-'E903 Data'!D37)^2/(2*'E903 Data'!D37)</f>
        <v>0.34589306897326438</v>
      </c>
      <c r="E37" s="18">
        <f t="shared" si="0"/>
        <v>0.34201900454831208</v>
      </c>
      <c r="F37" s="27">
        <f>(1-'E903 Data'!F37)^2/(2*'E903 Data'!F37)</f>
        <v>0.59515977832434641</v>
      </c>
      <c r="G37" s="32">
        <v>1.9</v>
      </c>
      <c r="H37" s="27">
        <f>(1-'E903 Data'!H37)^2/(2*'E903 Data'!H37)</f>
        <v>0.39238754427390793</v>
      </c>
      <c r="I37" s="27">
        <f>(1-'E903 Data'!I37)^2/(2*'E903 Data'!I37)</f>
        <v>0.38716021606387985</v>
      </c>
      <c r="J37" s="27">
        <f>(1-'E903 Data'!J37)^2/(2*'E903 Data'!J37)</f>
        <v>0.39560342335939364</v>
      </c>
      <c r="K37" s="27">
        <f>(1-'E903 Data'!K37)^2/(2*'E903 Data'!K37)</f>
        <v>0.39170179329872595</v>
      </c>
      <c r="L37" s="27">
        <f>(1-'E903 Data'!L37)^2/(2*'E903 Data'!L37)</f>
        <v>0.68384504709814664</v>
      </c>
      <c r="M37" s="32">
        <v>1.9</v>
      </c>
      <c r="N37" s="27">
        <f>(1-'E903 Data'!N37)^2/(2*'E903 Data'!N37)</f>
        <v>0.45263283208020044</v>
      </c>
      <c r="O37" s="27">
        <f>(1-'E903 Data'!O37)^2/(2*'E903 Data'!O37)</f>
        <v>0.4502625781445363</v>
      </c>
      <c r="P37" s="27">
        <f>(1-'E903 Data'!P37)^2/(2*'E903 Data'!P37)</f>
        <v>0.45184133483596295</v>
      </c>
      <c r="Q37" s="27">
        <f>(1-'E903 Data'!Q37)^2/(2*'E903 Data'!Q37)</f>
        <v>0.45157781672508768</v>
      </c>
      <c r="R37" s="27">
        <f>(1-'E903 Data'!R37)^2/(2*'E903 Data'!R37)</f>
        <v>0.79330831965868087</v>
      </c>
      <c r="S37" s="32">
        <v>1.9</v>
      </c>
      <c r="T37" s="27">
        <f>(1-'E903 Data'!T37)^2/(2*'E903 Data'!T37)</f>
        <v>0.40849203072491586</v>
      </c>
      <c r="U37" s="27">
        <f>(1-'E903 Data'!U37)^2/(2*'E903 Data'!U37)</f>
        <v>0.39954348239771642</v>
      </c>
      <c r="V37" s="27">
        <f>(1-'E903 Data'!V37)^2/(2*'E903 Data'!V37)</f>
        <v>0.40470019129603058</v>
      </c>
      <c r="W37" s="27">
        <f>(1-'E903 Data'!W37)^2/(2*'E903 Data'!W37)</f>
        <v>0.40422868068833678</v>
      </c>
      <c r="X37" s="27">
        <f>(1-'E903 Data'!X37)^2/(2*'E903 Data'!X37)</f>
        <v>0.70649009885696679</v>
      </c>
      <c r="Y37" s="32">
        <v>1.9</v>
      </c>
      <c r="Z37" s="27">
        <f>(1-'E903 Data'!Z37)^2/(2*'E903 Data'!Z37)</f>
        <v>0.39861292775665391</v>
      </c>
      <c r="AA37" s="27">
        <f>(1-'E903 Data'!AA37)^2/(2*'E903 Data'!AA37)</f>
        <v>0.4128001928640308</v>
      </c>
      <c r="AB37" s="27">
        <f>(1-'E903 Data'!AB37)^2/(2*'E903 Data'!AB37)</f>
        <v>0.39583412322274897</v>
      </c>
      <c r="AC37" s="27">
        <f>(1-'E903 Data'!AC37)^2/(2*'E903 Data'!AC37)</f>
        <v>0.40234809160305335</v>
      </c>
      <c r="AD37" s="27">
        <f>(1-'E903 Data'!AD37)^2/(2*'E903 Data'!AD37)</f>
        <v>0.70308204930662554</v>
      </c>
      <c r="AE37" s="32">
        <v>1.9</v>
      </c>
      <c r="AF37" s="27">
        <f>(1-'E903 Data'!AF37)^2/(2*'E903 Data'!AF37)</f>
        <v>0.35636363636363644</v>
      </c>
      <c r="AG37" s="27">
        <f>(1-'E903 Data'!AG37)^2/(2*'E903 Data'!AG37)</f>
        <v>0.36181842706904438</v>
      </c>
      <c r="AH37" s="27">
        <f>(1-'E903 Data'!AH37)^2/(2*'E903 Data'!AH37)</f>
        <v>0.35532377979568674</v>
      </c>
      <c r="AI37" s="27">
        <f>(1-'E903 Data'!AI37)^2/(2*'E903 Data'!AI37)</f>
        <v>0.35782436831322556</v>
      </c>
      <c r="AJ37" s="27">
        <f>(1-'E903 Data'!AJ37)^2/(2*'E903 Data'!AJ37)</f>
        <v>0.62325763203714457</v>
      </c>
      <c r="AK37" s="32">
        <v>1.9</v>
      </c>
      <c r="AL37" s="27">
        <f>(1-'E903 Data'!AL37)^2/(2*'E903 Data'!AL37)</f>
        <v>4.3271810454065465</v>
      </c>
    </row>
    <row r="38" spans="1:38" ht="16.2" thickBot="1" x14ac:dyDescent="0.35">
      <c r="A38" s="20">
        <v>1.867</v>
      </c>
      <c r="B38" s="27">
        <f>(1-'E903 Data'!B38)^2/(2*'E903 Data'!B38)</f>
        <v>0.36118493260223899</v>
      </c>
      <c r="C38" s="27">
        <f>(1-'E903 Data'!C38)^2/(2*'E903 Data'!C38)</f>
        <v>0.34488258527827653</v>
      </c>
      <c r="D38" s="27">
        <f>(1-'E903 Data'!D38)^2/(2*'E903 Data'!D38)</f>
        <v>0.35824278068777038</v>
      </c>
      <c r="E38" s="18">
        <f t="shared" si="0"/>
        <v>0.35477009952276201</v>
      </c>
      <c r="F38" s="27">
        <f>(1-'E903 Data'!F38)^2/(2*'E903 Data'!F38)</f>
        <v>0.61588511252163869</v>
      </c>
      <c r="G38" s="32">
        <v>1.867</v>
      </c>
      <c r="H38" s="27">
        <f>(1-'E903 Data'!H38)^2/(2*'E903 Data'!H38)</f>
        <v>0.40305229171640006</v>
      </c>
      <c r="I38" s="27">
        <f>(1-'E903 Data'!I38)^2/(2*'E903 Data'!I38)</f>
        <v>0.39814845605700711</v>
      </c>
      <c r="J38" s="27">
        <f>(1-'E903 Data'!J38)^2/(2*'E903 Data'!J38)</f>
        <v>0.40588136222169025</v>
      </c>
      <c r="K38" s="27">
        <f>(1-'E903 Data'!K38)^2/(2*'E903 Data'!K38)</f>
        <v>0.40234809160305335</v>
      </c>
      <c r="L38" s="27">
        <f>(1-'E903 Data'!L38)^2/(2*'E903 Data'!L38)</f>
        <v>0.70096153846153852</v>
      </c>
      <c r="M38" s="32">
        <v>1.867</v>
      </c>
      <c r="N38" s="27">
        <f>(1-'E903 Data'!N38)^2/(2*'E903 Data'!N38)</f>
        <v>0.46332278481012656</v>
      </c>
      <c r="O38" s="27">
        <f>(1-'E903 Data'!O38)^2/(2*'E903 Data'!O38)</f>
        <v>0.46278218623481782</v>
      </c>
      <c r="P38" s="27">
        <f>(1-'E903 Data'!P38)^2/(2*'E903 Data'!P38)</f>
        <v>0.46278218623481782</v>
      </c>
      <c r="Q38" s="27">
        <f>(1-'E903 Data'!Q38)^2/(2*'E903 Data'!Q38)</f>
        <v>0.46296231370564084</v>
      </c>
      <c r="R38" s="27">
        <f>(1-'E903 Data'!R38)^2/(2*'E903 Data'!R38)</f>
        <v>0.81196422980357419</v>
      </c>
      <c r="S38" s="32">
        <v>1.867</v>
      </c>
      <c r="T38" s="27">
        <f>(1-'E903 Data'!T38)^2/(2*'E903 Data'!T38)</f>
        <v>0.41764031007751928</v>
      </c>
      <c r="U38" s="27">
        <f>(1-'E903 Data'!U38)^2/(2*'E903 Data'!U38)</f>
        <v>0.41040120250120254</v>
      </c>
      <c r="V38" s="27">
        <f>(1-'E903 Data'!V38)^2/(2*'E903 Data'!V38)</f>
        <v>0.41424630613230323</v>
      </c>
      <c r="W38" s="27">
        <f>(1-'E903 Data'!W38)^2/(2*'E903 Data'!W38)</f>
        <v>0.41408537710546095</v>
      </c>
      <c r="X38" s="27">
        <f>(1-'E903 Data'!X38)^2/(2*'E903 Data'!X38)</f>
        <v>0.72220788030271488</v>
      </c>
      <c r="Y38" s="32">
        <v>1.867</v>
      </c>
      <c r="Z38" s="27">
        <f>(1-'E903 Data'!Z38)^2/(2*'E903 Data'!Z38)</f>
        <v>0.42008164157357952</v>
      </c>
      <c r="AA38" s="27">
        <f>(1-'E903 Data'!AA38)^2/(2*'E903 Data'!AA38)</f>
        <v>0.42873976242958611</v>
      </c>
      <c r="AB38" s="27">
        <f>(1-'E903 Data'!AB38)^2/(2*'E903 Data'!AB38)</f>
        <v>0.41135912373615796</v>
      </c>
      <c r="AC38" s="27">
        <f>(1-'E903 Data'!AC38)^2/(2*'E903 Data'!AC38)</f>
        <v>0.42000003372453804</v>
      </c>
      <c r="AD38" s="27">
        <f>(1-'E903 Data'!AD38)^2/(2*'E903 Data'!AD38)</f>
        <v>0.73295875922622167</v>
      </c>
      <c r="AE38" s="32">
        <v>1.867</v>
      </c>
      <c r="AF38" s="27">
        <f>(1-'E903 Data'!AF38)^2/(2*'E903 Data'!AF38)</f>
        <v>0.37058491807062077</v>
      </c>
      <c r="AG38" s="27">
        <f>(1-'E903 Data'!AG38)^2/(2*'E903 Data'!AG38)</f>
        <v>0.37691003717472116</v>
      </c>
      <c r="AH38" s="27">
        <f>(1-'E903 Data'!AH38)^2/(2*'E903 Data'!AH38)</f>
        <v>0.36692528735632174</v>
      </c>
      <c r="AI38" s="27">
        <f>(1-'E903 Data'!AI38)^2/(2*'E903 Data'!AI38)</f>
        <v>0.37145115500115494</v>
      </c>
      <c r="AJ38" s="27">
        <f>(1-'E903 Data'!AJ38)^2/(2*'E903 Data'!AJ38)</f>
        <v>0.64558265426631234</v>
      </c>
      <c r="AK38" s="32">
        <v>1.867</v>
      </c>
      <c r="AL38" s="27">
        <f>(1-'E903 Data'!AL38)^2/(2*'E903 Data'!AL38)</f>
        <v>4.3549556263269631</v>
      </c>
    </row>
    <row r="39" spans="1:38" ht="16.2" thickBot="1" x14ac:dyDescent="0.35">
      <c r="A39" s="20">
        <v>1.833</v>
      </c>
      <c r="B39" s="27">
        <f>(1-'E903 Data'!B39)^2/(2*'E903 Data'!B39)</f>
        <v>0.37428007414272479</v>
      </c>
      <c r="C39" s="27">
        <f>(1-'E903 Data'!C39)^2/(2*'E903 Data'!C39)</f>
        <v>0.35761533909877102</v>
      </c>
      <c r="D39" s="27">
        <f>(1-'E903 Data'!D39)^2/(2*'E903 Data'!D39)</f>
        <v>0.37647045982350213</v>
      </c>
      <c r="E39" s="18">
        <f t="shared" si="0"/>
        <v>0.36945529102166602</v>
      </c>
      <c r="F39" s="27">
        <f>(1-'E903 Data'!F39)^2/(2*'E903 Data'!F39)</f>
        <v>0.64301601185214274</v>
      </c>
      <c r="G39" s="32">
        <v>1.833</v>
      </c>
      <c r="H39" s="27">
        <f>(1-'E903 Data'!H39)^2/(2*'E903 Data'!H39)</f>
        <v>0.41424630613230323</v>
      </c>
      <c r="I39" s="27">
        <f>(1-'E903 Data'!I39)^2/(2*'E903 Data'!I39)</f>
        <v>0.4128001928640308</v>
      </c>
      <c r="J39" s="27">
        <f>(1-'E903 Data'!J39)^2/(2*'E903 Data'!J39)</f>
        <v>0.41569748549323021</v>
      </c>
      <c r="K39" s="27">
        <f>(1-'E903 Data'!K39)^2/(2*'E903 Data'!K39)</f>
        <v>0.4142463061323034</v>
      </c>
      <c r="L39" s="27">
        <f>(1-'E903 Data'!L39)^2/(2*'E903 Data'!L39)</f>
        <v>0.72381621832968412</v>
      </c>
      <c r="M39" s="32">
        <v>1.833</v>
      </c>
      <c r="N39" s="27">
        <f>(1-'E903 Data'!N39)^2/(2*'E903 Data'!N39)</f>
        <v>0.47900653737477528</v>
      </c>
      <c r="O39" s="27">
        <f>(1-'E903 Data'!O39)^2/(2*'E903 Data'!O39)</f>
        <v>0.47677263522173796</v>
      </c>
      <c r="P39" s="27">
        <f>(1-'E903 Data'!P39)^2/(2*'E903 Data'!P39)</f>
        <v>0.47844704749679084</v>
      </c>
      <c r="Q39" s="27">
        <f>(1-'E903 Data'!Q39)^2/(2*'E903 Data'!Q39)</f>
        <v>0.47807443037613723</v>
      </c>
      <c r="R39" s="27">
        <f>(1-'E903 Data'!R39)^2/(2*'E903 Data'!R39)</f>
        <v>0.84171620359912636</v>
      </c>
      <c r="S39" s="32">
        <v>1.833</v>
      </c>
      <c r="T39" s="27">
        <f>(1-'E903 Data'!T39)^2/(2*'E903 Data'!T39)</f>
        <v>0.43200122850122852</v>
      </c>
      <c r="U39" s="27">
        <f>(1-'E903 Data'!U39)^2/(2*'E903 Data'!U39)</f>
        <v>0.42500736944851153</v>
      </c>
      <c r="V39" s="27">
        <f>(1-'E903 Data'!V39)^2/(2*'E903 Data'!V39)</f>
        <v>0.42575122100122109</v>
      </c>
      <c r="W39" s="27">
        <f>(1-'E903 Data'!W39)^2/(2*'E903 Data'!W39)</f>
        <v>0.4275750482481176</v>
      </c>
      <c r="X39" s="27">
        <f>(1-'E903 Data'!X39)^2/(2*'E903 Data'!X39)</f>
        <v>0.74813884881912018</v>
      </c>
      <c r="Y39" s="32">
        <v>1.833</v>
      </c>
      <c r="Z39" s="27">
        <f>(1-'E903 Data'!Z39)^2/(2*'E903 Data'!Z39)</f>
        <v>0.43554161735700203</v>
      </c>
      <c r="AA39" s="27">
        <f>(1-'E903 Data'!AA39)^2/(2*'E903 Data'!AA39)</f>
        <v>0.44348602484472038</v>
      </c>
      <c r="AB39" s="27">
        <f>(1-'E903 Data'!AB39)^2/(2*'E903 Data'!AB39)</f>
        <v>0.42699388753056233</v>
      </c>
      <c r="AC39" s="27">
        <f>(1-'E903 Data'!AC39)^2/(2*'E903 Data'!AC39)</f>
        <v>0.43528776189302448</v>
      </c>
      <c r="AD39" s="27">
        <f>(1-'E903 Data'!AD39)^2/(2*'E903 Data'!AD39)</f>
        <v>0.76228380462724921</v>
      </c>
      <c r="AE39" s="32">
        <v>1.833</v>
      </c>
      <c r="AF39" s="27">
        <f>(1-'E903 Data'!AF39)^2/(2*'E903 Data'!AF39)</f>
        <v>0.38267045348293599</v>
      </c>
      <c r="AG39" s="27">
        <f>(1-'E903 Data'!AG39)^2/(2*'E903 Data'!AG39)</f>
        <v>0.38829072419468608</v>
      </c>
      <c r="AH39" s="27">
        <f>(1-'E903 Data'!AH39)^2/(2*'E903 Data'!AH39)</f>
        <v>0.38044477611940286</v>
      </c>
      <c r="AI39" s="27">
        <f>(1-'E903 Data'!AI39)^2/(2*'E903 Data'!AI39)</f>
        <v>0.38378807629300254</v>
      </c>
      <c r="AJ39" s="27">
        <f>(1-'E903 Data'!AJ39)^2/(2*'E903 Data'!AJ39)</f>
        <v>0.66880384615384625</v>
      </c>
      <c r="AK39" s="32">
        <v>1.833</v>
      </c>
      <c r="AL39" s="27">
        <f>(1-'E903 Data'!AL39)^2/(2*'E903 Data'!AL39)</f>
        <v>4.3382552910052912</v>
      </c>
    </row>
    <row r="40" spans="1:38" ht="16.2" thickBot="1" x14ac:dyDescent="0.35">
      <c r="A40" s="20">
        <v>1.8</v>
      </c>
      <c r="B40" s="27">
        <f>(1-'E903 Data'!B40)^2/(2*'E903 Data'!B40)</f>
        <v>0.38378807629300254</v>
      </c>
      <c r="C40" s="27">
        <f>(1-'E903 Data'!C40)^2/(2*'E903 Data'!C40)</f>
        <v>0.36606931557188793</v>
      </c>
      <c r="D40" s="27">
        <f>(1-'E903 Data'!D40)^2/(2*'E903 Data'!D40)</f>
        <v>0.38267045348293599</v>
      </c>
      <c r="E40" s="18">
        <f t="shared" si="0"/>
        <v>0.37750928178260884</v>
      </c>
      <c r="F40" s="27">
        <f>(1-'E903 Data'!F40)^2/(2*'E903 Data'!F40)</f>
        <v>0.6629450604972742</v>
      </c>
      <c r="G40" s="32">
        <v>1.8</v>
      </c>
      <c r="H40" s="27">
        <f>(1-'E903 Data'!H40)^2/(2*'E903 Data'!H40)</f>
        <v>0.42278364986608219</v>
      </c>
      <c r="I40" s="27">
        <f>(1-'E903 Data'!I40)^2/(2*'E903 Data'!I40)</f>
        <v>0.41666776379477249</v>
      </c>
      <c r="J40" s="27">
        <f>(1-'E903 Data'!J40)^2/(2*'E903 Data'!J40)</f>
        <v>0.42699388753056233</v>
      </c>
      <c r="K40" s="27">
        <f>(1-'E903 Data'!K40)^2/(2*'E903 Data'!K40)</f>
        <v>0.42212701895260485</v>
      </c>
      <c r="L40" s="27">
        <f>(1-'E903 Data'!L40)^2/(2*'E903 Data'!L40)</f>
        <v>0.74449905487374779</v>
      </c>
      <c r="M40" s="32">
        <v>1.8</v>
      </c>
      <c r="N40" s="27">
        <f>(1-'E903 Data'!N40)^2/(2*'E903 Data'!N40)</f>
        <v>0.48691106080206975</v>
      </c>
      <c r="O40" s="27">
        <f>(1-'E903 Data'!O40)^2/(2*'E903 Data'!O40)</f>
        <v>0.4849223140495868</v>
      </c>
      <c r="P40" s="27">
        <f>(1-'E903 Data'!P40)^2/(2*'E903 Data'!P40)</f>
        <v>0.48435565307176048</v>
      </c>
      <c r="Q40" s="27">
        <f>(1-'E903 Data'!Q40)^2/(2*'E903 Data'!Q40)</f>
        <v>0.48539505784744347</v>
      </c>
      <c r="R40" s="27">
        <f>(1-'E903 Data'!R40)^2/(2*'E903 Data'!R40)</f>
        <v>0.86299281734218758</v>
      </c>
      <c r="S40" s="32">
        <v>1.8</v>
      </c>
      <c r="T40" s="27">
        <f>(1-'E903 Data'!T40)^2/(2*'E903 Data'!T40)</f>
        <v>0.44193700074423214</v>
      </c>
      <c r="U40" s="27">
        <f>(1-'E903 Data'!U40)^2/(2*'E903 Data'!U40)</f>
        <v>0.42873976242958611</v>
      </c>
      <c r="V40" s="27">
        <f>(1-'E903 Data'!V40)^2/(2*'E903 Data'!V40)</f>
        <v>0.43478050012318314</v>
      </c>
      <c r="W40" s="27">
        <f>(1-'E903 Data'!W40)^2/(2*'E903 Data'!W40)</f>
        <v>0.4351186081217997</v>
      </c>
      <c r="X40" s="27">
        <f>(1-'E903 Data'!X40)^2/(2*'E903 Data'!X40)</f>
        <v>0.7685305794606998</v>
      </c>
      <c r="Y40" s="32">
        <v>1.8</v>
      </c>
      <c r="Z40" s="27">
        <f>(1-'E903 Data'!Z40)^2/(2*'E903 Data'!Z40)</f>
        <v>0.44921320259805148</v>
      </c>
      <c r="AA40" s="27">
        <f>(1-'E903 Data'!AA40)^2/(2*'E903 Data'!AA40)</f>
        <v>0.45848064516129028</v>
      </c>
      <c r="AB40" s="27">
        <f>(1-'E903 Data'!AB40)^2/(2*'E903 Data'!AB40)</f>
        <v>0.43988018073780649</v>
      </c>
      <c r="AC40" s="27">
        <f>(1-'E903 Data'!AC40)^2/(2*'E903 Data'!AC40)</f>
        <v>0.44912586733277854</v>
      </c>
      <c r="AD40" s="27">
        <f>(1-'E903 Data'!AD40)^2/(2*'E903 Data'!AD40)</f>
        <v>0.79461237453921685</v>
      </c>
      <c r="AE40" s="32">
        <v>1.8</v>
      </c>
      <c r="AF40" s="27">
        <f>(1-'E903 Data'!AF40)^2/(2*'E903 Data'!AF40)</f>
        <v>0.3939922421948911</v>
      </c>
      <c r="AG40" s="27">
        <f>(1-'E903 Data'!AG40)^2/(2*'E903 Data'!AG40)</f>
        <v>0.39977645729241013</v>
      </c>
      <c r="AH40" s="27">
        <f>(1-'E903 Data'!AH40)^2/(2*'E903 Data'!AH40)</f>
        <v>0.39376260345235276</v>
      </c>
      <c r="AI40" s="27">
        <f>(1-'E903 Data'!AI40)^2/(2*'E903 Data'!AI40)</f>
        <v>0.39583412322274897</v>
      </c>
      <c r="AJ40" s="27">
        <f>(1-'E903 Data'!AJ40)^2/(2*'E903 Data'!AJ40)</f>
        <v>0.69632200245323506</v>
      </c>
      <c r="AK40" s="32">
        <v>1.8</v>
      </c>
      <c r="AL40" s="27">
        <f>(1-'E903 Data'!AL40)^2/(2*'E903 Data'!AL40)</f>
        <v>4.2617143378519291</v>
      </c>
    </row>
    <row r="41" spans="1:38" ht="16.2" thickBot="1" x14ac:dyDescent="0.35">
      <c r="A41" s="20">
        <v>1.7669999999999999</v>
      </c>
      <c r="B41" s="27">
        <f>(1-'E903 Data'!B41)^2/(2*'E903 Data'!B41)</f>
        <v>0.39422201324816641</v>
      </c>
      <c r="C41" s="27">
        <f>(1-'E903 Data'!C41)^2/(2*'E903 Data'!C41)</f>
        <v>0.38000116550116547</v>
      </c>
      <c r="D41" s="27">
        <f>(1-'E903 Data'!D41)^2/(2*'E903 Data'!D41)</f>
        <v>0.39698962040332147</v>
      </c>
      <c r="E41" s="18">
        <f t="shared" si="0"/>
        <v>0.39040426638421777</v>
      </c>
      <c r="F41" s="27">
        <f>(1-'E903 Data'!F41)^2/(2*'E903 Data'!F41)</f>
        <v>0.68179029126213564</v>
      </c>
      <c r="G41" s="32">
        <v>1.7669999999999999</v>
      </c>
      <c r="H41" s="27">
        <f>(1-'E903 Data'!H41)^2/(2*'E903 Data'!H41)</f>
        <v>0.43200122850122852</v>
      </c>
      <c r="I41" s="27">
        <f>(1-'E903 Data'!I41)^2/(2*'E903 Data'!I41)</f>
        <v>0.4264963831867058</v>
      </c>
      <c r="J41" s="27">
        <f>(1-'E903 Data'!J41)^2/(2*'E903 Data'!J41)</f>
        <v>0.43427383649347451</v>
      </c>
      <c r="K41" s="27">
        <f>(1-'E903 Data'!K41)^2/(2*'E903 Data'!K41)</f>
        <v>0.43091129973547138</v>
      </c>
      <c r="L41" s="27">
        <f>(1-'E903 Data'!L41)^2/(2*'E903 Data'!L41)</f>
        <v>0.7556342911468884</v>
      </c>
      <c r="M41" s="32">
        <v>1.7669999999999999</v>
      </c>
      <c r="N41" s="27">
        <f>(1-'E903 Data'!N41)^2/(2*'E903 Data'!N41)</f>
        <v>0.49756509926854753</v>
      </c>
      <c r="O41" s="27">
        <f>(1-'E903 Data'!O41)^2/(2*'E903 Data'!O41)</f>
        <v>0.49756509926854753</v>
      </c>
      <c r="P41" s="27">
        <f>(1-'E903 Data'!P41)^2/(2*'E903 Data'!P41)</f>
        <v>0.4937943374121323</v>
      </c>
      <c r="Q41" s="27">
        <f>(1-'E903 Data'!Q41)^2/(2*'E903 Data'!Q41)</f>
        <v>0.49630484619176024</v>
      </c>
      <c r="R41" s="27">
        <f>(1-'E903 Data'!R41)^2/(2*'E903 Data'!R41)</f>
        <v>0.87771949805462468</v>
      </c>
      <c r="S41" s="32">
        <v>1.7669999999999999</v>
      </c>
      <c r="T41" s="27">
        <f>(1-'E903 Data'!T41)^2/(2*'E903 Data'!T41)</f>
        <v>0.44895124875124881</v>
      </c>
      <c r="U41" s="27">
        <f>(1-'E903 Data'!U41)^2/(2*'E903 Data'!U41)</f>
        <v>0.44013675086676585</v>
      </c>
      <c r="V41" s="27">
        <f>(1-'E903 Data'!V41)^2/(2*'E903 Data'!V41)</f>
        <v>0.44322747143566804</v>
      </c>
      <c r="W41" s="27">
        <f>(1-'E903 Data'!W41)^2/(2*'E903 Data'!W41)</f>
        <v>0.44408991271682663</v>
      </c>
      <c r="X41" s="27">
        <f>(1-'E903 Data'!X41)^2/(2*'E903 Data'!X41)</f>
        <v>0.77992587453021067</v>
      </c>
      <c r="Y41" s="32">
        <v>1.7669999999999999</v>
      </c>
      <c r="Z41" s="27">
        <f>(1-'E903 Data'!Z41)^2/(2*'E903 Data'!Z41)</f>
        <v>0.45794584382871528</v>
      </c>
      <c r="AA41" s="27">
        <f>(1-'E903 Data'!AA41)^2/(2*'E903 Data'!AA41)</f>
        <v>0.47371860940695293</v>
      </c>
      <c r="AB41" s="27">
        <f>(1-'E903 Data'!AB41)^2/(2*'E903 Data'!AB41)</f>
        <v>0.45395514429109141</v>
      </c>
      <c r="AC41" s="27">
        <f>(1-'E903 Data'!AC41)^2/(2*'E903 Data'!AC41)</f>
        <v>0.46179277127046997</v>
      </c>
      <c r="AD41" s="27">
        <f>(1-'E903 Data'!AD41)^2/(2*'E903 Data'!AD41)</f>
        <v>0.81280159776866534</v>
      </c>
      <c r="AE41" s="32">
        <v>1.7669999999999999</v>
      </c>
      <c r="AF41" s="27">
        <f>(1-'E903 Data'!AF41)^2/(2*'E903 Data'!AF41)</f>
        <v>0.40493615163836394</v>
      </c>
      <c r="AG41" s="27">
        <f>(1-'E903 Data'!AG41)^2/(2*'E903 Data'!AG41)</f>
        <v>0.40944550696780391</v>
      </c>
      <c r="AH41" s="27">
        <f>(1-'E903 Data'!AH41)^2/(2*'E903 Data'!AH41)</f>
        <v>0.40399313022700123</v>
      </c>
      <c r="AI41" s="27">
        <f>(1-'E903 Data'!AI41)^2/(2*'E903 Data'!AI41)</f>
        <v>0.40611800766283523</v>
      </c>
      <c r="AJ41" s="27">
        <f>(1-'E903 Data'!AJ41)^2/(2*'E903 Data'!AJ41)</f>
        <v>0.71034671623296153</v>
      </c>
      <c r="AK41" s="32">
        <v>1.7669999999999999</v>
      </c>
      <c r="AL41" s="27">
        <f>(1-'E903 Data'!AL41)^2/(2*'E903 Data'!AL41)</f>
        <v>4.3216616033755271</v>
      </c>
    </row>
    <row r="42" spans="1:38" ht="16.2" thickBot="1" x14ac:dyDescent="0.35">
      <c r="A42" s="20">
        <v>1.7330000000000001</v>
      </c>
      <c r="B42" s="27">
        <f>(1-'E903 Data'!B42)^2/(2*'E903 Data'!B42)</f>
        <v>0.40849203072491586</v>
      </c>
      <c r="C42" s="27">
        <f>(1-'E903 Data'!C42)^2/(2*'E903 Data'!C42)</f>
        <v>0.3917017932987259</v>
      </c>
      <c r="D42" s="27">
        <f>(1-'E903 Data'!D42)^2/(2*'E903 Data'!D42)</f>
        <v>0.40849203072491586</v>
      </c>
      <c r="E42" s="18">
        <f t="shared" si="0"/>
        <v>0.40289528491618581</v>
      </c>
      <c r="F42" s="27">
        <f>(1-'E903 Data'!F42)^2/(2*'E903 Data'!F42)</f>
        <v>0.70691742892459797</v>
      </c>
      <c r="G42" s="32">
        <v>1.7330000000000001</v>
      </c>
      <c r="H42" s="27">
        <f>(1-'E903 Data'!H42)^2/(2*'E903 Data'!H42)</f>
        <v>0.44116455131383248</v>
      </c>
      <c r="I42" s="27">
        <f>(1-'E903 Data'!I42)^2/(2*'E903 Data'!I42)</f>
        <v>0.43402072870507141</v>
      </c>
      <c r="J42" s="27">
        <f>(1-'E903 Data'!J42)^2/(2*'E903 Data'!J42)</f>
        <v>0.44452177319074854</v>
      </c>
      <c r="K42" s="27">
        <f>(1-'E903 Data'!K42)^2/(2*'E903 Data'!K42)</f>
        <v>0.43988018073780649</v>
      </c>
      <c r="L42" s="27">
        <f>(1-'E903 Data'!L42)^2/(2*'E903 Data'!L42)</f>
        <v>0.77499554294975692</v>
      </c>
      <c r="M42" s="32">
        <v>1.7330000000000001</v>
      </c>
      <c r="N42" s="27">
        <f>(1-'E903 Data'!N42)^2/(2*'E903 Data'!N42)</f>
        <v>0.50757032156035853</v>
      </c>
      <c r="O42" s="27">
        <f>(1-'E903 Data'!O42)^2/(2*'E903 Data'!O42)</f>
        <v>0.50757032156035853</v>
      </c>
      <c r="P42" s="27">
        <f>(1-'E903 Data'!P42)^2/(2*'E903 Data'!P42)</f>
        <v>0.50460588853838051</v>
      </c>
      <c r="Q42" s="27">
        <f>(1-'E903 Data'!Q42)^2/(2*'E903 Data'!Q42)</f>
        <v>0.50658014981273425</v>
      </c>
      <c r="R42" s="27">
        <f>(1-'E903 Data'!R42)^2/(2*'E903 Data'!R42)</f>
        <v>0.90066608050019537</v>
      </c>
      <c r="S42" s="32">
        <v>1.7330000000000001</v>
      </c>
      <c r="T42" s="27">
        <f>(1-'E903 Data'!T42)^2/(2*'E903 Data'!T42)</f>
        <v>0.45928404791929367</v>
      </c>
      <c r="U42" s="27">
        <f>(1-'E903 Data'!U42)^2/(2*'E903 Data'!U42)</f>
        <v>0.44895124875124881</v>
      </c>
      <c r="V42" s="27">
        <f>(1-'E903 Data'!V42)^2/(2*'E903 Data'!V42)</f>
        <v>0.4523688423953896</v>
      </c>
      <c r="W42" s="27">
        <f>(1-'E903 Data'!W42)^2/(2*'E903 Data'!W42)</f>
        <v>0.45351393534002216</v>
      </c>
      <c r="X42" s="27">
        <f>(1-'E903 Data'!X42)^2/(2*'E903 Data'!X42)</f>
        <v>0.8003473364109327</v>
      </c>
      <c r="Y42" s="32">
        <v>1.7330000000000001</v>
      </c>
      <c r="Z42" s="27">
        <f>(1-'E903 Data'!Z42)^2/(2*'E903 Data'!Z42)</f>
        <v>0.47261307456588364</v>
      </c>
      <c r="AA42" s="27">
        <f>(1-'E903 Data'!AA42)^2/(2*'E903 Data'!AA42)</f>
        <v>0.48605770423991723</v>
      </c>
      <c r="AB42" s="27">
        <f>(1-'E903 Data'!AB42)^2/(2*'E903 Data'!AB42)</f>
        <v>0.46739803049555279</v>
      </c>
      <c r="AC42" s="27">
        <f>(1-'E903 Data'!AC42)^2/(2*'E903 Data'!AC42)</f>
        <v>0.47528936058252974</v>
      </c>
      <c r="AD42" s="27">
        <f>(1-'E903 Data'!AD42)^2/(2*'E903 Data'!AD42)</f>
        <v>0.84119236950058329</v>
      </c>
      <c r="AE42" s="32">
        <v>1.7330000000000001</v>
      </c>
      <c r="AF42" s="27">
        <f>(1-'E903 Data'!AF42)^2/(2*'E903 Data'!AF42)</f>
        <v>0.41739696052312902</v>
      </c>
      <c r="AG42" s="27">
        <f>(1-'E903 Data'!AG42)^2/(2*'E903 Data'!AG42)</f>
        <v>0.4220450121654501</v>
      </c>
      <c r="AH42" s="27">
        <f>(1-'E903 Data'!AH42)^2/(2*'E903 Data'!AH42)</f>
        <v>0.41497126117419675</v>
      </c>
      <c r="AI42" s="27">
        <f>(1-'E903 Data'!AI42)^2/(2*'E903 Data'!AI42)</f>
        <v>0.41812743577314576</v>
      </c>
      <c r="AJ42" s="27">
        <f>(1-'E903 Data'!AJ42)^2/(2*'E903 Data'!AJ42)</f>
        <v>0.73489255989911706</v>
      </c>
      <c r="AK42" s="32">
        <v>1.7330000000000001</v>
      </c>
      <c r="AL42" s="27">
        <f>(1-'E903 Data'!AL42)^2/(2*'E903 Data'!AL42)</f>
        <v>4.2887901467505243</v>
      </c>
    </row>
    <row r="43" spans="1:38" ht="16.2" thickBot="1" x14ac:dyDescent="0.35">
      <c r="A43" s="20">
        <v>1.7</v>
      </c>
      <c r="B43" s="27">
        <f>(1-'E903 Data'!B43)^2/(2*'E903 Data'!B43)</f>
        <v>0.42426482565227985</v>
      </c>
      <c r="C43" s="27">
        <f>(1-'E903 Data'!C43)^2/(2*'E903 Data'!C43)</f>
        <v>0.40801612284069089</v>
      </c>
      <c r="D43" s="27">
        <f>(1-'E903 Data'!D43)^2/(2*'E903 Data'!D43)</f>
        <v>0.42749197651663401</v>
      </c>
      <c r="E43" s="18">
        <f t="shared" si="0"/>
        <v>0.41992430833653493</v>
      </c>
      <c r="F43" s="27">
        <f>(1-'E903 Data'!F43)^2/(2*'E903 Data'!F43)</f>
        <v>0.73937767235926621</v>
      </c>
      <c r="G43" s="32">
        <v>1.7</v>
      </c>
      <c r="H43" s="27">
        <f>(1-'E903 Data'!H43)^2/(2*'E903 Data'!H43)</f>
        <v>0.45661163522012582</v>
      </c>
      <c r="I43" s="27">
        <f>(1-'E903 Data'!I43)^2/(2*'E903 Data'!I43)</f>
        <v>0.44947531234382809</v>
      </c>
      <c r="J43" s="27">
        <f>(1-'E903 Data'!J43)^2/(2*'E903 Data'!J43)</f>
        <v>0.45528140703517578</v>
      </c>
      <c r="K43" s="27">
        <f>(1-'E903 Data'!K43)^2/(2*'E903 Data'!K43)</f>
        <v>0.45377860806779841</v>
      </c>
      <c r="L43" s="27">
        <f>(1-'E903 Data'!L43)^2/(2*'E903 Data'!L43)</f>
        <v>0.80232481473328943</v>
      </c>
      <c r="M43" s="32">
        <v>1.7</v>
      </c>
      <c r="N43" s="27">
        <f>(1-'E903 Data'!N43)^2/(2*'E903 Data'!N43)</f>
        <v>0.52698257372654156</v>
      </c>
      <c r="O43" s="27">
        <f>(1-'E903 Data'!O43)^2/(2*'E903 Data'!O43)</f>
        <v>0.52389839572192509</v>
      </c>
      <c r="P43" s="27">
        <f>(1-'E903 Data'!P43)^2/(2*'E903 Data'!P43)</f>
        <v>0.51991751931787911</v>
      </c>
      <c r="Q43" s="27">
        <f>(1-'E903 Data'!Q43)^2/(2*'E903 Data'!Q43)</f>
        <v>0.52359103180967637</v>
      </c>
      <c r="R43" s="27">
        <f>(1-'E903 Data'!R43)^2/(2*'E903 Data'!R43)</f>
        <v>0.93517701149425281</v>
      </c>
      <c r="S43" s="32">
        <v>1.7</v>
      </c>
      <c r="T43" s="27">
        <f>(1-'E903 Data'!T43)^2/(2*'E903 Data'!T43)</f>
        <v>0.47593770491803267</v>
      </c>
      <c r="U43" s="27">
        <f>(1-'E903 Data'!U43)^2/(2*'E903 Data'!U43)</f>
        <v>0.46413489992399282</v>
      </c>
      <c r="V43" s="27">
        <f>(1-'E903 Data'!V43)^2/(2*'E903 Data'!V43)</f>
        <v>0.46821749745676505</v>
      </c>
      <c r="W43" s="27">
        <f>(1-'E903 Data'!W43)^2/(2*'E903 Data'!W43)</f>
        <v>0.46940378652861453</v>
      </c>
      <c r="X43" s="27">
        <f>(1-'E903 Data'!X43)^2/(2*'E903 Data'!X43)</f>
        <v>0.83165721125074787</v>
      </c>
      <c r="Y43" s="32">
        <v>1.7</v>
      </c>
      <c r="Z43" s="27">
        <f>(1-'E903 Data'!Z43)^2/(2*'E903 Data'!Z43)</f>
        <v>0.49034011160134966</v>
      </c>
      <c r="AA43" s="27">
        <f>(1-'E903 Data'!AA43)^2/(2*'E903 Data'!AA43)</f>
        <v>0.5025416032537392</v>
      </c>
      <c r="AB43" s="27">
        <f>(1-'E903 Data'!AB43)^2/(2*'E903 Data'!AB43)</f>
        <v>0.4877659761781461</v>
      </c>
      <c r="AC43" s="27">
        <f>(1-'E903 Data'!AC43)^2/(2*'E903 Data'!AC43)</f>
        <v>0.49350551795939596</v>
      </c>
      <c r="AD43" s="27">
        <f>(1-'E903 Data'!AD43)^2/(2*'E903 Data'!AD43)</f>
        <v>0.87735225303292896</v>
      </c>
      <c r="AE43" s="32">
        <v>1.7</v>
      </c>
      <c r="AF43" s="27">
        <f>(1-'E903 Data'!AF43)^2/(2*'E903 Data'!AF43)</f>
        <v>0.43427383649347451</v>
      </c>
      <c r="AG43" s="27">
        <f>(1-'E903 Data'!AG43)^2/(2*'E903 Data'!AG43)</f>
        <v>0.44374473161033801</v>
      </c>
      <c r="AH43" s="27">
        <f>(1-'E903 Data'!AH43)^2/(2*'E903 Data'!AH43)</f>
        <v>0.43250521140609632</v>
      </c>
      <c r="AI43" s="27">
        <f>(1-'E903 Data'!AI43)^2/(2*'E903 Data'!AI43)</f>
        <v>0.43681314490249318</v>
      </c>
      <c r="AJ43" s="27">
        <f>(1-'E903 Data'!AJ43)^2/(2*'E903 Data'!AJ43)</f>
        <v>0.77073102779573366</v>
      </c>
      <c r="AK43" s="32">
        <v>1.7</v>
      </c>
      <c r="AL43" s="27">
        <f>(1-'E903 Data'!AL43)^2/(2*'E903 Data'!AL43)</f>
        <v>4.2725103970741909</v>
      </c>
    </row>
    <row r="44" spans="1:38" ht="16.2" thickBot="1" x14ac:dyDescent="0.35">
      <c r="A44" s="20">
        <v>1.667</v>
      </c>
      <c r="B44" s="27">
        <f>(1-'E903 Data'!B44)^2/(2*'E903 Data'!B44)</f>
        <v>0.44686121635094717</v>
      </c>
      <c r="C44" s="27">
        <f>(1-'E903 Data'!C44)^2/(2*'E903 Data'!C44)</f>
        <v>0.43250521140609632</v>
      </c>
      <c r="D44" s="27">
        <f>(1-'E903 Data'!D44)^2/(2*'E903 Data'!D44)</f>
        <v>0.44947531234382809</v>
      </c>
      <c r="E44" s="18">
        <f t="shared" si="0"/>
        <v>0.44294724670029045</v>
      </c>
      <c r="F44" s="27">
        <f>(1-'E903 Data'!F44)^2/(2*'E903 Data'!F44)</f>
        <v>0.77865002888503709</v>
      </c>
      <c r="G44" s="32">
        <v>1.667</v>
      </c>
      <c r="H44" s="27">
        <f>(1-'E903 Data'!H44)^2/(2*'E903 Data'!H44)</f>
        <v>0.47510428717686198</v>
      </c>
      <c r="I44" s="27">
        <f>(1-'E903 Data'!I44)^2/(2*'E903 Data'!I44)</f>
        <v>0.4654916793505835</v>
      </c>
      <c r="J44" s="27">
        <f>(1-'E903 Data'!J44)^2/(2*'E903 Data'!J44)</f>
        <v>0.47316550843127236</v>
      </c>
      <c r="K44" s="27">
        <f>(1-'E903 Data'!K44)^2/(2*'E903 Data'!K44)</f>
        <v>0.47123490181076283</v>
      </c>
      <c r="L44" s="27">
        <f>(1-'E903 Data'!L44)^2/(2*'E903 Data'!L44)</f>
        <v>0.83148503870750634</v>
      </c>
      <c r="M44" s="32">
        <v>1.667</v>
      </c>
      <c r="N44" s="27">
        <f>(1-'E903 Data'!N44)^2/(2*'E903 Data'!N44)</f>
        <v>0.54365418819689959</v>
      </c>
      <c r="O44" s="27">
        <f>(1-'E903 Data'!O44)^2/(2*'E903 Data'!O44)</f>
        <v>0.54014837310195218</v>
      </c>
      <c r="P44" s="27">
        <f>(1-'E903 Data'!P44)^2/(2*'E903 Data'!P44)</f>
        <v>0.53887952329360789</v>
      </c>
      <c r="Q44" s="27">
        <f>(1-'E903 Data'!Q44)^2/(2*'E903 Data'!Q44)</f>
        <v>0.54089000783817176</v>
      </c>
      <c r="R44" s="27">
        <f>(1-'E903 Data'!R44)^2/(2*'E903 Data'!R44)</f>
        <v>0.96449138743349128</v>
      </c>
      <c r="S44" s="32">
        <v>1.667</v>
      </c>
      <c r="T44" s="27">
        <f>(1-'E903 Data'!T44)^2/(2*'E903 Data'!T44)</f>
        <v>0.49466185513288186</v>
      </c>
      <c r="U44" s="27">
        <f>(1-'E903 Data'!U44)^2/(2*'E903 Data'!U44)</f>
        <v>0.48209587841318913</v>
      </c>
      <c r="V44" s="27">
        <f>(1-'E903 Data'!V44)^2/(2*'E903 Data'!V44)</f>
        <v>0.48237775057974752</v>
      </c>
      <c r="W44" s="27">
        <f>(1-'E903 Data'!W44)^2/(2*'E903 Data'!W44)</f>
        <v>0.48634198344970253</v>
      </c>
      <c r="X44" s="27">
        <f>(1-'E903 Data'!X44)^2/(2*'E903 Data'!X44)</f>
        <v>0.85993981830647948</v>
      </c>
      <c r="Y44" s="32">
        <v>1.667</v>
      </c>
      <c r="Z44" s="27">
        <f>(1-'E903 Data'!Z44)^2/(2*'E903 Data'!Z44)</f>
        <v>0.51506183337755362</v>
      </c>
      <c r="AA44" s="27">
        <f>(1-'E903 Data'!AA44)^2/(2*'E903 Data'!AA44)</f>
        <v>0.52822163177670423</v>
      </c>
      <c r="AB44" s="27">
        <f>(1-'E903 Data'!AB44)^2/(2*'E903 Data'!AB44)</f>
        <v>0.5084632155104194</v>
      </c>
      <c r="AC44" s="27">
        <f>(1-'E903 Data'!AC44)^2/(2*'E903 Data'!AC44)</f>
        <v>0.51718027644869735</v>
      </c>
      <c r="AD44" s="27">
        <f>(1-'E903 Data'!AD44)^2/(2*'E903 Data'!AD44)</f>
        <v>0.91869388335704127</v>
      </c>
      <c r="AE44" s="32">
        <v>1.667</v>
      </c>
      <c r="AF44" s="27">
        <f>(1-'E903 Data'!AF44)^2/(2*'E903 Data'!AF44)</f>
        <v>0.45714484017115531</v>
      </c>
      <c r="AG44" s="27">
        <f>(1-'E903 Data'!AG44)^2/(2*'E903 Data'!AG44)</f>
        <v>0.46576352448617103</v>
      </c>
      <c r="AH44" s="27">
        <f>(1-'E903 Data'!AH44)^2/(2*'E903 Data'!AH44)</f>
        <v>0.45475042692114515</v>
      </c>
      <c r="AI44" s="27">
        <f>(1-'E903 Data'!AI44)^2/(2*'E903 Data'!AI44)</f>
        <v>0.45919470970634374</v>
      </c>
      <c r="AJ44" s="27">
        <f>(1-'E903 Data'!AJ44)^2/(2*'E903 Data'!AJ44)</f>
        <v>0.80895813250792248</v>
      </c>
      <c r="AK44" s="32">
        <v>1.667</v>
      </c>
      <c r="AL44" s="27">
        <f>(1-'E903 Data'!AL44)^2/(2*'E903 Data'!AL44)</f>
        <v>4.3106578947368419</v>
      </c>
    </row>
    <row r="45" spans="1:38" ht="16.2" thickBot="1" x14ac:dyDescent="0.35">
      <c r="A45" s="20">
        <v>1.633</v>
      </c>
      <c r="B45" s="27">
        <f>(1-'E903 Data'!B45)^2/(2*'E903 Data'!B45)</f>
        <v>0.46089518817883318</v>
      </c>
      <c r="C45" s="27">
        <f>(1-'E903 Data'!C45)^2/(2*'E903 Data'!C45)</f>
        <v>0.44660066035385004</v>
      </c>
      <c r="D45" s="27">
        <f>(1-'E903 Data'!D45)^2/(2*'E903 Data'!D45)</f>
        <v>0.4679441774726672</v>
      </c>
      <c r="E45" s="18">
        <f t="shared" si="0"/>
        <v>0.45848000866845012</v>
      </c>
      <c r="F45" s="27">
        <f>(1-'E903 Data'!F45)^2/(2*'E903 Data'!F45)</f>
        <v>0.80646308538424749</v>
      </c>
      <c r="G45" s="32">
        <v>1.633</v>
      </c>
      <c r="H45" s="27">
        <f>(1-'E903 Data'!H45)^2/(2*'E903 Data'!H45)</f>
        <v>0.4849223140495868</v>
      </c>
      <c r="I45" s="27">
        <f>(1-'E903 Data'!I45)^2/(2*'E903 Data'!I45)</f>
        <v>0.47733009746088739</v>
      </c>
      <c r="J45" s="27">
        <f>(1-'E903 Data'!J45)^2/(2*'E903 Data'!J45)</f>
        <v>0.4849223140495868</v>
      </c>
      <c r="K45" s="27">
        <f>(1-'E903 Data'!K45)^2/(2*'E903 Data'!K45)</f>
        <v>0.48237775057974774</v>
      </c>
      <c r="L45" s="27">
        <f>(1-'E903 Data'!L45)^2/(2*'E903 Data'!L45)</f>
        <v>0.85138917490623978</v>
      </c>
      <c r="M45" s="32">
        <v>1.633</v>
      </c>
      <c r="N45" s="27">
        <f>(1-'E903 Data'!N45)^2/(2*'E903 Data'!N45)</f>
        <v>0.5618840237503453</v>
      </c>
      <c r="O45" s="27">
        <f>(1-'E903 Data'!O45)^2/(2*'E903 Data'!O45)</f>
        <v>0.55989976564653976</v>
      </c>
      <c r="P45" s="27">
        <f>(1-'E903 Data'!P45)^2/(2*'E903 Data'!P45)</f>
        <v>0.55956979051819178</v>
      </c>
      <c r="Q45" s="27">
        <f>(1-'E903 Data'!Q45)^2/(2*'E903 Data'!Q45)</f>
        <v>0.56045019002084084</v>
      </c>
      <c r="R45" s="27">
        <f>(1-'E903 Data'!R45)^2/(2*'E903 Data'!R45)</f>
        <v>1.0013965471447541</v>
      </c>
      <c r="S45" s="32">
        <v>1.633</v>
      </c>
      <c r="T45" s="27">
        <f>(1-'E903 Data'!T45)^2/(2*'E903 Data'!T45)</f>
        <v>0.51055306553911195</v>
      </c>
      <c r="U45" s="27">
        <f>(1-'E903 Data'!U45)^2/(2*'E903 Data'!U45)</f>
        <v>0.49785640188136915</v>
      </c>
      <c r="V45" s="27">
        <f>(1-'E903 Data'!V45)^2/(2*'E903 Data'!V45)</f>
        <v>0.49843954248366001</v>
      </c>
      <c r="W45" s="27">
        <f>(1-'E903 Data'!W45)^2/(2*'E903 Data'!W45)</f>
        <v>0.50224742917103882</v>
      </c>
      <c r="X45" s="27">
        <f>(1-'E903 Data'!X45)^2/(2*'E903 Data'!X45)</f>
        <v>0.88901005586592197</v>
      </c>
      <c r="Y45" s="32">
        <v>1.633</v>
      </c>
      <c r="Z45" s="27">
        <f>(1-'E903 Data'!Z45)^2/(2*'E903 Data'!Z45)</f>
        <v>0.53698220659816109</v>
      </c>
      <c r="AA45" s="27">
        <f>(1-'E903 Data'!AA45)^2/(2*'E903 Data'!AA45)</f>
        <v>0.54589782016348776</v>
      </c>
      <c r="AB45" s="27">
        <f>(1-'E903 Data'!AB45)^2/(2*'E903 Data'!AB45)</f>
        <v>0.53039743210540469</v>
      </c>
      <c r="AC45" s="27">
        <f>(1-'E903 Data'!AC45)^2/(2*'E903 Data'!AC45)</f>
        <v>0.53771920417305563</v>
      </c>
      <c r="AD45" s="27">
        <f>(1-'E903 Data'!AD45)^2/(2*'E903 Data'!AD45)</f>
        <v>0.95710916130858525</v>
      </c>
      <c r="AE45" s="32">
        <v>1.633</v>
      </c>
      <c r="AF45" s="27">
        <f>(1-'E903 Data'!AF45)^2/(2*'E903 Data'!AF45)</f>
        <v>0.4734419754663941</v>
      </c>
      <c r="AG45" s="27">
        <f>(1-'E903 Data'!AG45)^2/(2*'E903 Data'!AG45)</f>
        <v>0.47872670775552134</v>
      </c>
      <c r="AH45" s="27">
        <f>(1-'E903 Data'!AH45)^2/(2*'E903 Data'!AH45)</f>
        <v>0.46958656735421439</v>
      </c>
      <c r="AI45" s="27">
        <f>(1-'E903 Data'!AI45)^2/(2*'E903 Data'!AI45)</f>
        <v>0.47390312482245323</v>
      </c>
      <c r="AJ45" s="27">
        <f>(1-'E903 Data'!AJ45)^2/(2*'E903 Data'!AJ45)</f>
        <v>0.83545575553055862</v>
      </c>
      <c r="AK45" s="32">
        <v>1.633</v>
      </c>
      <c r="AL45" s="27">
        <f>(1-'E903 Data'!AL45)^2/(2*'E903 Data'!AL45)</f>
        <v>4.3216616033755271</v>
      </c>
    </row>
    <row r="46" spans="1:38" ht="16.2" thickBot="1" x14ac:dyDescent="0.35">
      <c r="A46" s="20">
        <v>1.6</v>
      </c>
      <c r="B46" s="27">
        <f>(1-'E903 Data'!B46)^2/(2*'E903 Data'!B46)</f>
        <v>0.47510428717686198</v>
      </c>
      <c r="C46" s="27">
        <f>(1-'E903 Data'!C46)^2/(2*'E903 Data'!C46)</f>
        <v>0.45928404791929367</v>
      </c>
      <c r="D46" s="27">
        <f>(1-'E903 Data'!D46)^2/(2*'E903 Data'!D46)</f>
        <v>0.48040823045267489</v>
      </c>
      <c r="E46" s="18">
        <f t="shared" si="0"/>
        <v>0.47159885518294353</v>
      </c>
      <c r="F46" s="27">
        <f>(1-'E903 Data'!F46)^2/(2*'E903 Data'!F46)</f>
        <v>0.83459064080944356</v>
      </c>
      <c r="G46" s="32">
        <v>1.6</v>
      </c>
      <c r="H46" s="27">
        <f>(1-'E903 Data'!H46)^2/(2*'E903 Data'!H46)</f>
        <v>0.49698302872062661</v>
      </c>
      <c r="I46" s="27">
        <f>(1-'E903 Data'!I46)^2/(2*'E903 Data'!I46)</f>
        <v>0.48919430904848343</v>
      </c>
      <c r="J46" s="27">
        <f>(1-'E903 Data'!J46)^2/(2*'E903 Data'!J46)</f>
        <v>0.50165962244362872</v>
      </c>
      <c r="K46" s="27">
        <f>(1-'E903 Data'!K46)^2/(2*'E903 Data'!K46)</f>
        <v>0.49591774773208136</v>
      </c>
      <c r="L46" s="27">
        <f>(1-'E903 Data'!L46)^2/(2*'E903 Data'!L46)</f>
        <v>0.88084857186969312</v>
      </c>
      <c r="M46" s="32">
        <v>1.6</v>
      </c>
      <c r="N46" s="27">
        <f>(1-'E903 Data'!N46)^2/(2*'E903 Data'!N46)</f>
        <v>0.56922479855515418</v>
      </c>
      <c r="O46" s="27">
        <f>(1-'E903 Data'!O46)^2/(2*'E903 Data'!O46)</f>
        <v>0.57259572304263029</v>
      </c>
      <c r="P46" s="27">
        <f>(1-'E903 Data'!P46)^2/(2*'E903 Data'!P46)</f>
        <v>0.5682177123820098</v>
      </c>
      <c r="Q46" s="27">
        <f>(1-'E903 Data'!Q46)^2/(2*'E903 Data'!Q46)</f>
        <v>0.57000942230460327</v>
      </c>
      <c r="R46" s="27">
        <f>(1-'E903 Data'!R46)^2/(2*'E903 Data'!R46)</f>
        <v>1.0248278128286017</v>
      </c>
      <c r="S46" s="32">
        <v>1.6</v>
      </c>
      <c r="T46" s="27">
        <f>(1-'E903 Data'!T46)^2/(2*'E903 Data'!T46)</f>
        <v>0.51839494411921228</v>
      </c>
      <c r="U46" s="27">
        <f>(1-'E903 Data'!U46)^2/(2*'E903 Data'!U46)</f>
        <v>0.50431044678055181</v>
      </c>
      <c r="V46" s="27">
        <f>(1-'E903 Data'!V46)^2/(2*'E903 Data'!V46)</f>
        <v>0.50965631106416687</v>
      </c>
      <c r="W46" s="27">
        <f>(1-'E903 Data'!W46)^2/(2*'E903 Data'!W46)</f>
        <v>0.51075256975036698</v>
      </c>
      <c r="X46" s="27">
        <f>(1-'E903 Data'!X46)^2/(2*'E903 Data'!X46)</f>
        <v>0.90924224120997821</v>
      </c>
      <c r="Y46" s="32">
        <v>1.6</v>
      </c>
      <c r="Z46" s="27">
        <f>(1-'E903 Data'!Z46)^2/(2*'E903 Data'!Z46)</f>
        <v>0.55073905608755147</v>
      </c>
      <c r="AA46" s="27">
        <f>(1-'E903 Data'!AA46)^2/(2*'E903 Data'!AA46)</f>
        <v>0.56587532557495146</v>
      </c>
      <c r="AB46" s="27">
        <f>(1-'E903 Data'!AB46)^2/(2*'E903 Data'!AB46)</f>
        <v>0.54525577342047937</v>
      </c>
      <c r="AC46" s="27">
        <f>(1-'E903 Data'!AC46)^2/(2*'E903 Data'!AC46)</f>
        <v>0.55388334552548157</v>
      </c>
      <c r="AD46" s="27">
        <f>(1-'E903 Data'!AD46)^2/(2*'E903 Data'!AD46)</f>
        <v>0.99302242803452678</v>
      </c>
      <c r="AE46" s="32">
        <v>1.6</v>
      </c>
      <c r="AF46" s="27">
        <f>(1-'E903 Data'!AF46)^2/(2*'E903 Data'!AF46)</f>
        <v>0.48577359782889629</v>
      </c>
      <c r="AG46" s="27">
        <f>(1-'E903 Data'!AG46)^2/(2*'E903 Data'!AG46)</f>
        <v>0.49177629937629941</v>
      </c>
      <c r="AH46" s="27">
        <f>(1-'E903 Data'!AH46)^2/(2*'E903 Data'!AH46)</f>
        <v>0.4837896800825594</v>
      </c>
      <c r="AI46" s="27">
        <f>(1-'E903 Data'!AI46)^2/(2*'E903 Data'!AI46)</f>
        <v>0.48710090715661736</v>
      </c>
      <c r="AJ46" s="27">
        <f>(1-'E903 Data'!AJ46)^2/(2*'E903 Data'!AJ46)</f>
        <v>0.86407344943476916</v>
      </c>
      <c r="AK46" s="32">
        <v>1.6</v>
      </c>
      <c r="AL46" s="27">
        <f>(1-'E903 Data'!AL46)^2/(2*'E903 Data'!AL46)</f>
        <v>4.2833520942408372</v>
      </c>
    </row>
    <row r="47" spans="1:38" ht="16.2" thickBot="1" x14ac:dyDescent="0.35">
      <c r="A47" s="20">
        <v>1.5669999999999999</v>
      </c>
      <c r="B47" s="27">
        <f>(1-'E903 Data'!B47)^2/(2*'E903 Data'!B47)</f>
        <v>0.49582102243088161</v>
      </c>
      <c r="C47" s="27">
        <f>(1-'E903 Data'!C47)^2/(2*'E903 Data'!C47)</f>
        <v>0.47427237851662396</v>
      </c>
      <c r="D47" s="27">
        <f>(1-'E903 Data'!D47)^2/(2*'E903 Data'!D47)</f>
        <v>0.49611125750065227</v>
      </c>
      <c r="E47" s="18">
        <f t="shared" si="0"/>
        <v>0.48873488614938593</v>
      </c>
      <c r="F47" s="27">
        <f>(1-'E903 Data'!F47)^2/(2*'E903 Data'!F47)</f>
        <v>0.86533624011007937</v>
      </c>
      <c r="G47" s="32">
        <v>1.5669999999999999</v>
      </c>
      <c r="H47" s="27">
        <f>(1-'E903 Data'!H47)^2/(2*'E903 Data'!H47)</f>
        <v>0.51295254237288146</v>
      </c>
      <c r="I47" s="27">
        <f>(1-'E903 Data'!I47)^2/(2*'E903 Data'!I47)</f>
        <v>0.49814788290642964</v>
      </c>
      <c r="J47" s="27">
        <f>(1-'E903 Data'!J47)^2/(2*'E903 Data'!J47)</f>
        <v>0.51235156167284268</v>
      </c>
      <c r="K47" s="27">
        <f>(1-'E903 Data'!K47)^2/(2*'E903 Data'!K47)</f>
        <v>0.5077685998828354</v>
      </c>
      <c r="L47" s="27">
        <f>(1-'E903 Data'!L47)^2/(2*'E903 Data'!L47)</f>
        <v>0.90180387924292194</v>
      </c>
      <c r="M47" s="32">
        <v>1.5669999999999999</v>
      </c>
      <c r="N47" s="27">
        <f>(1-'E903 Data'!N47)^2/(2*'E903 Data'!N47)</f>
        <v>0.58595070422535223</v>
      </c>
      <c r="O47" s="27">
        <f>(1-'E903 Data'!O47)^2/(2*'E903 Data'!O47)</f>
        <v>0.58456550365785043</v>
      </c>
      <c r="P47" s="27">
        <f>(1-'E903 Data'!P47)^2/(2*'E903 Data'!P47)</f>
        <v>0.58595070422535223</v>
      </c>
      <c r="Q47" s="27">
        <f>(1-'E903 Data'!Q47)^2/(2*'E903 Data'!Q47)</f>
        <v>0.58548857393154385</v>
      </c>
      <c r="R47" s="27">
        <f>(1-'E903 Data'!R47)^2/(2*'E903 Data'!R47)</f>
        <v>1.0535368128579978</v>
      </c>
      <c r="S47" s="32">
        <v>1.5669999999999999</v>
      </c>
      <c r="T47" s="27">
        <f>(1-'E903 Data'!T47)^2/(2*'E903 Data'!T47)</f>
        <v>0.53164502018842541</v>
      </c>
      <c r="U47" s="27">
        <f>(1-'E903 Data'!U47)^2/(2*'E903 Data'!U47)</f>
        <v>0.52175085401654653</v>
      </c>
      <c r="V47" s="27">
        <f>(1-'E903 Data'!V47)^2/(2*'E903 Data'!V47)</f>
        <v>0.52144482390608315</v>
      </c>
      <c r="W47" s="27">
        <f>(1-'E903 Data'!W47)^2/(2*'E903 Data'!W47)</f>
        <v>0.5249243235206662</v>
      </c>
      <c r="X47" s="27">
        <f>(1-'E903 Data'!X47)^2/(2*'E903 Data'!X47)</f>
        <v>0.93478037666586888</v>
      </c>
      <c r="Y47" s="32">
        <v>1.5669999999999999</v>
      </c>
      <c r="Z47" s="27">
        <f>(1-'E903 Data'!Z47)^2/(2*'E903 Data'!Z47)</f>
        <v>0.56520798947659934</v>
      </c>
      <c r="AA47" s="27">
        <f>(1-'E903 Data'!AA47)^2/(2*'E903 Data'!AA47)</f>
        <v>0.57906022408963587</v>
      </c>
      <c r="AB47" s="27">
        <f>(1-'E903 Data'!AB47)^2/(2*'E903 Data'!AB47)</f>
        <v>0.55759433131535507</v>
      </c>
      <c r="AC47" s="27">
        <f>(1-'E903 Data'!AC47)^2/(2*'E903 Data'!AC47)</f>
        <v>0.56721255201109566</v>
      </c>
      <c r="AD47" s="27">
        <f>(1-'E903 Data'!AD47)^2/(2*'E903 Data'!AD47)</f>
        <v>1.0173088767433096</v>
      </c>
      <c r="AE47" s="32">
        <v>1.5669999999999999</v>
      </c>
      <c r="AF47" s="27">
        <f>(1-'E903 Data'!AF47)^2/(2*'E903 Data'!AF47)</f>
        <v>0.49990052356020942</v>
      </c>
      <c r="AG47" s="27">
        <f>(1-'E903 Data'!AG47)^2/(2*'E903 Data'!AG47)</f>
        <v>0.50608582521716239</v>
      </c>
      <c r="AH47" s="27">
        <f>(1-'E903 Data'!AH47)^2/(2*'E903 Data'!AH47)</f>
        <v>0.49843954248366001</v>
      </c>
      <c r="AI47" s="27">
        <f>(1-'E903 Data'!AI47)^2/(2*'E903 Data'!AI47)</f>
        <v>0.50146384713969483</v>
      </c>
      <c r="AJ47" s="27">
        <f>(1-'E903 Data'!AJ47)^2/(2*'E903 Data'!AJ47)</f>
        <v>0.88975652848936493</v>
      </c>
      <c r="AK47" s="32">
        <v>1.5669999999999999</v>
      </c>
      <c r="AL47" s="27">
        <f>(1-'E903 Data'!AL47)^2/(2*'E903 Data'!AL47)</f>
        <v>4.2997008403361345</v>
      </c>
    </row>
    <row r="48" spans="1:38" ht="16.2" thickBot="1" x14ac:dyDescent="0.35">
      <c r="A48" s="20">
        <v>1.5329999999999999</v>
      </c>
      <c r="B48" s="27">
        <f>(1-'E903 Data'!B48)^2/(2*'E903 Data'!B48)</f>
        <v>0.51295254237288146</v>
      </c>
      <c r="C48" s="27">
        <f>(1-'E903 Data'!C48)^2/(2*'E903 Data'!C48)</f>
        <v>0.49611125750065227</v>
      </c>
      <c r="D48" s="27">
        <f>(1-'E903 Data'!D48)^2/(2*'E903 Data'!D48)</f>
        <v>0.52113898372899436</v>
      </c>
      <c r="E48" s="18">
        <f t="shared" si="0"/>
        <v>0.51006759453417605</v>
      </c>
      <c r="F48" s="27">
        <f>(1-'E903 Data'!F48)^2/(2*'E903 Data'!F48)</f>
        <v>0.90313351532229658</v>
      </c>
      <c r="G48" s="32">
        <v>1.5329999999999999</v>
      </c>
      <c r="H48" s="27">
        <f>(1-'E903 Data'!H48)^2/(2*'E903 Data'!H48)</f>
        <v>0.53133283100107664</v>
      </c>
      <c r="I48" s="27">
        <f>(1-'E903 Data'!I48)^2/(2*'E903 Data'!I48)</f>
        <v>0.51930792276964055</v>
      </c>
      <c r="J48" s="27">
        <f>(1-'E903 Data'!J48)^2/(2*'E903 Data'!J48)</f>
        <v>0.52946378291241281</v>
      </c>
      <c r="K48" s="27">
        <f>(1-'E903 Data'!K48)^2/(2*'E903 Data'!K48)</f>
        <v>0.52667329134280361</v>
      </c>
      <c r="L48" s="27">
        <f>(1-'E903 Data'!L48)^2/(2*'E903 Data'!L48)</f>
        <v>0.93517701149425303</v>
      </c>
      <c r="M48" s="32">
        <v>1.5329999999999999</v>
      </c>
      <c r="N48" s="27">
        <f>(1-'E903 Data'!N48)^2/(2*'E903 Data'!N48)</f>
        <v>0.6057246136233545</v>
      </c>
      <c r="O48" s="27">
        <f>(1-'E903 Data'!O48)^2/(2*'E903 Data'!O48)</f>
        <v>0.6057246136233545</v>
      </c>
      <c r="P48" s="27">
        <f>(1-'E903 Data'!P48)^2/(2*'E903 Data'!P48)</f>
        <v>0.60428822184105202</v>
      </c>
      <c r="Q48" s="27">
        <f>(1-'E903 Data'!Q48)^2/(2*'E903 Data'!Q48)</f>
        <v>0.60524540021616147</v>
      </c>
      <c r="R48" s="27">
        <f>(1-'E903 Data'!R48)^2/(2*'E903 Data'!R48)</f>
        <v>1.0894833769348162</v>
      </c>
      <c r="S48" s="32">
        <v>1.5329999999999999</v>
      </c>
      <c r="T48" s="27">
        <f>(1-'E903 Data'!T48)^2/(2*'E903 Data'!T48)</f>
        <v>0.54912021857923499</v>
      </c>
      <c r="U48" s="27">
        <f>(1-'E903 Data'!U48)^2/(2*'E903 Data'!U48)</f>
        <v>0.53824629128316193</v>
      </c>
      <c r="V48" s="27">
        <f>(1-'E903 Data'!V48)^2/(2*'E903 Data'!V48)</f>
        <v>0.53887952329360789</v>
      </c>
      <c r="W48" s="27">
        <f>(1-'E903 Data'!W48)^2/(2*'E903 Data'!W48)</f>
        <v>0.54205763172189003</v>
      </c>
      <c r="X48" s="27">
        <f>(1-'E903 Data'!X48)^2/(2*'E903 Data'!X48)</f>
        <v>0.96490356489945128</v>
      </c>
      <c r="Y48" s="32">
        <v>1.5329999999999999</v>
      </c>
      <c r="Z48" s="27">
        <f>(1-'E903 Data'!Z48)^2/(2*'E903 Data'!Z48)</f>
        <v>0.58873184641445497</v>
      </c>
      <c r="AA48" s="27">
        <f>(1-'E903 Data'!AA48)^2/(2*'E903 Data'!AA48)</f>
        <v>0.60392970848813954</v>
      </c>
      <c r="AB48" s="27">
        <f>(1-'E903 Data'!AB48)^2/(2*'E903 Data'!AB48)</f>
        <v>0.57837603583426656</v>
      </c>
      <c r="AC48" s="27">
        <f>(1-'E903 Data'!AC48)^2/(2*'E903 Data'!AC48)</f>
        <v>0.59024430572568254</v>
      </c>
      <c r="AD48" s="27">
        <f>(1-'E903 Data'!AD48)^2/(2*'E903 Data'!AD48)</f>
        <v>1.0595384800137249</v>
      </c>
      <c r="AE48" s="32">
        <v>1.5329999999999999</v>
      </c>
      <c r="AF48" s="27">
        <f>(1-'E903 Data'!AF48)^2/(2*'E903 Data'!AF48)</f>
        <v>0.51869908171413381</v>
      </c>
      <c r="AG48" s="27">
        <f>(1-'E903 Data'!AG48)^2/(2*'E903 Data'!AG48)</f>
        <v>0.52636420150053598</v>
      </c>
      <c r="AH48" s="27">
        <f>(1-'E903 Data'!AH48)^2/(2*'E903 Data'!AH48)</f>
        <v>0.51718027644869757</v>
      </c>
      <c r="AI48" s="27">
        <f>(1-'E903 Data'!AI48)^2/(2*'E903 Data'!AI48)</f>
        <v>0.5207314920155246</v>
      </c>
      <c r="AJ48" s="27">
        <f>(1-'E903 Data'!AJ48)^2/(2*'E903 Data'!AJ48)</f>
        <v>0.92375762980578702</v>
      </c>
      <c r="AK48" s="32">
        <v>1.5329999999999999</v>
      </c>
      <c r="AL48" s="27">
        <f>(1-'E903 Data'!AL48)^2/(2*'E903 Data'!AL48)</f>
        <v>4.3271810454065465</v>
      </c>
    </row>
    <row r="49" spans="1:38" ht="16.2" thickBot="1" x14ac:dyDescent="0.35">
      <c r="A49" s="20">
        <v>1.5</v>
      </c>
      <c r="B49" s="27">
        <f>(1-'E903 Data'!B49)^2/(2*'E903 Data'!B49)</f>
        <v>0.54014837310195218</v>
      </c>
      <c r="C49" s="27">
        <f>(1-'E903 Data'!C49)^2/(2*'E903 Data'!C49)</f>
        <v>0.52328385889898466</v>
      </c>
      <c r="D49" s="27">
        <f>(1-'E903 Data'!D49)^2/(2*'E903 Data'!D49)</f>
        <v>0.5455766957232363</v>
      </c>
      <c r="E49" s="18">
        <f t="shared" si="0"/>
        <v>0.53633630924139108</v>
      </c>
      <c r="F49" s="27">
        <f>(1-'E903 Data'!F49)^2/(2*'E903 Data'!F49)</f>
        <v>0.95547812588373127</v>
      </c>
      <c r="G49" s="32">
        <v>1.5</v>
      </c>
      <c r="H49" s="27">
        <f>(1-'E903 Data'!H49)^2/(2*'E903 Data'!H49)</f>
        <v>0.55138802354229399</v>
      </c>
      <c r="I49" s="27">
        <f>(1-'E903 Data'!I49)^2/(2*'E903 Data'!I49)</f>
        <v>0.53792997293640066</v>
      </c>
      <c r="J49" s="27">
        <f>(1-'E903 Data'!J49)^2/(2*'E903 Data'!J49)</f>
        <v>0.54912021857923499</v>
      </c>
      <c r="K49" s="27">
        <f>(1-'E903 Data'!K49)^2/(2*'E903 Data'!K49)</f>
        <v>0.54611201550387589</v>
      </c>
      <c r="L49" s="27">
        <f>(1-'E903 Data'!L49)^2/(2*'E903 Data'!L49)</f>
        <v>0.97465261910598977</v>
      </c>
      <c r="M49" s="32">
        <v>1.5</v>
      </c>
      <c r="N49" s="27">
        <f>(1-'E903 Data'!N49)^2/(2*'E903 Data'!N49)</f>
        <v>0.62810208272647838</v>
      </c>
      <c r="O49" s="27">
        <f>(1-'E903 Data'!O49)^2/(2*'E903 Data'!O49)</f>
        <v>0.62362880986937597</v>
      </c>
      <c r="P49" s="27">
        <f>(1-'E903 Data'!P49)^2/(2*'E903 Data'!P49)</f>
        <v>0.62885107840279808</v>
      </c>
      <c r="Q49" s="27">
        <f>(1-'E903 Data'!Q49)^2/(2*'E903 Data'!Q49)</f>
        <v>0.62685595272739059</v>
      </c>
      <c r="R49" s="27">
        <f>(1-'E903 Data'!R49)^2/(2*'E903 Data'!R49)</f>
        <v>1.1353100974214601</v>
      </c>
      <c r="S49" s="32">
        <v>1.5</v>
      </c>
      <c r="T49" s="27">
        <f>(1-'E903 Data'!T49)^2/(2*'E903 Data'!T49)</f>
        <v>0.56888888888888889</v>
      </c>
      <c r="U49" s="27">
        <f>(1-'E903 Data'!U49)^2/(2*'E903 Data'!U49)</f>
        <v>0.55825198237885465</v>
      </c>
      <c r="V49" s="27">
        <f>(1-'E903 Data'!V49)^2/(2*'E903 Data'!V49)</f>
        <v>0.56155278851463264</v>
      </c>
      <c r="W49" s="27">
        <f>(1-'E903 Data'!W49)^2/(2*'E903 Data'!W49)</f>
        <v>0.56287899391929208</v>
      </c>
      <c r="X49" s="27">
        <f>(1-'E903 Data'!X49)^2/(2*'E903 Data'!X49)</f>
        <v>1.0074629685157419</v>
      </c>
      <c r="Y49" s="32">
        <v>1.5</v>
      </c>
      <c r="Z49" s="27">
        <f>(1-'E903 Data'!Z49)^2/(2*'E903 Data'!Z49)</f>
        <v>0.61078160919540236</v>
      </c>
      <c r="AA49" s="27">
        <f>(1-'E903 Data'!AA49)^2/(2*'E903 Data'!AA49)</f>
        <v>0.62772795573675033</v>
      </c>
      <c r="AB49" s="27">
        <f>(1-'E903 Data'!AB49)^2/(2*'E903 Data'!AB49)</f>
        <v>0.59929020501138963</v>
      </c>
      <c r="AC49" s="27">
        <f>(1-'E903 Data'!AC49)^2/(2*'E903 Data'!AC49)</f>
        <v>0.61247758168680888</v>
      </c>
      <c r="AD49" s="27">
        <f>(1-'E903 Data'!AD49)^2/(2*'E903 Data'!AD49)</f>
        <v>1.1062033086941221</v>
      </c>
      <c r="AE49" s="32">
        <v>1.5</v>
      </c>
      <c r="AF49" s="27">
        <f>(1-'E903 Data'!AF49)^2/(2*'E903 Data'!AF49)</f>
        <v>0.54205763172189003</v>
      </c>
      <c r="AG49" s="27">
        <f>(1-'E903 Data'!AG49)^2/(2*'E903 Data'!AG49)</f>
        <v>0.54912021857923499</v>
      </c>
      <c r="AH49" s="27">
        <f>(1-'E903 Data'!AH49)^2/(2*'E903 Data'!AH49)</f>
        <v>0.54078399348887674</v>
      </c>
      <c r="AI49" s="27">
        <f>(1-'E903 Data'!AI49)^2/(2*'E903 Data'!AI49)</f>
        <v>0.54397410228509258</v>
      </c>
      <c r="AJ49" s="27">
        <f>(1-'E903 Data'!AJ49)^2/(2*'E903 Data'!AJ49)</f>
        <v>0.97048928833455628</v>
      </c>
      <c r="AK49" s="32">
        <v>1.5</v>
      </c>
      <c r="AL49" s="27">
        <f>(1-'E903 Data'!AL49)^2/(2*'E903 Data'!AL49)</f>
        <v>4.3106578947368419</v>
      </c>
    </row>
    <row r="50" spans="1:38" ht="16.2" thickBot="1" x14ac:dyDescent="0.35">
      <c r="A50" s="20">
        <v>1.4670000000000001</v>
      </c>
      <c r="B50" s="27">
        <f>(1-'E903 Data'!B50)^2/(2*'E903 Data'!B50)</f>
        <v>0.56520798947659934</v>
      </c>
      <c r="C50" s="27">
        <f>(1-'E903 Data'!C50)^2/(2*'E903 Data'!C50)</f>
        <v>0.55041487964989078</v>
      </c>
      <c r="D50" s="27">
        <f>(1-'E903 Data'!D50)^2/(2*'E903 Data'!D50)</f>
        <v>0.57462864917666745</v>
      </c>
      <c r="E50" s="18">
        <f t="shared" si="0"/>
        <v>0.56341717276771919</v>
      </c>
      <c r="F50" s="27">
        <f>(1-'E903 Data'!F50)^2/(2*'E903 Data'!F50)</f>
        <v>1.010295084052893</v>
      </c>
      <c r="G50" s="32">
        <v>1.4670000000000001</v>
      </c>
      <c r="H50" s="27">
        <f>(1-'E903 Data'!H50)^2/(2*'E903 Data'!H50)</f>
        <v>0.57124476760367382</v>
      </c>
      <c r="I50" s="27">
        <f>(1-'E903 Data'!I50)^2/(2*'E903 Data'!I50)</f>
        <v>0.5618840237503453</v>
      </c>
      <c r="J50" s="27">
        <f>(1-'E903 Data'!J50)^2/(2*'E903 Data'!J50)</f>
        <v>0.57158218262806237</v>
      </c>
      <c r="K50" s="27">
        <f>(1-'E903 Data'!K50)^2/(2*'E903 Data'!K50)</f>
        <v>0.5682177123820098</v>
      </c>
      <c r="L50" s="27">
        <f>(1-'E903 Data'!L50)^2/(2*'E903 Data'!L50)</f>
        <v>1.0199547187617968</v>
      </c>
      <c r="M50" s="32">
        <v>1.4670000000000001</v>
      </c>
      <c r="N50" s="27">
        <f>(1-'E903 Data'!N50)^2/(2*'E903 Data'!N50)</f>
        <v>0.65413410104011882</v>
      </c>
      <c r="O50" s="27">
        <f>(1-'E903 Data'!O50)^2/(2*'E903 Data'!O50)</f>
        <v>0.65335148500148499</v>
      </c>
      <c r="P50" s="27">
        <f>(1-'E903 Data'!P50)^2/(2*'E903 Data'!P50)</f>
        <v>0.64945408646727865</v>
      </c>
      <c r="Q50" s="27">
        <f>(1-'E903 Data'!Q50)^2/(2*'E903 Data'!Q50)</f>
        <v>0.6523096267352525</v>
      </c>
      <c r="R50" s="27">
        <f>(1-'E903 Data'!R50)^2/(2*'E903 Data'!R50)</f>
        <v>1.1897988505747128</v>
      </c>
      <c r="S50" s="32">
        <v>1.4670000000000001</v>
      </c>
      <c r="T50" s="27">
        <f>(1-'E903 Data'!T50)^2/(2*'E903 Data'!T50)</f>
        <v>0.59539496168038597</v>
      </c>
      <c r="U50" s="27">
        <f>(1-'E903 Data'!U50)^2/(2*'E903 Data'!U50)</f>
        <v>0.58595070422535223</v>
      </c>
      <c r="V50" s="27">
        <f>(1-'E903 Data'!V50)^2/(2*'E903 Data'!V50)</f>
        <v>0.58008815531258751</v>
      </c>
      <c r="W50" s="27">
        <f>(1-'E903 Data'!W50)^2/(2*'E903 Data'!W50)</f>
        <v>0.58710776942355891</v>
      </c>
      <c r="X50" s="27">
        <f>(1-'E903 Data'!X50)^2/(2*'E903 Data'!X50)</f>
        <v>1.0574561131816815</v>
      </c>
      <c r="Y50" s="32">
        <v>1.4670000000000001</v>
      </c>
      <c r="Z50" s="27">
        <f>(1-'E903 Data'!Z50)^2/(2*'E903 Data'!Z50)</f>
        <v>0.64327216327733583</v>
      </c>
      <c r="AA50" s="27">
        <f>(1-'E903 Data'!AA50)^2/(2*'E903 Data'!AA50)</f>
        <v>0.66360791679137965</v>
      </c>
      <c r="AB50" s="27">
        <f>(1-'E903 Data'!AB50)^2/(2*'E903 Data'!AB50)</f>
        <v>0.63753615023474186</v>
      </c>
      <c r="AC50" s="27">
        <f>(1-'E903 Data'!AC50)^2/(2*'E903 Data'!AC50)</f>
        <v>0.6480315585354629</v>
      </c>
      <c r="AD50" s="27">
        <f>(1-'E903 Data'!AD50)^2/(2*'E903 Data'!AD50)</f>
        <v>1.180974161288846</v>
      </c>
      <c r="AE50" s="32">
        <v>1.4670000000000001</v>
      </c>
      <c r="AF50" s="27">
        <f>(1-'E903 Data'!AF50)^2/(2*'E903 Data'!AF50)</f>
        <v>0.57327249790911616</v>
      </c>
      <c r="AG50" s="27">
        <f>(1-'E903 Data'!AG50)^2/(2*'E903 Data'!AG50)</f>
        <v>0.57701029082774069</v>
      </c>
      <c r="AH50" s="27">
        <f>(1-'E903 Data'!AH50)^2/(2*'E903 Data'!AH50)</f>
        <v>0.56654351261436087</v>
      </c>
      <c r="AI50" s="27">
        <f>(1-'E903 Data'!AI50)^2/(2*'E903 Data'!AI50)</f>
        <v>0.57225766016713098</v>
      </c>
      <c r="AJ50" s="27">
        <f>(1-'E903 Data'!AJ50)^2/(2*'E903 Data'!AJ50)</f>
        <v>1.0279440462646945</v>
      </c>
      <c r="AK50" s="32">
        <v>1.4670000000000001</v>
      </c>
      <c r="AL50" s="27">
        <f>(1-'E903 Data'!AL50)^2/(2*'E903 Data'!AL50)</f>
        <v>4.2942397166841566</v>
      </c>
    </row>
    <row r="51" spans="1:38" ht="16.2" thickBot="1" x14ac:dyDescent="0.35">
      <c r="A51" s="20">
        <v>1.4330000000000001</v>
      </c>
      <c r="B51" s="27">
        <f>(1-'E903 Data'!B51)^2/(2*'E903 Data'!B51)</f>
        <v>0.59047736782584104</v>
      </c>
      <c r="C51" s="27">
        <f>(1-'E903 Data'!C51)^2/(2*'E903 Data'!C51)</f>
        <v>0.57496823003908415</v>
      </c>
      <c r="D51" s="27">
        <f>(1-'E903 Data'!D51)^2/(2*'E903 Data'!D51)</f>
        <v>0.59822510668563311</v>
      </c>
      <c r="E51" s="18">
        <f t="shared" si="0"/>
        <v>0.5878902348501861</v>
      </c>
      <c r="F51" s="27">
        <f>(1-'E903 Data'!F51)^2/(2*'E903 Data'!F51)</f>
        <v>1.0581496614382446</v>
      </c>
      <c r="G51" s="32">
        <v>1.4330000000000001</v>
      </c>
      <c r="H51" s="27">
        <f>(1-'E903 Data'!H51)^2/(2*'E903 Data'!H51)</f>
        <v>0.59574792731402593</v>
      </c>
      <c r="I51" s="27">
        <f>(1-'E903 Data'!I51)^2/(2*'E903 Data'!I51)</f>
        <v>0.58421976090014083</v>
      </c>
      <c r="J51" s="27">
        <f>(1-'E903 Data'!J51)^2/(2*'E903 Data'!J51)</f>
        <v>0.59504222474460833</v>
      </c>
      <c r="K51" s="27">
        <f>(1-'E903 Data'!K51)^2/(2*'E903 Data'!K51)</f>
        <v>0.59164418608307401</v>
      </c>
      <c r="L51" s="27">
        <f>(1-'E903 Data'!L51)^2/(2*'E903 Data'!L51)</f>
        <v>1.065816709705186</v>
      </c>
      <c r="M51" s="32">
        <v>1.4330000000000001</v>
      </c>
      <c r="N51" s="27">
        <f>(1-'E903 Data'!N51)^2/(2*'E903 Data'!N51)</f>
        <v>0.68425683890577516</v>
      </c>
      <c r="O51" s="27">
        <f>(1-'E903 Data'!O51)^2/(2*'E903 Data'!O51)</f>
        <v>0.67688730350665061</v>
      </c>
      <c r="P51" s="27">
        <f>(1-'E903 Data'!P51)^2/(2*'E903 Data'!P51)</f>
        <v>0.68056079114883272</v>
      </c>
      <c r="Q51" s="27">
        <f>(1-'E903 Data'!Q51)^2/(2*'E903 Data'!Q51)</f>
        <v>0.68056079114883272</v>
      </c>
      <c r="R51" s="27">
        <f>(1-'E903 Data'!R51)^2/(2*'E903 Data'!R51)</f>
        <v>1.2477292074989348</v>
      </c>
      <c r="S51" s="32">
        <v>1.4330000000000001</v>
      </c>
      <c r="T51" s="27">
        <f>(1-'E903 Data'!T51)^2/(2*'E903 Data'!T51)</f>
        <v>0.61698482529598608</v>
      </c>
      <c r="U51" s="27">
        <f>(1-'E903 Data'!U51)^2/(2*'E903 Data'!U51)</f>
        <v>0.60357142857142865</v>
      </c>
      <c r="V51" s="27">
        <f>(1-'E903 Data'!V51)^2/(2*'E903 Data'!V51)</f>
        <v>0.60897022955523672</v>
      </c>
      <c r="W51" s="27">
        <f>(1-'E903 Data'!W51)^2/(2*'E903 Data'!W51)</f>
        <v>0.60981480347115868</v>
      </c>
      <c r="X51" s="27">
        <f>(1-'E903 Data'!X51)^2/(2*'E903 Data'!X51)</f>
        <v>1.1022972953986654</v>
      </c>
      <c r="Y51" s="32">
        <v>1.4330000000000001</v>
      </c>
      <c r="Z51" s="27">
        <f>(1-'E903 Data'!Z51)^2/(2*'E903 Data'!Z51)</f>
        <v>0.67607401812688828</v>
      </c>
      <c r="AA51" s="27">
        <f>(1-'E903 Data'!AA51)^2/(2*'E903 Data'!AA51)</f>
        <v>0.68756130408287619</v>
      </c>
      <c r="AB51" s="27">
        <f>(1-'E903 Data'!AB51)^2/(2*'E903 Data'!AB51)</f>
        <v>0.66043297999402817</v>
      </c>
      <c r="AC51" s="27">
        <f>(1-'E903 Data'!AC51)^2/(2*'E903 Data'!AC51)</f>
        <v>0.67458585823022521</v>
      </c>
      <c r="AD51" s="27">
        <f>(1-'E903 Data'!AD51)^2/(2*'E903 Data'!AD51)</f>
        <v>1.2352322394730653</v>
      </c>
      <c r="AE51" s="32">
        <v>1.4330000000000001</v>
      </c>
      <c r="AF51" s="27">
        <f>(1-'E903 Data'!AF51)^2/(2*'E903 Data'!AF51)</f>
        <v>0.60071356898517669</v>
      </c>
      <c r="AG51" s="27">
        <f>(1-'E903 Data'!AG51)^2/(2*'E903 Data'!AG51)</f>
        <v>0.60142664004563595</v>
      </c>
      <c r="AH51" s="27">
        <f>(1-'E903 Data'!AH51)^2/(2*'E903 Data'!AH51)</f>
        <v>0.5880352144469525</v>
      </c>
      <c r="AI51" s="27">
        <f>(1-'E903 Data'!AI51)^2/(2*'E903 Data'!AI51)</f>
        <v>0.59669028856475315</v>
      </c>
      <c r="AJ51" s="27">
        <f>(1-'E903 Data'!AJ51)^2/(2*'E903 Data'!AJ51)</f>
        <v>1.0759127585908419</v>
      </c>
      <c r="AK51" s="32">
        <v>1.4330000000000001</v>
      </c>
      <c r="AL51" s="27">
        <f>(1-'E903 Data'!AL51)^2/(2*'E903 Data'!AL51)</f>
        <v>4.2997008403361345</v>
      </c>
    </row>
    <row r="52" spans="1:38" ht="16.2" thickBot="1" x14ac:dyDescent="0.35">
      <c r="A52" s="20">
        <v>1.4</v>
      </c>
      <c r="B52" s="27">
        <f>(1-'E903 Data'!B52)^2/(2*'E903 Data'!B52)</f>
        <v>0.60860866322432583</v>
      </c>
      <c r="C52" s="27">
        <f>(1-'E903 Data'!C52)^2/(2*'E903 Data'!C52)</f>
        <v>0.59787053469852092</v>
      </c>
      <c r="D52" s="27">
        <f>(1-'E903 Data'!D52)^2/(2*'E903 Data'!D52)</f>
        <v>0.6133275122372589</v>
      </c>
      <c r="E52" s="18">
        <f t="shared" si="0"/>
        <v>0.60660223672003522</v>
      </c>
      <c r="F52" s="27">
        <f>(1-'E903 Data'!F52)^2/(2*'E903 Data'!F52)</f>
        <v>1.0971972700205785</v>
      </c>
      <c r="G52" s="32">
        <v>1.4</v>
      </c>
      <c r="H52" s="27">
        <f>(1-'E903 Data'!H52)^2/(2*'E903 Data'!H52)</f>
        <v>0.61150782058654407</v>
      </c>
      <c r="I52" s="27">
        <f>(1-'E903 Data'!I52)^2/(2*'E903 Data'!I52)</f>
        <v>0.60000142450142457</v>
      </c>
      <c r="J52" s="27">
        <f>(1-'E903 Data'!J52)^2/(2*'E903 Data'!J52)</f>
        <v>0.61005634692705324</v>
      </c>
      <c r="K52" s="27">
        <f>(1-'E903 Data'!K52)^2/(2*'E903 Data'!K52)</f>
        <v>0.60716475644699153</v>
      </c>
      <c r="L52" s="27">
        <f>(1-'E903 Data'!L52)^2/(2*'E903 Data'!L52)</f>
        <v>1.0984088328075707</v>
      </c>
      <c r="M52" s="32">
        <v>1.4</v>
      </c>
      <c r="N52" s="27">
        <f>(1-'E903 Data'!N52)^2/(2*'E903 Data'!N52)</f>
        <v>0.70138505694059716</v>
      </c>
      <c r="O52" s="27">
        <f>(1-'E903 Data'!O52)^2/(2*'E903 Data'!O52)</f>
        <v>0.69716294875728724</v>
      </c>
      <c r="P52" s="27">
        <f>(1-'E903 Data'!P52)^2/(2*'E903 Data'!P52)</f>
        <v>0.70180886699507394</v>
      </c>
      <c r="Q52" s="27">
        <f>(1-'E903 Data'!Q52)^2/(2*'E903 Data'!Q52)</f>
        <v>0.70011537515375166</v>
      </c>
      <c r="R52" s="27">
        <f>(1-'E903 Data'!R52)^2/(2*'E903 Data'!R52)</f>
        <v>1.2907050478677111</v>
      </c>
      <c r="S52" s="32">
        <v>1.4</v>
      </c>
      <c r="T52" s="27">
        <f>(1-'E903 Data'!T52)^2/(2*'E903 Data'!T52)</f>
        <v>0.63185698217937469</v>
      </c>
      <c r="U52" s="27">
        <f>(1-'E903 Data'!U52)^2/(2*'E903 Data'!U52)</f>
        <v>0.6221455639315745</v>
      </c>
      <c r="V52" s="27">
        <f>(1-'E903 Data'!V52)^2/(2*'E903 Data'!V52)</f>
        <v>0.62140540423065782</v>
      </c>
      <c r="W52" s="27">
        <f>(1-'E903 Data'!W52)^2/(2*'E903 Data'!W52)</f>
        <v>0.62511596919500123</v>
      </c>
      <c r="X52" s="27">
        <f>(1-'E903 Data'!X52)^2/(2*'E903 Data'!X52)</f>
        <v>1.1348043626859667</v>
      </c>
      <c r="Y52" s="32">
        <v>1.4</v>
      </c>
      <c r="Z52" s="27">
        <f>(1-'E903 Data'!Z52)^2/(2*'E903 Data'!Z52)</f>
        <v>0.6967423312883434</v>
      </c>
      <c r="AA52" s="27">
        <f>(1-'E903 Data'!AA52)^2/(2*'E903 Data'!AA52)</f>
        <v>0.70862970297029726</v>
      </c>
      <c r="AB52" s="27">
        <f>(1-'E903 Data'!AB52)^2/(2*'E903 Data'!AB52)</f>
        <v>0.68179029126213586</v>
      </c>
      <c r="AC52" s="27">
        <f>(1-'E903 Data'!AC52)^2/(2*'E903 Data'!AC52)</f>
        <v>0.69562209508241379</v>
      </c>
      <c r="AD52" s="27">
        <f>(1-'E903 Data'!AD52)^2/(2*'E903 Data'!AD52)</f>
        <v>1.2811855712773126</v>
      </c>
      <c r="AE52" s="32">
        <v>1.4</v>
      </c>
      <c r="AF52" s="27">
        <f>(1-'E903 Data'!AF52)^2/(2*'E903 Data'!AF52)</f>
        <v>0.61296309729418552</v>
      </c>
      <c r="AG52" s="27">
        <f>(1-'E903 Data'!AG52)^2/(2*'E903 Data'!AG52)</f>
        <v>0.62400023228803714</v>
      </c>
      <c r="AH52" s="27">
        <f>(1-'E903 Data'!AH52)^2/(2*'E903 Data'!AH52)</f>
        <v>0.60608429716576018</v>
      </c>
      <c r="AI52" s="27">
        <f>(1-'E903 Data'!AI52)^2/(2*'E903 Data'!AI52)</f>
        <v>0.61430045304645742</v>
      </c>
      <c r="AJ52" s="27">
        <f>(1-'E903 Data'!AJ52)^2/(2*'E903 Data'!AJ52)</f>
        <v>1.1128348147657525</v>
      </c>
      <c r="AK52" s="32">
        <v>1.4</v>
      </c>
      <c r="AL52" s="27">
        <f>(1-'E903 Data'!AL52)^2/(2*'E903 Data'!AL52)</f>
        <v>4.2887901467505243</v>
      </c>
    </row>
    <row r="53" spans="1:38" ht="16.2" thickBot="1" x14ac:dyDescent="0.35">
      <c r="A53" s="20">
        <v>1.367</v>
      </c>
      <c r="B53" s="27">
        <f>(1-'E903 Data'!B53)^2/(2*'E903 Data'!B53)</f>
        <v>0.64288797878609327</v>
      </c>
      <c r="C53" s="27">
        <f>(1-'E903 Data'!C53)^2/(2*'E903 Data'!C53)</f>
        <v>0.62885107840279808</v>
      </c>
      <c r="D53" s="27">
        <f>(1-'E903 Data'!D53)^2/(2*'E903 Data'!D53)</f>
        <v>0.65256991688928467</v>
      </c>
      <c r="E53" s="18">
        <f t="shared" si="0"/>
        <v>0.64143632469272538</v>
      </c>
      <c r="F53" s="27">
        <f>(1-'E903 Data'!F53)^2/(2*'E903 Data'!F53)</f>
        <v>1.1751380903490756</v>
      </c>
      <c r="G53" s="32">
        <v>1.367</v>
      </c>
      <c r="H53" s="27">
        <f>(1-'E903 Data'!H53)^2/(2*'E903 Data'!H53)</f>
        <v>0.63753615023474186</v>
      </c>
      <c r="I53" s="27">
        <f>(1-'E903 Data'!I53)^2/(2*'E903 Data'!I53)</f>
        <v>0.62660705557171947</v>
      </c>
      <c r="J53" s="27">
        <f>(1-'E903 Data'!J53)^2/(2*'E903 Data'!J53)</f>
        <v>0.63148037383177569</v>
      </c>
      <c r="K53" s="27">
        <f>(1-'E903 Data'!K53)^2/(2*'E903 Data'!K53)</f>
        <v>0.63185698217937469</v>
      </c>
      <c r="L53" s="27">
        <f>(1-'E903 Data'!L53)^2/(2*'E903 Data'!L53)</f>
        <v>1.155520325203252</v>
      </c>
      <c r="M53" s="32">
        <v>1.367</v>
      </c>
      <c r="N53" s="27">
        <f>(1-'E903 Data'!N53)^2/(2*'E903 Data'!N53)</f>
        <v>0.73266177211205552</v>
      </c>
      <c r="O53" s="27">
        <f>(1-'E903 Data'!O53)^2/(2*'E903 Data'!O53)</f>
        <v>0.73221655129011931</v>
      </c>
      <c r="P53" s="27">
        <f>(1-'E903 Data'!P53)^2/(2*'E903 Data'!P53)</f>
        <v>0.73399930686830483</v>
      </c>
      <c r="Q53" s="27">
        <f>(1-'E903 Data'!Q53)^2/(2*'E903 Data'!Q53)</f>
        <v>0.73295875922622167</v>
      </c>
      <c r="R53" s="27">
        <f>(1-'E903 Data'!R53)^2/(2*'E903 Data'!R53)</f>
        <v>1.3697028112449798</v>
      </c>
      <c r="S53" s="32">
        <v>1.367</v>
      </c>
      <c r="T53" s="27">
        <f>(1-'E903 Data'!T53)^2/(2*'E903 Data'!T53)</f>
        <v>0.67081445982545884</v>
      </c>
      <c r="U53" s="27">
        <f>(1-'E903 Data'!U53)^2/(2*'E903 Data'!U53)</f>
        <v>0.65217952522255196</v>
      </c>
      <c r="V53" s="27">
        <f>(1-'E903 Data'!V53)^2/(2*'E903 Data'!V53)</f>
        <v>0.65062056905749865</v>
      </c>
      <c r="W53" s="27">
        <f>(1-'E903 Data'!W53)^2/(2*'E903 Data'!W53)</f>
        <v>0.65780022019138473</v>
      </c>
      <c r="X53" s="27">
        <f>(1-'E903 Data'!X53)^2/(2*'E903 Data'!X53)</f>
        <v>1.2093519178972789</v>
      </c>
      <c r="Y53" s="32">
        <v>1.367</v>
      </c>
      <c r="Z53" s="27">
        <f>(1-'E903 Data'!Z53)^2/(2*'E903 Data'!Z53)</f>
        <v>0.72822354879196749</v>
      </c>
      <c r="AA53" s="27">
        <f>(1-'E903 Data'!AA53)^2/(2*'E903 Data'!AA53)</f>
        <v>0.74027848101265814</v>
      </c>
      <c r="AB53" s="27">
        <f>(1-'E903 Data'!AB53)^2/(2*'E903 Data'!AB53)</f>
        <v>0.72557546194801148</v>
      </c>
      <c r="AC53" s="27">
        <f>(1-'E903 Data'!AC53)^2/(2*'E903 Data'!AC53)</f>
        <v>0.73132704402515714</v>
      </c>
      <c r="AD53" s="27">
        <f>(1-'E903 Data'!AD53)^2/(2*'E903 Data'!AD53)</f>
        <v>1.366149954894001</v>
      </c>
      <c r="AE53" s="32">
        <v>1.367</v>
      </c>
      <c r="AF53" s="27">
        <f>(1-'E903 Data'!AF53)^2/(2*'E903 Data'!AF53)</f>
        <v>0.64250405007363764</v>
      </c>
      <c r="AG53" s="27">
        <f>(1-'E903 Data'!AG53)^2/(2*'E903 Data'!AG53)</f>
        <v>0.65609523809523795</v>
      </c>
      <c r="AH53" s="27">
        <f>(1-'E903 Data'!AH53)^2/(2*'E903 Data'!AH53)</f>
        <v>0.6363957930225741</v>
      </c>
      <c r="AI53" s="27">
        <f>(1-'E903 Data'!AI53)^2/(2*'E903 Data'!AI53)</f>
        <v>0.644939923929438</v>
      </c>
      <c r="AJ53" s="27">
        <f>(1-'E903 Data'!AJ53)^2/(2*'E903 Data'!AJ53)</f>
        <v>1.1825723260501124</v>
      </c>
      <c r="AK53" s="32">
        <v>1.367</v>
      </c>
      <c r="AL53" s="27">
        <f>(1-'E903 Data'!AL53)^2/(2*'E903 Data'!AL53)</f>
        <v>4.2402579958463136</v>
      </c>
    </row>
    <row r="54" spans="1:38" ht="16.2" thickBot="1" x14ac:dyDescent="0.35">
      <c r="A54" s="20">
        <v>1.333</v>
      </c>
      <c r="B54" s="27">
        <f>(1-'E903 Data'!B54)^2/(2*'E903 Data'!B54)</f>
        <v>0.68880513876181748</v>
      </c>
      <c r="C54" s="27">
        <f>(1-'E903 Data'!C54)^2/(2*'E903 Data'!C54)</f>
        <v>0.66201831091180863</v>
      </c>
      <c r="D54" s="27">
        <f>(1-'E903 Data'!D54)^2/(2*'E903 Data'!D54)</f>
        <v>0.69171735941320311</v>
      </c>
      <c r="E54" s="18">
        <f t="shared" si="0"/>
        <v>0.68084693636227644</v>
      </c>
      <c r="F54" s="27">
        <f>(1-'E903 Data'!F54)^2/(2*'E903 Data'!F54)</f>
        <v>1.2566336186400378</v>
      </c>
      <c r="G54" s="32">
        <v>1.333</v>
      </c>
      <c r="H54" s="27">
        <f>(1-'E903 Data'!H54)^2/(2*'E903 Data'!H54)</f>
        <v>0.67851719128329291</v>
      </c>
      <c r="I54" s="27">
        <f>(1-'E903 Data'!I54)^2/(2*'E903 Data'!I54)</f>
        <v>0.66082891278375155</v>
      </c>
      <c r="J54" s="27">
        <f>(1-'E903 Data'!J54)^2/(2*'E903 Data'!J54)</f>
        <v>0.67364077201447525</v>
      </c>
      <c r="K54" s="27">
        <f>(1-'E903 Data'!K54)^2/(2*'E903 Data'!K54)</f>
        <v>0.67094874264312465</v>
      </c>
      <c r="L54" s="27">
        <f>(1-'E903 Data'!L54)^2/(2*'E903 Data'!L54)</f>
        <v>1.2360790831215289</v>
      </c>
      <c r="M54" s="32">
        <v>1.333</v>
      </c>
      <c r="N54" s="27">
        <f>(1-'E903 Data'!N54)^2/(2*'E903 Data'!N54)</f>
        <v>0.77928764629388825</v>
      </c>
      <c r="O54" s="27">
        <f>(1-'E903 Data'!O54)^2/(2*'E903 Data'!O54)</f>
        <v>0.77594695102173195</v>
      </c>
      <c r="P54" s="27">
        <f>(1-'E903 Data'!P54)^2/(2*'E903 Data'!P54)</f>
        <v>0.77404549724651783</v>
      </c>
      <c r="Q54" s="27">
        <f>(1-'E903 Data'!Q54)^2/(2*'E903 Data'!Q54)</f>
        <v>0.77642316677482159</v>
      </c>
      <c r="R54" s="27">
        <f>(1-'E903 Data'!R54)^2/(2*'E903 Data'!R54)</f>
        <v>1.4644905660377363</v>
      </c>
      <c r="S54" s="32">
        <v>1.333</v>
      </c>
      <c r="T54" s="27">
        <f>(1-'E903 Data'!T54)^2/(2*'E903 Data'!T54)</f>
        <v>0.69927037492317146</v>
      </c>
      <c r="U54" s="27">
        <f>(1-'E903 Data'!U54)^2/(2*'E903 Data'!U54)</f>
        <v>0.69005152625152621</v>
      </c>
      <c r="V54" s="27">
        <f>(1-'E903 Data'!V54)^2/(2*'E903 Data'!V54)</f>
        <v>0.68220068285280722</v>
      </c>
      <c r="W54" s="27">
        <f>(1-'E903 Data'!W54)^2/(2*'E903 Data'!W54)</f>
        <v>0.69046755725190834</v>
      </c>
      <c r="X54" s="27">
        <f>(1-'E903 Data'!X54)^2/(2*'E903 Data'!X54)</f>
        <v>1.2773447686986594</v>
      </c>
      <c r="Y54" s="32">
        <v>1.333</v>
      </c>
      <c r="Z54" s="27">
        <f>(1-'E903 Data'!Z54)^2/(2*'E903 Data'!Z54)</f>
        <v>0.76978708010335917</v>
      </c>
      <c r="AA54" s="27">
        <f>(1-'E903 Data'!AA54)^2/(2*'E903 Data'!AA54)</f>
        <v>0.78360758069775038</v>
      </c>
      <c r="AB54" s="27">
        <f>(1-'E903 Data'!AB54)^2/(2*'E903 Data'!AB54)</f>
        <v>0.7613518946692357</v>
      </c>
      <c r="AC54" s="27">
        <f>(1-'E903 Data'!AC54)^2/(2*'E903 Data'!AC54)</f>
        <v>0.77151868240451327</v>
      </c>
      <c r="AD54" s="27">
        <f>(1-'E903 Data'!AD54)^2/(2*'E903 Data'!AD54)</f>
        <v>1.4535672064882912</v>
      </c>
      <c r="AE54" s="32">
        <v>1.333</v>
      </c>
      <c r="AF54" s="27">
        <f>(1-'E903 Data'!AF54)^2/(2*'E903 Data'!AF54)</f>
        <v>0.68590681679853927</v>
      </c>
      <c r="AG54" s="27">
        <f>(1-'E903 Data'!AG54)^2/(2*'E903 Data'!AG54)</f>
        <v>0.69005152625152621</v>
      </c>
      <c r="AH54" s="27">
        <f>(1-'E903 Data'!AH54)^2/(2*'E903 Data'!AH54)</f>
        <v>0.68714725860493442</v>
      </c>
      <c r="AI54" s="27">
        <f>(1-'E903 Data'!AI54)^2/(2*'E903 Data'!AI54)</f>
        <v>0.6876993820890468</v>
      </c>
      <c r="AJ54" s="27">
        <f>(1-'E903 Data'!AJ54)^2/(2*'E903 Data'!AJ54)</f>
        <v>1.2714654428318246</v>
      </c>
      <c r="AK54" s="32">
        <v>1.333</v>
      </c>
      <c r="AL54" s="27">
        <f>(1-'E903 Data'!AL54)^2/(2*'E903 Data'!AL54)</f>
        <v>4.2456051975051983</v>
      </c>
    </row>
    <row r="55" spans="1:38" ht="16.2" thickBot="1" x14ac:dyDescent="0.35">
      <c r="A55" s="20">
        <v>1.3</v>
      </c>
      <c r="B55" s="27">
        <f>(1-'E903 Data'!B55)^2/(2*'E903 Data'!B55)</f>
        <v>0.73266177211205552</v>
      </c>
      <c r="C55" s="27">
        <f>(1-'E903 Data'!C55)^2/(2*'E903 Data'!C55)</f>
        <v>0.70862970297029726</v>
      </c>
      <c r="D55" s="27">
        <f>(1-'E903 Data'!D55)^2/(2*'E903 Data'!D55)</f>
        <v>0.73847812895069531</v>
      </c>
      <c r="E55" s="18">
        <f t="shared" si="0"/>
        <v>0.72658986801101599</v>
      </c>
      <c r="F55" s="27">
        <f>(1-'E903 Data'!F55)^2/(2*'E903 Data'!F55)</f>
        <v>1.3536524663677134</v>
      </c>
      <c r="G55" s="32">
        <v>1.3</v>
      </c>
      <c r="H55" s="27">
        <f>(1-'E903 Data'!H55)^2/(2*'E903 Data'!H55)</f>
        <v>0.71163759689922479</v>
      </c>
      <c r="I55" s="27">
        <f>(1-'E903 Data'!I55)^2/(2*'E903 Data'!I55)</f>
        <v>0.6929697308045274</v>
      </c>
      <c r="J55" s="27">
        <f>(1-'E903 Data'!J55)^2/(2*'E903 Data'!J55)</f>
        <v>0.71856779370520418</v>
      </c>
      <c r="K55" s="27">
        <f>(1-'E903 Data'!K55)^2/(2*'E903 Data'!K55)</f>
        <v>0.70763030162492724</v>
      </c>
      <c r="L55" s="27">
        <f>(1-'E903 Data'!L55)^2/(2*'E903 Data'!L55)</f>
        <v>1.3130801564027377</v>
      </c>
      <c r="M55" s="32">
        <v>1.3</v>
      </c>
      <c r="N55" s="27">
        <f>(1-'E903 Data'!N55)^2/(2*'E903 Data'!N55)</f>
        <v>0.80812543917799107</v>
      </c>
      <c r="O55" s="27">
        <f>(1-'E903 Data'!O55)^2/(2*'E903 Data'!O55)</f>
        <v>0.81313683072830067</v>
      </c>
      <c r="P55" s="27">
        <f>(1-'E903 Data'!P55)^2/(2*'E903 Data'!P55)</f>
        <v>0.81414351081530789</v>
      </c>
      <c r="Q55" s="27">
        <f>(1-'E903 Data'!Q55)^2/(2*'E903 Data'!Q55)</f>
        <v>0.81179687857643912</v>
      </c>
      <c r="R55" s="27">
        <f>(1-'E903 Data'!R55)^2/(2*'E903 Data'!R55)</f>
        <v>1.5430451133528587</v>
      </c>
      <c r="S55" s="32">
        <v>1.3</v>
      </c>
      <c r="T55" s="27">
        <f>(1-'E903 Data'!T55)^2/(2*'E903 Data'!T55)</f>
        <v>0.73802883096366512</v>
      </c>
      <c r="U55" s="27">
        <f>(1-'E903 Data'!U55)^2/(2*'E903 Data'!U55)</f>
        <v>0.7251351909830932</v>
      </c>
      <c r="V55" s="27">
        <f>(1-'E903 Data'!V55)^2/(2*'E903 Data'!V55)</f>
        <v>0.72910871271585553</v>
      </c>
      <c r="W55" s="27">
        <f>(1-'E903 Data'!W55)^2/(2*'E903 Data'!W55)</f>
        <v>0.73073473037161207</v>
      </c>
      <c r="X55" s="27">
        <f>(1-'E903 Data'!X55)^2/(2*'E903 Data'!X55)</f>
        <v>1.3629307936746236</v>
      </c>
      <c r="Y55" s="32">
        <v>1.3</v>
      </c>
      <c r="Z55" s="27">
        <f>(1-'E903 Data'!Z55)^2/(2*'E903 Data'!Z55)</f>
        <v>0.8111278811026239</v>
      </c>
      <c r="AA55" s="27">
        <f>(1-'E903 Data'!AA55)^2/(2*'E903 Data'!AA55)</f>
        <v>0.83045289270097544</v>
      </c>
      <c r="AB55" s="27">
        <f>(1-'E903 Data'!AB55)^2/(2*'E903 Data'!AB55)</f>
        <v>0.79870382081686431</v>
      </c>
      <c r="AC55" s="27">
        <f>(1-'E903 Data'!AC55)^2/(2*'E903 Data'!AC55)</f>
        <v>0.81330450849963043</v>
      </c>
      <c r="AD55" s="27">
        <f>(1-'E903 Data'!AD55)^2/(2*'E903 Data'!AD55)</f>
        <v>1.5464743061213404</v>
      </c>
      <c r="AE55" s="32">
        <v>1.3</v>
      </c>
      <c r="AF55" s="27">
        <f>(1-'E903 Data'!AF55)^2/(2*'E903 Data'!AF55)</f>
        <v>0.72733962057071189</v>
      </c>
      <c r="AG55" s="27">
        <f>(1-'E903 Data'!AG55)^2/(2*'E903 Data'!AG55)</f>
        <v>0.73578706624605694</v>
      </c>
      <c r="AH55" s="27">
        <f>(1-'E903 Data'!AH55)^2/(2*'E903 Data'!AH55)</f>
        <v>0.71900349127182062</v>
      </c>
      <c r="AI55" s="27">
        <f>(1-'E903 Data'!AI55)^2/(2*'E903 Data'!AI55)</f>
        <v>0.72733962057071189</v>
      </c>
      <c r="AJ55" s="27">
        <f>(1-'E903 Data'!AJ55)^2/(2*'E903 Data'!AJ55)</f>
        <v>1.355565170556553</v>
      </c>
      <c r="AK55" s="32">
        <v>1.3</v>
      </c>
      <c r="AL55" s="27">
        <f>(1-'E903 Data'!AL55)^2/(2*'E903 Data'!AL55)</f>
        <v>4.2509636316337147</v>
      </c>
    </row>
    <row r="56" spans="1:38" ht="16.2" thickBot="1" x14ac:dyDescent="0.35">
      <c r="A56" s="20">
        <v>1.2669999999999999</v>
      </c>
      <c r="B56" s="27">
        <f>(1-'E903 Data'!B56)^2/(2*'E903 Data'!B56)</f>
        <v>0.76931561188246711</v>
      </c>
      <c r="C56" s="27">
        <f>(1-'E903 Data'!C56)^2/(2*'E903 Data'!C56)</f>
        <v>0.75902790958640565</v>
      </c>
      <c r="D56" s="27">
        <f>(1-'E903 Data'!D56)^2/(2*'E903 Data'!D56)</f>
        <v>0.77737662337662328</v>
      </c>
      <c r="E56" s="18">
        <f t="shared" si="0"/>
        <v>0.76857338161516531</v>
      </c>
      <c r="F56" s="27">
        <f>(1-'E903 Data'!F56)^2/(2*'E903 Data'!F56)</f>
        <v>1.4469269370774829</v>
      </c>
      <c r="G56" s="32">
        <v>1.2669999999999999</v>
      </c>
      <c r="H56" s="27">
        <f>(1-'E903 Data'!H56)^2/(2*'E903 Data'!H56)</f>
        <v>0.75118775510204083</v>
      </c>
      <c r="I56" s="27">
        <f>(1-'E903 Data'!I56)^2/(2*'E903 Data'!I56)</f>
        <v>0.73043878064110612</v>
      </c>
      <c r="J56" s="27">
        <f>(1-'E903 Data'!J56)^2/(2*'E903 Data'!J56)</f>
        <v>0.74163207158694977</v>
      </c>
      <c r="K56" s="27">
        <f>(1-'E903 Data'!K56)^2/(2*'E903 Data'!K56)</f>
        <v>0.74103012313104677</v>
      </c>
      <c r="L56" s="27">
        <f>(1-'E903 Data'!L56)^2/(2*'E903 Data'!L56)</f>
        <v>1.3863381418525829</v>
      </c>
      <c r="M56" s="32">
        <v>1.2669999999999999</v>
      </c>
      <c r="N56" s="27">
        <f>(1-'E903 Data'!N56)^2/(2*'E903 Data'!N56)</f>
        <v>0.85405027322404392</v>
      </c>
      <c r="O56" s="27">
        <f>(1-'E903 Data'!O56)^2/(2*'E903 Data'!O56)</f>
        <v>0.85511749829118255</v>
      </c>
      <c r="P56" s="27">
        <f>(1-'E903 Data'!P56)^2/(2*'E903 Data'!P56)</f>
        <v>0.85672133082449542</v>
      </c>
      <c r="Q56" s="27">
        <f>(1-'E903 Data'!Q56)^2/(2*'E903 Data'!Q56)</f>
        <v>0.85529552428696198</v>
      </c>
      <c r="R56" s="27">
        <f>(1-'E903 Data'!R56)^2/(2*'E903 Data'!R56)</f>
        <v>1.6444403355400889</v>
      </c>
      <c r="S56" s="32">
        <v>1.2669999999999999</v>
      </c>
      <c r="T56" s="27">
        <f>(1-'E903 Data'!T56)^2/(2*'E903 Data'!T56)</f>
        <v>0.77785386489119834</v>
      </c>
      <c r="U56" s="27">
        <f>(1-'E903 Data'!U56)^2/(2*'E903 Data'!U56)</f>
        <v>0.76790322580645143</v>
      </c>
      <c r="V56" s="27">
        <f>(1-'E903 Data'!V56)^2/(2*'E903 Data'!V56)</f>
        <v>0.75256445898499824</v>
      </c>
      <c r="W56" s="27">
        <f>(1-'E903 Data'!W56)^2/(2*'E903 Data'!W56)</f>
        <v>0.76602474226804118</v>
      </c>
      <c r="X56" s="27">
        <f>(1-'E903 Data'!X56)^2/(2*'E903 Data'!X56)</f>
        <v>1.4413670401493932</v>
      </c>
      <c r="Y56" s="32">
        <v>1.2669999999999999</v>
      </c>
      <c r="Z56" s="27">
        <f>(1-'E903 Data'!Z56)^2/(2*'E903 Data'!Z56)</f>
        <v>0.84293999660902019</v>
      </c>
      <c r="AA56" s="27">
        <f>(1-'E903 Data'!AA56)^2/(2*'E903 Data'!AA56)</f>
        <v>0.87570193905817184</v>
      </c>
      <c r="AB56" s="27">
        <f>(1-'E903 Data'!AB56)^2/(2*'E903 Data'!AB56)</f>
        <v>0.84979727520435944</v>
      </c>
      <c r="AC56" s="27">
        <f>(1-'E903 Data'!AC56)^2/(2*'E903 Data'!AC56)</f>
        <v>0.85600807211520202</v>
      </c>
      <c r="AD56" s="27">
        <f>(1-'E903 Data'!AD56)^2/(2*'E903 Data'!AD56)</f>
        <v>1.6461037568654102</v>
      </c>
      <c r="AE56" s="32">
        <v>1.2669999999999999</v>
      </c>
      <c r="AF56" s="27">
        <f>(1-'E903 Data'!AF56)^2/(2*'E903 Data'!AF56)</f>
        <v>0.76088643659711075</v>
      </c>
      <c r="AG56" s="27">
        <f>(1-'E903 Data'!AG56)^2/(2*'E903 Data'!AG56)</f>
        <v>0.7683736850596965</v>
      </c>
      <c r="AH56" s="27">
        <f>(1-'E903 Data'!AH56)^2/(2*'E903 Data'!AH56)</f>
        <v>0.75810062479974361</v>
      </c>
      <c r="AI56" s="27">
        <f>(1-'E903 Data'!AI56)^2/(2*'E903 Data'!AI56)</f>
        <v>0.7624392519193004</v>
      </c>
      <c r="AJ56" s="27">
        <f>(1-'E903 Data'!AJ56)^2/(2*'E903 Data'!AJ56)</f>
        <v>1.4334253398459711</v>
      </c>
      <c r="AK56" s="32">
        <v>1.2669999999999999</v>
      </c>
      <c r="AL56" s="27">
        <f>(1-'E903 Data'!AL56)^2/(2*'E903 Data'!AL56)</f>
        <v>4.2456051975051983</v>
      </c>
    </row>
    <row r="57" spans="1:38" ht="16.2" thickBot="1" x14ac:dyDescent="0.35">
      <c r="A57" s="20">
        <v>1.2330000000000001</v>
      </c>
      <c r="B57" s="27">
        <f>(1-'E903 Data'!B57)^2/(2*'E903 Data'!B57)</f>
        <v>0.81062656042496661</v>
      </c>
      <c r="C57" s="27">
        <f>(1-'E903 Data'!C57)^2/(2*'E903 Data'!C57)</f>
        <v>0.79477555847568992</v>
      </c>
      <c r="D57" s="27">
        <f>(1-'E903 Data'!D57)^2/(2*'E903 Data'!D57)</f>
        <v>0.81970668002672009</v>
      </c>
      <c r="E57" s="18">
        <f t="shared" si="0"/>
        <v>0.8083695996424588</v>
      </c>
      <c r="F57" s="27">
        <f>(1-'E903 Data'!F57)^2/(2*'E903 Data'!F57)</f>
        <v>1.5441870123175423</v>
      </c>
      <c r="G57" s="32">
        <v>1.2330000000000001</v>
      </c>
      <c r="H57" s="27">
        <f>(1-'E903 Data'!H57)^2/(2*'E903 Data'!H57)</f>
        <v>0.78408930202217886</v>
      </c>
      <c r="I57" s="27">
        <f>(1-'E903 Data'!I57)^2/(2*'E903 Data'!I57)</f>
        <v>0.76228380462724954</v>
      </c>
      <c r="J57" s="27">
        <f>(1-'E903 Data'!J57)^2/(2*'E903 Data'!J57)</f>
        <v>0.78698692810457516</v>
      </c>
      <c r="K57" s="27">
        <f>(1-'E903 Data'!K57)^2/(2*'E903 Data'!K57)</f>
        <v>0.77769474633759106</v>
      </c>
      <c r="L57" s="27">
        <f>(1-'E903 Data'!L57)^2/(2*'E903 Data'!L57)</f>
        <v>1.4748106170694464</v>
      </c>
      <c r="M57" s="32">
        <v>1.2330000000000001</v>
      </c>
      <c r="N57" s="27">
        <f>(1-'E903 Data'!N57)^2/(2*'E903 Data'!N57)</f>
        <v>0.90370408738548258</v>
      </c>
      <c r="O57" s="27">
        <f>(1-'E903 Data'!O57)^2/(2*'E903 Data'!O57)</f>
        <v>0.89462711983181509</v>
      </c>
      <c r="P57" s="27">
        <f>(1-'E903 Data'!P57)^2/(2*'E903 Data'!P57)</f>
        <v>0.89519118471784098</v>
      </c>
      <c r="Q57" s="27">
        <f>(1-'E903 Data'!Q57)^2/(2*'E903 Data'!Q57)</f>
        <v>0.89782918860932348</v>
      </c>
      <c r="R57" s="27">
        <f>(1-'E903 Data'!R57)^2/(2*'E903 Data'!R57)</f>
        <v>1.754484580820622</v>
      </c>
      <c r="S57" s="32">
        <v>1.2330000000000001</v>
      </c>
      <c r="T57" s="27">
        <f>(1-'E903 Data'!T57)^2/(2*'E903 Data'!T57)</f>
        <v>0.81565629580279797</v>
      </c>
      <c r="U57" s="27">
        <f>(1-'E903 Data'!U57)^2/(2*'E903 Data'!U57)</f>
        <v>0.80067651715039567</v>
      </c>
      <c r="V57" s="27">
        <f>(1-'E903 Data'!V57)^2/(2*'E903 Data'!V57)</f>
        <v>0.79477555847568992</v>
      </c>
      <c r="W57" s="27">
        <f>(1-'E903 Data'!W57)^2/(2*'E903 Data'!W57)</f>
        <v>0.80364633179114331</v>
      </c>
      <c r="X57" s="27">
        <f>(1-'E903 Data'!X57)^2/(2*'E903 Data'!X57)</f>
        <v>1.5335743558580455</v>
      </c>
      <c r="Y57" s="32">
        <v>1.2330000000000001</v>
      </c>
      <c r="Z57" s="27">
        <f>(1-'E903 Data'!Z57)^2/(2*'E903 Data'!Z57)</f>
        <v>0.88566027874564479</v>
      </c>
      <c r="AA57" s="27">
        <f>(1-'E903 Data'!AA57)^2/(2*'E903 Data'!AA57)</f>
        <v>0.91173824362606248</v>
      </c>
      <c r="AB57" s="27">
        <f>(1-'E903 Data'!AB57)^2/(2*'E903 Data'!AB57)</f>
        <v>0.87186571675302249</v>
      </c>
      <c r="AC57" s="27">
        <f>(1-'E903 Data'!AC57)^2/(2*'E903 Data'!AC57)</f>
        <v>0.88956983932937506</v>
      </c>
      <c r="AD57" s="27">
        <f>(1-'E903 Data'!AD57)^2/(2*'E903 Data'!AD57)</f>
        <v>1.734615522703274</v>
      </c>
      <c r="AE57" s="32">
        <v>1.2330000000000001</v>
      </c>
      <c r="AF57" s="27">
        <f>(1-'E903 Data'!AF57)^2/(2*'E903 Data'!AF57)</f>
        <v>0.79379704530531847</v>
      </c>
      <c r="AG57" s="27">
        <f>(1-'E903 Data'!AG57)^2/(2*'E903 Data'!AG57)</f>
        <v>0.80414256198347112</v>
      </c>
      <c r="AH57" s="27">
        <f>(1-'E903 Data'!AH57)^2/(2*'E903 Data'!AH57)</f>
        <v>0.7903833770062233</v>
      </c>
      <c r="AI57" s="27">
        <f>(1-'E903 Data'!AI57)^2/(2*'E903 Data'!AI57)</f>
        <v>0.79608244921817917</v>
      </c>
      <c r="AJ57" s="27">
        <f>(1-'E903 Data'!AJ57)^2/(2*'E903 Data'!AJ57)</f>
        <v>1.5163559299769447</v>
      </c>
      <c r="AK57" s="32">
        <v>1.2330000000000001</v>
      </c>
      <c r="AL57" s="27">
        <f>(1-'E903 Data'!AL57)^2/(2*'E903 Data'!AL57)</f>
        <v>4.2084087203302376</v>
      </c>
    </row>
    <row r="58" spans="1:38" ht="16.2" thickBot="1" x14ac:dyDescent="0.35">
      <c r="A58" s="20">
        <v>1.2</v>
      </c>
      <c r="B58" s="27">
        <f>(1-'E903 Data'!B58)^2/(2*'E903 Data'!B58)</f>
        <v>0.85405027322404392</v>
      </c>
      <c r="C58" s="27">
        <f>(1-'E903 Data'!C58)^2/(2*'E903 Data'!C58)</f>
        <v>0.83355390967307041</v>
      </c>
      <c r="D58" s="27">
        <f>(1-'E903 Data'!D58)^2/(2*'E903 Data'!D58)</f>
        <v>0.85618632010943918</v>
      </c>
      <c r="E58" s="18">
        <f t="shared" si="0"/>
        <v>0.8479301676688511</v>
      </c>
      <c r="F58" s="27">
        <f>(1-'E903 Data'!F58)^2/(2*'E903 Data'!F58)</f>
        <v>1.624661056855812</v>
      </c>
      <c r="G58" s="32">
        <v>1.2</v>
      </c>
      <c r="H58" s="27">
        <f>(1-'E903 Data'!H58)^2/(2*'E903 Data'!H58)</f>
        <v>0.82685234899328852</v>
      </c>
      <c r="I58" s="27">
        <f>(1-'E903 Data'!I58)^2/(2*'E903 Data'!I58)</f>
        <v>0.80563342157511575</v>
      </c>
      <c r="J58" s="27">
        <f>(1-'E903 Data'!J58)^2/(2*'E903 Data'!J58)</f>
        <v>0.81565629580279797</v>
      </c>
      <c r="K58" s="27">
        <f>(1-'E903 Data'!K58)^2/(2*'E903 Data'!K58)</f>
        <v>0.81599292166444526</v>
      </c>
      <c r="L58" s="27">
        <f>(1-'E903 Data'!L58)^2/(2*'E903 Data'!L58)</f>
        <v>1.5514461571957323</v>
      </c>
      <c r="M58" s="32">
        <v>1.2</v>
      </c>
      <c r="N58" s="27">
        <f>(1-'E903 Data'!N58)^2/(2*'E903 Data'!N58)</f>
        <v>0.9435541516245487</v>
      </c>
      <c r="O58" s="27">
        <f>(1-'E903 Data'!O58)^2/(2*'E903 Data'!O58)</f>
        <v>0.93161469534050168</v>
      </c>
      <c r="P58" s="27">
        <f>(1-'E903 Data'!P58)^2/(2*'E903 Data'!P58)</f>
        <v>0.94415603105814394</v>
      </c>
      <c r="Q58" s="27">
        <f>(1-'E903 Data'!Q58)^2/(2*'E903 Data'!Q58)</f>
        <v>0.93975315363989242</v>
      </c>
      <c r="R58" s="27">
        <f>(1-'E903 Data'!R58)^2/(2*'E903 Data'!R58)</f>
        <v>1.8436153453233011</v>
      </c>
      <c r="S58" s="32">
        <v>1.2</v>
      </c>
      <c r="T58" s="27">
        <f>(1-'E903 Data'!T58)^2/(2*'E903 Data'!T58)</f>
        <v>0.85351725844998316</v>
      </c>
      <c r="U58" s="27">
        <f>(1-'E903 Data'!U58)^2/(2*'E903 Data'!U58)</f>
        <v>0.84084336268201831</v>
      </c>
      <c r="V58" s="27">
        <f>(1-'E903 Data'!V58)^2/(2*'E903 Data'!V58)</f>
        <v>0.84241525423728836</v>
      </c>
      <c r="W58" s="27">
        <f>(1-'E903 Data'!W58)^2/(2*'E903 Data'!W58)</f>
        <v>0.84556956521739124</v>
      </c>
      <c r="X58" s="27">
        <f>(1-'E903 Data'!X58)^2/(2*'E903 Data'!X58)</f>
        <v>1.6193612903225807</v>
      </c>
      <c r="Y58" s="32">
        <v>1.2</v>
      </c>
      <c r="Z58" s="27">
        <f>(1-'E903 Data'!Z58)^2/(2*'E903 Data'!Z58)</f>
        <v>0.9257142857142856</v>
      </c>
      <c r="AA58" s="27">
        <f>(1-'E903 Data'!AA58)^2/(2*'E903 Data'!AA58)</f>
        <v>0.94959420289855057</v>
      </c>
      <c r="AB58" s="27">
        <f>(1-'E903 Data'!AB58)^2/(2*'E903 Data'!AB58)</f>
        <v>0.91753013503909042</v>
      </c>
      <c r="AC58" s="27">
        <f>(1-'E903 Data'!AC58)^2/(2*'E903 Data'!AC58)</f>
        <v>0.93082532441684573</v>
      </c>
      <c r="AD58" s="27">
        <f>(1-'E903 Data'!AD58)^2/(2*'E903 Data'!AD58)</f>
        <v>1.8218178497755124</v>
      </c>
      <c r="AE58" s="32">
        <v>1.2</v>
      </c>
      <c r="AF58" s="27">
        <f>(1-'E903 Data'!AF58)^2/(2*'E903 Data'!AF58)</f>
        <v>0.83979737732656523</v>
      </c>
      <c r="AG58" s="27">
        <f>(1-'E903 Data'!AG58)^2/(2*'E903 Data'!AG58)</f>
        <v>0.84715200612036723</v>
      </c>
      <c r="AH58" s="27">
        <f>(1-'E903 Data'!AH58)^2/(2*'E903 Data'!AH58)</f>
        <v>0.8356289065136685</v>
      </c>
      <c r="AI58" s="27">
        <f>(1-'E903 Data'!AI58)^2/(2*'E903 Data'!AI58)</f>
        <v>0.84084336268201865</v>
      </c>
      <c r="AJ58" s="27">
        <f>(1-'E903 Data'!AJ58)^2/(2*'E903 Data'!AJ58)</f>
        <v>1.6084307325639746</v>
      </c>
      <c r="AK58" s="32">
        <v>1.2</v>
      </c>
      <c r="AL58" s="27">
        <f>(1-'E903 Data'!AL58)^2/(2*'E903 Data'!AL58)</f>
        <v>4.2563333333333331</v>
      </c>
    </row>
    <row r="59" spans="1:38" ht="16.2" thickBot="1" x14ac:dyDescent="0.35">
      <c r="A59" s="20">
        <v>1.167</v>
      </c>
      <c r="B59" s="27">
        <f>(1-'E903 Data'!B59)^2/(2*'E903 Data'!B59)</f>
        <v>0.89971924428822503</v>
      </c>
      <c r="C59" s="27">
        <f>(1-'E903 Data'!C59)^2/(2*'E903 Data'!C59)</f>
        <v>0.88733325776072558</v>
      </c>
      <c r="D59" s="27">
        <f>(1-'E903 Data'!D59)^2/(2*'E903 Data'!D59)</f>
        <v>0.91753013503909042</v>
      </c>
      <c r="E59" s="18">
        <f t="shared" si="0"/>
        <v>0.90152754569601357</v>
      </c>
      <c r="F59" s="27">
        <f>(1-'E903 Data'!F59)^2/(2*'E903 Data'!F59)</f>
        <v>1.7714431976432787</v>
      </c>
      <c r="G59" s="32">
        <v>1.167</v>
      </c>
      <c r="H59" s="27">
        <f>(1-'E903 Data'!H59)^2/(2*'E903 Data'!H59)</f>
        <v>0.87900631505898674</v>
      </c>
      <c r="I59" s="27">
        <f>(1-'E903 Data'!I59)^2/(2*'E903 Data'!I59)</f>
        <v>0.86101586620926251</v>
      </c>
      <c r="J59" s="27">
        <f>(1-'E903 Data'!J59)^2/(2*'E903 Data'!J59)</f>
        <v>0.86859360565322286</v>
      </c>
      <c r="K59" s="27">
        <f>(1-'E903 Data'!K59)^2/(2*'E903 Data'!K59)</f>
        <v>0.86950104238522263</v>
      </c>
      <c r="L59" s="27">
        <f>(1-'E903 Data'!L59)^2/(2*'E903 Data'!L59)</f>
        <v>1.6945191090709626</v>
      </c>
      <c r="M59" s="32">
        <v>1.167</v>
      </c>
      <c r="N59" s="27">
        <f>(1-'E903 Data'!N59)^2/(2*'E903 Data'!N59)</f>
        <v>1.0022603886397607</v>
      </c>
      <c r="O59" s="27">
        <f>(1-'E903 Data'!O59)^2/(2*'E903 Data'!O59)</f>
        <v>0.98621623472787856</v>
      </c>
      <c r="P59" s="27">
        <f>(1-'E903 Data'!P59)^2/(2*'E903 Data'!P59)</f>
        <v>1.0016124206200971</v>
      </c>
      <c r="Q59" s="27">
        <f>(1-'E903 Data'!Q59)^2/(2*'E903 Data'!Q59)</f>
        <v>0.99666194023673527</v>
      </c>
      <c r="R59" s="27">
        <f>(1-'E903 Data'!R59)^2/(2*'E903 Data'!R59)</f>
        <v>2.0100300285955672</v>
      </c>
      <c r="S59" s="32">
        <v>1.167</v>
      </c>
      <c r="T59" s="27">
        <f>(1-'E903 Data'!T59)^2/(2*'E903 Data'!T59)</f>
        <v>0.91811178457163178</v>
      </c>
      <c r="U59" s="27">
        <f>(1-'E903 Data'!U59)^2/(2*'E903 Data'!U59)</f>
        <v>0.89181323889471842</v>
      </c>
      <c r="V59" s="27">
        <f>(1-'E903 Data'!V59)^2/(2*'E903 Data'!V59)</f>
        <v>0.88901005586592197</v>
      </c>
      <c r="W59" s="27">
        <f>(1-'E903 Data'!W59)^2/(2*'E903 Data'!W59)</f>
        <v>0.89953002186816644</v>
      </c>
      <c r="X59" s="27">
        <f>(1-'E903 Data'!X59)^2/(2*'E903 Data'!X59)</f>
        <v>1.7668369304342666</v>
      </c>
      <c r="Y59" s="32">
        <v>1.167</v>
      </c>
      <c r="Z59" s="27">
        <f>(1-'E903 Data'!Z59)^2/(2*'E903 Data'!Z59)</f>
        <v>0.9817810930576073</v>
      </c>
      <c r="AA59" s="27">
        <f>(1-'E903 Data'!AA59)^2/(2*'E903 Data'!AA59)</f>
        <v>1.0126992481203008</v>
      </c>
      <c r="AB59" s="27">
        <f>(1-'E903 Data'!AB59)^2/(2*'E903 Data'!AB59)</f>
        <v>0.95935743440233257</v>
      </c>
      <c r="AC59" s="27">
        <f>(1-'E903 Data'!AC59)^2/(2*'E903 Data'!AC59)</f>
        <v>0.98431242603550317</v>
      </c>
      <c r="AD59" s="27">
        <f>(1-'E903 Data'!AD59)^2/(2*'E903 Data'!AD59)</f>
        <v>1.9782949971081554</v>
      </c>
      <c r="AE59" s="32">
        <v>1.167</v>
      </c>
      <c r="AF59" s="27">
        <f>(1-'E903 Data'!AF59)^2/(2*'E903 Data'!AF59)</f>
        <v>0.88510346569139664</v>
      </c>
      <c r="AG59" s="27">
        <f>(1-'E903 Data'!AG59)^2/(2*'E903 Data'!AG59)</f>
        <v>0.89801797752808998</v>
      </c>
      <c r="AH59" s="27">
        <f>(1-'E903 Data'!AH59)^2/(2*'E903 Data'!AH59)</f>
        <v>0.87241250863856257</v>
      </c>
      <c r="AI59" s="27">
        <f>(1-'E903 Data'!AI59)^2/(2*'E903 Data'!AI59)</f>
        <v>0.88510346569139664</v>
      </c>
      <c r="AJ59" s="27">
        <f>(1-'E903 Data'!AJ59)^2/(2*'E903 Data'!AJ59)</f>
        <v>1.7319308016877637</v>
      </c>
      <c r="AK59" s="32">
        <v>1.167</v>
      </c>
      <c r="AL59" s="27">
        <f>(1-'E903 Data'!AL59)^2/(2*'E903 Data'!AL59)</f>
        <v>4.1769551282051278</v>
      </c>
    </row>
    <row r="60" spans="1:38" ht="16.2" thickBot="1" x14ac:dyDescent="0.35">
      <c r="A60" s="20">
        <v>1.133</v>
      </c>
      <c r="B60" s="27">
        <f>(1-'E903 Data'!B60)^2/(2*'E903 Data'!B60)</f>
        <v>0.9951613137327876</v>
      </c>
      <c r="C60" s="27">
        <f>(1-'E903 Data'!C60)^2/(2*'E903 Data'!C60)</f>
        <v>0.96181751824817507</v>
      </c>
      <c r="D60" s="27">
        <f>(1-'E903 Data'!D60)^2/(2*'E903 Data'!D60)</f>
        <v>1.0068108092918695</v>
      </c>
      <c r="E60" s="18">
        <f t="shared" si="0"/>
        <v>0.98792988042427743</v>
      </c>
      <c r="F60" s="27">
        <f>(1-'E903 Data'!F60)^2/(2*'E903 Data'!F60)</f>
        <v>1.9755934257832564</v>
      </c>
      <c r="G60" s="32">
        <v>1.133</v>
      </c>
      <c r="H60" s="27">
        <f>(1-'E903 Data'!H60)^2/(2*'E903 Data'!H60)</f>
        <v>0.93102259046936575</v>
      </c>
      <c r="I60" s="27">
        <f>(1-'E903 Data'!I60)^2/(2*'E903 Data'!I60)</f>
        <v>0.91058520877565474</v>
      </c>
      <c r="J60" s="27">
        <f>(1-'E903 Data'!J60)^2/(2*'E903 Data'!J60)</f>
        <v>0.92044288002848007</v>
      </c>
      <c r="K60" s="27">
        <f>(1-'E903 Data'!K60)^2/(2*'E903 Data'!K60)</f>
        <v>0.92063746340691544</v>
      </c>
      <c r="L60" s="27">
        <f>(1-'E903 Data'!L60)^2/(2*'E903 Data'!L60)</f>
        <v>1.8084404322105523</v>
      </c>
      <c r="M60" s="32">
        <v>1.133</v>
      </c>
      <c r="N60" s="27">
        <f>(1-'E903 Data'!N60)^2/(2*'E903 Data'!N60)</f>
        <v>1.0811250000000001</v>
      </c>
      <c r="O60" s="27">
        <f>(1-'E903 Data'!O60)^2/(2*'E903 Data'!O60)</f>
        <v>1.0726124416796268</v>
      </c>
      <c r="P60" s="27">
        <f>(1-'E903 Data'!P60)^2/(2*'E903 Data'!P60)</f>
        <v>1.0789888607101057</v>
      </c>
      <c r="Q60" s="27">
        <f>(1-'E903 Data'!Q60)^2/(2*'E903 Data'!Q60)</f>
        <v>1.0775677387914231</v>
      </c>
      <c r="R60" s="27">
        <f>(1-'E903 Data'!R60)^2/(2*'E903 Data'!R60)</f>
        <v>2.2107203819661869</v>
      </c>
      <c r="S60" s="32">
        <v>1.133</v>
      </c>
      <c r="T60" s="27">
        <f>(1-'E903 Data'!T60)^2/(2*'E903 Data'!T60)</f>
        <v>0.9836788354898337</v>
      </c>
      <c r="U60" s="27">
        <f>(1-'E903 Data'!U60)^2/(2*'E903 Data'!U60)</f>
        <v>0.95874362477231323</v>
      </c>
      <c r="V60" s="27">
        <f>(1-'E903 Data'!V60)^2/(2*'E903 Data'!V60)</f>
        <v>0.95202351233671967</v>
      </c>
      <c r="W60" s="27">
        <f>(1-'E903 Data'!W60)^2/(2*'E903 Data'!W60)</f>
        <v>0.96469744902104115</v>
      </c>
      <c r="X60" s="27">
        <f>(1-'E903 Data'!X60)^2/(2*'E903 Data'!X60)</f>
        <v>1.9174877530491632</v>
      </c>
      <c r="Y60" s="32">
        <v>1.133</v>
      </c>
      <c r="Z60" s="27">
        <f>(1-'E903 Data'!Z60)^2/(2*'E903 Data'!Z60)</f>
        <v>1.0434773527161436</v>
      </c>
      <c r="AA60" s="27">
        <f>(1-'E903 Data'!AA60)^2/(2*'E903 Data'!AA60)</f>
        <v>1.0761489871445269</v>
      </c>
      <c r="AB60" s="27">
        <f>(1-'E903 Data'!AB60)^2/(2*'E903 Data'!AB60)</f>
        <v>1.0400756204658266</v>
      </c>
      <c r="AC60" s="27">
        <f>(1-'E903 Data'!AC60)^2/(2*'E903 Data'!AC60)</f>
        <v>1.053076923076923</v>
      </c>
      <c r="AD60" s="27">
        <f>(1-'E903 Data'!AD60)^2/(2*'E903 Data'!AD60)</f>
        <v>2.1453254901960781</v>
      </c>
      <c r="AE60" s="32">
        <v>1.133</v>
      </c>
      <c r="AF60" s="27">
        <f>(1-'E903 Data'!AF60)^2/(2*'E903 Data'!AF60)</f>
        <v>0.94415603105814394</v>
      </c>
      <c r="AG60" s="27">
        <f>(1-'E903 Data'!AG60)^2/(2*'E903 Data'!AG60)</f>
        <v>0.96800183150183128</v>
      </c>
      <c r="AH60" s="27">
        <f>(1-'E903 Data'!AH60)^2/(2*'E903 Data'!AH60)</f>
        <v>0.94235180375180372</v>
      </c>
      <c r="AI60" s="27">
        <f>(1-'E903 Data'!AI60)^2/(2*'E903 Data'!AI60)</f>
        <v>0.95141546971345647</v>
      </c>
      <c r="AJ60" s="27">
        <f>(1-'E903 Data'!AJ60)^2/(2*'E903 Data'!AJ60)</f>
        <v>1.8843074622694238</v>
      </c>
      <c r="AK60" s="32">
        <v>1.133</v>
      </c>
      <c r="AL60" s="27">
        <f>(1-'E903 Data'!AL60)^2/(2*'E903 Data'!AL60)</f>
        <v>4.2136892561983474</v>
      </c>
    </row>
    <row r="61" spans="1:38" ht="16.2" thickBot="1" x14ac:dyDescent="0.35">
      <c r="A61" s="20">
        <v>1.1000000000000001</v>
      </c>
      <c r="B61" s="27">
        <f>(1-'E903 Data'!B61)^2/(2*'E903 Data'!B61)</f>
        <v>1.0373642584826537</v>
      </c>
      <c r="C61" s="27">
        <f>(1-'E903 Data'!C61)^2/(2*'E903 Data'!C61)</f>
        <v>1.0219447467876042</v>
      </c>
      <c r="D61" s="27">
        <f>(1-'E903 Data'!D61)^2/(2*'E903 Data'!D61)</f>
        <v>1.0600019305019306</v>
      </c>
      <c r="E61" s="18">
        <f t="shared" si="0"/>
        <v>1.0397703119240627</v>
      </c>
      <c r="F61" s="27">
        <f>(1-'E903 Data'!F61)^2/(2*'E903 Data'!F61)</f>
        <v>2.136823150033945</v>
      </c>
      <c r="G61" s="32">
        <v>1.1000000000000001</v>
      </c>
      <c r="H61" s="27">
        <f>(1-'E903 Data'!H61)^2/(2*'E903 Data'!H61)</f>
        <v>0.99580409530900971</v>
      </c>
      <c r="I61" s="27">
        <f>(1-'E903 Data'!I61)^2/(2*'E903 Data'!I61)</f>
        <v>0.97236006243114215</v>
      </c>
      <c r="J61" s="27">
        <f>(1-'E903 Data'!J61)^2/(2*'E903 Data'!J61)</f>
        <v>0.98494652238253799</v>
      </c>
      <c r="K61" s="27">
        <f>(1-'E903 Data'!K61)^2/(2*'E903 Data'!K61)</f>
        <v>0.98431242603550317</v>
      </c>
      <c r="L61" s="27">
        <f>(1-'E903 Data'!L61)^2/(2*'E903 Data'!L61)</f>
        <v>1.9913376234747246</v>
      </c>
      <c r="M61" s="32">
        <v>1.1000000000000001</v>
      </c>
      <c r="N61" s="27">
        <f>(1-'E903 Data'!N61)^2/(2*'E903 Data'!N61)</f>
        <v>1.1609704239706484</v>
      </c>
      <c r="O61" s="27">
        <f>(1-'E903 Data'!O61)^2/(2*'E903 Data'!O61)</f>
        <v>1.137843113169553</v>
      </c>
      <c r="P61" s="27">
        <f>(1-'E903 Data'!P61)^2/(2*'E903 Data'!P61)</f>
        <v>1.1477914979757085</v>
      </c>
      <c r="Q61" s="27">
        <f>(1-'E903 Data'!Q61)^2/(2*'E903 Data'!Q61)</f>
        <v>1.1488181564497255</v>
      </c>
      <c r="R61" s="27">
        <f>(1-'E903 Data'!R61)^2/(2*'E903 Data'!R61)</f>
        <v>2.4397758170667867</v>
      </c>
      <c r="S61" s="32">
        <v>1.1000000000000001</v>
      </c>
      <c r="T61" s="27">
        <f>(1-'E903 Data'!T61)^2/(2*'E903 Data'!T61)</f>
        <v>1.0421149847094799</v>
      </c>
      <c r="U61" s="27">
        <f>(1-'E903 Data'!U61)^2/(2*'E903 Data'!U61)</f>
        <v>1.0306245537409802</v>
      </c>
      <c r="V61" s="27">
        <f>(1-'E903 Data'!V61)^2/(2*'E903 Data'!V61)</f>
        <v>1.0100768768768769</v>
      </c>
      <c r="W61" s="27">
        <f>(1-'E903 Data'!W61)^2/(2*'E903 Data'!W61)</f>
        <v>1.0274981444037239</v>
      </c>
      <c r="X61" s="27">
        <f>(1-'E903 Data'!X61)^2/(2*'E903 Data'!X61)</f>
        <v>2.1044899811979589</v>
      </c>
      <c r="Y61" s="32">
        <v>1.1000000000000001</v>
      </c>
      <c r="Z61" s="27">
        <f>(1-'E903 Data'!Z61)^2/(2*'E903 Data'!Z61)</f>
        <v>1.1071825673534073</v>
      </c>
      <c r="AA61" s="27">
        <f>(1-'E903 Data'!AA61)^2/(2*'E903 Data'!AA61)</f>
        <v>1.135563073209976</v>
      </c>
      <c r="AB61" s="27">
        <f>(1-'E903 Data'!AB61)^2/(2*'E903 Data'!AB61)</f>
        <v>1.096955161544523</v>
      </c>
      <c r="AC61" s="27">
        <f>(1-'E903 Data'!AC61)^2/(2*'E903 Data'!AC61)</f>
        <v>1.1130813990461048</v>
      </c>
      <c r="AD61" s="27">
        <f>(1-'E903 Data'!AD61)^2/(2*'E903 Data'!AD61)</f>
        <v>2.3382286040443576</v>
      </c>
      <c r="AE61" s="32">
        <v>1.1000000000000001</v>
      </c>
      <c r="AF61" s="27">
        <f>(1-'E903 Data'!AF61)^2/(2*'E903 Data'!AF61)</f>
        <v>1.01335616773223</v>
      </c>
      <c r="AG61" s="27">
        <f>(1-'E903 Data'!AG61)^2/(2*'E903 Data'!AG61)</f>
        <v>1.0219447467876042</v>
      </c>
      <c r="AH61" s="27">
        <f>(1-'E903 Data'!AH61)^2/(2*'E903 Data'!AH61)</f>
        <v>1.0029088785046725</v>
      </c>
      <c r="AI61" s="27">
        <f>(1-'E903 Data'!AI61)^2/(2*'E903 Data'!AI61)</f>
        <v>1.0126992481203008</v>
      </c>
      <c r="AJ61" s="27">
        <f>(1-'E903 Data'!AJ61)^2/(2*'E903 Data'!AJ61)</f>
        <v>2.0653646094215863</v>
      </c>
      <c r="AK61" s="32">
        <v>1.1000000000000001</v>
      </c>
      <c r="AL61" s="27">
        <f>(1-'E903 Data'!AL61)^2/(2*'E903 Data'!AL61)</f>
        <v>4.1356199898270596</v>
      </c>
    </row>
    <row r="62" spans="1:38" ht="16.2" thickBot="1" x14ac:dyDescent="0.35">
      <c r="A62" s="20">
        <v>1.0669999999999999</v>
      </c>
      <c r="B62" s="27">
        <f>(1-'E903 Data'!B62)^2/(2*'E903 Data'!B62)</f>
        <v>1.1093899444664814</v>
      </c>
      <c r="C62" s="27">
        <f>(1-'E903 Data'!C62)^2/(2*'E903 Data'!C62)</f>
        <v>1.0861302193497844</v>
      </c>
      <c r="D62" s="27">
        <f>(1-'E903 Data'!D62)^2/(2*'E903 Data'!D62)</f>
        <v>1.1123418553833928</v>
      </c>
      <c r="E62" s="18">
        <f t="shared" si="0"/>
        <v>1.1026206730665529</v>
      </c>
      <c r="F62" s="27">
        <f>(1-'E903 Data'!F62)^2/(2*'E903 Data'!F62)</f>
        <v>2.2945298770462501</v>
      </c>
      <c r="G62" s="32">
        <v>1.0669999999999999</v>
      </c>
      <c r="H62" s="27">
        <f>(1-'E903 Data'!H62)^2/(2*'E903 Data'!H62)</f>
        <v>1.0641845201238391</v>
      </c>
      <c r="I62" s="27">
        <f>(1-'E903 Data'!I62)^2/(2*'E903 Data'!I62)</f>
        <v>1.051010545524395</v>
      </c>
      <c r="J62" s="27">
        <f>(1-'E903 Data'!J62)^2/(2*'E903 Data'!J62)</f>
        <v>1.0704975728155337</v>
      </c>
      <c r="K62" s="27">
        <f>(1-'E903 Data'!K62)^2/(2*'E903 Data'!K62)</f>
        <v>1.0618582925362881</v>
      </c>
      <c r="L62" s="27">
        <f>(1-'E903 Data'!L62)^2/(2*'E903 Data'!L62)</f>
        <v>2.1835869397324514</v>
      </c>
      <c r="M62" s="32">
        <v>1.0669999999999999</v>
      </c>
      <c r="N62" s="27">
        <f>(1-'E903 Data'!N62)^2/(2*'E903 Data'!N62)</f>
        <v>1.2408922505307853</v>
      </c>
      <c r="O62" s="27">
        <f>(1-'E903 Data'!O62)^2/(2*'E903 Data'!O62)</f>
        <v>1.2315713440405747</v>
      </c>
      <c r="P62" s="27">
        <f>(1-'E903 Data'!P62)^2/(2*'E903 Data'!P62)</f>
        <v>1.2324149048625797</v>
      </c>
      <c r="Q62" s="27">
        <f>(1-'E903 Data'!Q62)^2/(2*'E903 Data'!Q62)</f>
        <v>1.2349501270110079</v>
      </c>
      <c r="R62" s="27">
        <f>(1-'E903 Data'!R62)^2/(2*'E903 Data'!R62)</f>
        <v>2.6768036075036088</v>
      </c>
      <c r="S62" s="32">
        <v>1.0669999999999999</v>
      </c>
      <c r="T62" s="27">
        <f>(1-'E903 Data'!T62)^2/(2*'E903 Data'!T62)</f>
        <v>1.1175318725099601</v>
      </c>
      <c r="U62" s="27">
        <f>(1-'E903 Data'!U62)^2/(2*'E903 Data'!U62)</f>
        <v>1.1057140934283454</v>
      </c>
      <c r="V62" s="27">
        <f>(1-'E903 Data'!V62)^2/(2*'E903 Data'!V62)</f>
        <v>1.091886542239686</v>
      </c>
      <c r="W62" s="27">
        <f>(1-'E903 Data'!W62)^2/(2*'E903 Data'!W62)</f>
        <v>1.1049807874950537</v>
      </c>
      <c r="X62" s="27">
        <f>(1-'E903 Data'!X62)^2/(2*'E903 Data'!X62)</f>
        <v>2.3012766279819479</v>
      </c>
      <c r="Y62" s="32">
        <v>1.0669999999999999</v>
      </c>
      <c r="Z62" s="27">
        <f>(1-'E903 Data'!Z62)^2/(2*'E903 Data'!Z62)</f>
        <v>1.1911433747412008</v>
      </c>
      <c r="AA62" s="27">
        <f>(1-'E903 Data'!AA62)^2/(2*'E903 Data'!AA62)</f>
        <v>1.2156860587002101</v>
      </c>
      <c r="AB62" s="27">
        <f>(1-'E903 Data'!AB62)^2/(2*'E903 Data'!AB62)</f>
        <v>1.1656683489987738</v>
      </c>
      <c r="AC62" s="27">
        <f>(1-'E903 Data'!AC62)^2/(2*'E903 Data'!AC62)</f>
        <v>1.1906053286417366</v>
      </c>
      <c r="AD62" s="27">
        <f>(1-'E903 Data'!AD62)^2/(2*'E903 Data'!AD62)</f>
        <v>2.5450094967970975</v>
      </c>
      <c r="AE62" s="32">
        <v>1.0669999999999999</v>
      </c>
      <c r="AF62" s="27">
        <f>(1-'E903 Data'!AF62)^2/(2*'E903 Data'!AF62)</f>
        <v>1.0940551534225023</v>
      </c>
      <c r="AG62" s="27">
        <f>(1-'E903 Data'!AG62)^2/(2*'E903 Data'!AG62)</f>
        <v>1.0991365877712032</v>
      </c>
      <c r="AH62" s="27">
        <f>(1-'E903 Data'!AH62)^2/(2*'E903 Data'!AH62)</f>
        <v>1.0825520719311958</v>
      </c>
      <c r="AI62" s="27">
        <f>(1-'E903 Data'!AI62)^2/(2*'E903 Data'!AI62)</f>
        <v>1.091886542239686</v>
      </c>
      <c r="AJ62" s="27">
        <f>(1-'E903 Data'!AJ62)^2/(2*'E903 Data'!AJ62)</f>
        <v>2.265193148502231</v>
      </c>
      <c r="AK62" s="32">
        <v>1.0669999999999999</v>
      </c>
      <c r="AL62" s="27">
        <f>(1-'E903 Data'!AL62)^2/(2*'E903 Data'!AL62)</f>
        <v>4.1717508196721313</v>
      </c>
    </row>
    <row r="63" spans="1:38" ht="16.2" thickBot="1" x14ac:dyDescent="0.35">
      <c r="A63" s="20">
        <v>1.0329999999999999</v>
      </c>
      <c r="B63" s="27">
        <f>(1-'E903 Data'!B63)^2/(2*'E903 Data'!B63)</f>
        <v>1.1601898125509369</v>
      </c>
      <c r="C63" s="27">
        <f>(1-'E903 Data'!C63)^2/(2*'E903 Data'!C63)</f>
        <v>1.1408923154497779</v>
      </c>
      <c r="D63" s="27">
        <f>(1-'E903 Data'!D63)^2/(2*'E903 Data'!D63)</f>
        <v>1.1799102717167558</v>
      </c>
      <c r="E63" s="18">
        <f t="shared" si="0"/>
        <v>1.1603307999058237</v>
      </c>
      <c r="F63" s="27">
        <f>(1-'E903 Data'!F63)^2/(2*'E903 Data'!F63)</f>
        <v>2.4748605442176874</v>
      </c>
      <c r="G63" s="32">
        <v>1.0329999999999999</v>
      </c>
      <c r="H63" s="27">
        <f>(1-'E903 Data'!H63)^2/(2*'E903 Data'!H63)</f>
        <v>1.1363224346076459</v>
      </c>
      <c r="I63" s="27">
        <f>(1-'E903 Data'!I63)^2/(2*'E903 Data'!I63)</f>
        <v>1.1057140934283454</v>
      </c>
      <c r="J63" s="27">
        <f>(1-'E903 Data'!J63)^2/(2*'E903 Data'!J63)</f>
        <v>1.1265012810248198</v>
      </c>
      <c r="K63" s="27">
        <f>(1-'E903 Data'!K63)^2/(2*'E903 Data'!K63)</f>
        <v>1.1227528765481423</v>
      </c>
      <c r="L63" s="27">
        <f>(1-'E903 Data'!L63)^2/(2*'E903 Data'!L63)</f>
        <v>2.3675892363396964</v>
      </c>
      <c r="M63" s="32">
        <v>1.0329999999999999</v>
      </c>
      <c r="N63" s="27">
        <f>(1-'E903 Data'!N63)^2/(2*'E903 Data'!N63)</f>
        <v>1.3133860316761985</v>
      </c>
      <c r="O63" s="27">
        <f>(1-'E903 Data'!O63)^2/(2*'E903 Data'!O63)</f>
        <v>1.3106365553602812</v>
      </c>
      <c r="P63" s="27">
        <f>(1-'E903 Data'!P63)^2/(2*'E903 Data'!P63)</f>
        <v>1.2933992374727667</v>
      </c>
      <c r="Q63" s="27">
        <f>(1-'E903 Data'!Q63)^2/(2*'E903 Data'!Q63)</f>
        <v>1.3057674264562635</v>
      </c>
      <c r="R63" s="27">
        <f>(1-'E903 Data'!R63)^2/(2*'E903 Data'!R63)</f>
        <v>2.9189262761219608</v>
      </c>
      <c r="S63" s="32">
        <v>1.0329999999999999</v>
      </c>
      <c r="T63" s="27">
        <f>(1-'E903 Data'!T63)^2/(2*'E903 Data'!T63)</f>
        <v>1.1783167626491156</v>
      </c>
      <c r="U63" s="27">
        <f>(1-'E903 Data'!U63)^2/(2*'E903 Data'!U63)</f>
        <v>1.1640996529195589</v>
      </c>
      <c r="V63" s="27">
        <f>(1-'E903 Data'!V63)^2/(2*'E903 Data'!V63)</f>
        <v>1.1594098778004074</v>
      </c>
      <c r="W63" s="27">
        <f>(1-'E903 Data'!W63)^2/(2*'E903 Data'!W63)</f>
        <v>1.1672397750511243</v>
      </c>
      <c r="X63" s="27">
        <f>(1-'E903 Data'!X63)^2/(2*'E903 Data'!X63)</f>
        <v>2.4953634839151264</v>
      </c>
      <c r="Y63" s="32">
        <v>1.0329999999999999</v>
      </c>
      <c r="Z63" s="27">
        <f>(1-'E903 Data'!Z63)^2/(2*'E903 Data'!Z63)</f>
        <v>1.2417441801189464</v>
      </c>
      <c r="AA63" s="27">
        <f>(1-'E903 Data'!AA63)^2/(2*'E903 Data'!AA63)</f>
        <v>1.264166323024055</v>
      </c>
      <c r="AB63" s="27">
        <f>(1-'E903 Data'!AB63)^2/(2*'E903 Data'!AB63)</f>
        <v>1.2132023450586262</v>
      </c>
      <c r="AC63" s="27">
        <f>(1-'E903 Data'!AC63)^2/(2*'E903 Data'!AC63)</f>
        <v>1.2394740688354549</v>
      </c>
      <c r="AD63" s="27">
        <f>(1-'E903 Data'!AD63)^2/(2*'E903 Data'!AD63)</f>
        <v>2.7111782580540709</v>
      </c>
      <c r="AE63" s="32">
        <v>1.0329999999999999</v>
      </c>
      <c r="AF63" s="27">
        <f>(1-'E903 Data'!AF63)^2/(2*'E903 Data'!AF63)</f>
        <v>1.1493319286871961</v>
      </c>
      <c r="AG63" s="27">
        <f>(1-'E903 Data'!AG63)^2/(2*'E903 Data'!AG63)</f>
        <v>1.1539692120227456</v>
      </c>
      <c r="AH63" s="27">
        <f>(1-'E903 Data'!AH63)^2/(2*'E903 Data'!AH63)</f>
        <v>1.1227528765481423</v>
      </c>
      <c r="AI63" s="27">
        <f>(1-'E903 Data'!AI63)^2/(2*'E903 Data'!AI63)</f>
        <v>1.1419110475806089</v>
      </c>
      <c r="AJ63" s="27">
        <f>(1-'E903 Data'!AJ63)^2/(2*'E903 Data'!AJ63)</f>
        <v>2.4221504165736811</v>
      </c>
      <c r="AK63" s="32">
        <v>1.0329999999999999</v>
      </c>
      <c r="AL63" s="27">
        <f>(1-'E903 Data'!AL63)^2/(2*'E903 Data'!AL63)</f>
        <v>4.1305008130081298</v>
      </c>
    </row>
    <row r="64" spans="1:38" ht="16.2" thickBot="1" x14ac:dyDescent="0.35">
      <c r="A64" s="20">
        <v>1</v>
      </c>
      <c r="B64" s="27">
        <f>(1-'E903 Data'!B64)^2/(2*'E903 Data'!B64)</f>
        <v>1.2165154362416108</v>
      </c>
      <c r="C64" s="27">
        <f>(1-'E903 Data'!C64)^2/(2*'E903 Data'!C64)</f>
        <v>1.194378287017835</v>
      </c>
      <c r="D64" s="27">
        <f>(1-'E903 Data'!D64)^2/(2*'E903 Data'!D64)</f>
        <v>1.2173455518254304</v>
      </c>
      <c r="E64" s="18">
        <f t="shared" si="0"/>
        <v>1.2094130916949588</v>
      </c>
      <c r="F64" s="27">
        <f>(1-'E903 Data'!F64)^2/(2*'E903 Data'!F64)</f>
        <v>2.6198890834516488</v>
      </c>
      <c r="G64" s="32">
        <v>1</v>
      </c>
      <c r="H64" s="27">
        <f>(1-'E903 Data'!H64)^2/(2*'E903 Data'!H64)</f>
        <v>1.1823057708161582</v>
      </c>
      <c r="I64" s="27">
        <f>(1-'E903 Data'!I64)^2/(2*'E903 Data'!I64)</f>
        <v>1.1640996529195589</v>
      </c>
      <c r="J64" s="27">
        <f>(1-'E903 Data'!J64)^2/(2*'E903 Data'!J64)</f>
        <v>1.1799102717167558</v>
      </c>
      <c r="K64" s="27">
        <f>(1-'E903 Data'!K64)^2/(2*'E903 Data'!K64)</f>
        <v>1.1754025556772543</v>
      </c>
      <c r="L64" s="27">
        <f>(1-'E903 Data'!L64)^2/(2*'E903 Data'!L64)</f>
        <v>2.5192245098039212</v>
      </c>
      <c r="M64" s="32">
        <v>1</v>
      </c>
      <c r="N64" s="27">
        <f>(1-'E903 Data'!N64)^2/(2*'E903 Data'!N64)</f>
        <v>1.3603627755285652</v>
      </c>
      <c r="O64" s="27">
        <f>(1-'E903 Data'!O64)^2/(2*'E903 Data'!O64)</f>
        <v>1.365183137962128</v>
      </c>
      <c r="P64" s="27">
        <f>(1-'E903 Data'!P64)^2/(2*'E903 Data'!P64)</f>
        <v>1.3565228783116299</v>
      </c>
      <c r="Q64" s="27">
        <f>(1-'E903 Data'!Q64)^2/(2*'E903 Data'!Q64)</f>
        <v>1.3606834233153366</v>
      </c>
      <c r="R64" s="27">
        <f>(1-'E903 Data'!R64)^2/(2*'E903 Data'!R64)</f>
        <v>3.0985318263365622</v>
      </c>
      <c r="S64" s="32">
        <v>1</v>
      </c>
      <c r="T64" s="27">
        <f>(1-'E903 Data'!T64)^2/(2*'E903 Data'!T64)</f>
        <v>1.2460153469561517</v>
      </c>
      <c r="U64" s="27">
        <f>(1-'E903 Data'!U64)^2/(2*'E903 Data'!U64)</f>
        <v>1.2181764063811924</v>
      </c>
      <c r="V64" s="27">
        <f>(1-'E903 Data'!V64)^2/(2*'E903 Data'!V64)</f>
        <v>1.2181764063811924</v>
      </c>
      <c r="W64" s="27">
        <f>(1-'E903 Data'!W64)^2/(2*'E903 Data'!W64)</f>
        <v>1.2273648460565165</v>
      </c>
      <c r="X64" s="27">
        <f>(1-'E903 Data'!X64)^2/(2*'E903 Data'!X64)</f>
        <v>2.6742526676279739</v>
      </c>
      <c r="Y64" s="32">
        <v>1</v>
      </c>
      <c r="Z64" s="27">
        <f>(1-'E903 Data'!Z64)^2/(2*'E903 Data'!Z64)</f>
        <v>1.285338888888889</v>
      </c>
      <c r="AA64" s="27">
        <f>(1-'E903 Data'!AA64)^2/(2*'E903 Data'!AA64)</f>
        <v>1.3143042253521124</v>
      </c>
      <c r="AB64" s="27">
        <f>(1-'E903 Data'!AB64)^2/(2*'E903 Data'!AB64)</f>
        <v>1.2685391519586744</v>
      </c>
      <c r="AC64" s="27">
        <f>(1-'E903 Data'!AC64)^2/(2*'E903 Data'!AC64)</f>
        <v>1.2892114823404359</v>
      </c>
      <c r="AD64" s="27">
        <f>(1-'E903 Data'!AD64)^2/(2*'E903 Data'!AD64)</f>
        <v>2.8661380331053126</v>
      </c>
      <c r="AE64" s="32">
        <v>1</v>
      </c>
      <c r="AF64" s="27">
        <f>(1-'E903 Data'!AF64)^2/(2*'E903 Data'!AF64)</f>
        <v>1.2057907592824362</v>
      </c>
      <c r="AG64" s="27">
        <f>(1-'E903 Data'!AG64)^2/(2*'E903 Data'!AG64)</f>
        <v>1.2025156393169512</v>
      </c>
      <c r="AH64" s="27">
        <f>(1-'E903 Data'!AH64)^2/(2*'E903 Data'!AH64)</f>
        <v>1.1911433747412008</v>
      </c>
      <c r="AI64" s="27">
        <f>(1-'E903 Data'!AI64)^2/(2*'E903 Data'!AI64)</f>
        <v>1.1997952054161465</v>
      </c>
      <c r="AJ64" s="27">
        <f>(1-'E903 Data'!AJ64)^2/(2*'E903 Data'!AJ64)</f>
        <v>2.591317065634045</v>
      </c>
      <c r="AK64" s="32">
        <v>1</v>
      </c>
      <c r="AL64" s="27">
        <f>(1-'E903 Data'!AL64)^2/(2*'E903 Data'!AL64)</f>
        <v>4.1305008130081298</v>
      </c>
    </row>
    <row r="65" spans="1:38" ht="16.2" thickBot="1" x14ac:dyDescent="0.35">
      <c r="A65" s="20">
        <v>0.98</v>
      </c>
      <c r="B65" s="27">
        <f>(1-'E903 Data'!B65)^2/(2*'E903 Data'!B65)</f>
        <v>1.261552145002145</v>
      </c>
      <c r="C65" s="27">
        <f>(1-'E903 Data'!C65)^2/(2*'E903 Data'!C65)</f>
        <v>1.2477292074989348</v>
      </c>
      <c r="D65" s="27">
        <f>(1-'E903 Data'!D65)^2/(2*'E903 Data'!D65)</f>
        <v>1.2711724137931033</v>
      </c>
      <c r="E65" s="18">
        <f t="shared" si="0"/>
        <v>1.2601512554313943</v>
      </c>
      <c r="F65" s="27">
        <f>(1-'E903 Data'!F65)^2/(2*'E903 Data'!F65)</f>
        <v>2.7613548428137578</v>
      </c>
      <c r="G65" s="32">
        <v>0.98</v>
      </c>
      <c r="H65" s="27">
        <f>(1-'E903 Data'!H65)^2/(2*'E903 Data'!H65)</f>
        <v>1.2366440677966102</v>
      </c>
      <c r="I65" s="27">
        <f>(1-'E903 Data'!I65)^2/(2*'E903 Data'!I65)</f>
        <v>1.1976246157041961</v>
      </c>
      <c r="J65" s="27">
        <f>(1-'E903 Data'!J65)^2/(2*'E903 Data'!J65)</f>
        <v>1.2290451878429718</v>
      </c>
      <c r="K65" s="27">
        <f>(1-'E903 Data'!K65)^2/(2*'E903 Data'!K65)</f>
        <v>1.2209512705530643</v>
      </c>
      <c r="L65" s="27">
        <f>(1-'E903 Data'!L65)^2/(2*'E903 Data'!L65)</f>
        <v>2.6422624474081124</v>
      </c>
      <c r="M65" s="32">
        <v>0.98</v>
      </c>
      <c r="N65" s="27">
        <f>(1-'E903 Data'!N65)^2/(2*'E903 Data'!N65)</f>
        <v>1.4207734505087883</v>
      </c>
      <c r="O65" s="27">
        <f>(1-'E903 Data'!O65)^2/(2*'E903 Data'!O65)</f>
        <v>1.4065941176470589</v>
      </c>
      <c r="P65" s="27">
        <f>(1-'E903 Data'!P65)^2/(2*'E903 Data'!P65)</f>
        <v>1.4177188221709007</v>
      </c>
      <c r="Q65" s="27">
        <f>(1-'E903 Data'!Q65)^2/(2*'E903 Data'!Q65)</f>
        <v>1.4150110436208929</v>
      </c>
      <c r="R65" s="27">
        <f>(1-'E903 Data'!R65)^2/(2*'E903 Data'!R65)</f>
        <v>3.2658270517853807</v>
      </c>
      <c r="S65" s="32">
        <v>0.98</v>
      </c>
      <c r="T65" s="27">
        <f>(1-'E903 Data'!T65)^2/(2*'E903 Data'!T65)</f>
        <v>1.2773447686986594</v>
      </c>
      <c r="U65" s="27">
        <f>(1-'E903 Data'!U65)^2/(2*'E903 Data'!U65)</f>
        <v>1.262422746781116</v>
      </c>
      <c r="V65" s="27">
        <f>(1-'E903 Data'!V65)^2/(2*'E903 Data'!V65)</f>
        <v>1.2391906873143828</v>
      </c>
      <c r="W65" s="27">
        <f>(1-'E903 Data'!W65)^2/(2*'E903 Data'!W65)</f>
        <v>1.2595238095238093</v>
      </c>
      <c r="X65" s="27">
        <f>(1-'E903 Data'!X65)^2/(2*'E903 Data'!X65)</f>
        <v>2.7595699770284683</v>
      </c>
      <c r="Y65" s="32">
        <v>0.98</v>
      </c>
      <c r="Z65" s="27">
        <f>(1-'E903 Data'!Z65)^2/(2*'E903 Data'!Z65)</f>
        <v>1.3253893805309735</v>
      </c>
      <c r="AA65" s="27">
        <f>(1-'E903 Data'!AA65)^2/(2*'E903 Data'!AA65)</f>
        <v>1.3603627755285652</v>
      </c>
      <c r="AB65" s="27">
        <f>(1-'E903 Data'!AB65)^2/(2*'E903 Data'!AB65)</f>
        <v>1.3097217610891523</v>
      </c>
      <c r="AC65" s="27">
        <f>(1-'E903 Data'!AC65)^2/(2*'E903 Data'!AC65)</f>
        <v>1.3316015779092698</v>
      </c>
      <c r="AD65" s="27">
        <f>(1-'E903 Data'!AD65)^2/(2*'E903 Data'!AD65)</f>
        <v>2.9873368602319297</v>
      </c>
      <c r="AE65" s="32">
        <v>0.98</v>
      </c>
      <c r="AF65" s="27">
        <f>(1-'E903 Data'!AF65)^2/(2*'E903 Data'!AF65)</f>
        <v>1.2374921788893598</v>
      </c>
      <c r="AG65" s="27">
        <f>(1-'E903 Data'!AG65)^2/(2*'E903 Data'!AG65)</f>
        <v>1.2425968763280915</v>
      </c>
      <c r="AH65" s="27">
        <f>(1-'E903 Data'!AH65)^2/(2*'E903 Data'!AH65)</f>
        <v>1.2190080008399833</v>
      </c>
      <c r="AI65" s="27">
        <f>(1-'E903 Data'!AI65)^2/(2*'E903 Data'!AI65)</f>
        <v>1.23297769867005</v>
      </c>
      <c r="AJ65" s="27">
        <f>(1-'E903 Data'!AJ65)^2/(2*'E903 Data'!AJ65)</f>
        <v>2.6785063201796597</v>
      </c>
      <c r="AK65" s="32">
        <v>0.98</v>
      </c>
      <c r="AL65" s="27">
        <f>(1-'E903 Data'!AL65)^2/(2*'E903 Data'!AL65)</f>
        <v>4.1562022982635343</v>
      </c>
    </row>
    <row r="66" spans="1:38" ht="16.2" thickBot="1" x14ac:dyDescent="0.35">
      <c r="A66" s="20">
        <v>0.96</v>
      </c>
      <c r="B66" s="27">
        <f>(1-'E903 Data'!B66)^2/(2*'E903 Data'!B66)</f>
        <v>1.2808895842356001</v>
      </c>
      <c r="C66" s="27">
        <f>(1-'E903 Data'!C66)^2/(2*'E903 Data'!C66)</f>
        <v>1.261552145002145</v>
      </c>
      <c r="D66" s="27">
        <f>(1-'E903 Data'!D66)^2/(2*'E903 Data'!D66)</f>
        <v>1.2907050478677111</v>
      </c>
      <c r="E66" s="18">
        <f t="shared" si="0"/>
        <v>1.2777155923684853</v>
      </c>
      <c r="F66" s="27">
        <f>(1-'E903 Data'!F66)^2/(2*'E903 Data'!F66)</f>
        <v>2.8157460676497554</v>
      </c>
      <c r="G66" s="32">
        <v>0.96</v>
      </c>
      <c r="H66" s="27">
        <f>(1-'E903 Data'!H66)^2/(2*'E903 Data'!H66)</f>
        <v>1.258077623126338</v>
      </c>
      <c r="I66" s="27">
        <f>(1-'E903 Data'!I66)^2/(2*'E903 Data'!I66)</f>
        <v>1.2366440677966102</v>
      </c>
      <c r="J66" s="27">
        <f>(1-'E903 Data'!J66)^2/(2*'E903 Data'!J66)</f>
        <v>1.2511662185232608</v>
      </c>
      <c r="K66" s="27">
        <f>(1-'E903 Data'!K66)^2/(2*'E903 Data'!K66)</f>
        <v>1.2485872975277066</v>
      </c>
      <c r="L66" s="27">
        <f>(1-'E903 Data'!L66)^2/(2*'E903 Data'!L66)</f>
        <v>2.7259944769568398</v>
      </c>
      <c r="M66" s="32">
        <v>0.96</v>
      </c>
      <c r="N66" s="27">
        <f>(1-'E903 Data'!N66)^2/(2*'E903 Data'!N66)</f>
        <v>1.44867037470726</v>
      </c>
      <c r="O66" s="27">
        <f>(1-'E903 Data'!O66)^2/(2*'E903 Data'!O66)</f>
        <v>1.4320502324500228</v>
      </c>
      <c r="P66" s="27">
        <f>(1-'E903 Data'!P66)^2/(2*'E903 Data'!P66)</f>
        <v>1.429990919647004</v>
      </c>
      <c r="Q66" s="27">
        <f>(1-'E903 Data'!Q66)^2/(2*'E903 Data'!Q66)</f>
        <v>1.4368709452813586</v>
      </c>
      <c r="R66" s="27">
        <f>(1-'E903 Data'!R66)^2/(2*'E903 Data'!R66)</f>
        <v>3.3416333714068158</v>
      </c>
      <c r="S66" s="32">
        <v>0.96</v>
      </c>
      <c r="T66" s="27">
        <f>(1-'E903 Data'!T66)^2/(2*'E903 Data'!T66)</f>
        <v>1.3015265966754155</v>
      </c>
      <c r="U66" s="27">
        <f>(1-'E903 Data'!U66)^2/(2*'E903 Data'!U66)</f>
        <v>1.2916022855898999</v>
      </c>
      <c r="V66" s="27">
        <f>(1-'E903 Data'!V66)^2/(2*'E903 Data'!V66)</f>
        <v>1.2694161068044791</v>
      </c>
      <c r="W66" s="27">
        <f>(1-'E903 Data'!W66)^2/(2*'E903 Data'!W66)</f>
        <v>1.2874222181993726</v>
      </c>
      <c r="X66" s="27">
        <f>(1-'E903 Data'!X66)^2/(2*'E903 Data'!X66)</f>
        <v>2.846375268817205</v>
      </c>
      <c r="Y66" s="32">
        <v>0.96</v>
      </c>
      <c r="Z66" s="27">
        <f>(1-'E903 Data'!Z66)^2/(2*'E903 Data'!Z66)</f>
        <v>1.365183137962128</v>
      </c>
      <c r="AA66" s="27">
        <f>(1-'E903 Data'!AA66)^2/(2*'E903 Data'!AA66)</f>
        <v>1.380763033605813</v>
      </c>
      <c r="AB66" s="27">
        <f>(1-'E903 Data'!AB66)^2/(2*'E903 Data'!AB66)</f>
        <v>1.3300449002217292</v>
      </c>
      <c r="AC66" s="27">
        <f>(1-'E903 Data'!AC66)^2/(2*'E903 Data'!AC66)</f>
        <v>1.3584410112359548</v>
      </c>
      <c r="AD66" s="27">
        <f>(1-'E903 Data'!AD66)^2/(2*'E903 Data'!AD66)</f>
        <v>3.0751410914927768</v>
      </c>
      <c r="AE66" s="32">
        <v>0.96</v>
      </c>
      <c r="AF66" s="27">
        <f>(1-'E903 Data'!AF66)^2/(2*'E903 Data'!AF66)</f>
        <v>1.2659130696474634</v>
      </c>
      <c r="AG66" s="27">
        <f>(1-'E903 Data'!AG66)^2/(2*'E903 Data'!AG66)</f>
        <v>1.267662994836489</v>
      </c>
      <c r="AH66" s="27">
        <f>(1-'E903 Data'!AH66)^2/(2*'E903 Data'!AH66)</f>
        <v>1.2572109589041094</v>
      </c>
      <c r="AI66" s="27">
        <f>(1-'E903 Data'!AI66)^2/(2*'E903 Data'!AI66)</f>
        <v>1.2635847790819734</v>
      </c>
      <c r="AJ66" s="27">
        <f>(1-'E903 Data'!AJ66)^2/(2*'E903 Data'!AJ66)</f>
        <v>2.7721017576356299</v>
      </c>
      <c r="AK66" s="32">
        <v>0.96</v>
      </c>
      <c r="AL66" s="27">
        <f>(1-'E903 Data'!AL66)^2/(2*'E903 Data'!AL66)</f>
        <v>4.1562022982635343</v>
      </c>
    </row>
    <row r="67" spans="1:38" ht="16.2" thickBot="1" x14ac:dyDescent="0.35">
      <c r="A67" s="20">
        <v>0.94</v>
      </c>
      <c r="B67" s="27">
        <f>(1-'E903 Data'!B67)^2/(2*'E903 Data'!B67)</f>
        <v>1.3337850066637051</v>
      </c>
      <c r="C67" s="27">
        <f>(1-'E903 Data'!C67)^2/(2*'E903 Data'!C67)</f>
        <v>1.3042507446342533</v>
      </c>
      <c r="D67" s="27">
        <f>(1-'E903 Data'!D67)^2/(2*'E903 Data'!D67)</f>
        <v>1.3328486678507989</v>
      </c>
      <c r="E67" s="18">
        <f t="shared" si="0"/>
        <v>1.3236281397162524</v>
      </c>
      <c r="F67" s="27">
        <f>(1-'E903 Data'!F67)^2/(2*'E903 Data'!F67)</f>
        <v>2.9434259503491069</v>
      </c>
      <c r="G67" s="32">
        <v>0.94</v>
      </c>
      <c r="H67" s="27">
        <f>(1-'E903 Data'!H67)^2/(2*'E903 Data'!H67)</f>
        <v>1.3006202229995627</v>
      </c>
      <c r="I67" s="27">
        <f>(1-'E903 Data'!I67)^2/(2*'E903 Data'!I67)</f>
        <v>1.2554799828913601</v>
      </c>
      <c r="J67" s="27">
        <f>(1-'E903 Data'!J67)^2/(2*'E903 Data'!J67)</f>
        <v>1.302433807439825</v>
      </c>
      <c r="K67" s="27">
        <f>(1-'E903 Data'!K67)^2/(2*'E903 Data'!K67)</f>
        <v>1.2859336710082003</v>
      </c>
      <c r="L67" s="27">
        <f>(1-'E903 Data'!L67)^2/(2*'E903 Data'!L67)</f>
        <v>2.8249731938528351</v>
      </c>
      <c r="M67" s="32">
        <v>0.94</v>
      </c>
      <c r="N67" s="27">
        <f>(1-'E903 Data'!N67)^2/(2*'E903 Data'!N67)</f>
        <v>1.4881221163012395</v>
      </c>
      <c r="O67" s="27">
        <f>(1-'E903 Data'!O67)^2/(2*'E903 Data'!O67)</f>
        <v>1.4655535865974518</v>
      </c>
      <c r="P67" s="27">
        <f>(1-'E903 Data'!P67)^2/(2*'E903 Data'!P67)</f>
        <v>1.4773165085388997</v>
      </c>
      <c r="Q67" s="27">
        <f>(1-'E903 Data'!Q67)^2/(2*'E903 Data'!Q67)</f>
        <v>1.4769581686429514</v>
      </c>
      <c r="R67" s="27">
        <f>(1-'E903 Data'!R67)^2/(2*'E903 Data'!R67)</f>
        <v>3.4607596202779418</v>
      </c>
      <c r="S67" s="32">
        <v>0.94</v>
      </c>
      <c r="T67" s="27">
        <f>(1-'E903 Data'!T67)^2/(2*'E903 Data'!T67)</f>
        <v>1.3526974675033621</v>
      </c>
      <c r="U67" s="27">
        <f>(1-'E903 Data'!U67)^2/(2*'E903 Data'!U67)</f>
        <v>1.3450897945511391</v>
      </c>
      <c r="V67" s="27">
        <f>(1-'E903 Data'!V67)^2/(2*'E903 Data'!V67)</f>
        <v>1.3033418563922945</v>
      </c>
      <c r="W67" s="27">
        <f>(1-'E903 Data'!W67)^2/(2*'E903 Data'!W67)</f>
        <v>1.333472796367585</v>
      </c>
      <c r="X67" s="27">
        <f>(1-'E903 Data'!X67)^2/(2*'E903 Data'!X67)</f>
        <v>2.9752595610604082</v>
      </c>
      <c r="Y67" s="32">
        <v>0.94</v>
      </c>
      <c r="Z67" s="27">
        <f>(1-'E903 Data'!Z67)^2/(2*'E903 Data'!Z67)</f>
        <v>1.3916129849383845</v>
      </c>
      <c r="AA67" s="27">
        <f>(1-'E903 Data'!AA67)^2/(2*'E903 Data'!AA67)</f>
        <v>1.4351467411545626</v>
      </c>
      <c r="AB67" s="27">
        <f>(1-'E903 Data'!AB67)^2/(2*'E903 Data'!AB67)</f>
        <v>1.3768457842248412</v>
      </c>
      <c r="AC67" s="27">
        <f>(1-'E903 Data'!AC67)^2/(2*'E903 Data'!AC67)</f>
        <v>1.4009091545709196</v>
      </c>
      <c r="AD67" s="27">
        <f>(1-'E903 Data'!AD67)^2/(2*'E903 Data'!AD67)</f>
        <v>3.1972231844088994</v>
      </c>
      <c r="AE67" s="32">
        <v>0.94</v>
      </c>
      <c r="AF67" s="27">
        <f>(1-'E903 Data'!AF67)^2/(2*'E903 Data'!AF67)</f>
        <v>1.3124686895338609</v>
      </c>
      <c r="AG67" s="27">
        <f>(1-'E903 Data'!AG67)^2/(2*'E903 Data'!AG67)</f>
        <v>1.3069824561403509</v>
      </c>
      <c r="AH67" s="27">
        <f>(1-'E903 Data'!AH67)^2/(2*'E903 Data'!AH67)</f>
        <v>1.2961008726003493</v>
      </c>
      <c r="AI67" s="27">
        <f>(1-'E903 Data'!AI67)^2/(2*'E903 Data'!AI67)</f>
        <v>1.3051604732690625</v>
      </c>
      <c r="AJ67" s="27">
        <f>(1-'E903 Data'!AJ67)^2/(2*'E903 Data'!AJ67)</f>
        <v>2.8851597020626434</v>
      </c>
      <c r="AK67" s="32">
        <v>0.94</v>
      </c>
      <c r="AL67" s="27">
        <f>(1-'E903 Data'!AL67)^2/(2*'E903 Data'!AL67)</f>
        <v>4.187396145940391</v>
      </c>
    </row>
    <row r="68" spans="1:38" ht="16.2" thickBot="1" x14ac:dyDescent="0.35">
      <c r="A68" s="20">
        <v>0.92</v>
      </c>
      <c r="B68" s="27">
        <f>(1-'E903 Data'!B68)^2/(2*'E903 Data'!B68)</f>
        <v>1.3613250225022504</v>
      </c>
      <c r="C68" s="27">
        <f>(1-'E903 Data'!C68)^2/(2*'E903 Data'!C68)</f>
        <v>1.3394214922048997</v>
      </c>
      <c r="D68" s="27">
        <f>(1-'E903 Data'!D68)^2/(2*'E903 Data'!D68)</f>
        <v>1.3603627755285652</v>
      </c>
      <c r="E68" s="18">
        <f t="shared" si="0"/>
        <v>1.3537030967452386</v>
      </c>
      <c r="F68" s="27">
        <f>(1-'E903 Data'!F68)^2/(2*'E903 Data'!F68)</f>
        <v>3.0910588638195007</v>
      </c>
      <c r="G68" s="32">
        <v>0.92</v>
      </c>
      <c r="H68" s="27">
        <f>(1-'E903 Data'!H68)^2/(2*'E903 Data'!H68)</f>
        <v>1.3347222222222224</v>
      </c>
      <c r="I68" s="27">
        <f>(1-'E903 Data'!I68)^2/(2*'E903 Data'!I68)</f>
        <v>1.3198313327449247</v>
      </c>
      <c r="J68" s="27">
        <f>(1-'E903 Data'!J68)^2/(2*'E903 Data'!J68)</f>
        <v>1.3337850066637051</v>
      </c>
      <c r="K68" s="27">
        <f>(1-'E903 Data'!K68)^2/(2*'E903 Data'!K68)</f>
        <v>1.3294229077385349</v>
      </c>
      <c r="L68" s="27">
        <f>(1-'E903 Data'!L68)^2/(2*'E903 Data'!L68)</f>
        <v>3.0107017543859649</v>
      </c>
      <c r="M68" s="32">
        <v>0.92</v>
      </c>
      <c r="N68" s="27">
        <f>(1-'E903 Data'!N68)^2/(2*'E903 Data'!N68)</f>
        <v>1.52905679281902</v>
      </c>
      <c r="O68" s="27">
        <f>(1-'E903 Data'!O68)^2/(2*'E903 Data'!O68)</f>
        <v>1.531313283147159</v>
      </c>
      <c r="P68" s="27">
        <f>(1-'E903 Data'!P68)^2/(2*'E903 Data'!P68)</f>
        <v>1.511168247472316</v>
      </c>
      <c r="Q68" s="27">
        <f>(1-'E903 Data'!Q68)^2/(2*'E903 Data'!Q68)</f>
        <v>1.5238093943305899</v>
      </c>
      <c r="R68" s="27">
        <f>(1-'E903 Data'!R68)^2/(2*'E903 Data'!R68)</f>
        <v>3.6977961816305465</v>
      </c>
      <c r="S68" s="32">
        <v>0.92</v>
      </c>
      <c r="T68" s="27">
        <f>(1-'E903 Data'!T68)^2/(2*'E903 Data'!T68)</f>
        <v>1.3768457842248412</v>
      </c>
      <c r="U68" s="27">
        <f>(1-'E903 Data'!U68)^2/(2*'E903 Data'!U68)</f>
        <v>1.3574814914645104</v>
      </c>
      <c r="V68" s="27">
        <f>(1-'E903 Data'!V68)^2/(2*'E903 Data'!V68)</f>
        <v>1.3479359570661895</v>
      </c>
      <c r="W68" s="27">
        <f>(1-'E903 Data'!W68)^2/(2*'E903 Data'!W68)</f>
        <v>1.3606834233153373</v>
      </c>
      <c r="X68" s="27">
        <f>(1-'E903 Data'!X68)^2/(2*'E903 Data'!X68)</f>
        <v>3.1146419931550042</v>
      </c>
      <c r="Y68" s="32">
        <v>0.92</v>
      </c>
      <c r="Z68" s="27">
        <f>(1-'E903 Data'!Z68)^2/(2*'E903 Data'!Z68)</f>
        <v>1.4238369847151457</v>
      </c>
      <c r="AA68" s="27">
        <f>(1-'E903 Data'!AA68)^2/(2*'E903 Data'!AA68)</f>
        <v>1.44867037470726</v>
      </c>
      <c r="AB68" s="27">
        <f>(1-'E903 Data'!AB68)^2/(2*'E903 Data'!AB68)</f>
        <v>1.4197542533518266</v>
      </c>
      <c r="AC68" s="27">
        <f>(1-'E903 Data'!AC68)^2/(2*'E903 Data'!AC68)</f>
        <v>1.4306769113623461</v>
      </c>
      <c r="AD68" s="27">
        <f>(1-'E903 Data'!AD68)^2/(2*'E903 Data'!AD68)</f>
        <v>3.3561609360076425</v>
      </c>
      <c r="AE68" s="32">
        <v>0.92</v>
      </c>
      <c r="AF68" s="27">
        <f>(1-'E903 Data'!AF68)^2/(2*'E903 Data'!AF68)</f>
        <v>1.3422516503122213</v>
      </c>
      <c r="AG68" s="27">
        <f>(1-'E903 Data'!AG68)^2/(2*'E903 Data'!AG68)</f>
        <v>1.354608366980709</v>
      </c>
      <c r="AH68" s="27">
        <f>(1-'E903 Data'!AH68)^2/(2*'E903 Data'!AH68)</f>
        <v>1.3253893805309735</v>
      </c>
      <c r="AI68" s="27">
        <f>(1-'E903 Data'!AI68)^2/(2*'E903 Data'!AI68)</f>
        <v>1.3406783563611151</v>
      </c>
      <c r="AJ68" s="27">
        <f>(1-'E903 Data'!AJ68)^2/(2*'E903 Data'!AJ68)</f>
        <v>3.0478555437477866</v>
      </c>
      <c r="AK68" s="32">
        <v>0.92</v>
      </c>
      <c r="AL68" s="27">
        <f>(1-'E903 Data'!AL68)^2/(2*'E903 Data'!AL68)</f>
        <v>4.1050617290192113</v>
      </c>
    </row>
    <row r="69" spans="1:38" ht="16.2" thickBot="1" x14ac:dyDescent="0.35">
      <c r="A69" s="20">
        <v>0.9</v>
      </c>
      <c r="B69" s="27">
        <f>(1-'E903 Data'!B69)^2/(2*'E903 Data'!B69)</f>
        <v>1.3846952684258418</v>
      </c>
      <c r="C69" s="27">
        <f>(1-'E903 Data'!C69)^2/(2*'E903 Data'!C69)</f>
        <v>1.3768457842248412</v>
      </c>
      <c r="D69" s="27">
        <f>(1-'E903 Data'!D69)^2/(2*'E903 Data'!D69)</f>
        <v>1.3945919561243145</v>
      </c>
      <c r="E69" s="18">
        <f t="shared" si="0"/>
        <v>1.3853776695916658</v>
      </c>
      <c r="F69" s="27">
        <f>(1-'E903 Data'!F69)^2/(2*'E903 Data'!F69)</f>
        <v>3.1385115565824044</v>
      </c>
      <c r="G69" s="32">
        <v>0.9</v>
      </c>
      <c r="H69" s="27">
        <f>(1-'E903 Data'!H69)^2/(2*'E903 Data'!H69)</f>
        <v>1.3632522522522523</v>
      </c>
      <c r="I69" s="27">
        <f>(1-'E903 Data'!I69)^2/(2*'E903 Data'!I69)</f>
        <v>1.3319132046160673</v>
      </c>
      <c r="J69" s="27">
        <f>(1-'E903 Data'!J69)^2/(2*'E903 Data'!J69)</f>
        <v>1.3536524663677132</v>
      </c>
      <c r="K69" s="27">
        <f>(1-'E903 Data'!K69)^2/(2*'E903 Data'!K69)</f>
        <v>1.349520635039037</v>
      </c>
      <c r="L69" s="27">
        <f>(1-'E903 Data'!L69)^2/(2*'E903 Data'!L69)</f>
        <v>3.0209503078276159</v>
      </c>
      <c r="M69" s="32">
        <v>0.9</v>
      </c>
      <c r="N69" s="27">
        <f>(1-'E903 Data'!N69)^2/(2*'E903 Data'!N69)</f>
        <v>1.5324432458697763</v>
      </c>
      <c r="O69" s="27">
        <f>(1-'E903 Data'!O69)^2/(2*'E903 Data'!O69)</f>
        <v>1.5392471734892785</v>
      </c>
      <c r="P69" s="27">
        <f>(1-'E903 Data'!P69)^2/(2*'E903 Data'!P69)</f>
        <v>1.5392471734892785</v>
      </c>
      <c r="Q69" s="27">
        <f>(1-'E903 Data'!Q69)^2/(2*'E903 Data'!Q69)</f>
        <v>1.5369745861733202</v>
      </c>
      <c r="R69" s="27">
        <f>(1-'E903 Data'!R69)^2/(2*'E903 Data'!R69)</f>
        <v>3.6709551708217898</v>
      </c>
      <c r="S69" s="32">
        <v>0.9</v>
      </c>
      <c r="T69" s="27">
        <f>(1-'E903 Data'!T69)^2/(2*'E903 Data'!T69)</f>
        <v>1.4005757103574703</v>
      </c>
      <c r="U69" s="27">
        <f>(1-'E903 Data'!U69)^2/(2*'E903 Data'!U69)</f>
        <v>1.3837108003638017</v>
      </c>
      <c r="V69" s="27">
        <f>(1-'E903 Data'!V69)^2/(2*'E903 Data'!V69)</f>
        <v>1.3758688038060716</v>
      </c>
      <c r="W69" s="27">
        <f>(1-'E903 Data'!W69)^2/(2*'E903 Data'!W69)</f>
        <v>1.3866670309653912</v>
      </c>
      <c r="X69" s="27">
        <f>(1-'E903 Data'!X69)^2/(2*'E903 Data'!X69)</f>
        <v>3.1428826530612239</v>
      </c>
      <c r="Y69" s="32">
        <v>0.9</v>
      </c>
      <c r="Z69" s="27">
        <f>(1-'E903 Data'!Z69)^2/(2*'E903 Data'!Z69)</f>
        <v>1.4341135644485807</v>
      </c>
      <c r="AA69" s="27">
        <f>(1-'E903 Data'!AA69)^2/(2*'E903 Data'!AA69)</f>
        <v>1.4848691337458353</v>
      </c>
      <c r="AB69" s="27">
        <f>(1-'E903 Data'!AB69)^2/(2*'E903 Data'!AB69)</f>
        <v>1.429990919647004</v>
      </c>
      <c r="AC69" s="27">
        <f>(1-'E903 Data'!AC69)^2/(2*'E903 Data'!AC69)</f>
        <v>1.4493685485970114</v>
      </c>
      <c r="AD69" s="27">
        <f>(1-'E903 Data'!AD69)^2/(2*'E903 Data'!AD69)</f>
        <v>3.3561609360076399</v>
      </c>
      <c r="AE69" s="32">
        <v>0.9</v>
      </c>
      <c r="AF69" s="27">
        <f>(1-'E903 Data'!AF69)^2/(2*'E903 Data'!AF69)</f>
        <v>1.3536524663677132</v>
      </c>
      <c r="AG69" s="27">
        <f>(1-'E903 Data'!AG69)^2/(2*'E903 Data'!AG69)</f>
        <v>1.3594014388489213</v>
      </c>
      <c r="AH69" s="27">
        <f>(1-'E903 Data'!AH69)^2/(2*'E903 Data'!AH69)</f>
        <v>1.3431968094600626</v>
      </c>
      <c r="AI69" s="27">
        <f>(1-'E903 Data'!AI69)^2/(2*'E903 Data'!AI69)</f>
        <v>1.3520613019666419</v>
      </c>
      <c r="AJ69" s="27">
        <f>(1-'E903 Data'!AJ69)^2/(2*'E903 Data'!AJ69)</f>
        <v>3.0291888066278867</v>
      </c>
      <c r="AK69" s="32">
        <v>0.9</v>
      </c>
      <c r="AL69" s="27">
        <f>(1-'E903 Data'!AL69)^2/(2*'E903 Data'!AL69)</f>
        <v>4.197880587023687</v>
      </c>
    </row>
    <row r="70" spans="1:38" ht="16.2" thickBot="1" x14ac:dyDescent="0.35">
      <c r="A70" s="20">
        <v>0.88</v>
      </c>
      <c r="B70" s="27">
        <f>(1-'E903 Data'!B70)^2/(2*'E903 Data'!B70)</f>
        <v>1.4167025854108957</v>
      </c>
      <c r="C70" s="27">
        <f>(1-'E903 Data'!C70)^2/(2*'E903 Data'!C70)</f>
        <v>1.3788025408348454</v>
      </c>
      <c r="D70" s="27">
        <f>(1-'E903 Data'!D70)^2/(2*'E903 Data'!D70)</f>
        <v>1.4076005747126437</v>
      </c>
      <c r="E70" s="18">
        <f t="shared" si="0"/>
        <v>1.4010352336527951</v>
      </c>
      <c r="F70" s="27">
        <f>(1-'E903 Data'!F70)^2/(2*'E903 Data'!F70)</f>
        <v>3.2312347793845015</v>
      </c>
      <c r="G70" s="32">
        <v>0.88</v>
      </c>
      <c r="H70" s="27">
        <f>(1-'E903 Data'!H70)^2/(2*'E903 Data'!H70)</f>
        <v>1.3896317601459187</v>
      </c>
      <c r="I70" s="27">
        <f>(1-'E903 Data'!I70)^2/(2*'E903 Data'!I70)</f>
        <v>1.355565170556553</v>
      </c>
      <c r="J70" s="27">
        <f>(1-'E903 Data'!J70)^2/(2*'E903 Data'!J70)</f>
        <v>1.366149954894001</v>
      </c>
      <c r="K70" s="27">
        <f>(1-'E903 Data'!K70)^2/(2*'E903 Data'!K70)</f>
        <v>1.3703501154966358</v>
      </c>
      <c r="L70" s="27">
        <f>(1-'E903 Data'!L70)^2/(2*'E903 Data'!L70)</f>
        <v>3.1276259194000189</v>
      </c>
      <c r="M70" s="32">
        <v>0.88</v>
      </c>
      <c r="N70" s="27">
        <f>(1-'E903 Data'!N70)^2/(2*'E903 Data'!N70)</f>
        <v>1.5657181123706259</v>
      </c>
      <c r="O70" s="27">
        <f>(1-'E903 Data'!O70)^2/(2*'E903 Data'!O70)</f>
        <v>1.5633914574101426</v>
      </c>
      <c r="P70" s="27">
        <f>(1-'E903 Data'!P70)^2/(2*'E903 Data'!P70)</f>
        <v>1.5727268660405336</v>
      </c>
      <c r="Q70" s="27">
        <f>(1-'E903 Data'!Q70)^2/(2*'E903 Data'!Q70)</f>
        <v>1.5672718751712422</v>
      </c>
      <c r="R70" s="27">
        <f>(1-'E903 Data'!R70)^2/(2*'E903 Data'!R70)</f>
        <v>3.8384490321208249</v>
      </c>
      <c r="S70" s="32">
        <v>0.88</v>
      </c>
      <c r="T70" s="27">
        <f>(1-'E903 Data'!T70)^2/(2*'E903 Data'!T70)</f>
        <v>1.453917840375587</v>
      </c>
      <c r="U70" s="27">
        <f>(1-'E903 Data'!U70)^2/(2*'E903 Data'!U70)</f>
        <v>1.4341135644485807</v>
      </c>
      <c r="V70" s="27">
        <f>(1-'E903 Data'!V70)^2/(2*'E903 Data'!V70)</f>
        <v>1.4065941176470589</v>
      </c>
      <c r="W70" s="27">
        <f>(1-'E903 Data'!W70)^2/(2*'E903 Data'!W70)</f>
        <v>1.4313633488252004</v>
      </c>
      <c r="X70" s="27">
        <f>(1-'E903 Data'!X70)^2/(2*'E903 Data'!X70)</f>
        <v>3.3368132534702419</v>
      </c>
      <c r="Y70" s="32">
        <v>0.88</v>
      </c>
      <c r="Z70" s="27">
        <f>(1-'E903 Data'!Z70)^2/(2*'E903 Data'!Z70)</f>
        <v>1.4602489642184555</v>
      </c>
      <c r="AA70" s="27">
        <f>(1-'E903 Data'!AA70)^2/(2*'E903 Data'!AA70)</f>
        <v>1.4837869647954331</v>
      </c>
      <c r="AB70" s="27">
        <f>(1-'E903 Data'!AB70)^2/(2*'E903 Data'!AB70)</f>
        <v>1.4392895522388058</v>
      </c>
      <c r="AC70" s="27">
        <f>(1-'E903 Data'!AC70)^2/(2*'E903 Data'!AC70)</f>
        <v>1.46095473574045</v>
      </c>
      <c r="AD70" s="27">
        <f>(1-'E903 Data'!AD70)^2/(2*'E903 Data'!AD70)</f>
        <v>3.4416995079411477</v>
      </c>
      <c r="AE70" s="32">
        <v>0.88</v>
      </c>
      <c r="AF70" s="27">
        <f>(1-'E903 Data'!AF70)^2/(2*'E903 Data'!AF70)</f>
        <v>1.3827272727272728</v>
      </c>
      <c r="AG70" s="27">
        <f>(1-'E903 Data'!AG70)^2/(2*'E903 Data'!AG70)</f>
        <v>1.3935980127912291</v>
      </c>
      <c r="AH70" s="27">
        <f>(1-'E903 Data'!AH70)^2/(2*'E903 Data'!AH70)</f>
        <v>1.3709978300180827</v>
      </c>
      <c r="AI70" s="27">
        <f>(1-'E903 Data'!AI70)^2/(2*'E903 Data'!AI70)</f>
        <v>1.3823996389435946</v>
      </c>
      <c r="AJ70" s="27">
        <f>(1-'E903 Data'!AJ70)^2/(2*'E903 Data'!AJ70)</f>
        <v>3.1682051113545091</v>
      </c>
      <c r="AK70" s="32">
        <v>0.88</v>
      </c>
      <c r="AL70" s="27">
        <f>(1-'E903 Data'!AL70)^2/(2*'E903 Data'!AL70)</f>
        <v>4.1356199898270596</v>
      </c>
    </row>
    <row r="71" spans="1:38" ht="16.2" thickBot="1" x14ac:dyDescent="0.35">
      <c r="A71" s="20">
        <v>0.86</v>
      </c>
      <c r="B71" s="27">
        <f>(1-'E903 Data'!B71)^2/(2*'E903 Data'!B71)</f>
        <v>1.4015763640531869</v>
      </c>
      <c r="C71" s="27">
        <f>(1-'E903 Data'!C71)^2/(2*'E903 Data'!C71)</f>
        <v>1.3886425706472194</v>
      </c>
      <c r="D71" s="27">
        <f>(1-'E903 Data'!D71)^2/(2*'E903 Data'!D71)</f>
        <v>1.4045841138659323</v>
      </c>
      <c r="E71" s="18">
        <f t="shared" si="0"/>
        <v>1.3982676828554463</v>
      </c>
      <c r="F71" s="27">
        <f>(1-'E903 Data'!F71)^2/(2*'E903 Data'!F71)</f>
        <v>3.1782022554671063</v>
      </c>
      <c r="G71" s="32">
        <v>0.86</v>
      </c>
      <c r="H71" s="27">
        <f>(1-'E903 Data'!H71)^2/(2*'E903 Data'!H71)</f>
        <v>1.3916129849383845</v>
      </c>
      <c r="I71" s="27">
        <f>(1-'E903 Data'!I71)^2/(2*'E903 Data'!I71)</f>
        <v>1.3739176324128566</v>
      </c>
      <c r="J71" s="27">
        <f>(1-'E903 Data'!J71)^2/(2*'E903 Data'!J71)</f>
        <v>1.4086080036798527</v>
      </c>
      <c r="K71" s="27">
        <f>(1-'E903 Data'!K71)^2/(2*'E903 Data'!K71)</f>
        <v>1.3912825169861072</v>
      </c>
      <c r="L71" s="27">
        <f>(1-'E903 Data'!L71)^2/(2*'E903 Data'!L71)</f>
        <v>3.1549531295487632</v>
      </c>
      <c r="M71" s="32">
        <v>0.86</v>
      </c>
      <c r="N71" s="27">
        <f>(1-'E903 Data'!N71)^2/(2*'E903 Data'!N71)</f>
        <v>1.5856894632206757</v>
      </c>
      <c r="O71" s="27">
        <f>(1-'E903 Data'!O71)^2/(2*'E903 Data'!O71)</f>
        <v>1.6205821734745334</v>
      </c>
      <c r="P71" s="27">
        <f>(1-'E903 Data'!P71)^2/(2*'E903 Data'!P71)</f>
        <v>1.6390504065040652</v>
      </c>
      <c r="Q71" s="27">
        <f>(1-'E903 Data'!Q71)^2/(2*'E903 Data'!Q71)</f>
        <v>1.6148956593437309</v>
      </c>
      <c r="R71" s="27">
        <f>(1-'E903 Data'!R71)^2/(2*'E903 Data'!R71)</f>
        <v>3.9640834643520044</v>
      </c>
      <c r="S71" s="32">
        <v>0.86</v>
      </c>
      <c r="T71" s="27">
        <f>(1-'E903 Data'!T71)^2/(2*'E903 Data'!T71)</f>
        <v>1.4837869647954331</v>
      </c>
      <c r="U71" s="27">
        <f>(1-'E903 Data'!U71)^2/(2*'E903 Data'!U71)</f>
        <v>1.4197542533518266</v>
      </c>
      <c r="V71" s="27">
        <f>(1-'E903 Data'!V71)^2/(2*'E903 Data'!V71)</f>
        <v>1.4424073096683794</v>
      </c>
      <c r="W71" s="27">
        <f>(1-'E903 Data'!W71)^2/(2*'E903 Data'!W71)</f>
        <v>1.448321459048808</v>
      </c>
      <c r="X71" s="27">
        <f>(1-'E903 Data'!X71)^2/(2*'E903 Data'!X71)</f>
        <v>3.348884515636918</v>
      </c>
      <c r="Y71" s="32">
        <v>0.86</v>
      </c>
      <c r="Z71" s="27">
        <f>(1-'E903 Data'!Z71)^2/(2*'E903 Data'!Z71)</f>
        <v>1.4708844843897824</v>
      </c>
      <c r="AA71" s="27">
        <f>(1-'E903 Data'!AA71)^2/(2*'E903 Data'!AA71)</f>
        <v>1.5056369836695489</v>
      </c>
      <c r="AB71" s="27">
        <f>(1-'E903 Data'!AB71)^2/(2*'E903 Data'!AB71)</f>
        <v>1.4634285950023576</v>
      </c>
      <c r="AC71" s="27">
        <f>(1-'E903 Data'!AC71)^2/(2*'E903 Data'!AC71)</f>
        <v>1.4798282122315447</v>
      </c>
      <c r="AD71" s="27">
        <f>(1-'E903 Data'!AD71)^2/(2*'E903 Data'!AD71)</f>
        <v>3.4594836561980244</v>
      </c>
      <c r="AE71" s="32">
        <v>0.86</v>
      </c>
      <c r="AF71" s="27">
        <f>(1-'E903 Data'!AF71)^2/(2*'E903 Data'!AF71)</f>
        <v>1.3975795194508007</v>
      </c>
      <c r="AG71" s="27">
        <f>(1-'E903 Data'!AG71)^2/(2*'E903 Data'!AG71)</f>
        <v>1.4086080036798527</v>
      </c>
      <c r="AH71" s="27">
        <f>(1-'E903 Data'!AH71)^2/(2*'E903 Data'!AH71)</f>
        <v>1.3748927536231885</v>
      </c>
      <c r="AI71" s="27">
        <f>(1-'E903 Data'!AI71)^2/(2*'E903 Data'!AI71)</f>
        <v>1.3935980127912291</v>
      </c>
      <c r="AJ71" s="27">
        <f>(1-'E903 Data'!AJ71)^2/(2*'E903 Data'!AJ71)</f>
        <v>3.1626727235438881</v>
      </c>
      <c r="AK71" s="32">
        <v>0.86</v>
      </c>
      <c r="AL71" s="27">
        <f>(1-'E903 Data'!AL71)^2/(2*'E903 Data'!AL71)</f>
        <v>4.2031391752577321</v>
      </c>
    </row>
    <row r="72" spans="1:38" ht="16.2" thickBot="1" x14ac:dyDescent="0.35">
      <c r="A72" s="20">
        <v>0.84</v>
      </c>
      <c r="B72" s="27">
        <f>(1-'E903 Data'!B72)^2/(2*'E903 Data'!B72)</f>
        <v>1.4025779816513764</v>
      </c>
      <c r="C72" s="27">
        <f>(1-'E903 Data'!C72)^2/(2*'E903 Data'!C72)</f>
        <v>1.3788025408348454</v>
      </c>
      <c r="D72" s="27">
        <f>(1-'E903 Data'!D72)^2/(2*'E903 Data'!D72)</f>
        <v>1.4146730627306274</v>
      </c>
      <c r="E72" s="18">
        <f t="shared" si="0"/>
        <v>1.3986845284056164</v>
      </c>
      <c r="F72" s="27">
        <f>(1-'E903 Data'!F72)^2/(2*'E903 Data'!F72)</f>
        <v>3.2062369817578769</v>
      </c>
      <c r="G72" s="32">
        <v>0.84</v>
      </c>
      <c r="H72" s="27">
        <f>(1-'E903 Data'!H72)^2/(2*'E903 Data'!H72)</f>
        <v>1.3965827081427264</v>
      </c>
      <c r="I72" s="27">
        <f>(1-'E903 Data'!I72)^2/(2*'E903 Data'!I72)</f>
        <v>1.3758688038060716</v>
      </c>
      <c r="J72" s="27">
        <f>(1-'E903 Data'!J72)^2/(2*'E903 Data'!J72)</f>
        <v>1.4015763640531869</v>
      </c>
      <c r="K72" s="27">
        <f>(1-'E903 Data'!K72)^2/(2*'E903 Data'!K72)</f>
        <v>1.3912825169861072</v>
      </c>
      <c r="L72" s="27">
        <f>(1-'E903 Data'!L72)^2/(2*'E903 Data'!L72)</f>
        <v>3.181545787545788</v>
      </c>
      <c r="M72" s="32">
        <v>0.84</v>
      </c>
      <c r="N72" s="27">
        <f>(1-'E903 Data'!N72)^2/(2*'E903 Data'!N72)</f>
        <v>1.5856894632206757</v>
      </c>
      <c r="O72" s="27">
        <f>(1-'E903 Data'!O72)^2/(2*'E903 Data'!O72)</f>
        <v>1.5786006937561941</v>
      </c>
      <c r="P72" s="27">
        <f>(1-'E903 Data'!P72)^2/(2*'E903 Data'!P72)</f>
        <v>1.5680495559940801</v>
      </c>
      <c r="Q72" s="27">
        <f>(1-'E903 Data'!Q72)^2/(2*'E903 Data'!Q72)</f>
        <v>1.5774235017335314</v>
      </c>
      <c r="R72" s="27">
        <f>(1-'E903 Data'!R72)^2/(2*'E903 Data'!R72)</f>
        <v>3.8551239673390976</v>
      </c>
      <c r="S72" s="32">
        <v>0.84</v>
      </c>
      <c r="T72" s="27">
        <f>(1-'E903 Data'!T72)^2/(2*'E903 Data'!T72)</f>
        <v>1.444490906965872</v>
      </c>
      <c r="U72" s="27">
        <f>(1-'E903 Data'!U72)^2/(2*'E903 Data'!U72)</f>
        <v>1.4403277881474572</v>
      </c>
      <c r="V72" s="27">
        <f>(1-'E903 Data'!V72)^2/(2*'E903 Data'!V72)</f>
        <v>1.4279356148491877</v>
      </c>
      <c r="W72" s="27">
        <f>(1-'E903 Data'!W72)^2/(2*'E903 Data'!W72)</f>
        <v>1.4375614131841954</v>
      </c>
      <c r="X72" s="27">
        <f>(1-'E903 Data'!X72)^2/(2*'E903 Data'!X72)</f>
        <v>3.3404272956513457</v>
      </c>
      <c r="Y72" s="32">
        <v>0.84</v>
      </c>
      <c r="Z72" s="27">
        <f>(1-'E903 Data'!Z72)^2/(2*'E903 Data'!Z72)</f>
        <v>1.4623676720075403</v>
      </c>
      <c r="AA72" s="27">
        <f>(1-'E903 Data'!AA72)^2/(2*'E903 Data'!AA72)</f>
        <v>1.4881221163012395</v>
      </c>
      <c r="AB72" s="27">
        <f>(1-'E903 Data'!AB72)^2/(2*'E903 Data'!AB72)</f>
        <v>1.453917840375587</v>
      </c>
      <c r="AC72" s="27">
        <f>(1-'E903 Data'!AC72)^2/(2*'E903 Data'!AC72)</f>
        <v>1.4680380577427821</v>
      </c>
      <c r="AD72" s="27">
        <f>(1-'E903 Data'!AD72)^2/(2*'E903 Data'!AD72)</f>
        <v>3.4480340359094459</v>
      </c>
      <c r="AE72" s="32">
        <v>0.84</v>
      </c>
      <c r="AF72" s="27">
        <f>(1-'E903 Data'!AF72)^2/(2*'E903 Data'!AF72)</f>
        <v>1.3886425706472194</v>
      </c>
      <c r="AG72" s="27">
        <f>(1-'E903 Data'!AG72)^2/(2*'E903 Data'!AG72)</f>
        <v>1.3916129849383845</v>
      </c>
      <c r="AH72" s="27">
        <f>(1-'E903 Data'!AH72)^2/(2*'E903 Data'!AH72)</f>
        <v>1.3866670309653915</v>
      </c>
      <c r="AI72" s="27">
        <f>(1-'E903 Data'!AI72)^2/(2*'E903 Data'!AI72)</f>
        <v>1.388972195208428</v>
      </c>
      <c r="AJ72" s="27">
        <f>(1-'E903 Data'!AJ72)^2/(2*'E903 Data'!AJ72)</f>
        <v>3.1737528973585589</v>
      </c>
      <c r="AK72" s="32">
        <v>0.84</v>
      </c>
      <c r="AL72" s="27">
        <f>(1-'E903 Data'!AL72)^2/(2*'E903 Data'!AL72)</f>
        <v>4.1613744376278117</v>
      </c>
    </row>
    <row r="73" spans="1:38" ht="16.2" thickBot="1" x14ac:dyDescent="0.35">
      <c r="A73" s="20">
        <v>0.82</v>
      </c>
      <c r="B73" s="27">
        <f>(1-'E903 Data'!B73)^2/(2*'E903 Data'!B73)</f>
        <v>1.3876543280182232</v>
      </c>
      <c r="C73" s="27">
        <f>(1-'E903 Data'!C73)^2/(2*'E903 Data'!C73)</f>
        <v>1.4045841138659323</v>
      </c>
      <c r="D73" s="27">
        <f>(1-'E903 Data'!D73)^2/(2*'E903 Data'!D73)</f>
        <v>1.411636135421465</v>
      </c>
      <c r="E73" s="18">
        <f t="shared" si="0"/>
        <v>1.4012915257685401</v>
      </c>
      <c r="F73" s="27">
        <f>(1-'E903 Data'!F73)^2/(2*'E903 Data'!F73)</f>
        <v>3.2600207271539254</v>
      </c>
      <c r="G73" s="32">
        <v>0.82</v>
      </c>
      <c r="H73" s="27">
        <f>(1-'E903 Data'!H73)^2/(2*'E903 Data'!H73)</f>
        <v>1.4197542533518266</v>
      </c>
      <c r="I73" s="27">
        <f>(1-'E903 Data'!I73)^2/(2*'E903 Data'!I73)</f>
        <v>1.3709978300180827</v>
      </c>
      <c r="J73" s="27">
        <f>(1-'E903 Data'!J73)^2/(2*'E903 Data'!J73)</f>
        <v>1.4015763640531869</v>
      </c>
      <c r="K73" s="27">
        <f>(1-'E903 Data'!K73)^2/(2*'E903 Data'!K73)</f>
        <v>1.3972471425666055</v>
      </c>
      <c r="L73" s="27">
        <f>(1-'E903 Data'!L73)^2/(2*'E903 Data'!L73)</f>
        <v>3.2461526141966699</v>
      </c>
      <c r="M73" s="32">
        <v>0.82</v>
      </c>
      <c r="N73" s="27">
        <f>(1-'E903 Data'!N73)^2/(2*'E903 Data'!N73)</f>
        <v>1.6072225677031093</v>
      </c>
      <c r="O73" s="27">
        <f>(1-'E903 Data'!O73)^2/(2*'E903 Data'!O73)</f>
        <v>1.6084307325639737</v>
      </c>
      <c r="P73" s="27">
        <f>(1-'E903 Data'!P73)^2/(2*'E903 Data'!P73)</f>
        <v>1.588062189054726</v>
      </c>
      <c r="Q73" s="27">
        <f>(1-'E903 Data'!Q73)^2/(2*'E903 Data'!Q73)</f>
        <v>1.6012006253126563</v>
      </c>
      <c r="R73" s="27">
        <f>(1-'E903 Data'!R73)^2/(2*'E903 Data'!R73)</f>
        <v>4.0107174603174602</v>
      </c>
      <c r="S73" s="32">
        <v>0.82</v>
      </c>
      <c r="T73" s="27">
        <f>(1-'E903 Data'!T73)^2/(2*'E903 Data'!T73)</f>
        <v>1.446578591483388</v>
      </c>
      <c r="U73" s="27">
        <f>(1-'E903 Data'!U73)^2/(2*'E903 Data'!U73)</f>
        <v>1.446578591483388</v>
      </c>
      <c r="V73" s="27">
        <f>(1-'E903 Data'!V73)^2/(2*'E903 Data'!V73)</f>
        <v>1.4310200743494421</v>
      </c>
      <c r="W73" s="27">
        <f>(1-'E903 Data'!W73)^2/(2*'E903 Data'!W73)</f>
        <v>1.4413670401493928</v>
      </c>
      <c r="X73" s="27">
        <f>(1-'E903 Data'!X73)^2/(2*'E903 Data'!X73)</f>
        <v>3.4015986533449163</v>
      </c>
      <c r="Y73" s="32">
        <v>0.82</v>
      </c>
      <c r="Z73" s="27">
        <f>(1-'E903 Data'!Z73)^2/(2*'E903 Data'!Z73)</f>
        <v>1.4634285950023576</v>
      </c>
      <c r="AA73" s="27">
        <f>(1-'E903 Data'!AA73)^2/(2*'E903 Data'!AA73)</f>
        <v>1.5178426122646063</v>
      </c>
      <c r="AB73" s="27">
        <f>(1-'E903 Data'!AB73)^2/(2*'E903 Data'!AB73)</f>
        <v>1.4602489642184555</v>
      </c>
      <c r="AC73" s="27">
        <f>(1-'E903 Data'!AC73)^2/(2*'E903 Data'!AC73)</f>
        <v>1.4801875026388007</v>
      </c>
      <c r="AD73" s="27">
        <f>(1-'E903 Data'!AD73)^2/(2*'E903 Data'!AD73)</f>
        <v>3.5427044022335217</v>
      </c>
      <c r="AE73" s="32">
        <v>0.82</v>
      </c>
      <c r="AF73" s="27">
        <f>(1-'E903 Data'!AF73)^2/(2*'E903 Data'!AF73)</f>
        <v>1.3906218978102185</v>
      </c>
      <c r="AG73" s="27">
        <f>(1-'E903 Data'!AG73)^2/(2*'E903 Data'!AG73)</f>
        <v>1.399576019239579</v>
      </c>
      <c r="AH73" s="27">
        <f>(1-'E903 Data'!AH73)^2/(2*'E903 Data'!AH73)</f>
        <v>1.3797823195642309</v>
      </c>
      <c r="AI73" s="27">
        <f>(1-'E903 Data'!AI73)^2/(2*'E903 Data'!AI73)</f>
        <v>1.3899617006182228</v>
      </c>
      <c r="AJ73" s="27">
        <f>(1-'E903 Data'!AJ73)^2/(2*'E903 Data'!AJ73)</f>
        <v>3.220970989366621</v>
      </c>
      <c r="AK73" s="32">
        <v>0.82</v>
      </c>
      <c r="AL73" s="27">
        <f>(1-'E903 Data'!AL73)^2/(2*'E903 Data'!AL73)</f>
        <v>4.0949586781029268</v>
      </c>
    </row>
    <row r="74" spans="1:38" ht="16.2" thickBot="1" x14ac:dyDescent="0.35">
      <c r="A74" s="20">
        <v>0.8</v>
      </c>
      <c r="B74" s="27">
        <f>(1-'E903 Data'!B74)^2/(2*'E903 Data'!B74)</f>
        <v>1.3975795194508007</v>
      </c>
      <c r="C74" s="27">
        <f>(1-'E903 Data'!C74)^2/(2*'E903 Data'!C74)</f>
        <v>1.3926050228310505</v>
      </c>
      <c r="D74" s="27">
        <f>(1-'E903 Data'!D74)^2/(2*'E903 Data'!D74)</f>
        <v>1.4065941176470589</v>
      </c>
      <c r="E74" s="18">
        <f t="shared" si="0"/>
        <v>1.3989262199763033</v>
      </c>
      <c r="F74" s="27">
        <f>(1-'E903 Data'!F74)^2/(2*'E903 Data'!F74)</f>
        <v>3.2107590665928787</v>
      </c>
      <c r="G74" s="32">
        <v>0.8</v>
      </c>
      <c r="H74" s="27">
        <f>(1-'E903 Data'!H74)^2/(2*'E903 Data'!H74)</f>
        <v>1.4086080036798527</v>
      </c>
      <c r="I74" s="27">
        <f>(1-'E903 Data'!I74)^2/(2*'E903 Data'!I74)</f>
        <v>1.3886425706472194</v>
      </c>
      <c r="J74" s="27">
        <f>(1-'E903 Data'!J74)^2/(2*'E903 Data'!J74)</f>
        <v>1.422814814814815</v>
      </c>
      <c r="K74" s="27">
        <f>(1-'E903 Data'!K74)^2/(2*'E903 Data'!K74)</f>
        <v>1.4065941176470587</v>
      </c>
      <c r="L74" s="27">
        <f>(1-'E903 Data'!L74)^2/(2*'E903 Data'!L74)</f>
        <v>3.2369594402673343</v>
      </c>
      <c r="M74" s="32">
        <v>0.8</v>
      </c>
      <c r="N74" s="27">
        <f>(1-'E903 Data'!N74)^2/(2*'E903 Data'!N74)</f>
        <v>1.6132760432378082</v>
      </c>
      <c r="O74" s="27">
        <f>(1-'E903 Data'!O74)^2/(2*'E903 Data'!O74)</f>
        <v>1.6108508538422899</v>
      </c>
      <c r="P74" s="27">
        <f>(1-'E903 Data'!P74)^2/(2*'E903 Data'!P74)</f>
        <v>1.6120628140703512</v>
      </c>
      <c r="Q74" s="27">
        <f>(1-'E903 Data'!Q74)^2/(2*'E903 Data'!Q74)</f>
        <v>1.6120628140703521</v>
      </c>
      <c r="R74" s="27">
        <f>(1-'E903 Data'!R74)^2/(2*'E903 Data'!R74)</f>
        <v>3.9961484174085076</v>
      </c>
      <c r="S74" s="32">
        <v>0.8</v>
      </c>
      <c r="T74" s="27">
        <f>(1-'E903 Data'!T74)^2/(2*'E903 Data'!T74)</f>
        <v>1.4773165085388997</v>
      </c>
      <c r="U74" s="27">
        <f>(1-'E903 Data'!U74)^2/(2*'E903 Data'!U74)</f>
        <v>1.4602489642184555</v>
      </c>
      <c r="V74" s="27">
        <f>(1-'E903 Data'!V74)^2/(2*'E903 Data'!V74)</f>
        <v>1.438252331002331</v>
      </c>
      <c r="W74" s="27">
        <f>(1-'E903 Data'!W74)^2/(2*'E903 Data'!W74)</f>
        <v>1.4584865636924362</v>
      </c>
      <c r="X74" s="27">
        <f>(1-'E903 Data'!X74)^2/(2*'E903 Data'!X74)</f>
        <v>3.4177984496124023</v>
      </c>
      <c r="Y74" s="32">
        <v>0.8</v>
      </c>
      <c r="Z74" s="27">
        <f>(1-'E903 Data'!Z74)^2/(2*'E903 Data'!Z74)</f>
        <v>1.4783922401518745</v>
      </c>
      <c r="AA74" s="27">
        <f>(1-'E903 Data'!AA74)^2/(2*'E903 Data'!AA74)</f>
        <v>1.5156133381572598</v>
      </c>
      <c r="AB74" s="27">
        <f>(1-'E903 Data'!AB74)^2/(2*'E903 Data'!AB74)</f>
        <v>1.4581344308560675</v>
      </c>
      <c r="AC74" s="27">
        <f>(1-'E903 Data'!AC74)^2/(2*'E903 Data'!AC74)</f>
        <v>1.4837869647954325</v>
      </c>
      <c r="AD74" s="27">
        <f>(1-'E903 Data'!AD74)^2/(2*'E903 Data'!AD74)</f>
        <v>3.5085097506678529</v>
      </c>
      <c r="AE74" s="32">
        <v>0.8</v>
      </c>
      <c r="AF74" s="27">
        <f>(1-'E903 Data'!AF74)^2/(2*'E903 Data'!AF74)</f>
        <v>1.3846952684258418</v>
      </c>
      <c r="AG74" s="27">
        <f>(1-'E903 Data'!AG74)^2/(2*'E903 Data'!AG74)</f>
        <v>1.4096164058904739</v>
      </c>
      <c r="AH74" s="27">
        <f>(1-'E903 Data'!AH74)^2/(2*'E903 Data'!AH74)</f>
        <v>1.3837108003638017</v>
      </c>
      <c r="AI74" s="27">
        <f>(1-'E903 Data'!AI74)^2/(2*'E903 Data'!AI74)</f>
        <v>1.3926050228310505</v>
      </c>
      <c r="AJ74" s="27">
        <f>(1-'E903 Data'!AJ74)^2/(2*'E903 Data'!AJ74)</f>
        <v>3.189369157720892</v>
      </c>
      <c r="AK74" s="32">
        <v>0.8</v>
      </c>
      <c r="AL74" s="27">
        <f>(1-'E903 Data'!AL74)^2/(2*'E903 Data'!AL74)</f>
        <v>4.1562022982635343</v>
      </c>
    </row>
    <row r="75" spans="1:38" ht="16.2" thickBot="1" x14ac:dyDescent="0.35">
      <c r="A75" s="20">
        <v>0.78</v>
      </c>
      <c r="B75" s="27">
        <f>(1-'E903 Data'!B75)^2/(2*'E903 Data'!B75)</f>
        <v>1.4005757103574703</v>
      </c>
      <c r="C75" s="27">
        <f>(1-'E903 Data'!C75)^2/(2*'E903 Data'!C75)</f>
        <v>1.3837108003638017</v>
      </c>
      <c r="D75" s="27">
        <f>(1-'E903 Data'!D75)^2/(2*'E903 Data'!D75)</f>
        <v>1.3896317601459187</v>
      </c>
      <c r="E75" s="18">
        <f t="shared" si="0"/>
        <v>1.3913060902890635</v>
      </c>
      <c r="F75" s="27">
        <f>(1-'E903 Data'!F75)^2/(2*'E903 Data'!F75)</f>
        <v>3.1615680882084933</v>
      </c>
      <c r="G75" s="32">
        <v>0.78</v>
      </c>
      <c r="H75" s="27">
        <f>(1-'E903 Data'!H75)^2/(2*'E903 Data'!H75)</f>
        <v>1.425884306907742</v>
      </c>
      <c r="I75" s="27">
        <f>(1-'E903 Data'!I75)^2/(2*'E903 Data'!I75)</f>
        <v>1.3817446842344392</v>
      </c>
      <c r="J75" s="27">
        <f>(1-'E903 Data'!J75)^2/(2*'E903 Data'!J75)</f>
        <v>1.4320502324500228</v>
      </c>
      <c r="K75" s="27">
        <f>(1-'E903 Data'!K75)^2/(2*'E903 Data'!K75)</f>
        <v>1.4129847928509245</v>
      </c>
      <c r="L75" s="27">
        <f>(1-'E903 Data'!L75)^2/(2*'E903 Data'!L75)</f>
        <v>3.2346676361443545</v>
      </c>
      <c r="M75" s="32">
        <v>0.78</v>
      </c>
      <c r="N75" s="27">
        <f>(1-'E903 Data'!N75)^2/(2*'E903 Data'!N75)</f>
        <v>1.6169233635448137</v>
      </c>
      <c r="O75" s="27">
        <f>(1-'E903 Data'!O75)^2/(2*'E903 Data'!O75)</f>
        <v>1.6169233635448137</v>
      </c>
      <c r="P75" s="27">
        <f>(1-'E903 Data'!P75)^2/(2*'E903 Data'!P75)</f>
        <v>1.6096401606425703</v>
      </c>
      <c r="Q75" s="27">
        <f>(1-'E903 Data'!Q75)^2/(2*'E903 Data'!Q75)</f>
        <v>1.6144905432595575</v>
      </c>
      <c r="R75" s="27">
        <f>(1-'E903 Data'!R75)^2/(2*'E903 Data'!R75)</f>
        <v>3.9720598425196845</v>
      </c>
      <c r="S75" s="32">
        <v>0.78</v>
      </c>
      <c r="T75" s="27">
        <f>(1-'E903 Data'!T75)^2/(2*'E903 Data'!T75)</f>
        <v>1.4935654323936931</v>
      </c>
      <c r="U75" s="27">
        <f>(1-'E903 Data'!U75)^2/(2*'E903 Data'!U75)</f>
        <v>1.4773165085388997</v>
      </c>
      <c r="V75" s="27">
        <f>(1-'E903 Data'!V75)^2/(2*'E903 Data'!V75)</f>
        <v>1.4740957129322594</v>
      </c>
      <c r="W75" s="27">
        <f>(1-'E903 Data'!W75)^2/(2*'E903 Data'!W75)</f>
        <v>1.4816258555133077</v>
      </c>
      <c r="X75" s="27">
        <f>(1-'E903 Data'!X75)^2/(2*'E903 Data'!X75)</f>
        <v>3.4735611307420493</v>
      </c>
      <c r="Y75" s="32">
        <v>0.78</v>
      </c>
      <c r="Z75" s="27">
        <f>(1-'E903 Data'!Z75)^2/(2*'E903 Data'!Z75)</f>
        <v>1.4666176581680832</v>
      </c>
      <c r="AA75" s="27">
        <f>(1-'E903 Data'!AA75)^2/(2*'E903 Data'!AA75)</f>
        <v>1.5045340614498317</v>
      </c>
      <c r="AB75" s="27">
        <f>(1-'E903 Data'!AB75)^2/(2*'E903 Data'!AB75)</f>
        <v>1.4773165085388997</v>
      </c>
      <c r="AC75" s="27">
        <f>(1-'E903 Data'!AC75)^2/(2*'E903 Data'!AC75)</f>
        <v>1.4827058725630049</v>
      </c>
      <c r="AD75" s="27">
        <f>(1-'E903 Data'!AD75)^2/(2*'E903 Data'!AD75)</f>
        <v>3.4774164898320064</v>
      </c>
      <c r="AE75" s="32">
        <v>0.78</v>
      </c>
      <c r="AF75" s="27">
        <f>(1-'E903 Data'!AF75)^2/(2*'E903 Data'!AF75)</f>
        <v>1.4065941176470589</v>
      </c>
      <c r="AG75" s="27">
        <f>(1-'E903 Data'!AG75)^2/(2*'E903 Data'!AG75)</f>
        <v>1.4035805644791188</v>
      </c>
      <c r="AH75" s="27">
        <f>(1-'E903 Data'!AH75)^2/(2*'E903 Data'!AH75)</f>
        <v>1.3955868541380887</v>
      </c>
      <c r="AI75" s="27">
        <f>(1-'E903 Data'!AI75)^2/(2*'E903 Data'!AI75)</f>
        <v>1.401910129420157</v>
      </c>
      <c r="AJ75" s="27">
        <f>(1-'E903 Data'!AJ75)^2/(2*'E903 Data'!AJ75)</f>
        <v>3.197223184408899</v>
      </c>
      <c r="AK75" s="32">
        <v>0.78</v>
      </c>
      <c r="AL75" s="27">
        <f>(1-'E903 Data'!AL75)^2/(2*'E903 Data'!AL75)</f>
        <v>4.1926329218107004</v>
      </c>
    </row>
    <row r="76" spans="1:38" ht="16.2" thickBot="1" x14ac:dyDescent="0.35">
      <c r="A76" s="20">
        <v>0.76</v>
      </c>
      <c r="B76" s="27">
        <f>(1-'E903 Data'!B76)^2/(2*'E903 Data'!B76)</f>
        <v>1.3896317601459187</v>
      </c>
      <c r="C76" s="27">
        <f>(1-'E903 Data'!C76)^2/(2*'E903 Data'!C76)</f>
        <v>1.3856806781975419</v>
      </c>
      <c r="D76" s="27">
        <f>(1-'E903 Data'!D76)^2/(2*'E903 Data'!D76)</f>
        <v>1.405588631143776</v>
      </c>
      <c r="E76" s="18">
        <f t="shared" si="0"/>
        <v>1.3936336898290789</v>
      </c>
      <c r="F76" s="27">
        <f>(1-'E903 Data'!F76)^2/(2*'E903 Data'!F76)</f>
        <v>3.2096275933609952</v>
      </c>
      <c r="G76" s="32">
        <v>0.76</v>
      </c>
      <c r="H76" s="27">
        <f>(1-'E903 Data'!H76)^2/(2*'E903 Data'!H76)</f>
        <v>1.4269094619666045</v>
      </c>
      <c r="I76" s="27">
        <f>(1-'E903 Data'!I76)^2/(2*'E903 Data'!I76)</f>
        <v>1.3896317601459187</v>
      </c>
      <c r="J76" s="27">
        <f>(1-'E903 Data'!J76)^2/(2*'E903 Data'!J76)</f>
        <v>1.4289627669452181</v>
      </c>
      <c r="K76" s="27">
        <f>(1-'E903 Data'!K76)^2/(2*'E903 Data'!K76)</f>
        <v>1.4150110436208929</v>
      </c>
      <c r="L76" s="27">
        <f>(1-'E903 Data'!L76)^2/(2*'E903 Data'!L76)</f>
        <v>3.2833455411621149</v>
      </c>
      <c r="M76" s="32">
        <v>0.76</v>
      </c>
      <c r="N76" s="27">
        <f>(1-'E903 Data'!N76)^2/(2*'E903 Data'!N76)</f>
        <v>1.6218043390514634</v>
      </c>
      <c r="O76" s="27">
        <f>(1-'E903 Data'!O76)^2/(2*'E903 Data'!O76)</f>
        <v>1.6328618601115052</v>
      </c>
      <c r="P76" s="27">
        <f>(1-'E903 Data'!P76)^2/(2*'E903 Data'!P76)</f>
        <v>1.6353333587011669</v>
      </c>
      <c r="Q76" s="27">
        <f>(1-'E903 Data'!Q76)^2/(2*'E903 Data'!Q76)</f>
        <v>1.6299850264371694</v>
      </c>
      <c r="R76" s="27">
        <f>(1-'E903 Data'!R76)^2/(2*'E903 Data'!R76)</f>
        <v>4.0932788388253751</v>
      </c>
      <c r="S76" s="32">
        <v>0.76</v>
      </c>
      <c r="T76" s="27">
        <f>(1-'E903 Data'!T76)^2/(2*'E903 Data'!T76)</f>
        <v>1.4892086075345732</v>
      </c>
      <c r="U76" s="27">
        <f>(1-'E903 Data'!U76)^2/(2*'E903 Data'!U76)</f>
        <v>1.4827058725630056</v>
      </c>
      <c r="V76" s="27">
        <f>(1-'E903 Data'!V76)^2/(2*'E903 Data'!V76)</f>
        <v>1.4634285950023576</v>
      </c>
      <c r="W76" s="27">
        <f>(1-'E903 Data'!W76)^2/(2*'E903 Data'!W76)</f>
        <v>1.4783922401518745</v>
      </c>
      <c r="X76" s="27">
        <f>(1-'E903 Data'!X76)^2/(2*'E903 Data'!X76)</f>
        <v>3.5085097506678542</v>
      </c>
      <c r="Y76" s="32">
        <v>0.76</v>
      </c>
      <c r="Z76" s="27">
        <f>(1-'E903 Data'!Z76)^2/(2*'E903 Data'!Z76)</f>
        <v>1.4434485981308411</v>
      </c>
      <c r="AA76" s="27">
        <f>(1-'E903 Data'!AA76)^2/(2*'E903 Data'!AA76)</f>
        <v>1.5078461538461541</v>
      </c>
      <c r="AB76" s="27">
        <f>(1-'E903 Data'!AB76)^2/(2*'E903 Data'!AB76)</f>
        <v>1.4613077955723037</v>
      </c>
      <c r="AC76" s="27">
        <f>(1-'E903 Data'!AC76)^2/(2*'E903 Data'!AC76)</f>
        <v>1.4705282700089337</v>
      </c>
      <c r="AD76" s="27">
        <f>(1-'E903 Data'!AD76)^2/(2*'E903 Data'!AD76)</f>
        <v>3.4799905681706482</v>
      </c>
      <c r="AE76" s="32">
        <v>0.76</v>
      </c>
      <c r="AF76" s="27">
        <f>(1-'E903 Data'!AF76)^2/(2*'E903 Data'!AF76)</f>
        <v>1.4005757103574703</v>
      </c>
      <c r="AG76" s="27">
        <f>(1-'E903 Data'!AG76)^2/(2*'E903 Data'!AG76)</f>
        <v>1.3985772893772892</v>
      </c>
      <c r="AH76" s="27">
        <f>(1-'E903 Data'!AH76)^2/(2*'E903 Data'!AH76)</f>
        <v>1.3935980127912291</v>
      </c>
      <c r="AI76" s="27">
        <f>(1-'E903 Data'!AI76)^2/(2*'E903 Data'!AI76)</f>
        <v>1.3975795194508007</v>
      </c>
      <c r="AJ76" s="27">
        <f>(1-'E903 Data'!AJ76)^2/(2*'E903 Data'!AJ76)</f>
        <v>3.2232473355537055</v>
      </c>
      <c r="AK76" s="32">
        <v>0.76</v>
      </c>
      <c r="AL76" s="27">
        <f>(1-'E903 Data'!AL76)^2/(2*'E903 Data'!AL76)</f>
        <v>4.1305008130081298</v>
      </c>
    </row>
    <row r="77" spans="1:38" ht="16.2" thickBot="1" x14ac:dyDescent="0.35">
      <c r="A77" s="20">
        <v>0.74</v>
      </c>
      <c r="B77" s="27">
        <f>(1-'E903 Data'!B77)^2/(2*'E903 Data'!B77)</f>
        <v>1.3846952684258418</v>
      </c>
      <c r="C77" s="27">
        <f>(1-'E903 Data'!C77)^2/(2*'E903 Data'!C77)</f>
        <v>1.3955868541380887</v>
      </c>
      <c r="D77" s="27">
        <f>(1-'E903 Data'!D77)^2/(2*'E903 Data'!D77)</f>
        <v>1.4086080036798527</v>
      </c>
      <c r="E77" s="18">
        <f t="shared" si="0"/>
        <v>1.3962967087479277</v>
      </c>
      <c r="F77" s="27">
        <f>(1-'E903 Data'!F77)^2/(2*'E903 Data'!F77)</f>
        <v>3.2084967551622414</v>
      </c>
      <c r="G77" s="32">
        <v>0.74</v>
      </c>
      <c r="H77" s="27">
        <f>(1-'E903 Data'!H77)^2/(2*'E903 Data'!H77)</f>
        <v>1.4434485981308411</v>
      </c>
      <c r="I77" s="27">
        <f>(1-'E903 Data'!I77)^2/(2*'E903 Data'!I77)</f>
        <v>1.3965827081427264</v>
      </c>
      <c r="J77" s="27">
        <f>(1-'E903 Data'!J77)^2/(2*'E903 Data'!J77)</f>
        <v>1.4424073096683794</v>
      </c>
      <c r="K77" s="27">
        <f>(1-'E903 Data'!K77)^2/(2*'E903 Data'!K77)</f>
        <v>1.4272514019895879</v>
      </c>
      <c r="L77" s="27">
        <f>(1-'E903 Data'!L77)^2/(2*'E903 Data'!L77)</f>
        <v>3.3152600075671579</v>
      </c>
      <c r="M77" s="32">
        <v>0.74</v>
      </c>
      <c r="N77" s="27">
        <f>(1-'E903 Data'!N77)^2/(2*'E903 Data'!N77)</f>
        <v>1.6502726135783568</v>
      </c>
      <c r="O77" s="27">
        <f>(1-'E903 Data'!O77)^2/(2*'E903 Data'!O77)</f>
        <v>1.6415349949135301</v>
      </c>
      <c r="P77" s="27">
        <f>(1-'E903 Data'!P77)^2/(2*'E903 Data'!P77)</f>
        <v>1.6427792620865138</v>
      </c>
      <c r="Q77" s="27">
        <f>(1-'E903 Data'!Q77)^2/(2*'E903 Data'!Q77)</f>
        <v>1.6448559705715902</v>
      </c>
      <c r="R77" s="27">
        <f>(1-'E903 Data'!R77)^2/(2*'E903 Data'!R77)</f>
        <v>4.1390386211966979</v>
      </c>
      <c r="S77" s="32">
        <v>0.74</v>
      </c>
      <c r="T77" s="27">
        <f>(1-'E903 Data'!T77)^2/(2*'E903 Data'!T77)</f>
        <v>1.5078461538461541</v>
      </c>
      <c r="U77" s="27">
        <f>(1-'E903 Data'!U77)^2/(2*'E903 Data'!U77)</f>
        <v>1.4783922401518745</v>
      </c>
      <c r="V77" s="27">
        <f>(1-'E903 Data'!V77)^2/(2*'E903 Data'!V77)</f>
        <v>1.4730242424242421</v>
      </c>
      <c r="W77" s="27">
        <f>(1-'E903 Data'!W77)^2/(2*'E903 Data'!W77)</f>
        <v>1.4863137032333178</v>
      </c>
      <c r="X77" s="27">
        <f>(1-'E903 Data'!X77)^2/(2*'E903 Data'!X77)</f>
        <v>3.5255400079459687</v>
      </c>
      <c r="Y77" s="32">
        <v>0.74</v>
      </c>
      <c r="Z77" s="27">
        <f>(1-'E903 Data'!Z77)^2/(2*'E903 Data'!Z77)</f>
        <v>1.4676827822390175</v>
      </c>
      <c r="AA77" s="27">
        <f>(1-'E903 Data'!AA77)^2/(2*'E903 Data'!AA77)</f>
        <v>1.4924745940783188</v>
      </c>
      <c r="AB77" s="27">
        <f>(1-'E903 Data'!AB77)^2/(2*'E903 Data'!AB77)</f>
        <v>1.4859523809523811</v>
      </c>
      <c r="AC77" s="27">
        <f>(1-'E903 Data'!AC77)^2/(2*'E903 Data'!AC77)</f>
        <v>1.4819857418264404</v>
      </c>
      <c r="AD77" s="27">
        <f>(1-'E903 Data'!AD77)^2/(2*'E903 Data'!AD77)</f>
        <v>3.5098150435471105</v>
      </c>
      <c r="AE77" s="32">
        <v>0.74</v>
      </c>
      <c r="AF77" s="27">
        <f>(1-'E903 Data'!AF77)^2/(2*'E903 Data'!AF77)</f>
        <v>1.4126474654377881</v>
      </c>
      <c r="AG77" s="27">
        <f>(1-'E903 Data'!AG77)^2/(2*'E903 Data'!AG77)</f>
        <v>1.4320502324500228</v>
      </c>
      <c r="AH77" s="27">
        <f>(1-'E903 Data'!AH77)^2/(2*'E903 Data'!AH77)</f>
        <v>1.4065941176470589</v>
      </c>
      <c r="AI77" s="27">
        <f>(1-'E903 Data'!AI77)^2/(2*'E903 Data'!AI77)</f>
        <v>1.4170412215894512</v>
      </c>
      <c r="AJ77" s="27">
        <f>(1-'E903 Data'!AJ77)^2/(2*'E903 Data'!AJ77)</f>
        <v>3.2798298443068838</v>
      </c>
      <c r="AK77" s="32">
        <v>0.74</v>
      </c>
      <c r="AL77" s="27">
        <f>(1-'E903 Data'!AL77)^2/(2*'E903 Data'!AL77)</f>
        <v>4.14588995922528</v>
      </c>
    </row>
    <row r="78" spans="1:38" ht="16.2" thickBot="1" x14ac:dyDescent="0.35">
      <c r="A78" s="20">
        <v>0.72</v>
      </c>
      <c r="B78" s="27">
        <f>(1-'E903 Data'!B78)^2/(2*'E903 Data'!B78)</f>
        <v>1.3846952684258418</v>
      </c>
      <c r="C78" s="27">
        <f>(1-'E903 Data'!C78)^2/(2*'E903 Data'!C78)</f>
        <v>1.3642172374943669</v>
      </c>
      <c r="D78" s="27">
        <f>(1-'E903 Data'!D78)^2/(2*'E903 Data'!D78)</f>
        <v>1.4045841138659323</v>
      </c>
      <c r="E78" s="18">
        <f t="shared" si="0"/>
        <v>1.3844988732620471</v>
      </c>
      <c r="F78" s="27">
        <f>(1-'E903 Data'!F78)^2/(2*'E903 Data'!F78)</f>
        <v>3.2186972045097497</v>
      </c>
      <c r="G78" s="32">
        <v>0.72</v>
      </c>
      <c r="H78" s="27">
        <f>(1-'E903 Data'!H78)^2/(2*'E903 Data'!H78)</f>
        <v>1.44867037470726</v>
      </c>
      <c r="I78" s="27">
        <f>(1-'E903 Data'!I78)^2/(2*'E903 Data'!I78)</f>
        <v>1.4146730627306274</v>
      </c>
      <c r="J78" s="27">
        <f>(1-'E903 Data'!J78)^2/(2*'E903 Data'!J78)</f>
        <v>1.4372161230195712</v>
      </c>
      <c r="K78" s="27">
        <f>(1-'E903 Data'!K78)^2/(2*'E903 Data'!K78)</f>
        <v>1.4334253398459709</v>
      </c>
      <c r="L78" s="27">
        <f>(1-'E903 Data'!L78)^2/(2*'E903 Data'!L78)</f>
        <v>3.3916908456130215</v>
      </c>
      <c r="M78" s="32">
        <v>0.72</v>
      </c>
      <c r="N78" s="27">
        <f>(1-'E903 Data'!N78)^2/(2*'E903 Data'!N78)</f>
        <v>1.6490204081632656</v>
      </c>
      <c r="O78" s="27">
        <f>(1-'E903 Data'!O78)^2/(2*'E903 Data'!O78)</f>
        <v>1.6477695308516065</v>
      </c>
      <c r="P78" s="27">
        <f>(1-'E903 Data'!P78)^2/(2*'E903 Data'!P78)</f>
        <v>1.634096957403651</v>
      </c>
      <c r="Q78" s="27">
        <f>(1-'E903 Data'!Q78)^2/(2*'E903 Data'!Q78)</f>
        <v>1.6436095056281463</v>
      </c>
      <c r="R78" s="27">
        <f>(1-'E903 Data'!R78)^2/(2*'E903 Data'!R78)</f>
        <v>4.21192785427424</v>
      </c>
      <c r="S78" s="32">
        <v>0.72</v>
      </c>
      <c r="T78" s="27">
        <f>(1-'E903 Data'!T78)^2/(2*'E903 Data'!T78)</f>
        <v>1.4773165085388997</v>
      </c>
      <c r="U78" s="27">
        <f>(1-'E903 Data'!U78)^2/(2*'E903 Data'!U78)</f>
        <v>1.4859523809523811</v>
      </c>
      <c r="V78" s="27">
        <f>(1-'E903 Data'!V78)^2/(2*'E903 Data'!V78)</f>
        <v>1.4623676720075403</v>
      </c>
      <c r="W78" s="27">
        <f>(1-'E903 Data'!W78)^2/(2*'E903 Data'!W78)</f>
        <v>1.4751682464454978</v>
      </c>
      <c r="X78" s="27">
        <f>(1-'E903 Data'!X78)^2/(2*'E903 Data'!X78)</f>
        <v>3.544030341113106</v>
      </c>
      <c r="Y78" s="32">
        <v>0.72</v>
      </c>
      <c r="Z78" s="27">
        <f>(1-'E903 Data'!Z78)^2/(2*'E903 Data'!Z78)</f>
        <v>1.4528662834350068</v>
      </c>
      <c r="AA78" s="27">
        <f>(1-'E903 Data'!AA78)^2/(2*'E903 Data'!AA78)</f>
        <v>1.4946573613766729</v>
      </c>
      <c r="AB78" s="27">
        <f>(1-'E903 Data'!AB78)^2/(2*'E903 Data'!AB78)</f>
        <v>1.444490906965872</v>
      </c>
      <c r="AC78" s="27">
        <f>(1-'E903 Data'!AC78)^2/(2*'E903 Data'!AC78)</f>
        <v>1.4637824688253174</v>
      </c>
      <c r="AD78" s="27">
        <f>(1-'E903 Data'!AD78)^2/(2*'E903 Data'!AD78)</f>
        <v>3.5019950405058284</v>
      </c>
      <c r="AE78" s="32">
        <v>0.72</v>
      </c>
      <c r="AF78" s="27">
        <f>(1-'E903 Data'!AF78)^2/(2*'E903 Data'!AF78)</f>
        <v>1.3985772893772892</v>
      </c>
      <c r="AG78" s="27">
        <f>(1-'E903 Data'!AG78)^2/(2*'E903 Data'!AG78)</f>
        <v>1.4086080036798527</v>
      </c>
      <c r="AH78" s="27">
        <f>(1-'E903 Data'!AH78)^2/(2*'E903 Data'!AH78)</f>
        <v>1.4025779816513764</v>
      </c>
      <c r="AI78" s="27">
        <f>(1-'E903 Data'!AI78)^2/(2*'E903 Data'!AI78)</f>
        <v>1.4032462628734579</v>
      </c>
      <c r="AJ78" s="27">
        <f>(1-'E903 Data'!AJ78)^2/(2*'E903 Data'!AJ78)</f>
        <v>3.2845187793427222</v>
      </c>
      <c r="AK78" s="32">
        <v>0.72</v>
      </c>
      <c r="AL78" s="27">
        <f>(1-'E903 Data'!AL78)^2/(2*'E903 Data'!AL78)</f>
        <v>4.0698803212851402</v>
      </c>
    </row>
    <row r="79" spans="1:38" ht="16.2" thickBot="1" x14ac:dyDescent="0.35">
      <c r="A79" s="20">
        <v>0.7</v>
      </c>
      <c r="B79" s="27">
        <f>(1-'E903 Data'!B79)^2/(2*'E903 Data'!B79)</f>
        <v>1.3709978300180827</v>
      </c>
      <c r="C79" s="27">
        <f>(1-'E903 Data'!C79)^2/(2*'E903 Data'!C79)</f>
        <v>1.3846952684258418</v>
      </c>
      <c r="D79" s="27">
        <f>(1-'E903 Data'!D79)^2/(2*'E903 Data'!D79)</f>
        <v>1.3788025408348454</v>
      </c>
      <c r="E79" s="18">
        <f t="shared" si="0"/>
        <v>1.3781652130929232</v>
      </c>
      <c r="F79" s="27">
        <f>(1-'E903 Data'!F79)^2/(2*'E903 Data'!F79)</f>
        <v>3.1505553616866591</v>
      </c>
      <c r="G79" s="32">
        <v>0.7</v>
      </c>
      <c r="H79" s="27">
        <f>(1-'E903 Data'!H79)^2/(2*'E903 Data'!H79)</f>
        <v>1.4341135644485807</v>
      </c>
      <c r="I79" s="27">
        <f>(1-'E903 Data'!I79)^2/(2*'E903 Data'!I79)</f>
        <v>1.411636135421465</v>
      </c>
      <c r="J79" s="27">
        <f>(1-'E903 Data'!J79)^2/(2*'E903 Data'!J79)</f>
        <v>1.453917840375587</v>
      </c>
      <c r="K79" s="27">
        <f>(1-'E903 Data'!K79)^2/(2*'E903 Data'!K79)</f>
        <v>1.4330813953488373</v>
      </c>
      <c r="L79" s="27">
        <f>(1-'E903 Data'!L79)^2/(2*'E903 Data'!L79)</f>
        <v>3.339221917808219</v>
      </c>
      <c r="M79" s="32">
        <v>0.7</v>
      </c>
      <c r="N79" s="27">
        <f>(1-'E903 Data'!N79)^2/(2*'E903 Data'!N79)</f>
        <v>1.6378100812595229</v>
      </c>
      <c r="O79" s="27">
        <f>(1-'E903 Data'!O79)^2/(2*'E903 Data'!O79)</f>
        <v>1.6654034155110424</v>
      </c>
      <c r="P79" s="27">
        <f>(1-'E903 Data'!P79)^2/(2*'E903 Data'!P79)</f>
        <v>1.6427792620865138</v>
      </c>
      <c r="Q79" s="27">
        <f>(1-'E903 Data'!Q79)^2/(2*'E903 Data'!Q79)</f>
        <v>1.6486033015926991</v>
      </c>
      <c r="R79" s="27">
        <f>(1-'E903 Data'!R79)^2/(2*'E903 Data'!R79)</f>
        <v>4.1596492049971596</v>
      </c>
      <c r="S79" s="32">
        <v>0.7</v>
      </c>
      <c r="T79" s="27">
        <f>(1-'E903 Data'!T79)^2/(2*'E903 Data'!T79)</f>
        <v>1.5034322456813818</v>
      </c>
      <c r="U79" s="27">
        <f>(1-'E903 Data'!U79)^2/(2*'E903 Data'!U79)</f>
        <v>1.5023315347721822</v>
      </c>
      <c r="V79" s="27">
        <f>(1-'E903 Data'!V79)^2/(2*'E903 Data'!V79)</f>
        <v>1.4794690408357074</v>
      </c>
      <c r="W79" s="27">
        <f>(1-'E903 Data'!W79)^2/(2*'E903 Data'!W79)</f>
        <v>1.495021580345286</v>
      </c>
      <c r="X79" s="27">
        <f>(1-'E903 Data'!X79)^2/(2*'E903 Data'!X79)</f>
        <v>3.5613409482327034</v>
      </c>
      <c r="Y79" s="32">
        <v>0.7</v>
      </c>
      <c r="Z79" s="27">
        <f>(1-'E903 Data'!Z79)^2/(2*'E903 Data'!Z79)</f>
        <v>1.456024060150376</v>
      </c>
      <c r="AA79" s="27">
        <f>(1-'E903 Data'!AA79)^2/(2*'E903 Data'!AA79)</f>
        <v>1.4968444976076556</v>
      </c>
      <c r="AB79" s="27">
        <f>(1-'E903 Data'!AB79)^2/(2*'E903 Data'!AB79)</f>
        <v>1.446578591483388</v>
      </c>
      <c r="AC79" s="27">
        <f>(1-'E903 Data'!AC79)^2/(2*'E903 Data'!AC79)</f>
        <v>1.466262850773669</v>
      </c>
      <c r="AD79" s="27">
        <f>(1-'E903 Data'!AD79)^2/(2*'E903 Data'!AD79)</f>
        <v>3.4569340031289721</v>
      </c>
      <c r="AE79" s="32">
        <v>0.7</v>
      </c>
      <c r="AF79" s="27">
        <f>(1-'E903 Data'!AF79)^2/(2*'E903 Data'!AF79)</f>
        <v>1.3955868541380887</v>
      </c>
      <c r="AG79" s="27">
        <f>(1-'E903 Data'!AG79)^2/(2*'E903 Data'!AG79)</f>
        <v>1.3985772893772892</v>
      </c>
      <c r="AH79" s="27">
        <f>(1-'E903 Data'!AH79)^2/(2*'E903 Data'!AH79)</f>
        <v>1.3876543280182232</v>
      </c>
      <c r="AI79" s="27">
        <f>(1-'E903 Data'!AI79)^2/(2*'E903 Data'!AI79)</f>
        <v>1.3939292212407353</v>
      </c>
      <c r="AJ79" s="27">
        <f>(1-'E903 Data'!AJ79)^2/(2*'E903 Data'!AJ79)</f>
        <v>3.2039797421731118</v>
      </c>
      <c r="AK79" s="32">
        <v>0.7</v>
      </c>
      <c r="AL79" s="27">
        <f>(1-'E903 Data'!AL79)^2/(2*'E903 Data'!AL79)</f>
        <v>4.1407496945010189</v>
      </c>
    </row>
    <row r="80" spans="1:38" ht="16.2" thickBot="1" x14ac:dyDescent="0.35">
      <c r="A80" s="20">
        <v>0.68</v>
      </c>
      <c r="B80" s="27">
        <f>(1-'E903 Data'!B80)^2/(2*'E903 Data'!B80)</f>
        <v>1.3827272727272728</v>
      </c>
      <c r="C80" s="27">
        <f>(1-'E903 Data'!C80)^2/(2*'E903 Data'!C80)</f>
        <v>1.3788025408348454</v>
      </c>
      <c r="D80" s="27">
        <f>(1-'E903 Data'!D80)^2/(2*'E903 Data'!D80)</f>
        <v>1.3945919561243145</v>
      </c>
      <c r="E80" s="18">
        <f t="shared" si="0"/>
        <v>1.3853739232288109</v>
      </c>
      <c r="F80" s="27">
        <f>(1-'E903 Data'!F80)^2/(2*'E903 Data'!F80)</f>
        <v>3.1682051113545091</v>
      </c>
      <c r="G80" s="32">
        <v>0.68</v>
      </c>
      <c r="H80" s="27">
        <f>(1-'E903 Data'!H80)^2/(2*'E903 Data'!H80)</f>
        <v>1.4528662834350068</v>
      </c>
      <c r="I80" s="27">
        <f>(1-'E903 Data'!I80)^2/(2*'E903 Data'!I80)</f>
        <v>1.4248601482854495</v>
      </c>
      <c r="J80" s="27">
        <f>(1-'E903 Data'!J80)^2/(2*'E903 Data'!J80)</f>
        <v>1.456024060150376</v>
      </c>
      <c r="K80" s="27">
        <f>(1-'E903 Data'!K80)^2/(2*'E903 Data'!K80)</f>
        <v>1.444490906965872</v>
      </c>
      <c r="L80" s="27">
        <f>(1-'E903 Data'!L80)^2/(2*'E903 Data'!L80)</f>
        <v>3.3720138481449529</v>
      </c>
      <c r="M80" s="32">
        <v>0.68</v>
      </c>
      <c r="N80" s="27">
        <f>(1-'E903 Data'!N80)^2/(2*'E903 Data'!N80)</f>
        <v>1.6692164609053499</v>
      </c>
      <c r="O80" s="27">
        <f>(1-'E903 Data'!O80)^2/(2*'E903 Data'!O80)</f>
        <v>1.6415349949135301</v>
      </c>
      <c r="P80" s="27">
        <f>(1-'E903 Data'!P80)^2/(2*'E903 Data'!P80)</f>
        <v>1.6616025641025636</v>
      </c>
      <c r="Q80" s="27">
        <f>(1-'E903 Data'!Q80)^2/(2*'E903 Data'!Q80)</f>
        <v>1.6573936291240043</v>
      </c>
      <c r="R80" s="27">
        <f>(1-'E903 Data'!R80)^2/(2*'E903 Data'!R80)</f>
        <v>4.1856529680365284</v>
      </c>
      <c r="S80" s="32">
        <v>0.68</v>
      </c>
      <c r="T80" s="27">
        <f>(1-'E903 Data'!T80)^2/(2*'E903 Data'!T80)</f>
        <v>1.5156133381572598</v>
      </c>
      <c r="U80" s="27">
        <f>(1-'E903 Data'!U80)^2/(2*'E903 Data'!U80)</f>
        <v>1.5122778420038534</v>
      </c>
      <c r="V80" s="27">
        <f>(1-'E903 Data'!V80)^2/(2*'E903 Data'!V80)</f>
        <v>1.4881221163012395</v>
      </c>
      <c r="W80" s="27">
        <f>(1-'E903 Data'!W80)^2/(2*'E903 Data'!W80)</f>
        <v>1.5052692198922146</v>
      </c>
      <c r="X80" s="27">
        <f>(1-'E903 Data'!X80)^2/(2*'E903 Data'!X80)</f>
        <v>3.590949748009272</v>
      </c>
      <c r="Y80" s="32">
        <v>0.68</v>
      </c>
      <c r="Z80" s="27">
        <f>(1-'E903 Data'!Z80)^2/(2*'E903 Data'!Z80)</f>
        <v>1.4644905660377361</v>
      </c>
      <c r="AA80" s="27">
        <f>(1-'E903 Data'!AA80)^2/(2*'E903 Data'!AA80)</f>
        <v>1.4892086075345732</v>
      </c>
      <c r="AB80" s="27">
        <f>(1-'E903 Data'!AB80)^2/(2*'E903 Data'!AB80)</f>
        <v>1.4623676720075403</v>
      </c>
      <c r="AC80" s="27">
        <f>(1-'E903 Data'!AC80)^2/(2*'E903 Data'!AC80)</f>
        <v>1.4719538334122109</v>
      </c>
      <c r="AD80" s="27">
        <f>(1-'E903 Data'!AD80)^2/(2*'E903 Data'!AD80)</f>
        <v>3.4697126654898516</v>
      </c>
      <c r="AE80" s="32">
        <v>0.68</v>
      </c>
      <c r="AF80" s="27">
        <f>(1-'E903 Data'!AF80)^2/(2*'E903 Data'!AF80)</f>
        <v>1.4136597740894421</v>
      </c>
      <c r="AG80" s="27">
        <f>(1-'E903 Data'!AG80)^2/(2*'E903 Data'!AG80)</f>
        <v>1.4005757103574703</v>
      </c>
      <c r="AH80" s="27">
        <f>(1-'E903 Data'!AH80)^2/(2*'E903 Data'!AH80)</f>
        <v>1.4045841138659323</v>
      </c>
      <c r="AI80" s="27">
        <f>(1-'E903 Data'!AI80)^2/(2*'E903 Data'!AI80)</f>
        <v>1.4062588477051106</v>
      </c>
      <c r="AJ80" s="27">
        <f>(1-'E903 Data'!AJ80)^2/(2*'E903 Data'!AJ80)</f>
        <v>3.2392538357945568</v>
      </c>
      <c r="AK80" s="32">
        <v>0.68</v>
      </c>
      <c r="AL80" s="27">
        <f>(1-'E903 Data'!AL80)^2/(2*'E903 Data'!AL80)</f>
        <v>4.15104081632653</v>
      </c>
    </row>
    <row r="81" spans="1:38" ht="16.2" thickBot="1" x14ac:dyDescent="0.35">
      <c r="A81" s="20">
        <v>0.66</v>
      </c>
      <c r="B81" s="27">
        <f>(1-'E903 Data'!B81)^2/(2*'E903 Data'!B81)</f>
        <v>1.4086080036798527</v>
      </c>
      <c r="C81" s="27">
        <f>(1-'E903 Data'!C81)^2/(2*'E903 Data'!C81)</f>
        <v>1.3817446842344392</v>
      </c>
      <c r="D81" s="27">
        <f>(1-'E903 Data'!D81)^2/(2*'E903 Data'!D81)</f>
        <v>1.438252331002331</v>
      </c>
      <c r="E81" s="18">
        <f t="shared" si="0"/>
        <v>1.409535006305541</v>
      </c>
      <c r="F81" s="27">
        <f>(1-'E903 Data'!F81)^2/(2*'E903 Data'!F81)</f>
        <v>3.2635025411061283</v>
      </c>
      <c r="G81" s="32">
        <v>0.66</v>
      </c>
      <c r="H81" s="27">
        <f>(1-'E903 Data'!H81)^2/(2*'E903 Data'!H81)</f>
        <v>1.4935654323936931</v>
      </c>
      <c r="I81" s="27">
        <f>(1-'E903 Data'!I81)^2/(2*'E903 Data'!I81)</f>
        <v>1.44867037470726</v>
      </c>
      <c r="J81" s="27">
        <f>(1-'E903 Data'!J81)^2/(2*'E903 Data'!J81)</f>
        <v>1.4740957129322594</v>
      </c>
      <c r="K81" s="27">
        <f>(1-'E903 Data'!K81)^2/(2*'E903 Data'!K81)</f>
        <v>1.4719538334122098</v>
      </c>
      <c r="L81" s="27">
        <f>(1-'E903 Data'!L81)^2/(2*'E903 Data'!L81)</f>
        <v>3.4851479627989366</v>
      </c>
      <c r="M81" s="32">
        <v>0.66</v>
      </c>
      <c r="N81" s="27">
        <f>(1-'E903 Data'!N81)^2/(2*'E903 Data'!N81)</f>
        <v>1.6833028711846869</v>
      </c>
      <c r="O81" s="27">
        <f>(1-'E903 Data'!O81)^2/(2*'E903 Data'!O81)</f>
        <v>1.7014737102657636</v>
      </c>
      <c r="P81" s="27">
        <f>(1-'E903 Data'!P81)^2/(2*'E903 Data'!P81)</f>
        <v>1.6755987880350698</v>
      </c>
      <c r="Q81" s="27">
        <f>(1-'E903 Data'!Q81)^2/(2*'E903 Data'!Q81)</f>
        <v>1.6867428797559436</v>
      </c>
      <c r="R81" s="27">
        <f>(1-'E903 Data'!R81)^2/(2*'E903 Data'!R81)</f>
        <v>4.3308672126335575</v>
      </c>
      <c r="S81" s="32">
        <v>0.66</v>
      </c>
      <c r="T81" s="27">
        <f>(1-'E903 Data'!T81)^2/(2*'E903 Data'!T81)</f>
        <v>1.544948925256473</v>
      </c>
      <c r="U81" s="27">
        <f>(1-'E903 Data'!U81)^2/(2*'E903 Data'!U81)</f>
        <v>1.5403852023403215</v>
      </c>
      <c r="V81" s="27">
        <f>(1-'E903 Data'!V81)^2/(2*'E903 Data'!V81)</f>
        <v>1.5023315347721822</v>
      </c>
      <c r="W81" s="27">
        <f>(1-'E903 Data'!W81)^2/(2*'E903 Data'!W81)</f>
        <v>1.5290567928190202</v>
      </c>
      <c r="X81" s="27">
        <f>(1-'E903 Data'!X81)^2/(2*'E903 Data'!X81)</f>
        <v>3.6963755338904374</v>
      </c>
      <c r="Y81" s="32">
        <v>0.66</v>
      </c>
      <c r="Z81" s="27">
        <f>(1-'E903 Data'!Z81)^2/(2*'E903 Data'!Z81)</f>
        <v>1.4848691337458353</v>
      </c>
      <c r="AA81" s="27">
        <f>(1-'E903 Data'!AA81)^2/(2*'E903 Data'!AA81)</f>
        <v>1.5122778420038534</v>
      </c>
      <c r="AB81" s="27">
        <f>(1-'E903 Data'!AB81)^2/(2*'E903 Data'!AB81)</f>
        <v>1.47195383341221</v>
      </c>
      <c r="AC81" s="27">
        <f>(1-'E903 Data'!AC81)^2/(2*'E903 Data'!AC81)</f>
        <v>1.4895710121886592</v>
      </c>
      <c r="AD81" s="27">
        <f>(1-'E903 Data'!AD81)^2/(2*'E903 Data'!AD81)</f>
        <v>3.5493421410025965</v>
      </c>
      <c r="AE81" s="32">
        <v>0.66</v>
      </c>
      <c r="AF81" s="27">
        <f>(1-'E903 Data'!AF81)^2/(2*'E903 Data'!AF81)</f>
        <v>1.425884306907742</v>
      </c>
      <c r="AG81" s="27">
        <f>(1-'E903 Data'!AG81)^2/(2*'E903 Data'!AG81)</f>
        <v>1.436180926874709</v>
      </c>
      <c r="AH81" s="27">
        <f>(1-'E903 Data'!AH81)^2/(2*'E903 Data'!AH81)</f>
        <v>1.4096164058904739</v>
      </c>
      <c r="AI81" s="27">
        <f>(1-'E903 Data'!AI81)^2/(2*'E903 Data'!AI81)</f>
        <v>1.423836984715146</v>
      </c>
      <c r="AJ81" s="27">
        <f>(1-'E903 Data'!AJ81)^2/(2*'E903 Data'!AJ81)</f>
        <v>3.3140691489361713</v>
      </c>
      <c r="AK81" s="32">
        <v>0.66</v>
      </c>
      <c r="AL81" s="27">
        <f>(1-'E903 Data'!AL81)^2/(2*'E903 Data'!AL81)</f>
        <v>4.1305008130081298</v>
      </c>
    </row>
    <row r="82" spans="1:38" ht="16.2" thickBot="1" x14ac:dyDescent="0.35">
      <c r="A82" s="20">
        <v>0.64</v>
      </c>
      <c r="B82" s="27">
        <f>(1-'E903 Data'!B82)^2/(2*'E903 Data'!B82)</f>
        <v>1.4156873327180433</v>
      </c>
      <c r="C82" s="27">
        <f>(1-'E903 Data'!C82)^2/(2*'E903 Data'!C82)</f>
        <v>1.405588631143776</v>
      </c>
      <c r="D82" s="27">
        <f>(1-'E903 Data'!D82)^2/(2*'E903 Data'!D82)</f>
        <v>1.4076005747126437</v>
      </c>
      <c r="E82" s="18">
        <f t="shared" si="0"/>
        <v>1.4096255128581543</v>
      </c>
      <c r="F82" s="27">
        <f>(1-'E903 Data'!F82)^2/(2*'E903 Data'!F82)</f>
        <v>3.2266666666666661</v>
      </c>
      <c r="G82" s="32">
        <v>0.64</v>
      </c>
      <c r="H82" s="27">
        <f>(1-'E903 Data'!H82)^2/(2*'E903 Data'!H82)</f>
        <v>1.4990360153256705</v>
      </c>
      <c r="I82" s="27">
        <f>(1-'E903 Data'!I82)^2/(2*'E903 Data'!I82)</f>
        <v>1.4507662681669009</v>
      </c>
      <c r="J82" s="27">
        <f>(1-'E903 Data'!J82)^2/(2*'E903 Data'!J82)</f>
        <v>1.4783922401518745</v>
      </c>
      <c r="K82" s="27">
        <f>(1-'E903 Data'!K82)^2/(2*'E903 Data'!K82)</f>
        <v>1.4758838600927098</v>
      </c>
      <c r="L82" s="27">
        <f>(1-'E903 Data'!L82)^2/(2*'E903 Data'!L82)</f>
        <v>3.4569340031289717</v>
      </c>
      <c r="M82" s="32">
        <v>0.64</v>
      </c>
      <c r="N82" s="27">
        <f>(1-'E903 Data'!N82)^2/(2*'E903 Data'!N82)</f>
        <v>1.6871735751295334</v>
      </c>
      <c r="O82" s="27">
        <f>(1-'E903 Data'!O82)^2/(2*'E903 Data'!O82)</f>
        <v>1.7332724274406333</v>
      </c>
      <c r="P82" s="27">
        <f>(1-'E903 Data'!P82)^2/(2*'E903 Data'!P82)</f>
        <v>1.7159450733752621</v>
      </c>
      <c r="Q82" s="27">
        <f>(1-'E903 Data'!Q82)^2/(2*'E903 Data'!Q82)</f>
        <v>1.7119811878597588</v>
      </c>
      <c r="R82" s="27">
        <f>(1-'E903 Data'!R82)^2/(2*'E903 Data'!R82)</f>
        <v>4.3773904051172696</v>
      </c>
      <c r="S82" s="32">
        <v>0.64</v>
      </c>
      <c r="T82" s="27">
        <f>(1-'E903 Data'!T82)^2/(2*'E903 Data'!T82)</f>
        <v>1.5904398406374503</v>
      </c>
      <c r="U82" s="27">
        <f>(1-'E903 Data'!U82)^2/(2*'E903 Data'!U82)</f>
        <v>1.5715557312252963</v>
      </c>
      <c r="V82" s="27">
        <f>(1-'E903 Data'!V82)^2/(2*'E903 Data'!V82)</f>
        <v>1.5483839530332681</v>
      </c>
      <c r="W82" s="27">
        <f>(1-'E903 Data'!W82)^2/(2*'E903 Data'!W82)</f>
        <v>1.5699960939214395</v>
      </c>
      <c r="X82" s="27">
        <f>(1-'E903 Data'!X82)^2/(2*'E903 Data'!X82)</f>
        <v>3.8039628814275153</v>
      </c>
      <c r="Y82" s="32">
        <v>0.64</v>
      </c>
      <c r="Z82" s="27">
        <f>(1-'E903 Data'!Z82)^2/(2*'E903 Data'!Z82)</f>
        <v>1.47195383341221</v>
      </c>
      <c r="AA82" s="27">
        <f>(1-'E903 Data'!AA82)^2/(2*'E903 Data'!AA82)</f>
        <v>1.5426647388970229</v>
      </c>
      <c r="AB82" s="27">
        <f>(1-'E903 Data'!AB82)^2/(2*'E903 Data'!AB82)</f>
        <v>1.4783922401518745</v>
      </c>
      <c r="AC82" s="27">
        <f>(1-'E903 Data'!AC82)^2/(2*'E903 Data'!AC82)</f>
        <v>1.4972094459509757</v>
      </c>
      <c r="AD82" s="27">
        <f>(1-'E903 Data'!AD82)^2/(2*'E903 Data'!AD82)</f>
        <v>3.5334452736318407</v>
      </c>
      <c r="AE82" s="32">
        <v>0.64</v>
      </c>
      <c r="AF82" s="27">
        <f>(1-'E903 Data'!AF82)^2/(2*'E903 Data'!AF82)</f>
        <v>1.4403277881474572</v>
      </c>
      <c r="AG82" s="27">
        <f>(1-'E903 Data'!AG82)^2/(2*'E903 Data'!AG82)</f>
        <v>1.4740957129322594</v>
      </c>
      <c r="AH82" s="27">
        <f>(1-'E903 Data'!AH82)^2/(2*'E903 Data'!AH82)</f>
        <v>1.4413670401493932</v>
      </c>
      <c r="AI82" s="27">
        <f>(1-'E903 Data'!AI82)^2/(2*'E903 Data'!AI82)</f>
        <v>1.4518157598499066</v>
      </c>
      <c r="AJ82" s="27">
        <f>(1-'E903 Data'!AJ82)^2/(2*'E903 Data'!AJ82)</f>
        <v>3.3720138481449529</v>
      </c>
      <c r="AK82" s="32">
        <v>0.64</v>
      </c>
      <c r="AL82" s="27">
        <f>(1-'E903 Data'!AL82)^2/(2*'E903 Data'!AL82)</f>
        <v>4.187396145940391</v>
      </c>
    </row>
    <row r="83" spans="1:38" ht="16.2" thickBot="1" x14ac:dyDescent="0.35">
      <c r="A83" s="20">
        <v>0.62</v>
      </c>
      <c r="B83" s="27">
        <f>(1-'E903 Data'!B83)^2/(2*'E903 Data'!B83)</f>
        <v>1.4076005747126437</v>
      </c>
      <c r="C83" s="27">
        <f>(1-'E903 Data'!C83)^2/(2*'E903 Data'!C83)</f>
        <v>1.3856806781975419</v>
      </c>
      <c r="D83" s="27">
        <f>(1-'E903 Data'!D83)^2/(2*'E903 Data'!D83)</f>
        <v>1.4177188221709007</v>
      </c>
      <c r="E83" s="18">
        <f t="shared" ref="E83:E112" si="1">AVERAGE(B83:D83)</f>
        <v>1.4036666916936955</v>
      </c>
      <c r="F83" s="27">
        <f>(1-'E903 Data'!F83)^2/(2*'E903 Data'!F83)</f>
        <v>3.3140691489361696</v>
      </c>
      <c r="G83" s="32">
        <v>0.62</v>
      </c>
      <c r="H83" s="27">
        <f>(1-'E903 Data'!H83)^2/(2*'E903 Data'!H83)</f>
        <v>1.4968444976076556</v>
      </c>
      <c r="I83" s="27">
        <f>(1-'E903 Data'!I83)^2/(2*'E903 Data'!I83)</f>
        <v>1.4634285950023576</v>
      </c>
      <c r="J83" s="27">
        <f>(1-'E903 Data'!J83)^2/(2*'E903 Data'!J83)</f>
        <v>1.4924745940783188</v>
      </c>
      <c r="K83" s="27">
        <f>(1-'E903 Data'!K83)^2/(2*'E903 Data'!K83)</f>
        <v>1.4841475680676708</v>
      </c>
      <c r="L83" s="27">
        <f>(1-'E903 Data'!L83)^2/(2*'E903 Data'!L83)</f>
        <v>3.6100002480008087</v>
      </c>
      <c r="M83" s="32">
        <v>0.62</v>
      </c>
      <c r="N83" s="27">
        <f>(1-'E903 Data'!N83)^2/(2*'E903 Data'!N83)</f>
        <v>1.7106627615062759</v>
      </c>
      <c r="O83" s="27">
        <f>(1-'E903 Data'!O83)^2/(2*'E903 Data'!O83)</f>
        <v>1.7265789473684214</v>
      </c>
      <c r="P83" s="27">
        <f>(1-'E903 Data'!P83)^2/(2*'E903 Data'!P83)</f>
        <v>1.7093457658128592</v>
      </c>
      <c r="Q83" s="27">
        <f>(1-'E903 Data'!Q83)^2/(2*'E903 Data'!Q83)</f>
        <v>1.7155040029112083</v>
      </c>
      <c r="R83" s="27">
        <f>(1-'E903 Data'!R83)^2/(2*'E903 Data'!R83)</f>
        <v>4.5741514252365159</v>
      </c>
      <c r="S83" s="32">
        <v>0.62</v>
      </c>
      <c r="T83" s="27">
        <f>(1-'E903 Data'!T83)^2/(2*'E903 Data'!T83)</f>
        <v>1.556440083456063</v>
      </c>
      <c r="U83" s="27">
        <f>(1-'E903 Data'!U83)^2/(2*'E903 Data'!U83)</f>
        <v>1.5703858024691357</v>
      </c>
      <c r="V83" s="27">
        <f>(1-'E903 Data'!V83)^2/(2*'E903 Data'!V83)</f>
        <v>1.5426647388970229</v>
      </c>
      <c r="W83" s="27">
        <f>(1-'E903 Data'!W83)^2/(2*'E903 Data'!W83)</f>
        <v>1.556440083456063</v>
      </c>
      <c r="X83" s="27">
        <f>(1-'E903 Data'!X83)^2/(2*'E903 Data'!X83)</f>
        <v>3.891921055179091</v>
      </c>
      <c r="Y83" s="32">
        <v>0.62</v>
      </c>
      <c r="Z83" s="27">
        <f>(1-'E903 Data'!Z83)^2/(2*'E903 Data'!Z83)</f>
        <v>1.4740957129322594</v>
      </c>
      <c r="AA83" s="27">
        <f>(1-'E903 Data'!AA83)^2/(2*'E903 Data'!AA83)</f>
        <v>1.5133885542168675</v>
      </c>
      <c r="AB83" s="27">
        <f>(1-'E903 Data'!AB83)^2/(2*'E903 Data'!AB83)</f>
        <v>1.4602489642184555</v>
      </c>
      <c r="AC83" s="27">
        <f>(1-'E903 Data'!AC83)^2/(2*'E903 Data'!AC83)</f>
        <v>1.4823457474907553</v>
      </c>
      <c r="AD83" s="27">
        <f>(1-'E903 Data'!AD83)^2/(2*'E903 Data'!AD83)</f>
        <v>3.6031777036587829</v>
      </c>
      <c r="AE83" s="32">
        <v>0.62</v>
      </c>
      <c r="AF83" s="27">
        <f>(1-'E903 Data'!AF83)^2/(2*'E903 Data'!AF83)</f>
        <v>1.4187360443622918</v>
      </c>
      <c r="AG83" s="27">
        <f>(1-'E903 Data'!AG83)^2/(2*'E903 Data'!AG83)</f>
        <v>1.429990919647004</v>
      </c>
      <c r="AH83" s="27">
        <f>(1-'E903 Data'!AH83)^2/(2*'E903 Data'!AH83)</f>
        <v>1.4310200743494421</v>
      </c>
      <c r="AI83" s="27">
        <f>(1-'E903 Data'!AI83)^2/(2*'E903 Data'!AI83)</f>
        <v>1.4265676328129027</v>
      </c>
      <c r="AJ83" s="27">
        <f>(1-'E903 Data'!AJ83)^2/(2*'E903 Data'!AJ83)</f>
        <v>3.3966389403143378</v>
      </c>
      <c r="AK83" s="32">
        <v>0.62</v>
      </c>
      <c r="AL83" s="27">
        <f>(1-'E903 Data'!AL83)^2/(2*'E903 Data'!AL83)</f>
        <v>4.0302796812748998</v>
      </c>
    </row>
    <row r="84" spans="1:38" ht="16.2" thickBot="1" x14ac:dyDescent="0.35">
      <c r="A84" s="20">
        <v>0.6</v>
      </c>
      <c r="B84" s="27">
        <f>(1-'E903 Data'!B84)^2/(2*'E903 Data'!B84)</f>
        <v>1.411636135421465</v>
      </c>
      <c r="C84" s="27">
        <f>(1-'E903 Data'!C84)^2/(2*'E903 Data'!C84)</f>
        <v>1.3985772893772892</v>
      </c>
      <c r="D84" s="27">
        <f>(1-'E903 Data'!D84)^2/(2*'E903 Data'!D84)</f>
        <v>1.4676827822390175</v>
      </c>
      <c r="E84" s="18">
        <f t="shared" si="1"/>
        <v>1.4259654023459241</v>
      </c>
      <c r="F84" s="27">
        <f>(1-'E903 Data'!F84)^2/(2*'E903 Data'!F84)</f>
        <v>3.3561609360076416</v>
      </c>
      <c r="G84" s="32">
        <v>0.6</v>
      </c>
      <c r="H84" s="27">
        <f>(1-'E903 Data'!H84)^2/(2*'E903 Data'!H84)</f>
        <v>1.5392471734892785</v>
      </c>
      <c r="I84" s="27">
        <f>(1-'E903 Data'!I84)^2/(2*'E903 Data'!I84)</f>
        <v>1.4902961832061068</v>
      </c>
      <c r="J84" s="27">
        <f>(1-'E903 Data'!J84)^2/(2*'E903 Data'!J84)</f>
        <v>1.5223146831156267</v>
      </c>
      <c r="K84" s="27">
        <f>(1-'E903 Data'!K84)^2/(2*'E903 Data'!K84)</f>
        <v>1.5170990211853048</v>
      </c>
      <c r="L84" s="27">
        <f>(1-'E903 Data'!L84)^2/(2*'E903 Data'!L84)</f>
        <v>3.6935369058665848</v>
      </c>
      <c r="M84" s="32">
        <v>0.6</v>
      </c>
      <c r="N84" s="27">
        <f>(1-'E903 Data'!N84)^2/(2*'E903 Data'!N84)</f>
        <v>1.7400026455026452</v>
      </c>
      <c r="O84" s="27">
        <f>(1-'E903 Data'!O84)^2/(2*'E903 Data'!O84)</f>
        <v>1.7756034334763948</v>
      </c>
      <c r="P84" s="27">
        <f>(1-'E903 Data'!P84)^2/(2*'E903 Data'!P84)</f>
        <v>1.7617896478121664</v>
      </c>
      <c r="Q84" s="27">
        <f>(1-'E903 Data'!Q84)^2/(2*'E903 Data'!Q84)</f>
        <v>1.7590452025586354</v>
      </c>
      <c r="R84" s="27">
        <f>(1-'E903 Data'!R84)^2/(2*'E903 Data'!R84)</f>
        <v>4.7130342403628127</v>
      </c>
      <c r="S84" s="32">
        <v>0.6</v>
      </c>
      <c r="T84" s="27">
        <f>(1-'E903 Data'!T84)^2/(2*'E903 Data'!T84)</f>
        <v>1.5964056165751372</v>
      </c>
      <c r="U84" s="27">
        <f>(1-'E903 Data'!U84)^2/(2*'E903 Data'!U84)</f>
        <v>1.5868752113376428</v>
      </c>
      <c r="V84" s="27">
        <f>(1-'E903 Data'!V84)^2/(2*'E903 Data'!V84)</f>
        <v>1.5575956777996069</v>
      </c>
      <c r="W84" s="27">
        <f>(1-'E903 Data'!W84)^2/(2*'E903 Data'!W84)</f>
        <v>1.5801721763085399</v>
      </c>
      <c r="X84" s="27">
        <f>(1-'E903 Data'!X84)^2/(2*'E903 Data'!X84)</f>
        <v>3.9403119513255112</v>
      </c>
      <c r="Y84" s="32">
        <v>0.6</v>
      </c>
      <c r="Z84" s="27">
        <f>(1-'E903 Data'!Z84)^2/(2*'E903 Data'!Z84)</f>
        <v>1.4816258555133077</v>
      </c>
      <c r="AA84" s="27">
        <f>(1-'E903 Data'!AA84)^2/(2*'E903 Data'!AA84)</f>
        <v>1.5045340614498317</v>
      </c>
      <c r="AB84" s="27">
        <f>(1-'E903 Data'!AB84)^2/(2*'E903 Data'!AB84)</f>
        <v>1.4881221163012395</v>
      </c>
      <c r="AC84" s="27">
        <f>(1-'E903 Data'!AC84)^2/(2*'E903 Data'!AC84)</f>
        <v>1.4913848448687348</v>
      </c>
      <c r="AD84" s="27">
        <f>(1-'E903 Data'!AD84)^2/(2*'E903 Data'!AD84)</f>
        <v>3.5963760672116254</v>
      </c>
      <c r="AE84" s="32">
        <v>0.6</v>
      </c>
      <c r="AF84" s="27">
        <f>(1-'E903 Data'!AF84)^2/(2*'E903 Data'!AF84)</f>
        <v>1.4413670401493932</v>
      </c>
      <c r="AG84" s="27">
        <f>(1-'E903 Data'!AG84)^2/(2*'E903 Data'!AG84)</f>
        <v>1.47195383341221</v>
      </c>
      <c r="AH84" s="27">
        <f>(1-'E903 Data'!AH84)^2/(2*'E903 Data'!AH84)</f>
        <v>1.4434485981308411</v>
      </c>
      <c r="AI84" s="27">
        <f>(1-'E903 Data'!AI84)^2/(2*'E903 Data'!AI84)</f>
        <v>1.4521658196507692</v>
      </c>
      <c r="AJ84" s="27">
        <f>(1-'E903 Data'!AJ84)^2/(2*'E903 Data'!AJ84)</f>
        <v>3.4518437786893257</v>
      </c>
      <c r="AK84" s="32">
        <v>0.6</v>
      </c>
      <c r="AL84" s="27">
        <f>(1-'E903 Data'!AL84)^2/(2*'E903 Data'!AL84)</f>
        <v>4.079881086519114</v>
      </c>
    </row>
    <row r="85" spans="1:38" ht="16.2" thickBot="1" x14ac:dyDescent="0.35">
      <c r="A85" s="20">
        <v>0.57999999999999996</v>
      </c>
      <c r="B85" s="27">
        <f>(1-'E903 Data'!B85)^2/(2*'E903 Data'!B85)</f>
        <v>1.4187360443622918</v>
      </c>
      <c r="C85" s="27">
        <f>(1-'E903 Data'!C85)^2/(2*'E903 Data'!C85)</f>
        <v>1.4269094619666045</v>
      </c>
      <c r="D85" s="27">
        <f>(1-'E903 Data'!D85)^2/(2*'E903 Data'!D85)</f>
        <v>1.4570787259050306</v>
      </c>
      <c r="E85" s="18">
        <f t="shared" si="1"/>
        <v>1.4342414107446422</v>
      </c>
      <c r="F85" s="27">
        <f>(1-'E903 Data'!F85)^2/(2*'E903 Data'!F85)</f>
        <v>3.332004273504273</v>
      </c>
      <c r="G85" s="32">
        <v>0.57999999999999996</v>
      </c>
      <c r="H85" s="27">
        <f>(1-'E903 Data'!H85)^2/(2*'E903 Data'!H85)</f>
        <v>1.531313283147159</v>
      </c>
      <c r="I85" s="27">
        <f>(1-'E903 Data'!I85)^2/(2*'E903 Data'!I85)</f>
        <v>1.4892086075345732</v>
      </c>
      <c r="J85" s="27">
        <f>(1-'E903 Data'!J85)^2/(2*'E903 Data'!J85)</f>
        <v>1.5403852023403215</v>
      </c>
      <c r="K85" s="27">
        <f>(1-'E903 Data'!K85)^2/(2*'E903 Data'!K85)</f>
        <v>1.5200763895601741</v>
      </c>
      <c r="L85" s="27">
        <f>(1-'E903 Data'!L85)^2/(2*'E903 Data'!L85)</f>
        <v>3.6416559633027528</v>
      </c>
      <c r="M85" s="32">
        <v>0.57999999999999996</v>
      </c>
      <c r="N85" s="27">
        <f>(1-'E903 Data'!N85)^2/(2*'E903 Data'!N85)</f>
        <v>1.7604166666666667</v>
      </c>
      <c r="O85" s="27">
        <f>(1-'E903 Data'!O85)^2/(2*'E903 Data'!O85)</f>
        <v>1.7756034334763948</v>
      </c>
      <c r="P85" s="27">
        <f>(1-'E903 Data'!P85)^2/(2*'E903 Data'!P85)</f>
        <v>1.7617896478121664</v>
      </c>
      <c r="Q85" s="27">
        <f>(1-'E903 Data'!Q85)^2/(2*'E903 Data'!Q85)</f>
        <v>1.7659177177979688</v>
      </c>
      <c r="R85" s="27">
        <f>(1-'E903 Data'!R85)^2/(2*'E903 Data'!R85)</f>
        <v>4.6499811659192805</v>
      </c>
      <c r="S85" s="32">
        <v>0.57999999999999996</v>
      </c>
      <c r="T85" s="27">
        <f>(1-'E903 Data'!T85)^2/(2*'E903 Data'!T85)</f>
        <v>1.6072225677031093</v>
      </c>
      <c r="U85" s="27">
        <f>(1-'E903 Data'!U85)^2/(2*'E903 Data'!U85)</f>
        <v>1.5868752113376428</v>
      </c>
      <c r="V85" s="27">
        <f>(1-'E903 Data'!V85)^2/(2*'E903 Data'!V85)</f>
        <v>1.5904398406374503</v>
      </c>
      <c r="W85" s="27">
        <f>(1-'E903 Data'!W85)^2/(2*'E903 Data'!W85)</f>
        <v>1.5948117107378459</v>
      </c>
      <c r="X85" s="27">
        <f>(1-'E903 Data'!X85)^2/(2*'E903 Data'!X85)</f>
        <v>3.9277296055483313</v>
      </c>
      <c r="Y85" s="32">
        <v>0.57999999999999996</v>
      </c>
      <c r="Z85" s="27">
        <f>(1-'E903 Data'!Z85)^2/(2*'E903 Data'!Z85)</f>
        <v>1.5045340614498317</v>
      </c>
      <c r="AA85" s="27">
        <f>(1-'E903 Data'!AA85)^2/(2*'E903 Data'!AA85)</f>
        <v>1.511168247472316</v>
      </c>
      <c r="AB85" s="27">
        <f>(1-'E903 Data'!AB85)^2/(2*'E903 Data'!AB85)</f>
        <v>1.4935654323936931</v>
      </c>
      <c r="AC85" s="27">
        <f>(1-'E903 Data'!AC85)^2/(2*'E903 Data'!AC85)</f>
        <v>1.5030652193613729</v>
      </c>
      <c r="AD85" s="27">
        <f>(1-'E903 Data'!AD85)^2/(2*'E903 Data'!AD85)</f>
        <v>3.5787889827100914</v>
      </c>
      <c r="AE85" s="32">
        <v>0.57999999999999996</v>
      </c>
      <c r="AF85" s="27">
        <f>(1-'E903 Data'!AF85)^2/(2*'E903 Data'!AF85)</f>
        <v>1.4413670401493932</v>
      </c>
      <c r="AG85" s="27">
        <f>(1-'E903 Data'!AG85)^2/(2*'E903 Data'!AG85)</f>
        <v>1.47195383341221</v>
      </c>
      <c r="AH85" s="27">
        <f>(1-'E903 Data'!AH85)^2/(2*'E903 Data'!AH85)</f>
        <v>1.4455342376052387</v>
      </c>
      <c r="AI85" s="27">
        <f>(1-'E903 Data'!AI85)^2/(2*'E903 Data'!AI85)</f>
        <v>1.4528662834350072</v>
      </c>
      <c r="AJ85" s="27">
        <f>(1-'E903 Data'!AJ85)^2/(2*'E903 Data'!AJ85)</f>
        <v>3.3978777777777784</v>
      </c>
      <c r="AK85" s="32">
        <v>0.57999999999999996</v>
      </c>
      <c r="AL85" s="27">
        <f>(1-'E903 Data'!AL85)^2/(2*'E903 Data'!AL85)</f>
        <v>4.1562022982635343</v>
      </c>
    </row>
    <row r="86" spans="1:38" ht="16.2" thickBot="1" x14ac:dyDescent="0.35">
      <c r="A86" s="20">
        <v>0.56000000000000005</v>
      </c>
      <c r="B86" s="27">
        <f>(1-'E903 Data'!B86)^2/(2*'E903 Data'!B86)</f>
        <v>1.4136597740894421</v>
      </c>
      <c r="C86" s="27">
        <f>(1-'E903 Data'!C86)^2/(2*'E903 Data'!C86)</f>
        <v>1.4126474654377881</v>
      </c>
      <c r="D86" s="27">
        <f>(1-'E903 Data'!D86)^2/(2*'E903 Data'!D86)</f>
        <v>1.4549704321277597</v>
      </c>
      <c r="E86" s="18">
        <f t="shared" si="1"/>
        <v>1.4270925572183299</v>
      </c>
      <c r="F86" s="27">
        <f>(1-'E903 Data'!F86)^2/(2*'E903 Data'!F86)</f>
        <v>3.3464646655231558</v>
      </c>
      <c r="G86" s="32">
        <v>0.56000000000000005</v>
      </c>
      <c r="H86" s="27">
        <f>(1-'E903 Data'!H86)^2/(2*'E903 Data'!H86)</f>
        <v>1.5403852023403215</v>
      </c>
      <c r="I86" s="27">
        <f>(1-'E903 Data'!I86)^2/(2*'E903 Data'!I86)</f>
        <v>1.5078461538461541</v>
      </c>
      <c r="J86" s="27">
        <f>(1-'E903 Data'!J86)^2/(2*'E903 Data'!J86)</f>
        <v>1.5518295198432144</v>
      </c>
      <c r="K86" s="27">
        <f>(1-'E903 Data'!K86)^2/(2*'E903 Data'!K86)</f>
        <v>1.5331971916180602</v>
      </c>
      <c r="L86" s="27">
        <f>(1-'E903 Data'!L86)^2/(2*'E903 Data'!L86)</f>
        <v>3.7379388090776602</v>
      </c>
      <c r="M86" s="32">
        <v>0.56000000000000005</v>
      </c>
      <c r="N86" s="27">
        <f>(1-'E903 Data'!N86)^2/(2*'E903 Data'!N86)</f>
        <v>1.7617896478121664</v>
      </c>
      <c r="O86" s="27">
        <f>(1-'E903 Data'!O86)^2/(2*'E903 Data'!O86)</f>
        <v>1.7346155227032733</v>
      </c>
      <c r="P86" s="27">
        <f>(1-'E903 Data'!P86)^2/(2*'E903 Data'!P86)</f>
        <v>1.7881677897574124</v>
      </c>
      <c r="Q86" s="27">
        <f>(1-'E903 Data'!Q86)^2/(2*'E903 Data'!Q86)</f>
        <v>1.7613318187207301</v>
      </c>
      <c r="R86" s="27">
        <f>(1-'E903 Data'!R86)^2/(2*'E903 Data'!R86)</f>
        <v>4.6981932968965943</v>
      </c>
      <c r="S86" s="32">
        <v>0.56000000000000005</v>
      </c>
      <c r="T86" s="27">
        <f>(1-'E903 Data'!T86)^2/(2*'E903 Data'!T86)</f>
        <v>1.644024847250509</v>
      </c>
      <c r="U86" s="27">
        <f>(1-'E903 Data'!U86)^2/(2*'E903 Data'!U86)</f>
        <v>1.6072225677031093</v>
      </c>
      <c r="V86" s="27">
        <f>(1-'E903 Data'!V86)^2/(2*'E903 Data'!V86)</f>
        <v>1.566883234714004</v>
      </c>
      <c r="W86" s="27">
        <f>(1-'E903 Data'!W86)^2/(2*'E903 Data'!W86)</f>
        <v>1.6056136429446484</v>
      </c>
      <c r="X86" s="27">
        <f>(1-'E903 Data'!X86)^2/(2*'E903 Data'!X86)</f>
        <v>4.0237414677276746</v>
      </c>
      <c r="Y86" s="32">
        <v>0.56000000000000005</v>
      </c>
      <c r="Z86" s="27">
        <f>(1-'E903 Data'!Z86)^2/(2*'E903 Data'!Z86)</f>
        <v>1.4837869647954331</v>
      </c>
      <c r="AA86" s="27">
        <f>(1-'E903 Data'!AA86)^2/(2*'E903 Data'!AA86)</f>
        <v>1.5189589371980678</v>
      </c>
      <c r="AB86" s="27">
        <f>(1-'E903 Data'!AB86)^2/(2*'E903 Data'!AB86)</f>
        <v>1.4805469121140142</v>
      </c>
      <c r="AC86" s="27">
        <f>(1-'E903 Data'!AC86)^2/(2*'E903 Data'!AC86)</f>
        <v>1.494293263767192</v>
      </c>
      <c r="AD86" s="27">
        <f>(1-'E903 Data'!AD86)^2/(2*'E903 Data'!AD86)</f>
        <v>3.590949748009272</v>
      </c>
      <c r="AE86" s="32">
        <v>0.56000000000000005</v>
      </c>
      <c r="AF86" s="27">
        <f>(1-'E903 Data'!AF86)^2/(2*'E903 Data'!AF86)</f>
        <v>1.4581344308560675</v>
      </c>
      <c r="AG86" s="27">
        <f>(1-'E903 Data'!AG86)^2/(2*'E903 Data'!AG86)</f>
        <v>1.4687489603024575</v>
      </c>
      <c r="AH86" s="27">
        <f>(1-'E903 Data'!AH86)^2/(2*'E903 Data'!AH86)</f>
        <v>1.446578591483388</v>
      </c>
      <c r="AI86" s="27">
        <f>(1-'E903 Data'!AI86)^2/(2*'E903 Data'!AI86)</f>
        <v>1.4577824136489521</v>
      </c>
      <c r="AJ86" s="27">
        <f>(1-'E903 Data'!AJ86)^2/(2*'E903 Data'!AJ86)</f>
        <v>3.4569340031289717</v>
      </c>
      <c r="AK86" s="32">
        <v>0.56000000000000005</v>
      </c>
      <c r="AL86" s="27">
        <f>(1-'E903 Data'!AL86)^2/(2*'E903 Data'!AL86)</f>
        <v>4.1000050505050503</v>
      </c>
    </row>
    <row r="87" spans="1:38" ht="16.2" thickBot="1" x14ac:dyDescent="0.35">
      <c r="A87" s="20">
        <v>0.54</v>
      </c>
      <c r="B87" s="27">
        <f>(1-'E903 Data'!B87)^2/(2*'E903 Data'!B87)</f>
        <v>1.3876543280182232</v>
      </c>
      <c r="C87" s="27">
        <f>(1-'E903 Data'!C87)^2/(2*'E903 Data'!C87)</f>
        <v>1.3975795194508007</v>
      </c>
      <c r="D87" s="27">
        <f>(1-'E903 Data'!D87)^2/(2*'E903 Data'!D87)</f>
        <v>1.469816193853428</v>
      </c>
      <c r="E87" s="18">
        <f t="shared" si="1"/>
        <v>1.4183500137741507</v>
      </c>
      <c r="F87" s="27">
        <f>(1-'E903 Data'!F87)^2/(2*'E903 Data'!F87)</f>
        <v>3.2892184433164129</v>
      </c>
      <c r="G87" s="32">
        <v>0.54</v>
      </c>
      <c r="H87" s="27">
        <f>(1-'E903 Data'!H87)^2/(2*'E903 Data'!H87)</f>
        <v>1.5599104228121925</v>
      </c>
      <c r="I87" s="27">
        <f>(1-'E903 Data'!I87)^2/(2*'E903 Data'!I87)</f>
        <v>1.5211949709864603</v>
      </c>
      <c r="J87" s="27">
        <f>(1-'E903 Data'!J87)^2/(2*'E903 Data'!J87)</f>
        <v>1.5279302618816684</v>
      </c>
      <c r="K87" s="27">
        <f>(1-'E903 Data'!K87)^2/(2*'E903 Data'!K87)</f>
        <v>1.5362180834955654</v>
      </c>
      <c r="L87" s="27">
        <f>(1-'E903 Data'!L87)^2/(2*'E903 Data'!L87)</f>
        <v>3.7192131933644372</v>
      </c>
      <c r="M87" s="32">
        <v>0.54</v>
      </c>
      <c r="N87" s="27">
        <f>(1-'E903 Data'!N87)^2/(2*'E903 Data'!N87)</f>
        <v>1.7481278131634816</v>
      </c>
      <c r="O87" s="27">
        <f>(1-'E903 Data'!O87)^2/(2*'E903 Data'!O87)</f>
        <v>1.8022771002710027</v>
      </c>
      <c r="P87" s="27">
        <f>(1-'E903 Data'!P87)^2/(2*'E903 Data'!P87)</f>
        <v>1.7645401709401709</v>
      </c>
      <c r="Q87" s="27">
        <f>(1-'E903 Data'!Q87)^2/(2*'E903 Data'!Q87)</f>
        <v>1.7714431976432781</v>
      </c>
      <c r="R87" s="27">
        <f>(1-'E903 Data'!R87)^2/(2*'E903 Data'!R87)</f>
        <v>4.7003085972850673</v>
      </c>
      <c r="S87" s="32">
        <v>0.54</v>
      </c>
      <c r="T87" s="27">
        <f>(1-'E903 Data'!T87)^2/(2*'E903 Data'!T87)</f>
        <v>1.5976024975024978</v>
      </c>
      <c r="U87" s="27">
        <f>(1-'E903 Data'!U87)^2/(2*'E903 Data'!U87)</f>
        <v>1.6144905432595575</v>
      </c>
      <c r="V87" s="27">
        <f>(1-'E903 Data'!V87)^2/(2*'E903 Data'!V87)</f>
        <v>1.588062189054726</v>
      </c>
      <c r="W87" s="27">
        <f>(1-'E903 Data'!W87)^2/(2*'E903 Data'!W87)</f>
        <v>1.5999999999999994</v>
      </c>
      <c r="X87" s="27">
        <f>(1-'E903 Data'!X87)^2/(2*'E903 Data'!X87)</f>
        <v>3.9672708456243839</v>
      </c>
      <c r="Y87" s="32">
        <v>0.54</v>
      </c>
      <c r="Z87" s="27">
        <f>(1-'E903 Data'!Z87)^2/(2*'E903 Data'!Z87)</f>
        <v>1.476241844476055</v>
      </c>
      <c r="AA87" s="27">
        <f>(1-'E903 Data'!AA87)^2/(2*'E903 Data'!AA87)</f>
        <v>1.5089524050024052</v>
      </c>
      <c r="AB87" s="27">
        <f>(1-'E903 Data'!AB87)^2/(2*'E903 Data'!AB87)</f>
        <v>1.4655535865974518</v>
      </c>
      <c r="AC87" s="27">
        <f>(1-'E903 Data'!AC87)^2/(2*'E903 Data'!AC87)</f>
        <v>1.4834264811585007</v>
      </c>
      <c r="AD87" s="27">
        <f>(1-'E903 Data'!AD87)^2/(2*'E903 Data'!AD87)</f>
        <v>3.5229112765535033</v>
      </c>
      <c r="AE87" s="32">
        <v>0.54</v>
      </c>
      <c r="AF87" s="27">
        <f>(1-'E903 Data'!AF87)^2/(2*'E903 Data'!AF87)</f>
        <v>1.4372161230195712</v>
      </c>
      <c r="AG87" s="27">
        <f>(1-'E903 Data'!AG87)^2/(2*'E903 Data'!AG87)</f>
        <v>1.4289627669452181</v>
      </c>
      <c r="AH87" s="27">
        <f>(1-'E903 Data'!AH87)^2/(2*'E903 Data'!AH87)</f>
        <v>1.4403277881474572</v>
      </c>
      <c r="AI87" s="27">
        <f>(1-'E903 Data'!AI87)^2/(2*'E903 Data'!AI87)</f>
        <v>1.4354913575456567</v>
      </c>
      <c r="AJ87" s="27">
        <f>(1-'E903 Data'!AJ87)^2/(2*'E903 Data'!AJ87)</f>
        <v>3.3513071742033951</v>
      </c>
      <c r="AK87" s="32">
        <v>0.54</v>
      </c>
      <c r="AL87" s="27">
        <f>(1-'E903 Data'!AL87)^2/(2*'E903 Data'!AL87)</f>
        <v>4.1356199898270596</v>
      </c>
    </row>
    <row r="88" spans="1:38" ht="16.2" thickBot="1" x14ac:dyDescent="0.35">
      <c r="A88" s="20">
        <v>0.52</v>
      </c>
      <c r="B88" s="27">
        <f>(1-'E903 Data'!B88)^2/(2*'E903 Data'!B88)</f>
        <v>1.399576019239579</v>
      </c>
      <c r="C88" s="27">
        <f>(1-'E903 Data'!C88)^2/(2*'E903 Data'!C88)</f>
        <v>1.3916129849383845</v>
      </c>
      <c r="D88" s="27">
        <f>(1-'E903 Data'!D88)^2/(2*'E903 Data'!D88)</f>
        <v>1.436180926874709</v>
      </c>
      <c r="E88" s="18">
        <f t="shared" si="1"/>
        <v>1.4091233103508909</v>
      </c>
      <c r="F88" s="27">
        <f>(1-'E903 Data'!F88)^2/(2*'E903 Data'!F88)</f>
        <v>3.2693187809898019</v>
      </c>
      <c r="G88" s="32">
        <v>0.52</v>
      </c>
      <c r="H88" s="27">
        <f>(1-'E903 Data'!H88)^2/(2*'E903 Data'!H88)</f>
        <v>1.5415243902439026</v>
      </c>
      <c r="I88" s="27">
        <f>(1-'E903 Data'!I88)^2/(2*'E903 Data'!I88)</f>
        <v>1.4990360153256705</v>
      </c>
      <c r="J88" s="27">
        <f>(1-'E903 Data'!J88)^2/(2*'E903 Data'!J88)</f>
        <v>1.5268048715462916</v>
      </c>
      <c r="K88" s="27">
        <f>(1-'E903 Data'!K88)^2/(2*'E903 Data'!K88)</f>
        <v>1.5223146831156267</v>
      </c>
      <c r="L88" s="27">
        <f>(1-'E903 Data'!L88)^2/(2*'E903 Data'!L88)</f>
        <v>3.6793969010175767</v>
      </c>
      <c r="M88" s="32">
        <v>0.52</v>
      </c>
      <c r="N88" s="27">
        <f>(1-'E903 Data'!N88)^2/(2*'E903 Data'!N88)</f>
        <v>1.7604166666666667</v>
      </c>
      <c r="O88" s="27">
        <f>(1-'E903 Data'!O88)^2/(2*'E903 Data'!O88)</f>
        <v>1.7714431976432781</v>
      </c>
      <c r="P88" s="27">
        <f>(1-'E903 Data'!P88)^2/(2*'E903 Data'!P88)</f>
        <v>1.7549398882384248</v>
      </c>
      <c r="Q88" s="27">
        <f>(1-'E903 Data'!Q88)^2/(2*'E903 Data'!Q88)</f>
        <v>1.7622476457332621</v>
      </c>
      <c r="R88" s="27">
        <f>(1-'E903 Data'!R88)^2/(2*'E903 Data'!R88)</f>
        <v>4.6771283577418945</v>
      </c>
      <c r="S88" s="32">
        <v>0.52</v>
      </c>
      <c r="T88" s="27">
        <f>(1-'E903 Data'!T88)^2/(2*'E903 Data'!T88)</f>
        <v>1.6036056334501756</v>
      </c>
      <c r="U88" s="27">
        <f>(1-'E903 Data'!U88)^2/(2*'E903 Data'!U88)</f>
        <v>1.6084307325639737</v>
      </c>
      <c r="V88" s="27">
        <f>(1-'E903 Data'!V88)^2/(2*'E903 Data'!V88)</f>
        <v>1.5599104228121925</v>
      </c>
      <c r="W88" s="27">
        <f>(1-'E903 Data'!W88)^2/(2*'E903 Data'!W88)</f>
        <v>1.5904398406374503</v>
      </c>
      <c r="X88" s="27">
        <f>(1-'E903 Data'!X88)^2/(2*'E903 Data'!X88)</f>
        <v>3.9434679060665352</v>
      </c>
      <c r="Y88" s="32">
        <v>0.52</v>
      </c>
      <c r="Z88" s="27">
        <f>(1-'E903 Data'!Z88)^2/(2*'E903 Data'!Z88)</f>
        <v>1.4613077955723037</v>
      </c>
      <c r="AA88" s="27">
        <f>(1-'E903 Data'!AA88)^2/(2*'E903 Data'!AA88)</f>
        <v>1.4990360153256705</v>
      </c>
      <c r="AB88" s="27">
        <f>(1-'E903 Data'!AB88)^2/(2*'E903 Data'!AB88)</f>
        <v>1.4549704321277597</v>
      </c>
      <c r="AC88" s="27">
        <f>(1-'E903 Data'!AC88)^2/(2*'E903 Data'!AC88)</f>
        <v>1.4715972660357517</v>
      </c>
      <c r="AD88" s="27">
        <f>(1-'E903 Data'!AD88)^2/(2*'E903 Data'!AD88)</f>
        <v>3.4916120835797351</v>
      </c>
      <c r="AE88" s="32">
        <v>0.52</v>
      </c>
      <c r="AF88" s="27">
        <f>(1-'E903 Data'!AF88)^2/(2*'E903 Data'!AF88)</f>
        <v>1.4372161230195712</v>
      </c>
      <c r="AG88" s="27">
        <f>(1-'E903 Data'!AG88)^2/(2*'E903 Data'!AG88)</f>
        <v>1.436180926874709</v>
      </c>
      <c r="AH88" s="27">
        <f>(1-'E903 Data'!AH88)^2/(2*'E903 Data'!AH88)</f>
        <v>1.4167025854108957</v>
      </c>
      <c r="AI88" s="27">
        <f>(1-'E903 Data'!AI88)^2/(2*'E903 Data'!AI88)</f>
        <v>1.429990919647004</v>
      </c>
      <c r="AJ88" s="27">
        <f>(1-'E903 Data'!AJ88)^2/(2*'E903 Data'!AJ88)</f>
        <v>3.3428401456726644</v>
      </c>
      <c r="AK88" s="32">
        <v>0.52</v>
      </c>
      <c r="AL88" s="27">
        <f>(1-'E903 Data'!AL88)^2/(2*'E903 Data'!AL88)</f>
        <v>4.1202939148073021</v>
      </c>
    </row>
    <row r="89" spans="1:38" ht="16.2" thickBot="1" x14ac:dyDescent="0.35">
      <c r="A89" s="20">
        <v>0.5</v>
      </c>
      <c r="B89" s="27">
        <f>(1-'E903 Data'!B89)^2/(2*'E903 Data'!B89)</f>
        <v>1.4197542533518266</v>
      </c>
      <c r="C89" s="27">
        <f>(1-'E903 Data'!C89)^2/(2*'E903 Data'!C89)</f>
        <v>1.3778236961451247</v>
      </c>
      <c r="D89" s="27">
        <f>(1-'E903 Data'!D89)^2/(2*'E903 Data'!D89)</f>
        <v>1.4455342376052387</v>
      </c>
      <c r="E89" s="18">
        <f t="shared" si="1"/>
        <v>1.4143707290340632</v>
      </c>
      <c r="F89" s="27">
        <f>(1-'E903 Data'!F89)^2/(2*'E903 Data'!F89)</f>
        <v>3.3732382815496744</v>
      </c>
      <c r="G89" s="32">
        <v>0.5</v>
      </c>
      <c r="H89" s="27">
        <f>(1-'E903 Data'!H89)^2/(2*'E903 Data'!H89)</f>
        <v>1.54380625</v>
      </c>
      <c r="I89" s="27">
        <f>(1-'E903 Data'!I89)^2/(2*'E903 Data'!I89)</f>
        <v>1.5223146831156267</v>
      </c>
      <c r="J89" s="27">
        <f>(1-'E903 Data'!J89)^2/(2*'E903 Data'!J89)</f>
        <v>1.555285672227674</v>
      </c>
      <c r="K89" s="27">
        <f>(1-'E903 Data'!K89)^2/(2*'E903 Data'!K89)</f>
        <v>1.5403852023403222</v>
      </c>
      <c r="L89" s="27">
        <f>(1-'E903 Data'!L89)^2/(2*'E903 Data'!L89)</f>
        <v>3.8551239673390985</v>
      </c>
      <c r="M89" s="32">
        <v>0.5</v>
      </c>
      <c r="N89" s="27">
        <f>(1-'E903 Data'!N89)^2/(2*'E903 Data'!N89)</f>
        <v>1.7937925715829282</v>
      </c>
      <c r="O89" s="27">
        <f>(1-'E903 Data'!O89)^2/(2*'E903 Data'!O89)</f>
        <v>1.7853648088314487</v>
      </c>
      <c r="P89" s="27">
        <f>(1-'E903 Data'!P89)^2/(2*'E903 Data'!P89)</f>
        <v>1.8008590465872156</v>
      </c>
      <c r="Q89" s="27">
        <f>(1-'E903 Data'!Q89)^2/(2*'E903 Data'!Q89)</f>
        <v>1.7933228784059534</v>
      </c>
      <c r="R89" s="27">
        <f>(1-'E903 Data'!R89)^2/(2*'E903 Data'!R89)</f>
        <v>4.9850143687268877</v>
      </c>
      <c r="S89" s="32">
        <v>0.5</v>
      </c>
      <c r="T89" s="27">
        <f>(1-'E903 Data'!T89)^2/(2*'E903 Data'!T89)</f>
        <v>1.644024847250509</v>
      </c>
      <c r="U89" s="27">
        <f>(1-'E903 Data'!U89)^2/(2*'E903 Data'!U89)</f>
        <v>1.6628681631605955</v>
      </c>
      <c r="V89" s="27">
        <f>(1-'E903 Data'!V89)^2/(2*'E903 Data'!V89)</f>
        <v>1.5762475247524752</v>
      </c>
      <c r="W89" s="27">
        <f>(1-'E903 Data'!W89)^2/(2*'E903 Data'!W89)</f>
        <v>1.627115256475083</v>
      </c>
      <c r="X89" s="27">
        <f>(1-'E903 Data'!X89)^2/(2*'E903 Data'!X89)</f>
        <v>4.2154518831094281</v>
      </c>
      <c r="Y89" s="32">
        <v>0.5</v>
      </c>
      <c r="Z89" s="27">
        <f>(1-'E903 Data'!Z89)^2/(2*'E903 Data'!Z89)</f>
        <v>1.469816193853428</v>
      </c>
      <c r="AA89" s="27">
        <f>(1-'E903 Data'!AA89)^2/(2*'E903 Data'!AA89)</f>
        <v>1.5133885542168675</v>
      </c>
      <c r="AB89" s="27">
        <f>(1-'E903 Data'!AB89)^2/(2*'E903 Data'!AB89)</f>
        <v>1.4676827822390175</v>
      </c>
      <c r="AC89" s="27">
        <f>(1-'E903 Data'!AC89)^2/(2*'E903 Data'!AC89)</f>
        <v>1.4834264811585007</v>
      </c>
      <c r="AD89" s="27">
        <f>(1-'E903 Data'!AD89)^2/(2*'E903 Data'!AD89)</f>
        <v>3.6319740056962666</v>
      </c>
      <c r="AE89" s="32">
        <v>0.5</v>
      </c>
      <c r="AF89" s="27">
        <f>(1-'E903 Data'!AF89)^2/(2*'E903 Data'!AF89)</f>
        <v>1.4320502324500228</v>
      </c>
      <c r="AG89" s="27">
        <f>(1-'E903 Data'!AG89)^2/(2*'E903 Data'!AG89)</f>
        <v>1.4581344308560675</v>
      </c>
      <c r="AH89" s="27">
        <f>(1-'E903 Data'!AH89)^2/(2*'E903 Data'!AH89)</f>
        <v>1.4310200743494421</v>
      </c>
      <c r="AI89" s="27">
        <f>(1-'E903 Data'!AI89)^2/(2*'E903 Data'!AI89)</f>
        <v>1.4403277881474565</v>
      </c>
      <c r="AJ89" s="27">
        <f>(1-'E903 Data'!AJ89)^2/(2*'E903 Data'!AJ89)</f>
        <v>3.4697126654898498</v>
      </c>
      <c r="AK89" s="32">
        <v>0.5</v>
      </c>
      <c r="AL89" s="27">
        <f>(1-'E903 Data'!AL89)^2/(2*'E903 Data'!AL89)</f>
        <v>4.0009950495049509</v>
      </c>
    </row>
    <row r="90" spans="1:38" ht="16.2" thickBot="1" x14ac:dyDescent="0.35">
      <c r="A90" s="20">
        <v>0.48</v>
      </c>
      <c r="B90" s="27">
        <f>(1-'E903 Data'!B90)^2/(2*'E903 Data'!B90)</f>
        <v>1.4197542533518266</v>
      </c>
      <c r="C90" s="27">
        <f>(1-'E903 Data'!C90)^2/(2*'E903 Data'!C90)</f>
        <v>1.4025779816513764</v>
      </c>
      <c r="D90" s="27">
        <f>(1-'E903 Data'!D90)^2/(2*'E903 Data'!D90)</f>
        <v>1.4794690408357074</v>
      </c>
      <c r="E90" s="18">
        <f t="shared" si="1"/>
        <v>1.4339337586129701</v>
      </c>
      <c r="F90" s="27">
        <f>(1-'E903 Data'!F90)^2/(2*'E903 Data'!F90)</f>
        <v>3.5059015178483133</v>
      </c>
      <c r="G90" s="32">
        <v>0.48</v>
      </c>
      <c r="H90" s="27">
        <f>(1-'E903 Data'!H90)^2/(2*'E903 Data'!H90)</f>
        <v>1.5692170779861796</v>
      </c>
      <c r="I90" s="27">
        <f>(1-'E903 Data'!I90)^2/(2*'E903 Data'!I90)</f>
        <v>1.5189589371980678</v>
      </c>
      <c r="J90" s="27">
        <f>(1-'E903 Data'!J90)^2/(2*'E903 Data'!J90)</f>
        <v>1.5541324423737126</v>
      </c>
      <c r="K90" s="27">
        <f>(1-'E903 Data'!K90)^2/(2*'E903 Data'!K90)</f>
        <v>1.5472377750611248</v>
      </c>
      <c r="L90" s="27">
        <f>(1-'E903 Data'!L90)^2/(2*'E903 Data'!L90)</f>
        <v>3.957721344455349</v>
      </c>
      <c r="M90" s="32">
        <v>0.48</v>
      </c>
      <c r="N90" s="27">
        <f>(1-'E903 Data'!N90)^2/(2*'E903 Data'!N90)</f>
        <v>1.8051179869777536</v>
      </c>
      <c r="O90" s="27">
        <f>(1-'E903 Data'!O90)^2/(2*'E903 Data'!O90)</f>
        <v>1.8382527472527475</v>
      </c>
      <c r="P90" s="27">
        <f>(1-'E903 Data'!P90)^2/(2*'E903 Data'!P90)</f>
        <v>1.8237404371584698</v>
      </c>
      <c r="Q90" s="27">
        <f>(1-'E903 Data'!Q90)^2/(2*'E903 Data'!Q90)</f>
        <v>1.8222982250136546</v>
      </c>
      <c r="R90" s="27">
        <f>(1-'E903 Data'!R90)^2/(2*'E903 Data'!R90)</f>
        <v>5.2514301242236048</v>
      </c>
      <c r="S90" s="32">
        <v>0.48</v>
      </c>
      <c r="T90" s="27">
        <f>(1-'E903 Data'!T90)^2/(2*'E903 Data'!T90)</f>
        <v>1.6415349949135301</v>
      </c>
      <c r="U90" s="27">
        <f>(1-'E903 Data'!U90)^2/(2*'E903 Data'!U90)</f>
        <v>1.6365710659898474</v>
      </c>
      <c r="V90" s="27">
        <f>(1-'E903 Data'!V90)^2/(2*'E903 Data'!V90)</f>
        <v>1.6218043390514634</v>
      </c>
      <c r="W90" s="27">
        <f>(1-'E903 Data'!W90)^2/(2*'E903 Data'!W90)</f>
        <v>1.6332734144418155</v>
      </c>
      <c r="X90" s="27">
        <f>(1-'E903 Data'!X90)^2/(2*'E903 Data'!X90)</f>
        <v>4.3290234741784026</v>
      </c>
      <c r="Y90" s="32">
        <v>0.48</v>
      </c>
      <c r="Z90" s="27">
        <f>(1-'E903 Data'!Z90)^2/(2*'E903 Data'!Z90)</f>
        <v>1.5067410139356081</v>
      </c>
      <c r="AA90" s="27">
        <f>(1-'E903 Data'!AA90)^2/(2*'E903 Data'!AA90)</f>
        <v>1.5145003857280617</v>
      </c>
      <c r="AB90" s="27">
        <f>(1-'E903 Data'!AB90)^2/(2*'E903 Data'!AB90)</f>
        <v>1.469816193853428</v>
      </c>
      <c r="AC90" s="27">
        <f>(1-'E903 Data'!AC90)^2/(2*'E903 Data'!AC90)</f>
        <v>1.4968444976076556</v>
      </c>
      <c r="AD90" s="27">
        <f>(1-'E903 Data'!AD90)^2/(2*'E903 Data'!AD90)</f>
        <v>3.7524481203007518</v>
      </c>
      <c r="AE90" s="32">
        <v>0.48</v>
      </c>
      <c r="AF90" s="27">
        <f>(1-'E903 Data'!AF90)^2/(2*'E903 Data'!AF90)</f>
        <v>1.4497178069353325</v>
      </c>
      <c r="AG90" s="27">
        <f>(1-'E903 Data'!AG90)^2/(2*'E903 Data'!AG90)</f>
        <v>1.44867037470726</v>
      </c>
      <c r="AH90" s="27">
        <f>(1-'E903 Data'!AH90)^2/(2*'E903 Data'!AH90)</f>
        <v>1.4434485981308411</v>
      </c>
      <c r="AI90" s="27">
        <f>(1-'E903 Data'!AI90)^2/(2*'E903 Data'!AI90)</f>
        <v>1.447275396577729</v>
      </c>
      <c r="AJ90" s="27">
        <f>(1-'E903 Data'!AJ90)^2/(2*'E903 Data'!AJ90)</f>
        <v>3.5586688732112477</v>
      </c>
      <c r="AK90" s="32">
        <v>0.48</v>
      </c>
      <c r="AL90" s="27">
        <f>(1-'E903 Data'!AL90)^2/(2*'E903 Data'!AL90)</f>
        <v>3.9245943469785574</v>
      </c>
    </row>
    <row r="91" spans="1:38" ht="16.2" thickBot="1" x14ac:dyDescent="0.35">
      <c r="A91" s="20">
        <v>0.46</v>
      </c>
      <c r="B91" s="27">
        <f>(1-'E903 Data'!B91)^2/(2*'E903 Data'!B91)</f>
        <v>1.438252331002331</v>
      </c>
      <c r="C91" s="27">
        <f>(1-'E903 Data'!C91)^2/(2*'E903 Data'!C91)</f>
        <v>1.422814814814815</v>
      </c>
      <c r="D91" s="27">
        <f>(1-'E903 Data'!D91)^2/(2*'E903 Data'!D91)</f>
        <v>1.5045340614498317</v>
      </c>
      <c r="E91" s="18">
        <f t="shared" si="1"/>
        <v>1.455200402422326</v>
      </c>
      <c r="F91" s="27">
        <f>(1-'E903 Data'!F91)^2/(2*'E903 Data'!F91)</f>
        <v>3.5626782051282047</v>
      </c>
      <c r="G91" s="32">
        <v>0.46</v>
      </c>
      <c r="H91" s="27">
        <f>(1-'E903 Data'!H91)^2/(2*'E903 Data'!H91)</f>
        <v>1.6024025025025026</v>
      </c>
      <c r="I91" s="27">
        <f>(1-'E903 Data'!I91)^2/(2*'E903 Data'!I91)</f>
        <v>1.5415243902439026</v>
      </c>
      <c r="J91" s="27">
        <f>(1-'E903 Data'!J91)^2/(2*'E903 Data'!J91)</f>
        <v>1.5892503982080639</v>
      </c>
      <c r="K91" s="27">
        <f>(1-'E903 Data'!K91)^2/(2*'E903 Data'!K91)</f>
        <v>1.5774235017335314</v>
      </c>
      <c r="L91" s="27">
        <f>(1-'E903 Data'!L91)^2/(2*'E903 Data'!L91)</f>
        <v>4.0549550050050049</v>
      </c>
      <c r="M91" s="32">
        <v>0.46</v>
      </c>
      <c r="N91" s="27">
        <f>(1-'E903 Data'!N91)^2/(2*'E903 Data'!N91)</f>
        <v>1.8603331024930749</v>
      </c>
      <c r="O91" s="27">
        <f>(1-'E903 Data'!O91)^2/(2*'E903 Data'!O91)</f>
        <v>1.8151115468409587</v>
      </c>
      <c r="P91" s="27">
        <f>(1-'E903 Data'!P91)^2/(2*'E903 Data'!P91)</f>
        <v>1.8647947835738068</v>
      </c>
      <c r="Q91" s="27">
        <f>(1-'E903 Data'!Q91)^2/(2*'E903 Data'!Q91)</f>
        <v>1.8465498468981565</v>
      </c>
      <c r="R91" s="27">
        <f>(1-'E903 Data'!R91)^2/(2*'E903 Data'!R91)</f>
        <v>5.3343033221429561</v>
      </c>
      <c r="S91" s="32">
        <v>0.46</v>
      </c>
      <c r="T91" s="27">
        <f>(1-'E903 Data'!T91)^2/(2*'E903 Data'!T91)</f>
        <v>1.6743195876288661</v>
      </c>
      <c r="U91" s="27">
        <f>(1-'E903 Data'!U91)^2/(2*'E903 Data'!U91)</f>
        <v>1.6616025641025636</v>
      </c>
      <c r="V91" s="27">
        <f>(1-'E903 Data'!V91)^2/(2*'E903 Data'!V91)</f>
        <v>1.6157063160543534</v>
      </c>
      <c r="W91" s="27">
        <f>(1-'E903 Data'!W91)^2/(2*'E903 Data'!W91)</f>
        <v>1.6502726135783568</v>
      </c>
      <c r="X91" s="27">
        <f>(1-'E903 Data'!X91)^2/(2*'E903 Data'!X91)</f>
        <v>4.3717636315228967</v>
      </c>
      <c r="Y91" s="32">
        <v>0.46</v>
      </c>
      <c r="Z91" s="27">
        <f>(1-'E903 Data'!Z91)^2/(2*'E903 Data'!Z91)</f>
        <v>1.4827058725630056</v>
      </c>
      <c r="AA91" s="27">
        <f>(1-'E903 Data'!AA91)^2/(2*'E903 Data'!AA91)</f>
        <v>1.5268048715462916</v>
      </c>
      <c r="AB91" s="27">
        <f>(1-'E903 Data'!AB91)^2/(2*'E903 Data'!AB91)</f>
        <v>1.4644905660377361</v>
      </c>
      <c r="AC91" s="27">
        <f>(1-'E903 Data'!AC91)^2/(2*'E903 Data'!AC91)</f>
        <v>1.491021836886202</v>
      </c>
      <c r="AD91" s="27">
        <f>(1-'E903 Data'!AD91)^2/(2*'E903 Data'!AD91)</f>
        <v>3.7034876834056623</v>
      </c>
      <c r="AE91" s="32">
        <v>0.46</v>
      </c>
      <c r="AF91" s="27">
        <f>(1-'E903 Data'!AF91)^2/(2*'E903 Data'!AF91)</f>
        <v>1.4528662834350068</v>
      </c>
      <c r="AG91" s="27">
        <f>(1-'E903 Data'!AG91)^2/(2*'E903 Data'!AG91)</f>
        <v>1.4816258555133077</v>
      </c>
      <c r="AH91" s="27">
        <f>(1-'E903 Data'!AH91)^2/(2*'E903 Data'!AH91)</f>
        <v>1.4655535865974518</v>
      </c>
      <c r="AI91" s="27">
        <f>(1-'E903 Data'!AI91)^2/(2*'E903 Data'!AI91)</f>
        <v>1.4666176581680832</v>
      </c>
      <c r="AJ91" s="27">
        <f>(1-'E903 Data'!AJ91)^2/(2*'E903 Data'!AJ91)</f>
        <v>3.6086340619307835</v>
      </c>
      <c r="AK91" s="32">
        <v>0.46</v>
      </c>
      <c r="AL91" s="27">
        <f>(1-'E903 Data'!AL91)^2/(2*'E903 Data'!AL91)</f>
        <v>3.952960784313726</v>
      </c>
    </row>
    <row r="92" spans="1:38" ht="16.2" thickBot="1" x14ac:dyDescent="0.35">
      <c r="A92" s="20">
        <v>0.45</v>
      </c>
      <c r="B92" s="27">
        <f>(1-'E903 Data'!B92)^2/(2*'E903 Data'!B92)</f>
        <v>1.453917840375587</v>
      </c>
      <c r="C92" s="27">
        <f>(1-'E903 Data'!C92)^2/(2*'E903 Data'!C92)</f>
        <v>1.4392895522388058</v>
      </c>
      <c r="D92" s="27">
        <f>(1-'E903 Data'!D92)^2/(2*'E903 Data'!D92)</f>
        <v>1.5256806201550386</v>
      </c>
      <c r="E92" s="18">
        <f t="shared" si="1"/>
        <v>1.4729626709231438</v>
      </c>
      <c r="F92" s="27">
        <f>(1-'E903 Data'!F92)^2/(2*'E903 Data'!F92)</f>
        <v>3.8248936737724035</v>
      </c>
      <c r="G92" s="32">
        <v>0.45</v>
      </c>
      <c r="H92" s="27">
        <f>(1-'E903 Data'!H92)^2/(2*'E903 Data'!H92)</f>
        <v>1.6096401606425703</v>
      </c>
      <c r="I92" s="27">
        <f>(1-'E903 Data'!I92)^2/(2*'E903 Data'!I92)</f>
        <v>1.5750727610094013</v>
      </c>
      <c r="J92" s="27">
        <f>(1-'E903 Data'!J92)^2/(2*'E903 Data'!J92)</f>
        <v>1.5833216484607746</v>
      </c>
      <c r="K92" s="27">
        <f>(1-'E903 Data'!K92)^2/(2*'E903 Data'!K92)</f>
        <v>1.5892503982080639</v>
      </c>
      <c r="L92" s="27">
        <f>(1-'E903 Data'!L92)^2/(2*'E903 Data'!L92)</f>
        <v>4.3438101694915252</v>
      </c>
      <c r="M92" s="32">
        <v>0.45</v>
      </c>
      <c r="N92" s="27">
        <f>(1-'E903 Data'!N92)^2/(2*'E903 Data'!N92)</f>
        <v>1.8752653203342617</v>
      </c>
      <c r="O92" s="27">
        <f>(1-'E903 Data'!O92)^2/(2*'E903 Data'!O92)</f>
        <v>1.839713056624519</v>
      </c>
      <c r="P92" s="27">
        <f>(1-'E903 Data'!P92)^2/(2*'E903 Data'!P92)</f>
        <v>1.9010484814398201</v>
      </c>
      <c r="Q92" s="27">
        <f>(1-'E903 Data'!Q92)^2/(2*'E903 Data'!Q92)</f>
        <v>1.8717657764589517</v>
      </c>
      <c r="R92" s="27">
        <f>(1-'E903 Data'!R92)^2/(2*'E903 Data'!R92)</f>
        <v>5.8641087012592932</v>
      </c>
      <c r="S92" s="32">
        <v>0.45</v>
      </c>
      <c r="T92" s="27">
        <f>(1-'E903 Data'!T92)^2/(2*'E903 Data'!T92)</f>
        <v>1.6936525974025973</v>
      </c>
      <c r="U92" s="27">
        <f>(1-'E903 Data'!U92)^2/(2*'E903 Data'!U92)</f>
        <v>1.6743195876288661</v>
      </c>
      <c r="V92" s="27">
        <f>(1-'E903 Data'!V92)^2/(2*'E903 Data'!V92)</f>
        <v>1.6427792620865138</v>
      </c>
      <c r="W92" s="27">
        <f>(1-'E903 Data'!W92)^2/(2*'E903 Data'!W92)</f>
        <v>1.67006546598056</v>
      </c>
      <c r="X92" s="27">
        <f>(1-'E903 Data'!X92)^2/(2*'E903 Data'!X92)</f>
        <v>4.7365162871600255</v>
      </c>
      <c r="Y92" s="32">
        <v>0.45</v>
      </c>
      <c r="Z92" s="27">
        <f>(1-'E903 Data'!Z92)^2/(2*'E903 Data'!Z92)</f>
        <v>1.4623676720075403</v>
      </c>
      <c r="AA92" s="27">
        <f>(1-'E903 Data'!AA92)^2/(2*'E903 Data'!AA92)</f>
        <v>1.544948925256473</v>
      </c>
      <c r="AB92" s="27">
        <f>(1-'E903 Data'!AB92)^2/(2*'E903 Data'!AB92)</f>
        <v>1.4676827822390175</v>
      </c>
      <c r="AC92" s="27">
        <f>(1-'E903 Data'!AC92)^2/(2*'E903 Data'!AC92)</f>
        <v>1.4910218368862018</v>
      </c>
      <c r="AD92" s="27">
        <f>(1-'E903 Data'!AD92)^2/(2*'E903 Data'!AD92)</f>
        <v>3.9043151137711631</v>
      </c>
      <c r="AE92" s="32">
        <v>0.45</v>
      </c>
      <c r="AF92" s="27">
        <f>(1-'E903 Data'!AF92)^2/(2*'E903 Data'!AF92)</f>
        <v>1.47195383341221</v>
      </c>
      <c r="AG92" s="27">
        <f>(1-'E903 Data'!AG92)^2/(2*'E903 Data'!AG92)</f>
        <v>1.4902961832061068</v>
      </c>
      <c r="AH92" s="27">
        <f>(1-'E903 Data'!AH92)^2/(2*'E903 Data'!AH92)</f>
        <v>1.4687489603024575</v>
      </c>
      <c r="AI92" s="27">
        <f>(1-'E903 Data'!AI92)^2/(2*'E903 Data'!AI92)</f>
        <v>1.4769581686429512</v>
      </c>
      <c r="AJ92" s="27">
        <f>(1-'E903 Data'!AJ92)^2/(2*'E903 Data'!AJ92)</f>
        <v>3.8444989350372731</v>
      </c>
      <c r="AK92" s="32">
        <v>0.45</v>
      </c>
      <c r="AL92" s="27">
        <f>(1-'E903 Data'!AL92)^2/(2*'E903 Data'!AL92)</f>
        <v>3.7480856807511733</v>
      </c>
    </row>
    <row r="93" spans="1:38" ht="16.2" thickBot="1" x14ac:dyDescent="0.35">
      <c r="A93" s="20">
        <v>0.44</v>
      </c>
      <c r="B93" s="27">
        <f>(1-'E903 Data'!B93)^2/(2*'E903 Data'!B93)</f>
        <v>1.4730242424242421</v>
      </c>
      <c r="C93" s="27">
        <f>(1-'E903 Data'!C93)^2/(2*'E903 Data'!C93)</f>
        <v>1.4730242424242421</v>
      </c>
      <c r="D93" s="27">
        <f>(1-'E903 Data'!D93)^2/(2*'E903 Data'!D93)</f>
        <v>1.5680495559940801</v>
      </c>
      <c r="E93" s="18">
        <f t="shared" si="1"/>
        <v>1.5046993469475216</v>
      </c>
      <c r="F93" s="27">
        <f>(1-'E903 Data'!F93)^2/(2*'E903 Data'!F93)</f>
        <v>3.9120943832361199</v>
      </c>
      <c r="G93" s="32">
        <v>0.44</v>
      </c>
      <c r="H93" s="27">
        <f>(1-'E903 Data'!H93)^2/(2*'E903 Data'!H93)</f>
        <v>1.6267058645096055</v>
      </c>
      <c r="I93" s="27">
        <f>(1-'E903 Data'!I93)^2/(2*'E903 Data'!I93)</f>
        <v>1.5928224327018943</v>
      </c>
      <c r="J93" s="27">
        <f>(1-'E903 Data'!J93)^2/(2*'E903 Data'!J93)</f>
        <v>1.6218043390514634</v>
      </c>
      <c r="K93" s="27">
        <f>(1-'E903 Data'!K93)^2/(2*'E903 Data'!K93)</f>
        <v>1.6136807352776847</v>
      </c>
      <c r="L93" s="27">
        <f>(1-'E903 Data'!L93)^2/(2*'E903 Data'!L93)</f>
        <v>4.4019136082351533</v>
      </c>
      <c r="M93" s="32">
        <v>0.44</v>
      </c>
      <c r="N93" s="27">
        <f>(1-'E903 Data'!N93)^2/(2*'E903 Data'!N93)</f>
        <v>1.8918905829596411</v>
      </c>
      <c r="O93" s="27">
        <f>(1-'E903 Data'!O93)^2/(2*'E903 Data'!O93)</f>
        <v>1.8903704481792718</v>
      </c>
      <c r="P93" s="27">
        <f>(1-'E903 Data'!P93)^2/(2*'E903 Data'!P93)</f>
        <v>1.8827960893854747</v>
      </c>
      <c r="Q93" s="27">
        <f>(1-'E903 Data'!Q93)^2/(2*'E903 Data'!Q93)</f>
        <v>1.8883463363811659</v>
      </c>
      <c r="R93" s="27">
        <f>(1-'E903 Data'!R93)^2/(2*'E903 Data'!R93)</f>
        <v>5.8733943786083245</v>
      </c>
      <c r="S93" s="32">
        <v>0.44</v>
      </c>
      <c r="T93" s="27">
        <f>(1-'E903 Data'!T93)^2/(2*'E903 Data'!T93)</f>
        <v>1.7199219160104986</v>
      </c>
      <c r="U93" s="27">
        <f>(1-'E903 Data'!U93)^2/(2*'E903 Data'!U93)</f>
        <v>1.7001666666666668</v>
      </c>
      <c r="V93" s="27">
        <f>(1-'E903 Data'!V93)^2/(2*'E903 Data'!V93)</f>
        <v>1.6820154084798347</v>
      </c>
      <c r="W93" s="27">
        <f>(1-'E903 Data'!W93)^2/(2*'E903 Data'!W93)</f>
        <v>1.7006021907738615</v>
      </c>
      <c r="X93" s="27">
        <f>(1-'E903 Data'!X93)^2/(2*'E903 Data'!X93)</f>
        <v>4.8258085068105894</v>
      </c>
      <c r="Y93" s="32">
        <v>0.44</v>
      </c>
      <c r="Z93" s="27">
        <f>(1-'E903 Data'!Z93)^2/(2*'E903 Data'!Z93)</f>
        <v>1.4946573613766729</v>
      </c>
      <c r="AA93" s="27">
        <f>(1-'E903 Data'!AA93)^2/(2*'E903 Data'!AA93)</f>
        <v>1.5541324423737126</v>
      </c>
      <c r="AB93" s="27">
        <f>(1-'E903 Data'!AB93)^2/(2*'E903 Data'!AB93)</f>
        <v>1.4816258555133077</v>
      </c>
      <c r="AC93" s="27">
        <f>(1-'E903 Data'!AC93)^2/(2*'E903 Data'!AC93)</f>
        <v>1.5096905239240845</v>
      </c>
      <c r="AD93" s="27">
        <f>(1-'E903 Data'!AD93)^2/(2*'E903 Data'!AD93)</f>
        <v>3.9371601520086852</v>
      </c>
      <c r="AE93" s="32">
        <v>0.44</v>
      </c>
      <c r="AF93" s="27">
        <f>(1-'E903 Data'!AF93)^2/(2*'E903 Data'!AF93)</f>
        <v>1.5012319271332693</v>
      </c>
      <c r="AG93" s="27">
        <f>(1-'E903 Data'!AG93)^2/(2*'E903 Data'!AG93)</f>
        <v>1.5012319271332693</v>
      </c>
      <c r="AH93" s="27">
        <f>(1-'E903 Data'!AH93)^2/(2*'E903 Data'!AH93)</f>
        <v>1.4708844843897824</v>
      </c>
      <c r="AI93" s="27">
        <f>(1-'E903 Data'!AI93)^2/(2*'E903 Data'!AI93)</f>
        <v>1.4910218368862018</v>
      </c>
      <c r="AJ93" s="27">
        <f>(1-'E903 Data'!AJ93)^2/(2*'E903 Data'!AJ93)</f>
        <v>3.8581685410658975</v>
      </c>
      <c r="AK93" s="32">
        <v>0.44</v>
      </c>
      <c r="AL93" s="27">
        <f>(1-'E903 Data'!AL93)^2/(2*'E903 Data'!AL93)</f>
        <v>3.792086492890995</v>
      </c>
    </row>
    <row r="94" spans="1:38" ht="16.2" thickBot="1" x14ac:dyDescent="0.35">
      <c r="A94" s="20">
        <v>0.43</v>
      </c>
      <c r="B94" s="27">
        <f>(1-'E903 Data'!B94)^2/(2*'E903 Data'!B94)</f>
        <v>1.4687489603024575</v>
      </c>
      <c r="C94" s="27">
        <f>(1-'E903 Data'!C94)^2/(2*'E903 Data'!C94)</f>
        <v>1.4708844843897824</v>
      </c>
      <c r="D94" s="27">
        <f>(1-'E903 Data'!D94)^2/(2*'E903 Data'!D94)</f>
        <v>1.5495313020068524</v>
      </c>
      <c r="E94" s="18">
        <f t="shared" si="1"/>
        <v>1.4963882488996976</v>
      </c>
      <c r="F94" s="27">
        <f>(1-'E903 Data'!F94)^2/(2*'E903 Data'!F94)</f>
        <v>4.0009950495049491</v>
      </c>
      <c r="G94" s="32">
        <v>0.43</v>
      </c>
      <c r="H94" s="27">
        <f>(1-'E903 Data'!H94)^2/(2*'E903 Data'!H94)</f>
        <v>1.6316280648429584</v>
      </c>
      <c r="I94" s="27">
        <f>(1-'E903 Data'!I94)^2/(2*'E903 Data'!I94)</f>
        <v>1.5750727610094013</v>
      </c>
      <c r="J94" s="27">
        <f>(1-'E903 Data'!J94)^2/(2*'E903 Data'!J94)</f>
        <v>1.6108508538422899</v>
      </c>
      <c r="K94" s="27">
        <f>(1-'E903 Data'!K94)^2/(2*'E903 Data'!K94)</f>
        <v>1.6056136429446484</v>
      </c>
      <c r="L94" s="27">
        <f>(1-'E903 Data'!L94)^2/(2*'E903 Data'!L94)</f>
        <v>4.5141818507716609</v>
      </c>
      <c r="M94" s="32">
        <v>0.43</v>
      </c>
      <c r="N94" s="27">
        <f>(1-'E903 Data'!N94)^2/(2*'E903 Data'!N94)</f>
        <v>1.8782724205242609</v>
      </c>
      <c r="O94" s="27">
        <f>(1-'E903 Data'!O94)^2/(2*'E903 Data'!O94)</f>
        <v>1.9025810073157008</v>
      </c>
      <c r="P94" s="27">
        <f>(1-'E903 Data'!P94)^2/(2*'E903 Data'!P94)</f>
        <v>1.8964615665356539</v>
      </c>
      <c r="Q94" s="27">
        <f>(1-'E903 Data'!Q94)^2/(2*'E903 Data'!Q94)</f>
        <v>1.8923976857908178</v>
      </c>
      <c r="R94" s="27">
        <f>(1-'E903 Data'!R94)^2/(2*'E903 Data'!R94)</f>
        <v>6.1508828589500304</v>
      </c>
      <c r="S94" s="32">
        <v>0.43</v>
      </c>
      <c r="T94" s="27">
        <f>(1-'E903 Data'!T94)^2/(2*'E903 Data'!T94)</f>
        <v>1.7054033402922755</v>
      </c>
      <c r="U94" s="27">
        <f>(1-'E903 Data'!U94)^2/(2*'E903 Data'!U94)</f>
        <v>1.7119811878597593</v>
      </c>
      <c r="V94" s="27">
        <f>(1-'E903 Data'!V94)^2/(2*'E903 Data'!V94)</f>
        <v>1.6590754098360652</v>
      </c>
      <c r="W94" s="27">
        <f>(1-'E903 Data'!W94)^2/(2*'E903 Data'!W94)</f>
        <v>1.6919214425794544</v>
      </c>
      <c r="X94" s="27">
        <f>(1-'E903 Data'!X94)^2/(2*'E903 Data'!X94)</f>
        <v>4.9570931650893799</v>
      </c>
      <c r="Y94" s="32">
        <v>0.43</v>
      </c>
      <c r="Z94" s="27">
        <f>(1-'E903 Data'!Z94)^2/(2*'E903 Data'!Z94)</f>
        <v>1.4740957129322594</v>
      </c>
      <c r="AA94" s="27">
        <f>(1-'E903 Data'!AA94)^2/(2*'E903 Data'!AA94)</f>
        <v>1.5369745861733204</v>
      </c>
      <c r="AB94" s="27">
        <f>(1-'E903 Data'!AB94)^2/(2*'E903 Data'!AB94)</f>
        <v>1.47195383341221</v>
      </c>
      <c r="AC94" s="27">
        <f>(1-'E903 Data'!AC94)^2/(2*'E903 Data'!AC94)</f>
        <v>1.4939292874588515</v>
      </c>
      <c r="AD94" s="27">
        <f>(1-'E903 Data'!AD94)^2/(2*'E903 Data'!AD94)</f>
        <v>3.9929227073036815</v>
      </c>
      <c r="AE94" s="32">
        <v>0.43</v>
      </c>
      <c r="AF94" s="27">
        <f>(1-'E903 Data'!AF94)^2/(2*'E903 Data'!AF94)</f>
        <v>1.4892086075345732</v>
      </c>
      <c r="AG94" s="27">
        <f>(1-'E903 Data'!AG94)^2/(2*'E903 Data'!AG94)</f>
        <v>1.5056369836695489</v>
      </c>
      <c r="AH94" s="27">
        <f>(1-'E903 Data'!AH94)^2/(2*'E903 Data'!AH94)</f>
        <v>1.491384844868735</v>
      </c>
      <c r="AI94" s="27">
        <f>(1-'E903 Data'!AI94)^2/(2*'E903 Data'!AI94)</f>
        <v>1.4953859207310598</v>
      </c>
      <c r="AJ94" s="27">
        <f>(1-'E903 Data'!AJ94)^2/(2*'E903 Data'!AJ94)</f>
        <v>3.9993784284614553</v>
      </c>
      <c r="AK94" s="32">
        <v>0.43</v>
      </c>
      <c r="AL94" s="27">
        <f>(1-'E903 Data'!AL94)^2/(2*'E903 Data'!AL94)</f>
        <v>3.6793969010175767</v>
      </c>
    </row>
    <row r="95" spans="1:38" ht="16.2" thickBot="1" x14ac:dyDescent="0.35">
      <c r="A95" s="20">
        <v>0.42</v>
      </c>
      <c r="B95" s="27">
        <f>(1-'E903 Data'!B95)^2/(2*'E903 Data'!B95)</f>
        <v>1.5392471734892785</v>
      </c>
      <c r="C95" s="27">
        <f>(1-'E903 Data'!C95)^2/(2*'E903 Data'!C95)</f>
        <v>1.476241844476055</v>
      </c>
      <c r="D95" s="27">
        <f>(1-'E903 Data'!D95)^2/(2*'E903 Data'!D95)</f>
        <v>1.5833216484607746</v>
      </c>
      <c r="E95" s="18">
        <f t="shared" si="1"/>
        <v>1.5329368888087027</v>
      </c>
      <c r="F95" s="27">
        <f>(1-'E903 Data'!F95)^2/(2*'E903 Data'!F95)</f>
        <v>4.1961301532830015</v>
      </c>
      <c r="G95" s="32">
        <v>0.42</v>
      </c>
      <c r="H95" s="27">
        <f>(1-'E903 Data'!H95)^2/(2*'E903 Data'!H95)</f>
        <v>1.6378100812595229</v>
      </c>
      <c r="I95" s="27">
        <f>(1-'E903 Data'!I95)^2/(2*'E903 Data'!I95)</f>
        <v>1.6291643724696359</v>
      </c>
      <c r="J95" s="27">
        <f>(1-'E903 Data'!J95)^2/(2*'E903 Data'!J95)</f>
        <v>1.634096957403651</v>
      </c>
      <c r="K95" s="27">
        <f>(1-'E903 Data'!K95)^2/(2*'E903 Data'!K95)</f>
        <v>1.6336851135147321</v>
      </c>
      <c r="L95" s="27">
        <f>(1-'E903 Data'!L95)^2/(2*'E903 Data'!L95)</f>
        <v>4.6918570281124534</v>
      </c>
      <c r="M95" s="32">
        <v>0.42</v>
      </c>
      <c r="N95" s="27">
        <f>(1-'E903 Data'!N95)^2/(2*'E903 Data'!N95)</f>
        <v>1.9557673264486515</v>
      </c>
      <c r="O95" s="27">
        <f>(1-'E903 Data'!O95)^2/(2*'E903 Data'!O95)</f>
        <v>1.9336098178713719</v>
      </c>
      <c r="P95" s="27">
        <f>(1-'E903 Data'!P95)^2/(2*'E903 Data'!P95)</f>
        <v>1.9525795128939831</v>
      </c>
      <c r="Q95" s="27">
        <f>(1-'E903 Data'!Q95)^2/(2*'E903 Data'!Q95)</f>
        <v>1.9472832062281542</v>
      </c>
      <c r="R95" s="27">
        <f>(1-'E903 Data'!R95)^2/(2*'E903 Data'!R95)</f>
        <v>6.5935505376344121</v>
      </c>
      <c r="S95" s="32">
        <v>0.42</v>
      </c>
      <c r="T95" s="27">
        <f>(1-'E903 Data'!T95)^2/(2*'E903 Data'!T95)</f>
        <v>1.7265789473684214</v>
      </c>
      <c r="U95" s="27">
        <f>(1-'E903 Data'!U95)^2/(2*'E903 Data'!U95)</f>
        <v>1.7549398882384248</v>
      </c>
      <c r="V95" s="27">
        <f>(1-'E903 Data'!V95)^2/(2*'E903 Data'!V95)</f>
        <v>1.691056798131811</v>
      </c>
      <c r="W95" s="27">
        <f>(1-'E903 Data'!W95)^2/(2*'E903 Data'!W95)</f>
        <v>1.7239117770767609</v>
      </c>
      <c r="X95" s="27">
        <f>(1-'E903 Data'!X95)^2/(2*'E903 Data'!X95)</f>
        <v>5.1757193251533735</v>
      </c>
      <c r="Y95" s="32">
        <v>0.42</v>
      </c>
      <c r="Z95" s="27">
        <f>(1-'E903 Data'!Z95)^2/(2*'E903 Data'!Z95)</f>
        <v>1.491384844868735</v>
      </c>
      <c r="AA95" s="27">
        <f>(1-'E903 Data'!AA95)^2/(2*'E903 Data'!AA95)</f>
        <v>1.5541324423737126</v>
      </c>
      <c r="AB95" s="27">
        <f>(1-'E903 Data'!AB95)^2/(2*'E903 Data'!AB95)</f>
        <v>1.5122778420038534</v>
      </c>
      <c r="AC95" s="27">
        <f>(1-'E903 Data'!AC95)^2/(2*'E903 Data'!AC95)</f>
        <v>1.5189589371980678</v>
      </c>
      <c r="AD95" s="27">
        <f>(1-'E903 Data'!AD95)^2/(2*'E903 Data'!AD95)</f>
        <v>4.1356199898270614</v>
      </c>
      <c r="AE95" s="32">
        <v>0.42</v>
      </c>
      <c r="AF95" s="27">
        <f>(1-'E903 Data'!AF95)^2/(2*'E903 Data'!AF95)</f>
        <v>1.4957503825920608</v>
      </c>
      <c r="AG95" s="27">
        <f>(1-'E903 Data'!AG95)^2/(2*'E903 Data'!AG95)</f>
        <v>1.4990360153256705</v>
      </c>
      <c r="AH95" s="27">
        <f>(1-'E903 Data'!AH95)^2/(2*'E903 Data'!AH95)</f>
        <v>1.5279302618816684</v>
      </c>
      <c r="AI95" s="27">
        <f>(1-'E903 Data'!AI95)^2/(2*'E903 Data'!AI95)</f>
        <v>1.507477650483362</v>
      </c>
      <c r="AJ95" s="27">
        <f>(1-'E903 Data'!AJ95)^2/(2*'E903 Data'!AJ95)</f>
        <v>4.0832237136465306</v>
      </c>
      <c r="AK95" s="32">
        <v>0.42</v>
      </c>
      <c r="AL95" s="27">
        <f>(1-'E903 Data'!AL95)^2/(2*'E903 Data'!AL95)</f>
        <v>3.6541660073597053</v>
      </c>
    </row>
    <row r="96" spans="1:38" ht="16.2" thickBot="1" x14ac:dyDescent="0.35">
      <c r="A96" s="20">
        <v>0.41</v>
      </c>
      <c r="B96" s="27">
        <f>(1-'E903 Data'!B96)^2/(2*'E903 Data'!B96)</f>
        <v>1.6552947570332479</v>
      </c>
      <c r="C96" s="27">
        <f>(1-'E903 Data'!C96)^2/(2*'E903 Data'!C96)</f>
        <v>1.7080301985370951</v>
      </c>
      <c r="D96" s="27">
        <f>(1-'E903 Data'!D96)^2/(2*'E903 Data'!D96)</f>
        <v>1.7119811878597593</v>
      </c>
      <c r="E96" s="18">
        <f t="shared" si="1"/>
        <v>1.6917687144767009</v>
      </c>
      <c r="F96" s="27">
        <f>(1-'E903 Data'!F96)^2/(2*'E903 Data'!F96)</f>
        <v>4.4535873347752934</v>
      </c>
      <c r="G96" s="32">
        <v>0.41</v>
      </c>
      <c r="H96" s="27">
        <f>(1-'E903 Data'!H96)^2/(2*'E903 Data'!H96)</f>
        <v>1.7714431976432781</v>
      </c>
      <c r="I96" s="27">
        <f>(1-'E903 Data'!I96)^2/(2*'E903 Data'!I96)</f>
        <v>1.7080301985370951</v>
      </c>
      <c r="J96" s="27">
        <f>(1-'E903 Data'!J96)^2/(2*'E903 Data'!J96)</f>
        <v>1.7440585320614732</v>
      </c>
      <c r="K96" s="27">
        <f>(1-'E903 Data'!K96)^2/(2*'E903 Data'!K96)</f>
        <v>1.7409027993413317</v>
      </c>
      <c r="L96" s="27">
        <f>(1-'E903 Data'!L96)^2/(2*'E903 Data'!L96)</f>
        <v>4.6792276734285005</v>
      </c>
      <c r="M96" s="32">
        <v>0.41</v>
      </c>
      <c r="N96" s="27">
        <f>(1-'E903 Data'!N96)^2/(2*'E903 Data'!N96)</f>
        <v>2.1416755201958386</v>
      </c>
      <c r="O96" s="27">
        <f>(1-'E903 Data'!O96)^2/(2*'E903 Data'!O96)</f>
        <v>2.1145906913280776</v>
      </c>
      <c r="P96" s="27">
        <f>(1-'E903 Data'!P96)^2/(2*'E903 Data'!P96)</f>
        <v>2.2260831025802386</v>
      </c>
      <c r="Q96" s="27">
        <f>(1-'E903 Data'!Q96)^2/(2*'E903 Data'!Q96)</f>
        <v>2.1600177339901481</v>
      </c>
      <c r="R96" s="27">
        <f>(1-'E903 Data'!R96)^2/(2*'E903 Data'!R96)</f>
        <v>7.0696852090032154</v>
      </c>
      <c r="S96" s="32">
        <v>0.41</v>
      </c>
      <c r="T96" s="27">
        <f>(1-'E903 Data'!T96)^2/(2*'E903 Data'!T96)</f>
        <v>1.8266297592997813</v>
      </c>
      <c r="U96" s="27">
        <f>(1-'E903 Data'!U96)^2/(2*'E903 Data'!U96)</f>
        <v>1.8065408251900106</v>
      </c>
      <c r="V96" s="27">
        <f>(1-'E903 Data'!V96)^2/(2*'E903 Data'!V96)</f>
        <v>1.8065408251900106</v>
      </c>
      <c r="W96" s="27">
        <f>(1-'E903 Data'!W96)^2/(2*'E903 Data'!W96)</f>
        <v>1.8132019351717468</v>
      </c>
      <c r="X96" s="27">
        <f>(1-'E903 Data'!X96)^2/(2*'E903 Data'!X96)</f>
        <v>5.0274011439212547</v>
      </c>
      <c r="Y96" s="32">
        <v>0.41</v>
      </c>
      <c r="Z96" s="27">
        <f>(1-'E903 Data'!Z96)^2/(2*'E903 Data'!Z96)</f>
        <v>1.6279344714213457</v>
      </c>
      <c r="AA96" s="27">
        <f>(1-'E903 Data'!AA96)^2/(2*'E903 Data'!AA96)</f>
        <v>1.6692164609053499</v>
      </c>
      <c r="AB96" s="27">
        <f>(1-'E903 Data'!AB96)^2/(2*'E903 Data'!AB96)</f>
        <v>1.6157063160543534</v>
      </c>
      <c r="AC96" s="27">
        <f>(1-'E903 Data'!AC96)^2/(2*'E903 Data'!AC96)</f>
        <v>1.6373969307154144</v>
      </c>
      <c r="AD96" s="27">
        <f>(1-'E903 Data'!AD96)^2/(2*'E903 Data'!AD96)</f>
        <v>4.2172157362738343</v>
      </c>
      <c r="AE96" s="32">
        <v>0.41</v>
      </c>
      <c r="AF96" s="27">
        <f>(1-'E903 Data'!AF96)^2/(2*'E903 Data'!AF96)</f>
        <v>1.6205821734745334</v>
      </c>
      <c r="AG96" s="27">
        <f>(1-'E903 Data'!AG96)^2/(2*'E903 Data'!AG96)</f>
        <v>1.588062189054726</v>
      </c>
      <c r="AH96" s="27">
        <f>(1-'E903 Data'!AH96)^2/(2*'E903 Data'!AH96)</f>
        <v>1.6193612903225807</v>
      </c>
      <c r="AI96" s="27">
        <f>(1-'E903 Data'!AI96)^2/(2*'E903 Data'!AI96)</f>
        <v>1.6092368774747641</v>
      </c>
      <c r="AJ96" s="27">
        <f>(1-'E903 Data'!AJ96)^2/(2*'E903 Data'!AJ96)</f>
        <v>4.098321782789184</v>
      </c>
      <c r="AK96" s="32">
        <v>0.41</v>
      </c>
      <c r="AL96" s="27">
        <f>(1-'E903 Data'!AL96)^2/(2*'E903 Data'!AL96)</f>
        <v>4.0401199600798412</v>
      </c>
    </row>
    <row r="97" spans="1:38" ht="16.2" thickBot="1" x14ac:dyDescent="0.35">
      <c r="A97" s="20">
        <v>0.4</v>
      </c>
      <c r="B97" s="27">
        <f>(1-'E903 Data'!B97)^2/(2*'E903 Data'!B97)</f>
        <v>1.6390504065040652</v>
      </c>
      <c r="C97" s="27">
        <f>(1-'E903 Data'!C97)^2/(2*'E903 Data'!C97)</f>
        <v>1.6316280648429584</v>
      </c>
      <c r="D97" s="27">
        <f>(1-'E903 Data'!D97)^2/(2*'E903 Data'!D97)</f>
        <v>1.6692164609053499</v>
      </c>
      <c r="E97" s="18">
        <f t="shared" si="1"/>
        <v>1.6466316440841247</v>
      </c>
      <c r="F97" s="27">
        <f>(1-'E903 Data'!F97)^2/(2*'E903 Data'!F97)</f>
        <v>4.8636717694994172</v>
      </c>
      <c r="G97" s="32">
        <v>0.4</v>
      </c>
      <c r="H97" s="27">
        <f>(1-'E903 Data'!H97)^2/(2*'E903 Data'!H97)</f>
        <v>1.7185948583420776</v>
      </c>
      <c r="I97" s="27">
        <f>(1-'E903 Data'!I97)^2/(2*'E903 Data'!I97)</f>
        <v>1.6845917184265009</v>
      </c>
      <c r="J97" s="27">
        <f>(1-'E903 Data'!J97)^2/(2*'E903 Data'!J97)</f>
        <v>1.765917717797969</v>
      </c>
      <c r="K97" s="27">
        <f>(1-'E903 Data'!K97)^2/(2*'E903 Data'!K97)</f>
        <v>1.7225803730951128</v>
      </c>
      <c r="L97" s="27">
        <f>(1-'E903 Data'!L97)^2/(2*'E903 Data'!L97)</f>
        <v>5.29</v>
      </c>
      <c r="M97" s="32">
        <v>0.4</v>
      </c>
      <c r="N97" s="27">
        <f>(1-'E903 Data'!N97)^2/(2*'E903 Data'!N97)</f>
        <v>2.0584699881023201</v>
      </c>
      <c r="O97" s="27">
        <f>(1-'E903 Data'!O97)^2/(2*'E903 Data'!O97)</f>
        <v>2.1021236714975848</v>
      </c>
      <c r="P97" s="27">
        <f>(1-'E903 Data'!P97)^2/(2*'E903 Data'!P97)</f>
        <v>2.0810019184652275</v>
      </c>
      <c r="Q97" s="27">
        <f>(1-'E903 Data'!Q97)^2/(2*'E903 Data'!Q97)</f>
        <v>2.0804196636696646</v>
      </c>
      <c r="R97" s="27">
        <f>(1-'E903 Data'!R97)^2/(2*'E903 Data'!R97)</f>
        <v>7.8726062893081794</v>
      </c>
      <c r="S97" s="32">
        <v>0.4</v>
      </c>
      <c r="T97" s="27">
        <f>(1-'E903 Data'!T97)^2/(2*'E903 Data'!T97)</f>
        <v>1.7742151474530832</v>
      </c>
      <c r="U97" s="27">
        <f>(1-'E903 Data'!U97)^2/(2*'E903 Data'!U97)</f>
        <v>1.7923840172786176</v>
      </c>
      <c r="V97" s="27">
        <f>(1-'E903 Data'!V97)^2/(2*'E903 Data'!V97)</f>
        <v>1.7980277056277059</v>
      </c>
      <c r="W97" s="27">
        <f>(1-'E903 Data'!W97)^2/(2*'E903 Data'!W97)</f>
        <v>1.7881677897574124</v>
      </c>
      <c r="X97" s="27">
        <f>(1-'E903 Data'!X97)^2/(2*'E903 Data'!X97)</f>
        <v>5.6865361702127659</v>
      </c>
      <c r="Y97" s="32">
        <v>0.4</v>
      </c>
      <c r="Z97" s="27">
        <f>(1-'E903 Data'!Z97)^2/(2*'E903 Data'!Z97)</f>
        <v>1.5622299212598425</v>
      </c>
      <c r="AA97" s="27">
        <f>(1-'E903 Data'!AA97)^2/(2*'E903 Data'!AA97)</f>
        <v>1.5833216484607746</v>
      </c>
      <c r="AB97" s="27">
        <f>(1-'E903 Data'!AB97)^2/(2*'E903 Data'!AB97)</f>
        <v>1.5268048715462916</v>
      </c>
      <c r="AC97" s="27">
        <f>(1-'E903 Data'!AC97)^2/(2*'E903 Data'!AC97)</f>
        <v>1.5572103481202597</v>
      </c>
      <c r="AD97" s="27">
        <f>(1-'E903 Data'!AD97)^2/(2*'E903 Data'!AD97)</f>
        <v>4.4038095238095227</v>
      </c>
      <c r="AE97" s="32">
        <v>0.4</v>
      </c>
      <c r="AF97" s="27">
        <f>(1-'E903 Data'!AF97)^2/(2*'E903 Data'!AF97)</f>
        <v>1.552980392156863</v>
      </c>
      <c r="AG97" s="27">
        <f>(1-'E903 Data'!AG97)^2/(2*'E903 Data'!AG97)</f>
        <v>1.5797791026276651</v>
      </c>
      <c r="AH97" s="27">
        <f>(1-'E903 Data'!AH97)^2/(2*'E903 Data'!AH97)</f>
        <v>1.5680495559940801</v>
      </c>
      <c r="AI97" s="27">
        <f>(1-'E903 Data'!AI97)^2/(2*'E903 Data'!AI97)</f>
        <v>1.5668832347140043</v>
      </c>
      <c r="AJ97" s="27">
        <f>(1-'E903 Data'!AJ97)^2/(2*'E903 Data'!AJ97)</f>
        <v>4.4516554054054058</v>
      </c>
      <c r="AK97" s="32">
        <v>0.4</v>
      </c>
      <c r="AL97" s="27">
        <f>(1-'E903 Data'!AL97)^2/(2*'E903 Data'!AL97)</f>
        <v>3.5882415684496833</v>
      </c>
    </row>
    <row r="98" spans="1:38" ht="16.2" thickBot="1" x14ac:dyDescent="0.35">
      <c r="A98" s="20">
        <v>0.39</v>
      </c>
      <c r="B98" s="27">
        <f>(1-'E903 Data'!B98)^2/(2*'E903 Data'!B98)</f>
        <v>1.6267058645096055</v>
      </c>
      <c r="C98" s="27">
        <f>(1-'E903 Data'!C98)^2/(2*'E903 Data'!C98)</f>
        <v>1.6144905432595575</v>
      </c>
      <c r="D98" s="27">
        <f>(1-'E903 Data'!D98)^2/(2*'E903 Data'!D98)</f>
        <v>1.6390504065040652</v>
      </c>
      <c r="E98" s="18">
        <f t="shared" si="1"/>
        <v>1.626748938091076</v>
      </c>
      <c r="F98" s="27">
        <f>(1-'E903 Data'!F98)^2/(2*'E903 Data'!F98)</f>
        <v>4.6939675141242931</v>
      </c>
      <c r="G98" s="32">
        <v>0.39</v>
      </c>
      <c r="H98" s="27">
        <f>(1-'E903 Data'!H98)^2/(2*'E903 Data'!H98)</f>
        <v>1.7373061310782241</v>
      </c>
      <c r="I98" s="27">
        <f>(1-'E903 Data'!I98)^2/(2*'E903 Data'!I98)</f>
        <v>1.6845917184265009</v>
      </c>
      <c r="J98" s="27">
        <f>(1-'E903 Data'!J98)^2/(2*'E903 Data'!J98)</f>
        <v>1.7225803730951128</v>
      </c>
      <c r="K98" s="27">
        <f>(1-'E903 Data'!K98)^2/(2*'E903 Data'!K98)</f>
        <v>1.7146223415400734</v>
      </c>
      <c r="L98" s="27">
        <f>(1-'E903 Data'!L98)^2/(2*'E903 Data'!L98)</f>
        <v>5.1682509803921572</v>
      </c>
      <c r="M98" s="32">
        <v>0.39</v>
      </c>
      <c r="N98" s="27">
        <f>(1-'E903 Data'!N98)^2/(2*'E903 Data'!N98)</f>
        <v>2.0430798816568045</v>
      </c>
      <c r="O98" s="27">
        <f>(1-'E903 Data'!O98)^2/(2*'E903 Data'!O98)</f>
        <v>2.041380277942046</v>
      </c>
      <c r="P98" s="27">
        <f>(1-'E903 Data'!P98)^2/(2*'E903 Data'!P98)</f>
        <v>2.0430798816568045</v>
      </c>
      <c r="Q98" s="27">
        <f>(1-'E903 Data'!Q98)^2/(2*'E903 Data'!Q98)</f>
        <v>2.0425131170709259</v>
      </c>
      <c r="R98" s="27">
        <f>(1-'E903 Data'!R98)^2/(2*'E903 Data'!R98)</f>
        <v>7.4004023809523796</v>
      </c>
      <c r="S98" s="32">
        <v>0.39</v>
      </c>
      <c r="T98" s="27">
        <f>(1-'E903 Data'!T98)^2/(2*'E903 Data'!T98)</f>
        <v>1.7686773943285174</v>
      </c>
      <c r="U98" s="27">
        <f>(1-'E903 Data'!U98)^2/(2*'E903 Data'!U98)</f>
        <v>1.7359600898045431</v>
      </c>
      <c r="V98" s="27">
        <f>(1-'E903 Data'!V98)^2/(2*'E903 Data'!V98)</f>
        <v>1.7359600898045431</v>
      </c>
      <c r="W98" s="27">
        <f>(1-'E903 Data'!W98)^2/(2*'E903 Data'!W98)</f>
        <v>1.7467698938992045</v>
      </c>
      <c r="X98" s="27">
        <f>(1-'E903 Data'!X98)^2/(2*'E903 Data'!X98)</f>
        <v>5.3527313131313123</v>
      </c>
      <c r="Y98" s="32">
        <v>0.39</v>
      </c>
      <c r="Z98" s="27">
        <f>(1-'E903 Data'!Z98)^2/(2*'E903 Data'!Z98)</f>
        <v>1.566883234714004</v>
      </c>
      <c r="AA98" s="27">
        <f>(1-'E903 Data'!AA98)^2/(2*'E903 Data'!AA98)</f>
        <v>1.6120628140703512</v>
      </c>
      <c r="AB98" s="27">
        <f>(1-'E903 Data'!AB98)^2/(2*'E903 Data'!AB98)</f>
        <v>1.5495313020068524</v>
      </c>
      <c r="AC98" s="27">
        <f>(1-'E903 Data'!AC98)^2/(2*'E903 Data'!AC98)</f>
        <v>1.5758558021228615</v>
      </c>
      <c r="AD98" s="27">
        <f>(1-'E903 Data'!AD98)^2/(2*'E903 Data'!AD98)</f>
        <v>4.4381711238916823</v>
      </c>
      <c r="AE98" s="32">
        <v>0.39</v>
      </c>
      <c r="AF98" s="27">
        <f>(1-'E903 Data'!AF98)^2/(2*'E903 Data'!AF98)</f>
        <v>1.5279302618816684</v>
      </c>
      <c r="AG98" s="27">
        <f>(1-'E903 Data'!AG98)^2/(2*'E903 Data'!AG98)</f>
        <v>1.5518295198432144</v>
      </c>
      <c r="AH98" s="27">
        <f>(1-'E903 Data'!AH98)^2/(2*'E903 Data'!AH98)</f>
        <v>1.5774235017335314</v>
      </c>
      <c r="AI98" s="27">
        <f>(1-'E903 Data'!AI98)^2/(2*'E903 Data'!AI98)</f>
        <v>1.5522130131765224</v>
      </c>
      <c r="AJ98" s="27">
        <f>(1-'E903 Data'!AJ98)^2/(2*'E903 Data'!AJ98)</f>
        <v>4.3235001113846883</v>
      </c>
      <c r="AK98" s="32">
        <v>0.39</v>
      </c>
      <c r="AL98" s="27">
        <f>(1-'E903 Data'!AL98)^2/(2*'E903 Data'!AL98)</f>
        <v>3.6292154162854535</v>
      </c>
    </row>
    <row r="99" spans="1:38" ht="16.2" thickBot="1" x14ac:dyDescent="0.35">
      <c r="A99" s="20">
        <v>0.38</v>
      </c>
      <c r="B99" s="27">
        <f>(1-'E903 Data'!B99)^2/(2*'E903 Data'!B99)</f>
        <v>1.6254785497726127</v>
      </c>
      <c r="C99" s="27">
        <f>(1-'E903 Data'!C99)^2/(2*'E903 Data'!C99)</f>
        <v>1.6205821734745334</v>
      </c>
      <c r="D99" s="27">
        <f>(1-'E903 Data'!D99)^2/(2*'E903 Data'!D99)</f>
        <v>1.6279344714213457</v>
      </c>
      <c r="E99" s="18">
        <f t="shared" si="1"/>
        <v>1.6246650648894974</v>
      </c>
      <c r="F99" s="27">
        <f>(1-'E903 Data'!F99)^2/(2*'E903 Data'!F99)</f>
        <v>4.832453885243793</v>
      </c>
      <c r="G99" s="32">
        <v>0.38</v>
      </c>
      <c r="H99" s="27">
        <f>(1-'E903 Data'!H99)^2/(2*'E903 Data'!H99)</f>
        <v>1.6833028711846869</v>
      </c>
      <c r="I99" s="27">
        <f>(1-'E903 Data'!I99)^2/(2*'E903 Data'!I99)</f>
        <v>1.7014737102657636</v>
      </c>
      <c r="J99" s="27">
        <f>(1-'E903 Data'!J99)^2/(2*'E903 Data'!J99)</f>
        <v>1.6704901955738547</v>
      </c>
      <c r="K99" s="27">
        <f>(1-'E903 Data'!K99)^2/(2*'E903 Data'!K99)</f>
        <v>1.6850216422203046</v>
      </c>
      <c r="L99" s="27">
        <f>(1-'E903 Data'!L99)^2/(2*'E903 Data'!L99)</f>
        <v>5.1707383803296549</v>
      </c>
      <c r="M99" s="32">
        <v>0.38</v>
      </c>
      <c r="N99" s="27">
        <f>(1-'E903 Data'!N99)^2/(2*'E903 Data'!N99)</f>
        <v>1.9557673264486515</v>
      </c>
      <c r="O99" s="27">
        <f>(1-'E903 Data'!O99)^2/(2*'E903 Data'!O99)</f>
        <v>2.0329132075471699</v>
      </c>
      <c r="P99" s="27">
        <f>(1-'E903 Data'!P99)^2/(2*'E903 Data'!P99)</f>
        <v>2.0278575927015896</v>
      </c>
      <c r="Q99" s="27">
        <f>(1-'E903 Data'!Q99)^2/(2*'E903 Data'!Q99)</f>
        <v>2.0050572336836643</v>
      </c>
      <c r="R99" s="27">
        <f>(1-'E903 Data'!R99)^2/(2*'E903 Data'!R99)</f>
        <v>7.4097216014897569</v>
      </c>
      <c r="S99" s="32">
        <v>0.38</v>
      </c>
      <c r="T99" s="27">
        <f>(1-'E903 Data'!T99)^2/(2*'E903 Data'!T99)</f>
        <v>1.7494872278279339</v>
      </c>
      <c r="U99" s="27">
        <f>(1-'E903 Data'!U99)^2/(2*'E903 Data'!U99)</f>
        <v>1.7067160574412532</v>
      </c>
      <c r="V99" s="27">
        <f>(1-'E903 Data'!V99)^2/(2*'E903 Data'!V99)</f>
        <v>1.7359600898045431</v>
      </c>
      <c r="W99" s="27">
        <f>(1-'E903 Data'!W99)^2/(2*'E903 Data'!W99)</f>
        <v>1.730590643120717</v>
      </c>
      <c r="X99" s="27">
        <f>(1-'E903 Data'!X99)^2/(2*'E903 Data'!X99)</f>
        <v>5.4410986555697818</v>
      </c>
      <c r="Y99" s="32">
        <v>0.38</v>
      </c>
      <c r="Z99" s="27">
        <f>(1-'E903 Data'!Z99)^2/(2*'E903 Data'!Z99)</f>
        <v>1.5472377750611248</v>
      </c>
      <c r="AA99" s="27">
        <f>(1-'E903 Data'!AA99)^2/(2*'E903 Data'!AA99)</f>
        <v>1.5809587301587302</v>
      </c>
      <c r="AB99" s="27">
        <f>(1-'E903 Data'!AB99)^2/(2*'E903 Data'!AB99)</f>
        <v>1.5715557312252963</v>
      </c>
      <c r="AC99" s="27">
        <f>(1-'E903 Data'!AC99)^2/(2*'E903 Data'!AC99)</f>
        <v>1.5664947274719256</v>
      </c>
      <c r="AD99" s="27">
        <f>(1-'E903 Data'!AD99)^2/(2*'E903 Data'!AD99)</f>
        <v>4.5260697174521987</v>
      </c>
      <c r="AE99" s="32">
        <v>0.38</v>
      </c>
      <c r="AF99" s="27">
        <f>(1-'E903 Data'!AF99)^2/(2*'E903 Data'!AF99)</f>
        <v>1.5078461538461541</v>
      </c>
      <c r="AG99" s="27">
        <f>(1-'E903 Data'!AG99)^2/(2*'E903 Data'!AG99)</f>
        <v>1.5200763895601741</v>
      </c>
      <c r="AH99" s="27">
        <f>(1-'E903 Data'!AH99)^2/(2*'E903 Data'!AH99)</f>
        <v>1.566883234714004</v>
      </c>
      <c r="AI99" s="27">
        <f>(1-'E903 Data'!AI99)^2/(2*'E903 Data'!AI99)</f>
        <v>1.531313283147159</v>
      </c>
      <c r="AJ99" s="27">
        <f>(1-'E903 Data'!AJ99)^2/(2*'E903 Data'!AJ99)</f>
        <v>4.3493769353128311</v>
      </c>
      <c r="AK99" s="32">
        <v>0.38</v>
      </c>
      <c r="AL99" s="27">
        <f>(1-'E903 Data'!AL99)^2/(2*'E903 Data'!AL99)</f>
        <v>3.536086738351254</v>
      </c>
    </row>
    <row r="100" spans="1:38" ht="16.2" thickBot="1" x14ac:dyDescent="0.35">
      <c r="A100" s="20">
        <v>0.37</v>
      </c>
      <c r="B100" s="27">
        <f>(1-'E903 Data'!B100)^2/(2*'E903 Data'!B100)</f>
        <v>1.6279344714213457</v>
      </c>
      <c r="C100" s="27">
        <f>(1-'E903 Data'!C100)^2/(2*'E903 Data'!C100)</f>
        <v>1.6590754098360652</v>
      </c>
      <c r="D100" s="27">
        <f>(1-'E903 Data'!D100)^2/(2*'E903 Data'!D100)</f>
        <v>1.5988006246876565</v>
      </c>
      <c r="E100" s="18">
        <f t="shared" si="1"/>
        <v>1.6286035019816891</v>
      </c>
      <c r="F100" s="27">
        <f>(1-'E903 Data'!F100)^2/(2*'E903 Data'!F100)</f>
        <v>4.9340279916208436</v>
      </c>
      <c r="G100" s="32">
        <v>0.37</v>
      </c>
      <c r="H100" s="27">
        <f>(1-'E903 Data'!H100)^2/(2*'E903 Data'!H100)</f>
        <v>1.6743195876288661</v>
      </c>
      <c r="I100" s="27">
        <f>(1-'E903 Data'!I100)^2/(2*'E903 Data'!I100)</f>
        <v>1.6169233635448137</v>
      </c>
      <c r="J100" s="27">
        <f>(1-'E903 Data'!J100)^2/(2*'E903 Data'!J100)</f>
        <v>1.6871735751295334</v>
      </c>
      <c r="K100" s="27">
        <f>(1-'E903 Data'!K100)^2/(2*'E903 Data'!K100)</f>
        <v>1.6590754098360652</v>
      </c>
      <c r="L100" s="27">
        <f>(1-'E903 Data'!L100)^2/(2*'E903 Data'!L100)</f>
        <v>5.1091611650485422</v>
      </c>
      <c r="M100" s="32">
        <v>0.37</v>
      </c>
      <c r="N100" s="27">
        <f>(1-'E903 Data'!N100)^2/(2*'E903 Data'!N100)</f>
        <v>2.0278575927015896</v>
      </c>
      <c r="O100" s="27">
        <f>(1-'E903 Data'!O100)^2/(2*'E903 Data'!O100)</f>
        <v>2.0636377830750896</v>
      </c>
      <c r="P100" s="27">
        <f>(1-'E903 Data'!P100)^2/(2*'E903 Data'!P100)</f>
        <v>2.053321140142518</v>
      </c>
      <c r="Q100" s="27">
        <f>(1-'E903 Data'!Q100)^2/(2*'E903 Data'!Q100)</f>
        <v>2.0481911381149973</v>
      </c>
      <c r="R100" s="27">
        <f>(1-'E903 Data'!R100)^2/(2*'E903 Data'!R100)</f>
        <v>7.9724938282647608</v>
      </c>
      <c r="S100" s="32">
        <v>0.37</v>
      </c>
      <c r="T100" s="27">
        <f>(1-'E903 Data'!T100)^2/(2*'E903 Data'!T100)</f>
        <v>1.7440585320614732</v>
      </c>
      <c r="U100" s="27">
        <f>(1-'E903 Data'!U100)^2/(2*'E903 Data'!U100)</f>
        <v>1.7576752530633992</v>
      </c>
      <c r="V100" s="27">
        <f>(1-'E903 Data'!V100)^2/(2*'E903 Data'!V100)</f>
        <v>1.7535744680851064</v>
      </c>
      <c r="W100" s="27">
        <f>(1-'E903 Data'!W100)^2/(2*'E903 Data'!W100)</f>
        <v>1.7517562485235054</v>
      </c>
      <c r="X100" s="27">
        <f>(1-'E903 Data'!X100)^2/(2*'E903 Data'!X100)</f>
        <v>5.6748348082595852</v>
      </c>
      <c r="Y100" s="32">
        <v>0.37</v>
      </c>
      <c r="Z100" s="27">
        <f>(1-'E903 Data'!Z100)^2/(2*'E903 Data'!Z100)</f>
        <v>1.5200763895601741</v>
      </c>
      <c r="AA100" s="27">
        <f>(1-'E903 Data'!AA100)^2/(2*'E903 Data'!AA100)</f>
        <v>1.6024025025025026</v>
      </c>
      <c r="AB100" s="27">
        <f>(1-'E903 Data'!AB100)^2/(2*'E903 Data'!AB100)</f>
        <v>1.5256806201550386</v>
      </c>
      <c r="AC100" s="27">
        <f>(1-'E903 Data'!AC100)^2/(2*'E903 Data'!AC100)</f>
        <v>1.5487662724949707</v>
      </c>
      <c r="AD100" s="27">
        <f>(1-'E903 Data'!AD100)^2/(2*'E903 Data'!AD100)</f>
        <v>4.5062856995510252</v>
      </c>
      <c r="AE100" s="32">
        <v>0.37</v>
      </c>
      <c r="AF100" s="27">
        <f>(1-'E903 Data'!AF100)^2/(2*'E903 Data'!AF100)</f>
        <v>1.5483839530332681</v>
      </c>
      <c r="AG100" s="27">
        <f>(1-'E903 Data'!AG100)^2/(2*'E903 Data'!AG100)</f>
        <v>1.5541324423737126</v>
      </c>
      <c r="AH100" s="27">
        <f>(1-'E903 Data'!AH100)^2/(2*'E903 Data'!AH100)</f>
        <v>1.5245575060532688</v>
      </c>
      <c r="AI100" s="27">
        <f>(1-'E903 Data'!AI100)^2/(2*'E903 Data'!AI100)</f>
        <v>1.5422844936022555</v>
      </c>
      <c r="AJ100" s="27">
        <f>(1-'E903 Data'!AJ100)^2/(2*'E903 Data'!AJ100)</f>
        <v>4.4729841775205026</v>
      </c>
      <c r="AK100" s="32">
        <v>0.37</v>
      </c>
      <c r="AL100" s="27">
        <f>(1-'E903 Data'!AL100)^2/(2*'E903 Data'!AL100)</f>
        <v>3.4890241134751774</v>
      </c>
    </row>
    <row r="101" spans="1:38" ht="16.2" thickBot="1" x14ac:dyDescent="0.35">
      <c r="A101" s="20">
        <v>0.36</v>
      </c>
      <c r="B101" s="27">
        <f>(1-'E903 Data'!B101)^2/(2*'E903 Data'!B101)</f>
        <v>1.6218043390514634</v>
      </c>
      <c r="C101" s="27">
        <f>(1-'E903 Data'!C101)^2/(2*'E903 Data'!C101)</f>
        <v>1.6641351129363453</v>
      </c>
      <c r="D101" s="27">
        <f>(1-'E903 Data'!D101)^2/(2*'E903 Data'!D101)</f>
        <v>1.6096401606425703</v>
      </c>
      <c r="E101" s="18">
        <f t="shared" si="1"/>
        <v>1.6318598708767931</v>
      </c>
      <c r="F101" s="27">
        <f>(1-'E903 Data'!F101)^2/(2*'E903 Data'!F101)</f>
        <v>5.1608010403916751</v>
      </c>
      <c r="G101" s="32">
        <v>0.36</v>
      </c>
      <c r="H101" s="27">
        <f>(1-'E903 Data'!H101)^2/(2*'E903 Data'!H101)</f>
        <v>1.697556815816857</v>
      </c>
      <c r="I101" s="27">
        <f>(1-'E903 Data'!I101)^2/(2*'E903 Data'!I101)</f>
        <v>1.5916305181863479</v>
      </c>
      <c r="J101" s="27">
        <f>(1-'E903 Data'!J101)^2/(2*'E903 Data'!J101)</f>
        <v>1.6654034155110424</v>
      </c>
      <c r="K101" s="27">
        <f>(1-'E903 Data'!K101)^2/(2*'E903 Data'!K101)</f>
        <v>1.6506903108690723</v>
      </c>
      <c r="L101" s="27">
        <f>(1-'E903 Data'!L101)^2/(2*'E903 Data'!L101)</f>
        <v>5.2770895703395695</v>
      </c>
      <c r="M101" s="32">
        <v>0.36</v>
      </c>
      <c r="N101" s="27">
        <f>(1-'E903 Data'!N101)^2/(2*'E903 Data'!N101)</f>
        <v>2.0775119760479042</v>
      </c>
      <c r="O101" s="27">
        <f>(1-'E903 Data'!O101)^2/(2*'E903 Data'!O101)</f>
        <v>2.0670935560859189</v>
      </c>
      <c r="P101" s="27">
        <f>(1-'E903 Data'!P101)^2/(2*'E903 Data'!P101)</f>
        <v>1.9164542986425335</v>
      </c>
      <c r="Q101" s="27">
        <f>(1-'E903 Data'!Q101)^2/(2*'E903 Data'!Q101)</f>
        <v>2.0183580889062704</v>
      </c>
      <c r="R101" s="27">
        <f>(1-'E903 Data'!R101)^2/(2*'E903 Data'!R101)</f>
        <v>8.1570242341245667</v>
      </c>
      <c r="S101" s="32">
        <v>0.36</v>
      </c>
      <c r="T101" s="27">
        <f>(1-'E903 Data'!T101)^2/(2*'E903 Data'!T101)</f>
        <v>1.7522105528973952</v>
      </c>
      <c r="U101" s="27">
        <f>(1-'E903 Data'!U101)^2/(2*'E903 Data'!U101)</f>
        <v>1.6794446280991737</v>
      </c>
      <c r="V101" s="27">
        <f>(1-'E903 Data'!V101)^2/(2*'E903 Data'!V101)</f>
        <v>1.7172692448872575</v>
      </c>
      <c r="W101" s="27">
        <f>(1-'E903 Data'!W101)^2/(2*'E903 Data'!W101)</f>
        <v>1.7159450733752621</v>
      </c>
      <c r="X101" s="27">
        <f>(1-'E903 Data'!X101)^2/(2*'E903 Data'!X101)</f>
        <v>5.6953396138482031</v>
      </c>
      <c r="Y101" s="32">
        <v>0.36</v>
      </c>
      <c r="Z101" s="27">
        <f>(1-'E903 Data'!Z101)^2/(2*'E903 Data'!Z101)</f>
        <v>1.555285672227674</v>
      </c>
      <c r="AA101" s="27">
        <f>(1-'E903 Data'!AA101)^2/(2*'E903 Data'!AA101)</f>
        <v>1.6036056334501756</v>
      </c>
      <c r="AB101" s="27">
        <f>(1-'E903 Data'!AB101)^2/(2*'E903 Data'!AB101)</f>
        <v>1.52905679281902</v>
      </c>
      <c r="AC101" s="27">
        <f>(1-'E903 Data'!AC101)^2/(2*'E903 Data'!AC101)</f>
        <v>1.5622299212598429</v>
      </c>
      <c r="AD101" s="27">
        <f>(1-'E903 Data'!AD101)^2/(2*'E903 Data'!AD101)</f>
        <v>4.7580357142857173</v>
      </c>
      <c r="AE101" s="32">
        <v>0.36</v>
      </c>
      <c r="AF101" s="27">
        <f>(1-'E903 Data'!AF101)^2/(2*'E903 Data'!AF101)</f>
        <v>1.5145003857280617</v>
      </c>
      <c r="AG101" s="27">
        <f>(1-'E903 Data'!AG101)^2/(2*'E903 Data'!AG101)</f>
        <v>1.5426647388970229</v>
      </c>
      <c r="AH101" s="27">
        <f>(1-'E903 Data'!AH101)^2/(2*'E903 Data'!AH101)</f>
        <v>1.5575956777996069</v>
      </c>
      <c r="AI101" s="27">
        <f>(1-'E903 Data'!AI101)^2/(2*'E903 Data'!AI101)</f>
        <v>1.5381103019970772</v>
      </c>
      <c r="AJ101" s="27">
        <f>(1-'E903 Data'!AJ101)^2/(2*'E903 Data'!AJ101)</f>
        <v>4.6251571428571419</v>
      </c>
      <c r="AK101" s="32">
        <v>0.36</v>
      </c>
      <c r="AL101" s="27">
        <f>(1-'E903 Data'!AL101)^2/(2*'E903 Data'!AL101)</f>
        <v>3.3793711754537599</v>
      </c>
    </row>
    <row r="102" spans="1:38" ht="16.2" thickBot="1" x14ac:dyDescent="0.35">
      <c r="A102" s="20">
        <v>0.35</v>
      </c>
      <c r="B102" s="27">
        <f>(1-'E903 Data'!B102)^2/(2*'E903 Data'!B102)</f>
        <v>1.678161306143521</v>
      </c>
      <c r="C102" s="27">
        <f>(1-'E903 Data'!C102)^2/(2*'E903 Data'!C102)</f>
        <v>1.5460927663734114</v>
      </c>
      <c r="D102" s="27">
        <f>(1-'E903 Data'!D102)^2/(2*'E903 Data'!D102)</f>
        <v>1.5633914574101426</v>
      </c>
      <c r="E102" s="18">
        <f t="shared" si="1"/>
        <v>1.5958818433090249</v>
      </c>
      <c r="F102" s="27">
        <f>(1-'E903 Data'!F102)^2/(2*'E903 Data'!F102)</f>
        <v>4.9756776371308016</v>
      </c>
      <c r="G102" s="32">
        <v>0.35</v>
      </c>
      <c r="H102" s="27">
        <f>(1-'E903 Data'!H102)^2/(2*'E903 Data'!H102)</f>
        <v>1.6144905432595575</v>
      </c>
      <c r="I102" s="27">
        <f>(1-'E903 Data'!I102)^2/(2*'E903 Data'!I102)</f>
        <v>1.5845049428713363</v>
      </c>
      <c r="J102" s="27">
        <f>(1-'E903 Data'!J102)^2/(2*'E903 Data'!J102)</f>
        <v>1.6427792620865138</v>
      </c>
      <c r="K102" s="27">
        <f>(1-'E903 Data'!K102)^2/(2*'E903 Data'!K102)</f>
        <v>1.6136807352776847</v>
      </c>
      <c r="L102" s="27">
        <f>(1-'E903 Data'!L102)^2/(2*'E903 Data'!L102)</f>
        <v>5.0897204301075272</v>
      </c>
      <c r="M102" s="32">
        <v>0.35</v>
      </c>
      <c r="N102" s="27">
        <f>(1-'E903 Data'!N102)^2/(2*'E903 Data'!N102)</f>
        <v>1.9541724770642201</v>
      </c>
      <c r="O102" s="27">
        <f>(1-'E903 Data'!O102)^2/(2*'E903 Data'!O102)</f>
        <v>2.0379872711163611</v>
      </c>
      <c r="P102" s="27">
        <f>(1-'E903 Data'!P102)^2/(2*'E903 Data'!P102)</f>
        <v>2.041380277942046</v>
      </c>
      <c r="Q102" s="27">
        <f>(1-'E903 Data'!Q102)^2/(2*'E903 Data'!Q102)</f>
        <v>2.0105836713468532</v>
      </c>
      <c r="R102" s="27">
        <f>(1-'E903 Data'!R102)^2/(2*'E903 Data'!R102)</f>
        <v>8.162567641088101</v>
      </c>
      <c r="S102" s="32">
        <v>0.35</v>
      </c>
      <c r="T102" s="27">
        <f>(1-'E903 Data'!T102)^2/(2*'E903 Data'!T102)</f>
        <v>1.7172692448872575</v>
      </c>
      <c r="U102" s="27">
        <f>(1-'E903 Data'!U102)^2/(2*'E903 Data'!U102)</f>
        <v>1.6328618601115052</v>
      </c>
      <c r="V102" s="27">
        <f>(1-'E903 Data'!V102)^2/(2*'E903 Data'!V102)</f>
        <v>1.6833028711846869</v>
      </c>
      <c r="W102" s="27">
        <f>(1-'E903 Data'!W102)^2/(2*'E903 Data'!W102)</f>
        <v>1.6773065227363955</v>
      </c>
      <c r="X102" s="27">
        <f>(1-'E903 Data'!X102)^2/(2*'E903 Data'!X102)</f>
        <v>5.4848512319151981</v>
      </c>
      <c r="Y102" s="32">
        <v>0.35</v>
      </c>
      <c r="Z102" s="27">
        <f>(1-'E903 Data'!Z102)^2/(2*'E903 Data'!Z102)</f>
        <v>1.5167274131274131</v>
      </c>
      <c r="AA102" s="27">
        <f>(1-'E903 Data'!AA102)^2/(2*'E903 Data'!AA102)</f>
        <v>1.6157063160543534</v>
      </c>
      <c r="AB102" s="27">
        <f>(1-'E903 Data'!AB102)^2/(2*'E903 Data'!AB102)</f>
        <v>1.52905679281902</v>
      </c>
      <c r="AC102" s="27">
        <f>(1-'E903 Data'!AC102)^2/(2*'E903 Data'!AC102)</f>
        <v>1.552980392156863</v>
      </c>
      <c r="AD102" s="27">
        <f>(1-'E903 Data'!AD102)^2/(2*'E903 Data'!AD102)</f>
        <v>4.7386608200455589</v>
      </c>
      <c r="AE102" s="32">
        <v>0.35</v>
      </c>
      <c r="AF102" s="27">
        <f>(1-'E903 Data'!AF102)^2/(2*'E903 Data'!AF102)</f>
        <v>1.4859523809523811</v>
      </c>
      <c r="AG102" s="27">
        <f>(1-'E903 Data'!AG102)^2/(2*'E903 Data'!AG102)</f>
        <v>1.511168247472316</v>
      </c>
      <c r="AH102" s="27">
        <f>(1-'E903 Data'!AH102)^2/(2*'E903 Data'!AH102)</f>
        <v>1.5189589371980678</v>
      </c>
      <c r="AI102" s="27">
        <f>(1-'E903 Data'!AI102)^2/(2*'E903 Data'!AI102)</f>
        <v>1.5052692198922155</v>
      </c>
      <c r="AJ102" s="27">
        <f>(1-'E903 Data'!AJ102)^2/(2*'E903 Data'!AJ102)</f>
        <v>4.4788308644211057</v>
      </c>
      <c r="AK102" s="32">
        <v>0.35</v>
      </c>
      <c r="AL102" s="27">
        <f>(1-'E903 Data'!AL102)^2/(2*'E903 Data'!AL102)</f>
        <v>3.3610259896729779</v>
      </c>
    </row>
    <row r="103" spans="1:38" ht="16.2" thickBot="1" x14ac:dyDescent="0.35">
      <c r="A103" s="20">
        <v>0.34</v>
      </c>
      <c r="B103" s="27">
        <f>(1-'E903 Data'!B103)^2/(2*'E903 Data'!B103)</f>
        <v>1.5703858024691357</v>
      </c>
      <c r="C103" s="27">
        <f>(1-'E903 Data'!C103)^2/(2*'E903 Data'!C103)</f>
        <v>1.6157063160543534</v>
      </c>
      <c r="D103" s="27">
        <f>(1-'E903 Data'!D103)^2/(2*'E903 Data'!D103)</f>
        <v>1.5797791026276651</v>
      </c>
      <c r="E103" s="18">
        <f t="shared" si="1"/>
        <v>1.588623740383718</v>
      </c>
      <c r="F103" s="27">
        <f>(1-'E903 Data'!F103)^2/(2*'E903 Data'!F103)</f>
        <v>5.292588585521746</v>
      </c>
      <c r="G103" s="32">
        <v>0.34</v>
      </c>
      <c r="H103" s="27">
        <f>(1-'E903 Data'!H103)^2/(2*'E903 Data'!H103)</f>
        <v>1.6060156641604009</v>
      </c>
      <c r="I103" s="27">
        <f>(1-'E903 Data'!I103)^2/(2*'E903 Data'!I103)</f>
        <v>1.5964056165751372</v>
      </c>
      <c r="J103" s="27">
        <f>(1-'E903 Data'!J103)^2/(2*'E903 Data'!J103)</f>
        <v>1.6218043390514634</v>
      </c>
      <c r="K103" s="27">
        <f>(1-'E903 Data'!K103)^2/(2*'E903 Data'!K103)</f>
        <v>1.6080278706800442</v>
      </c>
      <c r="L103" s="27">
        <f>(1-'E903 Data'!L103)^2/(2*'E903 Data'!L103)</f>
        <v>5.4221453900709191</v>
      </c>
      <c r="M103" s="32">
        <v>0.34</v>
      </c>
      <c r="N103" s="27">
        <f>(1-'E903 Data'!N103)^2/(2*'E903 Data'!N103)</f>
        <v>1.9766734104046242</v>
      </c>
      <c r="O103" s="27">
        <f>(1-'E903 Data'!O103)^2/(2*'E903 Data'!O103)</f>
        <v>2.0012018950437316</v>
      </c>
      <c r="P103" s="27">
        <f>(1-'E903 Data'!P103)^2/(2*'E903 Data'!P103)</f>
        <v>2.0379872711163611</v>
      </c>
      <c r="Q103" s="27">
        <f>(1-'E903 Data'!Q103)^2/(2*'E903 Data'!Q103)</f>
        <v>2.0050572336836643</v>
      </c>
      <c r="R103" s="27">
        <f>(1-'E903 Data'!R103)^2/(2*'E903 Data'!R103)</f>
        <v>8.9720829354553455</v>
      </c>
      <c r="S103" s="32">
        <v>0.34</v>
      </c>
      <c r="T103" s="27">
        <f>(1-'E903 Data'!T103)^2/(2*'E903 Data'!T103)</f>
        <v>1.685881952356292</v>
      </c>
      <c r="U103" s="27">
        <f>(1-'E903 Data'!U103)^2/(2*'E903 Data'!U103)</f>
        <v>1.7093457658128592</v>
      </c>
      <c r="V103" s="27">
        <f>(1-'E903 Data'!V103)^2/(2*'E903 Data'!V103)</f>
        <v>1.6949525987525988</v>
      </c>
      <c r="W103" s="27">
        <f>(1-'E903 Data'!W103)^2/(2*'E903 Data'!W103)</f>
        <v>1.6966881183541378</v>
      </c>
      <c r="X103" s="27">
        <f>(1-'E903 Data'!X103)^2/(2*'E903 Data'!X103)</f>
        <v>6.0515360461490477</v>
      </c>
      <c r="Y103" s="32">
        <v>0.34</v>
      </c>
      <c r="Z103" s="27">
        <f>(1-'E903 Data'!Z103)^2/(2*'E903 Data'!Z103)</f>
        <v>1.4859523809523811</v>
      </c>
      <c r="AA103" s="27">
        <f>(1-'E903 Data'!AA103)^2/(2*'E903 Data'!AA103)</f>
        <v>1.5089524050024052</v>
      </c>
      <c r="AB103" s="27">
        <f>(1-'E903 Data'!AB103)^2/(2*'E903 Data'!AB103)</f>
        <v>1.552980392156863</v>
      </c>
      <c r="AC103" s="27">
        <f>(1-'E903 Data'!AC103)^2/(2*'E903 Data'!AC103)</f>
        <v>1.5156133381572598</v>
      </c>
      <c r="AD103" s="27">
        <f>(1-'E903 Data'!AD103)^2/(2*'E903 Data'!AD103)</f>
        <v>4.836892757821551</v>
      </c>
      <c r="AE103" s="32">
        <v>0.34</v>
      </c>
      <c r="AF103" s="27">
        <f>(1-'E903 Data'!AF103)^2/(2*'E903 Data'!AF103)</f>
        <v>1.5245575060532688</v>
      </c>
      <c r="AG103" s="27">
        <f>(1-'E903 Data'!AG103)^2/(2*'E903 Data'!AG103)</f>
        <v>1.5200763895601741</v>
      </c>
      <c r="AH103" s="27">
        <f>(1-'E903 Data'!AH103)^2/(2*'E903 Data'!AH103)</f>
        <v>1.5100597690086621</v>
      </c>
      <c r="AI103" s="27">
        <f>(1-'E903 Data'!AI103)^2/(2*'E903 Data'!AI103)</f>
        <v>1.5182145954067399</v>
      </c>
      <c r="AJ103" s="27">
        <f>(1-'E903 Data'!AJ103)^2/(2*'E903 Data'!AJ103)</f>
        <v>4.8524833720630012</v>
      </c>
      <c r="AK103" s="32">
        <v>0.34</v>
      </c>
      <c r="AL103" s="27">
        <f>(1-'E903 Data'!AL103)^2/(2*'E903 Data'!AL103)</f>
        <v>3.1927314049586779</v>
      </c>
    </row>
    <row r="104" spans="1:38" ht="16.2" thickBot="1" x14ac:dyDescent="0.35">
      <c r="A104" s="20">
        <v>0.33</v>
      </c>
      <c r="B104" s="27">
        <f>(1-'E903 Data'!B104)^2/(2*'E903 Data'!B104)</f>
        <v>1.5692170779861796</v>
      </c>
      <c r="C104" s="27">
        <f>(1-'E903 Data'!C104)^2/(2*'E903 Data'!C104)</f>
        <v>1.5657181123706259</v>
      </c>
      <c r="D104" s="27">
        <f>(1-'E903 Data'!D104)^2/(2*'E903 Data'!D104)</f>
        <v>1.5023315347721822</v>
      </c>
      <c r="E104" s="18">
        <f t="shared" si="1"/>
        <v>1.5457555750429959</v>
      </c>
      <c r="F104" s="27">
        <f>(1-'E903 Data'!F104)^2/(2*'E903 Data'!F104)</f>
        <v>5.0108447340496083</v>
      </c>
      <c r="G104" s="32">
        <v>0.33</v>
      </c>
      <c r="H104" s="27">
        <f>(1-'E903 Data'!H104)^2/(2*'E903 Data'!H104)</f>
        <v>1.5575956777996069</v>
      </c>
      <c r="I104" s="27">
        <f>(1-'E903 Data'!I104)^2/(2*'E903 Data'!I104)</f>
        <v>1.5904398406374503</v>
      </c>
      <c r="J104" s="27">
        <f>(1-'E903 Data'!J104)^2/(2*'E903 Data'!J104)</f>
        <v>1.6590754098360652</v>
      </c>
      <c r="K104" s="27">
        <f>(1-'E903 Data'!K104)^2/(2*'E903 Data'!K104)</f>
        <v>1.6016011118523461</v>
      </c>
      <c r="L104" s="27">
        <f>(1-'E903 Data'!L104)^2/(2*'E903 Data'!L104)</f>
        <v>5.3712688968622491</v>
      </c>
      <c r="M104" s="32">
        <v>0.33</v>
      </c>
      <c r="N104" s="27">
        <f>(1-'E903 Data'!N104)^2/(2*'E903 Data'!N104)</f>
        <v>1.8949361391694723</v>
      </c>
      <c r="O104" s="27">
        <f>(1-'E903 Data'!O104)^2/(2*'E903 Data'!O104)</f>
        <v>1.9782949971081549</v>
      </c>
      <c r="P104" s="27">
        <f>(1-'E903 Data'!P104)^2/(2*'E903 Data'!P104)</f>
        <v>2.044781557134399</v>
      </c>
      <c r="Q104" s="27">
        <f>(1-'E903 Data'!Q104)^2/(2*'E903 Data'!Q104)</f>
        <v>1.971282051282051</v>
      </c>
      <c r="R104" s="27">
        <f>(1-'E903 Data'!R104)^2/(2*'E903 Data'!R104)</f>
        <v>8.5621352934943822</v>
      </c>
      <c r="S104" s="32">
        <v>0.33</v>
      </c>
      <c r="T104" s="27">
        <f>(1-'E903 Data'!T104)^2/(2*'E903 Data'!T104)</f>
        <v>1.6540372188139059</v>
      </c>
      <c r="U104" s="27">
        <f>(1-'E903 Data'!U104)^2/(2*'E903 Data'!U104)</f>
        <v>1.6490204081632656</v>
      </c>
      <c r="V104" s="27">
        <f>(1-'E903 Data'!V104)^2/(2*'E903 Data'!V104)</f>
        <v>1.6679440874035987</v>
      </c>
      <c r="W104" s="27">
        <f>(1-'E903 Data'!W104)^2/(2*'E903 Data'!W104)</f>
        <v>1.6569735568446793</v>
      </c>
      <c r="X104" s="27">
        <f>(1-'E903 Data'!X104)^2/(2*'E903 Data'!X104)</f>
        <v>5.7516469412115763</v>
      </c>
      <c r="Y104" s="32">
        <v>0.33</v>
      </c>
      <c r="Z104" s="27">
        <f>(1-'E903 Data'!Z104)^2/(2*'E903 Data'!Z104)</f>
        <v>1.5056369836695489</v>
      </c>
      <c r="AA104" s="27">
        <f>(1-'E903 Data'!AA104)^2/(2*'E903 Data'!AA104)</f>
        <v>1.5692170779861796</v>
      </c>
      <c r="AB104" s="27">
        <f>(1-'E903 Data'!AB104)^2/(2*'E903 Data'!AB104)</f>
        <v>1.5599104228121925</v>
      </c>
      <c r="AC104" s="27">
        <f>(1-'E903 Data'!AC104)^2/(2*'E903 Data'!AC104)</f>
        <v>1.5445679040486271</v>
      </c>
      <c r="AD104" s="27">
        <f>(1-'E903 Data'!AD104)^2/(2*'E903 Data'!AD104)</f>
        <v>5.0061313783962893</v>
      </c>
      <c r="AE104" s="32">
        <v>0.33</v>
      </c>
      <c r="AF104" s="27">
        <f>(1-'E903 Data'!AF104)^2/(2*'E903 Data'!AF104)</f>
        <v>1.4476239700374531</v>
      </c>
      <c r="AG104" s="27">
        <f>(1-'E903 Data'!AG104)^2/(2*'E903 Data'!AG104)</f>
        <v>1.4902961832061068</v>
      </c>
      <c r="AH104" s="27">
        <f>(1-'E903 Data'!AH104)^2/(2*'E903 Data'!AH104)</f>
        <v>1.4827058725630056</v>
      </c>
      <c r="AI104" s="27">
        <f>(1-'E903 Data'!AI104)^2/(2*'E903 Data'!AI104)</f>
        <v>1.4733812812417788</v>
      </c>
      <c r="AJ104" s="27">
        <f>(1-'E903 Data'!AJ104)^2/(2*'E903 Data'!AJ104)</f>
        <v>4.584276612506156</v>
      </c>
      <c r="AK104" s="32">
        <v>0.33</v>
      </c>
      <c r="AL104" s="27">
        <f>(1-'E903 Data'!AL104)^2/(2*'E903 Data'!AL104)</f>
        <v>3.1960992969396198</v>
      </c>
    </row>
    <row r="105" spans="1:38" ht="16.2" thickBot="1" x14ac:dyDescent="0.35">
      <c r="A105" s="20">
        <v>0.32</v>
      </c>
      <c r="B105" s="27">
        <f>(1-'E903 Data'!B105)^2/(2*'E903 Data'!B105)</f>
        <v>1.5381103019970772</v>
      </c>
      <c r="C105" s="27">
        <f>(1-'E903 Data'!C105)^2/(2*'E903 Data'!C105)</f>
        <v>1.6490204081632656</v>
      </c>
      <c r="D105" s="27">
        <f>(1-'E903 Data'!D105)^2/(2*'E903 Data'!D105)</f>
        <v>1.5001334211787256</v>
      </c>
      <c r="E105" s="18">
        <f t="shared" si="1"/>
        <v>1.5624213771130229</v>
      </c>
      <c r="F105" s="27">
        <f>(1-'E903 Data'!F105)^2/(2*'E903 Data'!F105)</f>
        <v>5.5969273356653533</v>
      </c>
      <c r="G105" s="32">
        <v>0.32</v>
      </c>
      <c r="H105" s="27">
        <f>(1-'E903 Data'!H105)^2/(2*'E903 Data'!H105)</f>
        <v>1.5245575060532688</v>
      </c>
      <c r="I105" s="27">
        <f>(1-'E903 Data'!I105)^2/(2*'E903 Data'!I105)</f>
        <v>1.5904398406374503</v>
      </c>
      <c r="J105" s="27">
        <f>(1-'E903 Data'!J105)^2/(2*'E903 Data'!J105)</f>
        <v>1.5472377750611248</v>
      </c>
      <c r="K105" s="27">
        <f>(1-'E903 Data'!K105)^2/(2*'E903 Data'!K105)</f>
        <v>1.5537482946496679</v>
      </c>
      <c r="L105" s="27">
        <f>(1-'E903 Data'!L105)^2/(2*'E903 Data'!L105)</f>
        <v>5.5460088575560373</v>
      </c>
      <c r="M105" s="32">
        <v>0.32</v>
      </c>
      <c r="N105" s="27">
        <f>(1-'E903 Data'!N105)^2/(2*'E903 Data'!N105)</f>
        <v>2.1416755201958386</v>
      </c>
      <c r="O105" s="27">
        <f>(1-'E903 Data'!O105)^2/(2*'E903 Data'!O105)</f>
        <v>1.932041069397042</v>
      </c>
      <c r="P105" s="27">
        <f>(1-'E903 Data'!P105)^2/(2*'E903 Data'!P105)</f>
        <v>1.986432018561485</v>
      </c>
      <c r="Q105" s="27">
        <f>(1-'E903 Data'!Q105)^2/(2*'E903 Data'!Q105)</f>
        <v>2.0172447745634607</v>
      </c>
      <c r="R105" s="27">
        <f>(1-'E903 Data'!R105)^2/(2*'E903 Data'!R105)</f>
        <v>10.533612292146325</v>
      </c>
      <c r="S105" s="32">
        <v>0.32</v>
      </c>
      <c r="T105" s="27">
        <f>(1-'E903 Data'!T105)^2/(2*'E903 Data'!T105)</f>
        <v>1.6402920437214032</v>
      </c>
      <c r="U105" s="27">
        <f>(1-'E903 Data'!U105)^2/(2*'E903 Data'!U105)</f>
        <v>1.5988006246876565</v>
      </c>
      <c r="V105" s="27">
        <f>(1-'E903 Data'!V105)^2/(2*'E903 Data'!V105)</f>
        <v>1.5738992087042534</v>
      </c>
      <c r="W105" s="27">
        <f>(1-'E903 Data'!W105)^2/(2*'E903 Data'!W105)</f>
        <v>1.6040069560378409</v>
      </c>
      <c r="X105" s="27">
        <f>(1-'E903 Data'!X105)^2/(2*'E903 Data'!X105)</f>
        <v>5.926499226764661</v>
      </c>
      <c r="Y105" s="32">
        <v>0.32</v>
      </c>
      <c r="Z105" s="27">
        <f>(1-'E903 Data'!Z105)^2/(2*'E903 Data'!Z105)</f>
        <v>1.4751682464454978</v>
      </c>
      <c r="AA105" s="27">
        <f>(1-'E903 Data'!AA105)^2/(2*'E903 Data'!AA105)</f>
        <v>1.6218043390514634</v>
      </c>
      <c r="AB105" s="27">
        <f>(1-'E903 Data'!AB105)^2/(2*'E903 Data'!AB105)</f>
        <v>1.4848691337458353</v>
      </c>
      <c r="AC105" s="27">
        <f>(1-'E903 Data'!AC105)^2/(2*'E903 Data'!AC105)</f>
        <v>1.5253061225039022</v>
      </c>
      <c r="AD105" s="27">
        <f>(1-'E903 Data'!AD105)^2/(2*'E903 Data'!AD105)</f>
        <v>5.3421876750700266</v>
      </c>
      <c r="AE105" s="32">
        <v>0.32</v>
      </c>
      <c r="AF105" s="27">
        <f>(1-'E903 Data'!AF105)^2/(2*'E903 Data'!AF105)</f>
        <v>1.429990919647004</v>
      </c>
      <c r="AG105" s="27">
        <f>(1-'E903 Data'!AG105)^2/(2*'E903 Data'!AG105)</f>
        <v>1.446578591483388</v>
      </c>
      <c r="AH105" s="27">
        <f>(1-'E903 Data'!AH105)^2/(2*'E903 Data'!AH105)</f>
        <v>1.5301844660194177</v>
      </c>
      <c r="AI105" s="27">
        <f>(1-'E903 Data'!AI105)^2/(2*'E903 Data'!AI105)</f>
        <v>1.4680380577427821</v>
      </c>
      <c r="AJ105" s="27">
        <f>(1-'E903 Data'!AJ105)^2/(2*'E903 Data'!AJ105)</f>
        <v>4.9547784062541051</v>
      </c>
      <c r="AK105" s="32">
        <v>0.32</v>
      </c>
      <c r="AL105" s="27">
        <f>(1-'E903 Data'!AL105)^2/(2*'E903 Data'!AL105)</f>
        <v>2.9974603068450039</v>
      </c>
    </row>
    <row r="106" spans="1:38" ht="16.2" thickBot="1" x14ac:dyDescent="0.35">
      <c r="A106" s="20">
        <v>0.31</v>
      </c>
      <c r="B106" s="27">
        <f>(1-'E903 Data'!B106)^2/(2*'E903 Data'!B106)</f>
        <v>1.4403277881474572</v>
      </c>
      <c r="C106" s="27">
        <f>(1-'E903 Data'!C106)^2/(2*'E903 Data'!C106)</f>
        <v>1.421793637204998</v>
      </c>
      <c r="D106" s="27">
        <f>(1-'E903 Data'!D106)^2/(2*'E903 Data'!D106)</f>
        <v>1.5472377750611248</v>
      </c>
      <c r="E106" s="18">
        <f t="shared" si="1"/>
        <v>1.46978640013786</v>
      </c>
      <c r="F106" s="27">
        <f>(1-'E903 Data'!F106)^2/(2*'E903 Data'!F106)</f>
        <v>4.9432321269341735</v>
      </c>
      <c r="G106" s="32">
        <v>0.31</v>
      </c>
      <c r="H106" s="27">
        <f>(1-'E903 Data'!H106)^2/(2*'E903 Data'!H106)</f>
        <v>1.5472377750611248</v>
      </c>
      <c r="I106" s="27">
        <f>(1-'E903 Data'!I106)^2/(2*'E903 Data'!I106)</f>
        <v>1.4392895522388058</v>
      </c>
      <c r="J106" s="27">
        <f>(1-'E903 Data'!J106)^2/(2*'E903 Data'!J106)</f>
        <v>1.5821395781637715</v>
      </c>
      <c r="K106" s="27">
        <f>(1-'E903 Data'!K106)^2/(2*'E903 Data'!K106)</f>
        <v>1.5211949709864603</v>
      </c>
      <c r="L106" s="27">
        <f>(1-'E903 Data'!L106)^2/(2*'E903 Data'!L106)</f>
        <v>5.2977722778473098</v>
      </c>
      <c r="M106" s="32">
        <v>0.31</v>
      </c>
      <c r="N106" s="27">
        <f>(1-'E903 Data'!N106)^2/(2*'E903 Data'!N106)</f>
        <v>1.9367528490028492</v>
      </c>
      <c r="O106" s="27">
        <f>(1-'E903 Data'!O106)^2/(2*'E903 Data'!O106)</f>
        <v>1.8949361391694723</v>
      </c>
      <c r="P106" s="27">
        <f>(1-'E903 Data'!P106)^2/(2*'E903 Data'!P106)</f>
        <v>2.0278575927015896</v>
      </c>
      <c r="Q106" s="27">
        <f>(1-'E903 Data'!Q106)^2/(2*'E903 Data'!Q106)</f>
        <v>1.952048943213649</v>
      </c>
      <c r="R106" s="27">
        <f>(1-'E903 Data'!R106)^2/(2*'E903 Data'!R106)</f>
        <v>9.5206676113832529</v>
      </c>
      <c r="S106" s="32">
        <v>0.31</v>
      </c>
      <c r="T106" s="27">
        <f>(1-'E903 Data'!T106)^2/(2*'E903 Data'!T106)</f>
        <v>1.6552947570332479</v>
      </c>
      <c r="U106" s="27">
        <f>(1-'E903 Data'!U106)^2/(2*'E903 Data'!U106)</f>
        <v>1.5703858024691357</v>
      </c>
      <c r="V106" s="27">
        <f>(1-'E903 Data'!V106)^2/(2*'E903 Data'!V106)</f>
        <v>1.6024025025025026</v>
      </c>
      <c r="W106" s="27">
        <f>(1-'E903 Data'!W106)^2/(2*'E903 Data'!W106)</f>
        <v>1.6088337348053972</v>
      </c>
      <c r="X106" s="27">
        <f>(1-'E903 Data'!X106)^2/(2*'E903 Data'!X106)</f>
        <v>5.9454417395977277</v>
      </c>
      <c r="Y106" s="32">
        <v>0.31</v>
      </c>
      <c r="Z106" s="27">
        <f>(1-'E903 Data'!Z106)^2/(2*'E903 Data'!Z106)</f>
        <v>1.3876543280182232</v>
      </c>
      <c r="AA106" s="27">
        <f>(1-'E903 Data'!AA106)^2/(2*'E903 Data'!AA106)</f>
        <v>1.4881221163012395</v>
      </c>
      <c r="AB106" s="27">
        <f>(1-'E903 Data'!AB106)^2/(2*'E903 Data'!AB106)</f>
        <v>1.4751682464454978</v>
      </c>
      <c r="AC106" s="27">
        <f>(1-'E903 Data'!AC106)^2/(2*'E903 Data'!AC106)</f>
        <v>1.4493685485970116</v>
      </c>
      <c r="AD106" s="27">
        <f>(1-'E903 Data'!AD106)^2/(2*'E903 Data'!AD106)</f>
        <v>4.8213868515665128</v>
      </c>
      <c r="AE106" s="32">
        <v>0.31</v>
      </c>
      <c r="AF106" s="27">
        <f>(1-'E903 Data'!AF106)^2/(2*'E903 Data'!AF106)</f>
        <v>1.5541324423737126</v>
      </c>
      <c r="AG106" s="27">
        <f>(1-'E903 Data'!AG106)^2/(2*'E903 Data'!AG106)</f>
        <v>1.3394214922048997</v>
      </c>
      <c r="AH106" s="27">
        <f>(1-'E903 Data'!AH106)^2/(2*'E903 Data'!AH106)</f>
        <v>1.4634285950023576</v>
      </c>
      <c r="AI106" s="27">
        <f>(1-'E903 Data'!AI106)^2/(2*'E903 Data'!AI106)</f>
        <v>1.4486703747072598</v>
      </c>
      <c r="AJ106" s="27">
        <f>(1-'E903 Data'!AJ106)^2/(2*'E903 Data'!AJ106)</f>
        <v>4.816972055427251</v>
      </c>
      <c r="AK106" s="32">
        <v>0.31</v>
      </c>
      <c r="AL106" s="27">
        <f>(1-'E903 Data'!AL106)^2/(2*'E903 Data'!AL106)</f>
        <v>3.0035603230890464</v>
      </c>
    </row>
    <row r="107" spans="1:38" ht="16.2" thickBot="1" x14ac:dyDescent="0.35">
      <c r="A107" s="20">
        <v>0.3</v>
      </c>
      <c r="B107" s="27">
        <f>(1-'E903 Data'!B107)^2/(2*'E903 Data'!B107)</f>
        <v>1.3441428571428573</v>
      </c>
      <c r="C107" s="27">
        <f>(1-'E903 Data'!C107)^2/(2*'E903 Data'!C107)</f>
        <v>1.4773165085388997</v>
      </c>
      <c r="D107" s="27">
        <f>(1-'E903 Data'!D107)^2/(2*'E903 Data'!D107)</f>
        <v>1.438252331002331</v>
      </c>
      <c r="E107" s="18">
        <f t="shared" si="1"/>
        <v>1.4199038988946959</v>
      </c>
      <c r="F107" s="27">
        <f>(1-'E903 Data'!F107)^2/(2*'E903 Data'!F107)</f>
        <v>4.9640484866429793</v>
      </c>
      <c r="G107" s="32">
        <v>0.3</v>
      </c>
      <c r="H107" s="27">
        <f>(1-'E903 Data'!H107)^2/(2*'E903 Data'!H107)</f>
        <v>1.453917840375587</v>
      </c>
      <c r="I107" s="27">
        <f>(1-'E903 Data'!I107)^2/(2*'E903 Data'!I107)</f>
        <v>1.4805469121140142</v>
      </c>
      <c r="J107" s="27">
        <f>(1-'E903 Data'!J107)^2/(2*'E903 Data'!J107)</f>
        <v>1.4507662681669009</v>
      </c>
      <c r="K107" s="27">
        <f>(1-'E903 Data'!K107)^2/(2*'E903 Data'!K107)</f>
        <v>1.4616609715242876</v>
      </c>
      <c r="L107" s="27">
        <f>(1-'E903 Data'!L107)^2/(2*'E903 Data'!L107)</f>
        <v>5.269369213732003</v>
      </c>
      <c r="M107" s="32">
        <v>0.3</v>
      </c>
      <c r="N107" s="27">
        <f>(1-'E903 Data'!N107)^2/(2*'E903 Data'!N107)</f>
        <v>1.935180410022779</v>
      </c>
      <c r="O107" s="27">
        <f>(1-'E903 Data'!O107)^2/(2*'E903 Data'!O107)</f>
        <v>1.8603331024930749</v>
      </c>
      <c r="P107" s="27">
        <f>(1-'E903 Data'!P107)^2/(2*'E903 Data'!P107)</f>
        <v>1.7881677897574124</v>
      </c>
      <c r="Q107" s="27">
        <f>(1-'E903 Data'!Q107)^2/(2*'E903 Data'!Q107)</f>
        <v>1.8598383062530772</v>
      </c>
      <c r="R107" s="27">
        <f>(1-'E903 Data'!R107)^2/(2*'E903 Data'!R107)</f>
        <v>9.3264644688644722</v>
      </c>
      <c r="S107" s="32">
        <v>0.3</v>
      </c>
      <c r="T107" s="27">
        <f>(1-'E903 Data'!T107)^2/(2*'E903 Data'!T107)</f>
        <v>1.5460927663734114</v>
      </c>
      <c r="U107" s="27">
        <f>(1-'E903 Data'!U107)^2/(2*'E903 Data'!U107)</f>
        <v>1.44867037470726</v>
      </c>
      <c r="V107" s="27">
        <f>(1-'E903 Data'!V107)^2/(2*'E903 Data'!V107)</f>
        <v>1.5078461538461541</v>
      </c>
      <c r="W107" s="27">
        <f>(1-'E903 Data'!W107)^2/(2*'E903 Data'!W107)</f>
        <v>1.5001334211787256</v>
      </c>
      <c r="X107" s="27">
        <f>(1-'E903 Data'!X107)^2/(2*'E903 Data'!X107)</f>
        <v>5.5572548239895703</v>
      </c>
      <c r="Y107" s="32">
        <v>0.3</v>
      </c>
      <c r="Z107" s="27">
        <f>(1-'E903 Data'!Z107)^2/(2*'E903 Data'!Z107)</f>
        <v>1.425884306907742</v>
      </c>
      <c r="AA107" s="27">
        <f>(1-'E903 Data'!AA107)^2/(2*'E903 Data'!AA107)</f>
        <v>1.550679823702253</v>
      </c>
      <c r="AB107" s="27">
        <f>(1-'E903 Data'!AB107)^2/(2*'E903 Data'!AB107)</f>
        <v>1.3837108003638017</v>
      </c>
      <c r="AC107" s="27">
        <f>(1-'E903 Data'!AC107)^2/(2*'E903 Data'!AC107)</f>
        <v>1.4511159841617169</v>
      </c>
      <c r="AD107" s="27">
        <f>(1-'E903 Data'!AD107)^2/(2*'E903 Data'!AD107)</f>
        <v>5.1932174186491649</v>
      </c>
      <c r="AE107" s="32">
        <v>0.3</v>
      </c>
      <c r="AF107" s="27">
        <f>(1-'E903 Data'!AF107)^2/(2*'E903 Data'!AF107)</f>
        <v>1.4045841138659323</v>
      </c>
      <c r="AG107" s="27">
        <f>(1-'E903 Data'!AG107)^2/(2*'E903 Data'!AG107)</f>
        <v>1.3574814914645104</v>
      </c>
      <c r="AH107" s="27">
        <f>(1-'E903 Data'!AH107)^2/(2*'E903 Data'!AH107)</f>
        <v>1.3846952684258418</v>
      </c>
      <c r="AI107" s="27">
        <f>(1-'E903 Data'!AI107)^2/(2*'E903 Data'!AI107)</f>
        <v>1.3820721094617796</v>
      </c>
      <c r="AJ107" s="27">
        <f>(1-'E903 Data'!AJ107)^2/(2*'E903 Data'!AJ107)</f>
        <v>4.7215503658844318</v>
      </c>
      <c r="AK107" s="32">
        <v>0.3</v>
      </c>
      <c r="AL107" s="27">
        <f>(1-'E903 Data'!AL107)^2/(2*'E903 Data'!AL107)</f>
        <v>2.8538787878787875</v>
      </c>
    </row>
    <row r="108" spans="1:38" ht="16.2" thickBot="1" x14ac:dyDescent="0.35">
      <c r="A108" s="25">
        <v>0.28999999999999998</v>
      </c>
      <c r="B108" s="27">
        <f>(1-'E903 Data'!B108)^2/(2*'E903 Data'!B108)</f>
        <v>1.429990919647004</v>
      </c>
      <c r="C108" s="27">
        <f>(1-'E903 Data'!C108)^2/(2*'E903 Data'!C108)</f>
        <v>1.4086080036798527</v>
      </c>
      <c r="D108" s="27">
        <f>(1-'E903 Data'!D108)^2/(2*'E903 Data'!D108)</f>
        <v>1.410625782688766</v>
      </c>
      <c r="E108" s="18">
        <f t="shared" si="1"/>
        <v>1.416408235338541</v>
      </c>
      <c r="F108" s="27">
        <f>(1-'E903 Data'!F108)^2/(2*'E903 Data'!F108)</f>
        <v>4.9570931650893799</v>
      </c>
      <c r="G108" s="33">
        <v>0.28999999999999998</v>
      </c>
      <c r="H108" s="27">
        <f>(1-'E903 Data'!H108)^2/(2*'E903 Data'!H108)</f>
        <v>1.4581344308560675</v>
      </c>
      <c r="I108" s="27">
        <f>(1-'E903 Data'!I108)^2/(2*'E903 Data'!I108)</f>
        <v>1.411636135421465</v>
      </c>
      <c r="J108" s="27">
        <f>(1-'E903 Data'!J108)^2/(2*'E903 Data'!J108)</f>
        <v>1.4708844843897824</v>
      </c>
      <c r="K108" s="27">
        <f>(1-'E903 Data'!K108)^2/(2*'E903 Data'!K108)</f>
        <v>1.446578591483388</v>
      </c>
      <c r="L108" s="27">
        <f>(1-'E903 Data'!L108)^2/(2*'E903 Data'!L108)</f>
        <v>5.1682509803921564</v>
      </c>
      <c r="M108" s="33">
        <v>0.28999999999999998</v>
      </c>
      <c r="N108" s="27">
        <f>(1-'E903 Data'!N108)^2/(2*'E903 Data'!N108)</f>
        <v>1.6072225677031093</v>
      </c>
      <c r="O108" s="27">
        <f>(1-'E903 Data'!O108)^2/(2*'E903 Data'!O108)</f>
        <v>1.8918905829596411</v>
      </c>
      <c r="P108" s="27">
        <f>(1-'E903 Data'!P108)^2/(2*'E903 Data'!P108)</f>
        <v>1.897988764044944</v>
      </c>
      <c r="Q108" s="27">
        <f>(1-'E903 Data'!Q108)^2/(2*'E903 Data'!Q108)</f>
        <v>1.7914458558234372</v>
      </c>
      <c r="R108" s="27">
        <f>(1-'E903 Data'!R108)^2/(2*'E903 Data'!R108)</f>
        <v>8.4309720480668719</v>
      </c>
      <c r="S108" s="33">
        <v>0.28999999999999998</v>
      </c>
      <c r="T108" s="27">
        <f>(1-'E903 Data'!T108)^2/(2*'E903 Data'!T108)</f>
        <v>1.5392471734892785</v>
      </c>
      <c r="U108" s="27">
        <f>(1-'E903 Data'!U108)^2/(2*'E903 Data'!U108)</f>
        <v>1.5001334211787256</v>
      </c>
      <c r="V108" s="27">
        <f>(1-'E903 Data'!V108)^2/(2*'E903 Data'!V108)</f>
        <v>1.54380625</v>
      </c>
      <c r="W108" s="27">
        <f>(1-'E903 Data'!W108)^2/(2*'E903 Data'!W108)</f>
        <v>1.5275550051182585</v>
      </c>
      <c r="X108" s="27">
        <f>(1-'E903 Data'!X108)^2/(2*'E903 Data'!X108)</f>
        <v>5.7816709832134272</v>
      </c>
      <c r="Y108" s="33">
        <v>0.28999999999999998</v>
      </c>
      <c r="Z108" s="27">
        <f>(1-'E903 Data'!Z108)^2/(2*'E903 Data'!Z108)</f>
        <v>1.4035805644791188</v>
      </c>
      <c r="AA108" s="27">
        <f>(1-'E903 Data'!AA108)^2/(2*'E903 Data'!AA108)</f>
        <v>1.4902961832061068</v>
      </c>
      <c r="AB108" s="27">
        <f>(1-'E903 Data'!AB108)^2/(2*'E903 Data'!AB108)</f>
        <v>1.3768457842248412</v>
      </c>
      <c r="AC108" s="27">
        <f>(1-'E903 Data'!AC108)^2/(2*'E903 Data'!AC108)</f>
        <v>1.4224743120917556</v>
      </c>
      <c r="AD108" s="27">
        <f>(1-'E903 Data'!AD108)^2/(2*'E903 Data'!AD108)</f>
        <v>4.9990754831877151</v>
      </c>
      <c r="AE108" s="33">
        <v>0.28999999999999998</v>
      </c>
      <c r="AF108" s="27">
        <f>(1-'E903 Data'!AF108)^2/(2*'E903 Data'!AF108)</f>
        <v>1.3507901701746527</v>
      </c>
      <c r="AG108" s="27">
        <f>(1-'E903 Data'!AG108)^2/(2*'E903 Data'!AG108)</f>
        <v>1.3226064737074681</v>
      </c>
      <c r="AH108" s="27">
        <f>(1-'E903 Data'!AH108)^2/(2*'E903 Data'!AH108)</f>
        <v>1.4187360443622918</v>
      </c>
      <c r="AI108" s="27">
        <f>(1-'E903 Data'!AI108)^2/(2*'E903 Data'!AI108)</f>
        <v>1.3632522522522523</v>
      </c>
      <c r="AJ108" s="27">
        <f>(1-'E903 Data'!AJ108)^2/(2*'E903 Data'!AJ108)</f>
        <v>4.606685261401557</v>
      </c>
      <c r="AK108" s="33">
        <v>0.28999999999999998</v>
      </c>
      <c r="AL108" s="27">
        <f>(1-'E903 Data'!AL108)^2/(2*'E903 Data'!AL108)</f>
        <v>2.8510613550340653</v>
      </c>
    </row>
    <row r="109" spans="1:38" ht="16.2" thickBot="1" x14ac:dyDescent="0.35">
      <c r="A109" s="25">
        <v>0.28000000000000003</v>
      </c>
      <c r="B109" s="27">
        <f>(1-'E903 Data'!B109)^2/(2*'E903 Data'!B109)</f>
        <v>1.4177188221709007</v>
      </c>
      <c r="C109" s="27">
        <f>(1-'E903 Data'!C109)^2/(2*'E903 Data'!C109)</f>
        <v>1.194378287017835</v>
      </c>
      <c r="D109" s="27">
        <f>(1-'E903 Data'!D109)^2/(2*'E903 Data'!D109)</f>
        <v>1.2468718909710392</v>
      </c>
      <c r="E109" s="18">
        <f t="shared" si="1"/>
        <v>1.2863230000532584</v>
      </c>
      <c r="F109" s="27">
        <f>(1-'E903 Data'!F109)^2/(2*'E903 Data'!F109)</f>
        <v>4.6562222783389444</v>
      </c>
      <c r="G109" s="33">
        <v>0.28000000000000003</v>
      </c>
      <c r="H109" s="27">
        <f>(1-'E903 Data'!H109)^2/(2*'E903 Data'!H109)</f>
        <v>1.2782297577854673</v>
      </c>
      <c r="I109" s="27">
        <f>(1-'E903 Data'!I109)^2/(2*'E903 Data'!I109)</f>
        <v>1.3768457842248412</v>
      </c>
      <c r="J109" s="27">
        <f>(1-'E903 Data'!J109)^2/(2*'E903 Data'!J109)</f>
        <v>1.5023315347721822</v>
      </c>
      <c r="K109" s="27">
        <f>(1-'E903 Data'!K109)^2/(2*'E903 Data'!K109)</f>
        <v>1.3817446842344392</v>
      </c>
      <c r="L109" s="27">
        <f>(1-'E903 Data'!L109)^2/(2*'E903 Data'!L109)</f>
        <v>5.4167510204081637</v>
      </c>
      <c r="M109" s="33">
        <v>0.28000000000000003</v>
      </c>
      <c r="N109" s="27">
        <f>(1-'E903 Data'!N109)^2/(2*'E903 Data'!N109)</f>
        <v>1.8367940966501919</v>
      </c>
      <c r="O109" s="27">
        <f>(1-'E903 Data'!O109)^2/(2*'E903 Data'!O109)</f>
        <v>1.8647947835738068</v>
      </c>
      <c r="P109" s="27">
        <f>(1-'E903 Data'!P109)^2/(2*'E903 Data'!P109)</f>
        <v>1.7742151474530832</v>
      </c>
      <c r="Q109" s="27">
        <f>(1-'E903 Data'!Q109)^2/(2*'E903 Data'!Q109)</f>
        <v>1.8247028182701657</v>
      </c>
      <c r="R109" s="27">
        <f>(1-'E903 Data'!R109)^2/(2*'E903 Data'!R109)</f>
        <v>11.146728226893025</v>
      </c>
      <c r="S109" s="33">
        <v>0.28000000000000003</v>
      </c>
      <c r="T109" s="27">
        <f>(1-'E903 Data'!T109)^2/(2*'E903 Data'!T109)</f>
        <v>1.4924745940783188</v>
      </c>
      <c r="U109" s="27">
        <f>(1-'E903 Data'!U109)^2/(2*'E903 Data'!U109)</f>
        <v>1.4434485981308411</v>
      </c>
      <c r="V109" s="27">
        <f>(1-'E903 Data'!V109)^2/(2*'E903 Data'!V109)</f>
        <v>1.456024060150376</v>
      </c>
      <c r="W109" s="27">
        <f>(1-'E903 Data'!W109)^2/(2*'E903 Data'!W109)</f>
        <v>1.4637824688253174</v>
      </c>
      <c r="X109" s="27">
        <f>(1-'E903 Data'!X109)^2/(2*'E903 Data'!X109)</f>
        <v>6.1408204721301125</v>
      </c>
      <c r="Y109" s="33">
        <v>0.28000000000000003</v>
      </c>
      <c r="Z109" s="27">
        <f>(1-'E903 Data'!Z109)^2/(2*'E903 Data'!Z109)</f>
        <v>1.3603627755285652</v>
      </c>
      <c r="AA109" s="27">
        <f>(1-'E903 Data'!AA109)^2/(2*'E903 Data'!AA109)</f>
        <v>1.4528662834350068</v>
      </c>
      <c r="AB109" s="27">
        <f>(1-'E903 Data'!AB109)^2/(2*'E903 Data'!AB109)</f>
        <v>1.3469863433169422</v>
      </c>
      <c r="AC109" s="27">
        <f>(1-'E903 Data'!AC109)^2/(2*'E903 Data'!AC109)</f>
        <v>1.3856806781975419</v>
      </c>
      <c r="AD109" s="27">
        <f>(1-'E903 Data'!AD109)^2/(2*'E903 Data'!AD109)</f>
        <v>5.4492564102564085</v>
      </c>
      <c r="AE109" s="33">
        <v>0.28000000000000003</v>
      </c>
      <c r="AF109" s="27">
        <f>(1-'E903 Data'!AF109)^2/(2*'E903 Data'!AF109)</f>
        <v>1.366149954894001</v>
      </c>
      <c r="AG109" s="27">
        <f>(1-'E903 Data'!AG109)^2/(2*'E903 Data'!AG109)</f>
        <v>1.368086343115124</v>
      </c>
      <c r="AH109" s="27">
        <f>(1-'E903 Data'!AH109)^2/(2*'E903 Data'!AH109)</f>
        <v>1.4146730627306274</v>
      </c>
      <c r="AI109" s="27">
        <f>(1-'E903 Data'!AI109)^2/(2*'E903 Data'!AI109)</f>
        <v>1.3827272727272728</v>
      </c>
      <c r="AJ109" s="27">
        <f>(1-'E903 Data'!AJ109)^2/(2*'E903 Data'!AJ109)</f>
        <v>5.424846040868454</v>
      </c>
      <c r="AK109" s="33">
        <v>0.28000000000000003</v>
      </c>
      <c r="AL109" s="27">
        <f>(1-'E903 Data'!AL109)^2/(2*'E903 Data'!AL109)</f>
        <v>2.5994315102328867</v>
      </c>
    </row>
    <row r="110" spans="1:38" ht="16.2" thickBot="1" x14ac:dyDescent="0.35">
      <c r="A110" s="25">
        <v>0.27</v>
      </c>
      <c r="B110" s="27">
        <f>(1-'E903 Data'!B110)^2/(2*'E903 Data'!B110)</f>
        <v>1.3106365553602812</v>
      </c>
      <c r="C110" s="27">
        <f>(1-'E903 Data'!C110)^2/(2*'E903 Data'!C110)</f>
        <v>1.3291120567375887</v>
      </c>
      <c r="D110" s="27">
        <f>(1-'E903 Data'!D110)^2/(2*'E903 Data'!D110)</f>
        <v>1.2791155560363481</v>
      </c>
      <c r="E110" s="18">
        <f t="shared" si="1"/>
        <v>1.3062880560447394</v>
      </c>
      <c r="F110" s="27">
        <f>(1-'E903 Data'!F110)^2/(2*'E903 Data'!F110)</f>
        <v>5.3055641604010022</v>
      </c>
      <c r="G110" s="33">
        <v>0.27</v>
      </c>
      <c r="H110" s="27">
        <f>(1-'E903 Data'!H110)^2/(2*'E903 Data'!H110)</f>
        <v>1.3441428571428573</v>
      </c>
      <c r="I110" s="27">
        <f>(1-'E903 Data'!I110)^2/(2*'E903 Data'!I110)</f>
        <v>1.3632522522522523</v>
      </c>
      <c r="J110" s="27">
        <f>(1-'E903 Data'!J110)^2/(2*'E903 Data'!J110)</f>
        <v>1.4392895522388058</v>
      </c>
      <c r="K110" s="27">
        <f>(1-'E903 Data'!K110)^2/(2*'E903 Data'!K110)</f>
        <v>1.3814173632142139</v>
      </c>
      <c r="L110" s="27">
        <f>(1-'E903 Data'!L110)^2/(2*'E903 Data'!L110)</f>
        <v>5.9964735112142309</v>
      </c>
      <c r="M110" s="33">
        <v>0.27</v>
      </c>
      <c r="N110" s="27">
        <f>(1-'E903 Data'!N110)^2/(2*'E903 Data'!N110)</f>
        <v>1.7467698938992045</v>
      </c>
      <c r="O110" s="27">
        <f>(1-'E903 Data'!O110)^2/(2*'E903 Data'!O110)</f>
        <v>1.8411750275027507</v>
      </c>
      <c r="P110" s="27">
        <f>(1-'E903 Data'!P110)^2/(2*'E903 Data'!P110)</f>
        <v>1.9589626938541067</v>
      </c>
      <c r="Q110" s="27">
        <f>(1-'E903 Data'!Q110)^2/(2*'E903 Data'!Q110)</f>
        <v>1.846060298799902</v>
      </c>
      <c r="R110" s="27">
        <f>(1-'E903 Data'!R110)^2/(2*'E903 Data'!R110)</f>
        <v>14.091960217755439</v>
      </c>
      <c r="S110" s="33">
        <v>0.27</v>
      </c>
      <c r="T110" s="27">
        <f>(1-'E903 Data'!T110)^2/(2*'E903 Data'!T110)</f>
        <v>1.5145003857280617</v>
      </c>
      <c r="U110" s="27">
        <f>(1-'E903 Data'!U110)^2/(2*'E903 Data'!U110)</f>
        <v>1.5403852023403215</v>
      </c>
      <c r="V110" s="27">
        <f>(1-'E903 Data'!V110)^2/(2*'E903 Data'!V110)</f>
        <v>1.399576019239579</v>
      </c>
      <c r="W110" s="27">
        <f>(1-'E903 Data'!W110)^2/(2*'E903 Data'!W110)</f>
        <v>1.4830661170999786</v>
      </c>
      <c r="X110" s="27">
        <f>(1-'E903 Data'!X110)^2/(2*'E903 Data'!X110)</f>
        <v>7.0998375560337053</v>
      </c>
      <c r="Y110" s="33">
        <v>0.27</v>
      </c>
      <c r="Z110" s="27">
        <f>(1-'E903 Data'!Z110)^2/(2*'E903 Data'!Z110)</f>
        <v>1.3876543280182232</v>
      </c>
      <c r="AA110" s="27">
        <f>(1-'E903 Data'!AA110)^2/(2*'E903 Data'!AA110)</f>
        <v>1.3632522522522523</v>
      </c>
      <c r="AB110" s="27">
        <f>(1-'E903 Data'!AB110)^2/(2*'E903 Data'!AB110)</f>
        <v>1.3748927536231885</v>
      </c>
      <c r="AC110" s="27">
        <f>(1-'E903 Data'!AC110)^2/(2*'E903 Data'!AC110)</f>
        <v>1.3752180004026373</v>
      </c>
      <c r="AD110" s="27">
        <f>(1-'E903 Data'!AD110)^2/(2*'E903 Data'!AD110)</f>
        <v>5.9359573443728912</v>
      </c>
      <c r="AE110" s="33">
        <v>0.27</v>
      </c>
      <c r="AF110" s="27">
        <f>(1-'E903 Data'!AF110)^2/(2*'E903 Data'!AF110)</f>
        <v>1.3748927536231885</v>
      </c>
      <c r="AG110" s="27">
        <f>(1-'E903 Data'!AG110)^2/(2*'E903 Data'!AG110)</f>
        <v>1.3394214922048997</v>
      </c>
      <c r="AH110" s="27">
        <f>(1-'E903 Data'!AH110)^2/(2*'E903 Data'!AH110)</f>
        <v>1.3642172374943669</v>
      </c>
      <c r="AI110" s="27">
        <f>(1-'E903 Data'!AI110)^2/(2*'E903 Data'!AI110)</f>
        <v>1.3594014388489206</v>
      </c>
      <c r="AJ110" s="27">
        <f>(1-'E903 Data'!AJ110)^2/(2*'E903 Data'!AJ110)</f>
        <v>5.7846883265856919</v>
      </c>
      <c r="AK110" s="33">
        <v>0.27</v>
      </c>
      <c r="AL110" s="27">
        <f>(1-'E903 Data'!AL110)^2/(2*'E903 Data'!AL110)</f>
        <v>2.445694167228591</v>
      </c>
    </row>
    <row r="111" spans="1:38" ht="16.2" thickBot="1" x14ac:dyDescent="0.35">
      <c r="A111" s="25">
        <v>0.26</v>
      </c>
      <c r="B111" s="27">
        <f>(1-'E903 Data'!B111)^2/(2*'E903 Data'!B111)</f>
        <v>1.366149954894001</v>
      </c>
      <c r="C111" s="27">
        <f>(1-'E903 Data'!C111)^2/(2*'E903 Data'!C111)</f>
        <v>1.3498378692927484</v>
      </c>
      <c r="D111" s="27">
        <f>(1-'E903 Data'!D111)^2/(2*'E903 Data'!D111)</f>
        <v>1.3133860316761985</v>
      </c>
      <c r="E111" s="18">
        <f t="shared" si="1"/>
        <v>1.3431246186209826</v>
      </c>
      <c r="F111" s="27">
        <f>(1-'E903 Data'!F111)^2/(2*'E903 Data'!F111)</f>
        <v>5.9486090629800303</v>
      </c>
      <c r="G111" s="33">
        <v>0.26</v>
      </c>
      <c r="H111" s="27">
        <f>(1-'E903 Data'!H111)^2/(2*'E903 Data'!H111)</f>
        <v>1.491384844868735</v>
      </c>
      <c r="I111" s="27">
        <f>(1-'E903 Data'!I111)^2/(2*'E903 Data'!I111)</f>
        <v>1.4924745940783188</v>
      </c>
      <c r="J111" s="27">
        <f>(1-'E903 Data'!J111)^2/(2*'E903 Data'!J111)</f>
        <v>1.446578591483388</v>
      </c>
      <c r="K111" s="27">
        <f>(1-'E903 Data'!K111)^2/(2*'E903 Data'!K111)</f>
        <v>1.4765999473074087</v>
      </c>
      <c r="L111" s="27">
        <f>(1-'E903 Data'!L111)^2/(2*'E903 Data'!L111)</f>
        <v>7.4945446200150458</v>
      </c>
      <c r="M111" s="33">
        <v>0.26</v>
      </c>
      <c r="N111" s="27">
        <f>(1-'E903 Data'!N111)^2/(2*'E903 Data'!N111)</f>
        <v>1.9734360277136256</v>
      </c>
      <c r="O111" s="27">
        <f>(1-'E903 Data'!O111)^2/(2*'E903 Data'!O111)</f>
        <v>1.8179813522355506</v>
      </c>
      <c r="P111" s="27">
        <f>(1-'E903 Data'!P111)^2/(2*'E903 Data'!P111)</f>
        <v>1.996260884749709</v>
      </c>
      <c r="Q111" s="27">
        <f>(1-'E903 Data'!Q111)^2/(2*'E903 Data'!Q111)</f>
        <v>1.9268251829422152</v>
      </c>
      <c r="R111" s="27">
        <f>(1-'E903 Data'!R111)^2/(2*'E903 Data'!R111)</f>
        <v>19.560111872146109</v>
      </c>
      <c r="S111" s="33">
        <v>0.26</v>
      </c>
      <c r="T111" s="27">
        <f>(1-'E903 Data'!T111)^2/(2*'E903 Data'!T111)</f>
        <v>1.5472377750611248</v>
      </c>
      <c r="U111" s="27">
        <f>(1-'E903 Data'!U111)^2/(2*'E903 Data'!U111)</f>
        <v>1.6755987880350698</v>
      </c>
      <c r="V111" s="27">
        <f>(1-'E903 Data'!V111)^2/(2*'E903 Data'!V111)</f>
        <v>1.6132760432378082</v>
      </c>
      <c r="W111" s="27">
        <f>(1-'E903 Data'!W111)^2/(2*'E903 Data'!W111)</f>
        <v>1.6108508538422908</v>
      </c>
      <c r="X111" s="27">
        <f>(1-'E903 Data'!X111)^2/(2*'E903 Data'!X111)</f>
        <v>9.5944745243128988</v>
      </c>
      <c r="Y111" s="33">
        <v>0.26</v>
      </c>
      <c r="Z111" s="27">
        <f>(1-'E903 Data'!Z111)^2/(2*'E903 Data'!Z111)</f>
        <v>1.4045841138659323</v>
      </c>
      <c r="AA111" s="27">
        <f>(1-'E903 Data'!AA111)^2/(2*'E903 Data'!AA111)</f>
        <v>1.456024060150376</v>
      </c>
      <c r="AB111" s="27">
        <f>(1-'E903 Data'!AB111)^2/(2*'E903 Data'!AB111)</f>
        <v>1.4392895522388058</v>
      </c>
      <c r="AC111" s="27">
        <f>(1-'E903 Data'!AC111)^2/(2*'E903 Data'!AC111)</f>
        <v>1.4330813953488373</v>
      </c>
      <c r="AD111" s="27">
        <f>(1-'E903 Data'!AD111)^2/(2*'E903 Data'!AD111)</f>
        <v>6.9429924050632899</v>
      </c>
      <c r="AE111" s="33">
        <v>0.26</v>
      </c>
      <c r="AF111" s="27">
        <f>(1-'E903 Data'!AF111)^2/(2*'E903 Data'!AF111)</f>
        <v>1.491384844868735</v>
      </c>
      <c r="AG111" s="27">
        <f>(1-'E903 Data'!AG111)^2/(2*'E903 Data'!AG111)</f>
        <v>1.438252331002331</v>
      </c>
      <c r="AH111" s="27">
        <f>(1-'E903 Data'!AH111)^2/(2*'E903 Data'!AH111)</f>
        <v>1.3574814914645104</v>
      </c>
      <c r="AI111" s="27">
        <f>(1-'E903 Data'!AI111)^2/(2*'E903 Data'!AI111)</f>
        <v>1.4275934529332921</v>
      </c>
      <c r="AJ111" s="27">
        <f>(1-'E903 Data'!AJ111)^2/(2*'E903 Data'!AJ111)</f>
        <v>6.877054951185495</v>
      </c>
      <c r="AK111" s="33">
        <v>0.26</v>
      </c>
      <c r="AL111" s="27">
        <f>(1-'E903 Data'!AL111)^2/(2*'E903 Data'!AL111)</f>
        <v>2.3697076416337293</v>
      </c>
    </row>
    <row r="112" spans="1:38" ht="16.2" thickBot="1" x14ac:dyDescent="0.35">
      <c r="A112" s="26">
        <v>0.25</v>
      </c>
      <c r="B112" s="27">
        <f>(1-'E903 Data'!B112)^2/(2*'E903 Data'!B112)</f>
        <v>1.544948925256473</v>
      </c>
      <c r="C112" s="27">
        <f>(1-'E903 Data'!C112)^2/(2*'E903 Data'!C112)</f>
        <v>1.5133885542168675</v>
      </c>
      <c r="D112" s="27">
        <f>(1-'E903 Data'!D112)^2/(2*'E903 Data'!D112)</f>
        <v>1.425884306907742</v>
      </c>
      <c r="E112" s="18">
        <f t="shared" si="1"/>
        <v>1.494740595460361</v>
      </c>
      <c r="F112" s="27">
        <f>(1-'E903 Data'!F112)^2/(2*'E903 Data'!F112)</f>
        <v>7.3771954090150222</v>
      </c>
      <c r="G112" s="35">
        <v>0.25</v>
      </c>
      <c r="H112" s="27">
        <f>(1-'E903 Data'!H112)^2/(2*'E903 Data'!H112)</f>
        <v>1.4859523809523811</v>
      </c>
      <c r="I112" s="27">
        <f>(1-'E903 Data'!I112)^2/(2*'E903 Data'!I112)</f>
        <v>1.5369745861733204</v>
      </c>
      <c r="J112" s="27">
        <f>(1-'E903 Data'!J112)^2/(2*'E903 Data'!J112)</f>
        <v>1.47195383341221</v>
      </c>
      <c r="K112" s="27">
        <f>(1-'E903 Data'!K112)^2/(2*'E903 Data'!K112)</f>
        <v>1.4979397079942558</v>
      </c>
      <c r="L112" s="27">
        <f>(1-'E903 Data'!L112)^2/(2*'E903 Data'!L112)</f>
        <v>7.4331113445378154</v>
      </c>
      <c r="M112" s="35">
        <v>0.25</v>
      </c>
      <c r="N112" s="27">
        <f>(1-'E903 Data'!N112)^2/(2*'E903 Data'!N112)</f>
        <v>2.0061607476635515</v>
      </c>
      <c r="O112" s="27">
        <f>(1-'E903 Data'!O112)^2/(2*'E903 Data'!O112)</f>
        <v>2.261236187141948</v>
      </c>
      <c r="P112" s="27">
        <f>(1-'E903 Data'!P112)^2/(2*'E903 Data'!P112)</f>
        <v>2.0915235860409149</v>
      </c>
      <c r="Q112" s="27">
        <f>(1-'E903 Data'!Q112)^2/(2*'E903 Data'!Q112)</f>
        <v>2.1157837040781944</v>
      </c>
      <c r="R112" s="27">
        <f>(1-'E903 Data'!R112)^2/(2*'E903 Data'!R112)</f>
        <v>31.405124874010149</v>
      </c>
      <c r="S112" s="35">
        <v>0.25</v>
      </c>
      <c r="T112" s="27">
        <f>(1-'E903 Data'!T112)^2/(2*'E903 Data'!T112)</f>
        <v>1.5335743558580459</v>
      </c>
      <c r="U112" s="27">
        <f>(1-'E903 Data'!U112)^2/(2*'E903 Data'!U112)</f>
        <v>1.6193612903225807</v>
      </c>
      <c r="V112" s="27">
        <f>(1-'E903 Data'!V112)^2/(2*'E903 Data'!V112)</f>
        <v>1.6897609958506223</v>
      </c>
      <c r="W112" s="27">
        <f>(1-'E903 Data'!W112)^2/(2*'E903 Data'!W112)</f>
        <v>1.6124670827050875</v>
      </c>
      <c r="X112" s="27">
        <f>(1-'E903 Data'!X112)^2/(2*'E903 Data'!X112)</f>
        <v>9.1122076776507548</v>
      </c>
      <c r="Y112" s="35">
        <v>0.25</v>
      </c>
      <c r="Z112" s="27">
        <f>(1-'E903 Data'!Z112)^2/(2*'E903 Data'!Z112)</f>
        <v>1.4126474654377881</v>
      </c>
      <c r="AA112" s="27">
        <f>(1-'E903 Data'!AA112)^2/(2*'E903 Data'!AA112)</f>
        <v>1.5381103019970772</v>
      </c>
      <c r="AB112" s="27">
        <f>(1-'E903 Data'!AB112)^2/(2*'E903 Data'!AB112)</f>
        <v>1.555285672227674</v>
      </c>
      <c r="AC112" s="27">
        <f>(1-'E903 Data'!AC112)^2/(2*'E903 Data'!AC112)</f>
        <v>1.5001334211787256</v>
      </c>
      <c r="AD112" s="27">
        <f>(1-'E903 Data'!AD112)^2/(2*'E903 Data'!AD112)</f>
        <v>7.4613532040472181</v>
      </c>
      <c r="AE112" s="35">
        <v>0.25</v>
      </c>
      <c r="AF112" s="27">
        <f>(1-'E903 Data'!AF112)^2/(2*'E903 Data'!AF112)</f>
        <v>1.3690559168925021</v>
      </c>
      <c r="AG112" s="27">
        <f>(1-'E903 Data'!AG112)^2/(2*'E903 Data'!AG112)</f>
        <v>1.5211949709864603</v>
      </c>
      <c r="AH112" s="27">
        <f>(1-'E903 Data'!AH112)^2/(2*'E903 Data'!AH112)</f>
        <v>1.421793637204998</v>
      </c>
      <c r="AI112" s="27">
        <f>(1-'E903 Data'!AI112)^2/(2*'E903 Data'!AI112)</f>
        <v>1.4354913575456567</v>
      </c>
      <c r="AJ112" s="27">
        <f>(1-'E903 Data'!AJ112)^2/(2*'E903 Data'!AJ112)</f>
        <v>6.6818419258881532</v>
      </c>
      <c r="AK112" s="35">
        <v>0.25</v>
      </c>
      <c r="AL112" s="27">
        <f>(1-'E903 Data'!AL112)^2/(2*'E903 Data'!AL112)</f>
        <v>2.421420214190094</v>
      </c>
    </row>
    <row r="113" spans="1:38" x14ac:dyDescent="0.3">
      <c r="A113" s="18"/>
      <c r="B113" s="18"/>
      <c r="C113" s="18"/>
      <c r="D113" s="18"/>
      <c r="E113" s="18"/>
      <c r="F113" s="18"/>
      <c r="G113" s="18"/>
      <c r="H113" s="6"/>
      <c r="I113" s="1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K113" s="6"/>
      <c r="AL113" s="6"/>
    </row>
    <row r="114" spans="1:38" x14ac:dyDescent="0.3">
      <c r="A114" s="18"/>
      <c r="B114" s="18"/>
      <c r="C114" s="18"/>
      <c r="D114" s="18"/>
      <c r="E114" s="18"/>
      <c r="F114" s="18"/>
      <c r="G114" s="18"/>
      <c r="H114" s="6"/>
      <c r="I114" s="1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K114" s="6"/>
      <c r="AL114" s="6"/>
    </row>
    <row r="115" spans="1:38" x14ac:dyDescent="0.3">
      <c r="A115" s="18"/>
      <c r="B115" s="18"/>
      <c r="C115" s="18"/>
      <c r="D115" s="5"/>
      <c r="E115" s="18"/>
      <c r="F115" s="18"/>
      <c r="G115" s="18"/>
      <c r="I115" s="18"/>
    </row>
    <row r="116" spans="1:38" x14ac:dyDescent="0.3">
      <c r="A116" s="18"/>
      <c r="B116" s="18"/>
      <c r="C116" s="18"/>
      <c r="D116" s="5"/>
      <c r="E116" s="18"/>
      <c r="F116" s="18"/>
      <c r="G116" s="18"/>
      <c r="I116" s="18"/>
    </row>
    <row r="117" spans="1:38" x14ac:dyDescent="0.3">
      <c r="A117" s="18"/>
      <c r="B117" s="18"/>
      <c r="C117" s="18"/>
      <c r="D117" s="5"/>
      <c r="E117" s="18"/>
      <c r="F117" s="18"/>
      <c r="G117" s="18"/>
      <c r="I117" s="18"/>
    </row>
    <row r="118" spans="1:38" x14ac:dyDescent="0.3">
      <c r="A118" s="18"/>
      <c r="B118" s="18"/>
      <c r="C118" s="18"/>
      <c r="D118" s="5"/>
      <c r="E118" s="18"/>
      <c r="F118" s="18"/>
      <c r="G118" s="18"/>
      <c r="I118" s="18"/>
    </row>
    <row r="119" spans="1:38" x14ac:dyDescent="0.3">
      <c r="D119"/>
      <c r="E119" s="6"/>
      <c r="F119" s="6"/>
      <c r="G119" s="6"/>
      <c r="I119" s="6"/>
    </row>
    <row r="120" spans="1:38" x14ac:dyDescent="0.3">
      <c r="A120" s="1"/>
      <c r="B120" s="2"/>
      <c r="C120" s="2"/>
      <c r="D120"/>
      <c r="E120" s="2"/>
      <c r="F120" s="2"/>
      <c r="G120" s="2"/>
      <c r="I120" s="2"/>
    </row>
    <row r="121" spans="1:38" x14ac:dyDescent="0.3">
      <c r="A121" s="2"/>
      <c r="B121" s="2"/>
      <c r="C121" s="2"/>
      <c r="D121"/>
      <c r="E121" s="2"/>
      <c r="F121" s="2"/>
      <c r="G121" s="2"/>
      <c r="I121" s="2"/>
    </row>
    <row r="122" spans="1:3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38" x14ac:dyDescent="0.3">
      <c r="A123" s="2"/>
      <c r="B123" s="2"/>
      <c r="C123" s="2"/>
      <c r="D123" s="2"/>
      <c r="G123" s="2"/>
      <c r="H123" s="2"/>
      <c r="I123" s="2"/>
      <c r="J123" s="2"/>
      <c r="K123" s="2"/>
      <c r="L123" s="2"/>
      <c r="M123" s="2"/>
      <c r="Y123" s="2"/>
    </row>
    <row r="124" spans="1:38" x14ac:dyDescent="0.3">
      <c r="A124" s="1"/>
      <c r="B124" s="1"/>
      <c r="C124" s="2"/>
      <c r="D124" s="2"/>
      <c r="G124" s="1"/>
      <c r="H124" s="1"/>
      <c r="I124" s="1"/>
      <c r="J124" s="1"/>
      <c r="K124" s="2"/>
      <c r="L124" s="2"/>
      <c r="M124" s="2"/>
      <c r="Y124" s="2"/>
    </row>
    <row r="125" spans="1:38" x14ac:dyDescent="0.3">
      <c r="A125" s="1"/>
      <c r="B125" s="1"/>
      <c r="C125" s="2"/>
      <c r="D125" s="2"/>
      <c r="G125" s="1"/>
      <c r="H125" s="1"/>
      <c r="I125" s="1"/>
      <c r="J125" s="1"/>
      <c r="K125" s="2"/>
      <c r="L125" s="2"/>
      <c r="M125" s="2"/>
      <c r="Y125" s="2"/>
    </row>
    <row r="126" spans="1:38" x14ac:dyDescent="0.3">
      <c r="A126" s="2"/>
      <c r="B126" s="2"/>
      <c r="C126" s="2"/>
      <c r="D126" s="2"/>
      <c r="G126" s="2"/>
      <c r="H126" s="2"/>
      <c r="I126" s="2"/>
      <c r="J126" s="2"/>
      <c r="K126" s="2"/>
      <c r="L126" s="2"/>
      <c r="M126" s="2"/>
      <c r="Y126" s="2"/>
    </row>
    <row r="127" spans="1:38" x14ac:dyDescent="0.3">
      <c r="A127" s="2"/>
      <c r="B127" s="2"/>
      <c r="C127" s="2"/>
      <c r="D127" s="2"/>
      <c r="G127" s="2"/>
      <c r="H127" s="2"/>
      <c r="I127" s="2"/>
      <c r="J127" s="2"/>
      <c r="K127" s="2"/>
      <c r="L127" s="2"/>
      <c r="M127" s="2"/>
      <c r="Y127" s="2"/>
    </row>
    <row r="128" spans="1:38" x14ac:dyDescent="0.3">
      <c r="A128" s="2"/>
      <c r="B128" s="2"/>
      <c r="C128" s="2"/>
      <c r="D128" s="2"/>
      <c r="G128" s="2"/>
      <c r="H128" s="2"/>
      <c r="I128" s="2"/>
      <c r="J128" s="2"/>
      <c r="M128" s="2"/>
      <c r="N128" s="2"/>
      <c r="O128" s="2"/>
      <c r="P128" s="2"/>
      <c r="S128" s="2"/>
      <c r="T128" s="2"/>
      <c r="U128" s="2"/>
      <c r="V128" s="2"/>
      <c r="Y128" s="2"/>
      <c r="Z128" s="2"/>
      <c r="AA128" s="2"/>
      <c r="AB128" s="2"/>
      <c r="AE128" s="2"/>
      <c r="AF128" s="2"/>
      <c r="AG128" s="2"/>
      <c r="AH128" s="2"/>
      <c r="AK128" s="2"/>
      <c r="AL128" s="2"/>
    </row>
    <row r="129" spans="1:38" x14ac:dyDescent="0.3">
      <c r="A129" s="2"/>
      <c r="B129" s="2"/>
      <c r="C129" s="2"/>
      <c r="D129" s="2"/>
      <c r="G129" s="2"/>
      <c r="H129" s="2"/>
      <c r="I129" s="2"/>
      <c r="J129" s="2"/>
      <c r="M129" s="2"/>
      <c r="N129" s="2"/>
      <c r="O129" s="2"/>
      <c r="P129" s="2"/>
      <c r="S129" s="2"/>
      <c r="T129" s="2"/>
      <c r="U129" s="2"/>
      <c r="V129" s="2"/>
      <c r="Y129" s="2"/>
      <c r="Z129" s="2"/>
      <c r="AA129" s="2"/>
      <c r="AB129" s="2"/>
      <c r="AE129" s="2"/>
      <c r="AF129" s="2"/>
      <c r="AG129" s="2"/>
      <c r="AH129" s="2"/>
      <c r="AK129" s="2"/>
      <c r="AL129" s="2"/>
    </row>
    <row r="130" spans="1:38" x14ac:dyDescent="0.3">
      <c r="A130" s="2"/>
      <c r="B130" s="2"/>
      <c r="C130" s="2"/>
      <c r="D130" s="2"/>
      <c r="G130" s="2"/>
      <c r="H130" s="2"/>
      <c r="I130" s="2"/>
      <c r="J130" s="2"/>
      <c r="M130" s="2"/>
      <c r="N130" s="2"/>
      <c r="O130" s="2"/>
      <c r="P130" s="2"/>
      <c r="S130" s="2"/>
      <c r="T130" s="2"/>
      <c r="U130" s="2"/>
      <c r="V130" s="2"/>
      <c r="Y130" s="2"/>
      <c r="Z130" s="2"/>
      <c r="AA130" s="2"/>
      <c r="AB130" s="2"/>
      <c r="AE130" s="2"/>
      <c r="AF130" s="2"/>
      <c r="AG130" s="2"/>
      <c r="AH130" s="2"/>
      <c r="AK130" s="2"/>
      <c r="AL130" s="2"/>
    </row>
    <row r="131" spans="1:38" x14ac:dyDescent="0.3">
      <c r="A131" s="2"/>
      <c r="B131" s="2"/>
      <c r="C131" s="2"/>
      <c r="D131" s="2"/>
      <c r="G131" s="2"/>
      <c r="H131" s="2"/>
      <c r="I131" s="2"/>
      <c r="J131" s="2"/>
      <c r="M131" s="2"/>
      <c r="N131" s="2"/>
      <c r="O131" s="2"/>
      <c r="P131" s="2"/>
      <c r="S131" s="2"/>
      <c r="T131" s="2"/>
      <c r="U131" s="2"/>
      <c r="V131" s="2"/>
      <c r="Y131" s="2"/>
      <c r="Z131" s="2"/>
      <c r="AA131" s="2"/>
      <c r="AB131" s="2"/>
      <c r="AE131" s="2"/>
      <c r="AF131" s="2"/>
      <c r="AG131" s="2"/>
      <c r="AH131" s="2"/>
      <c r="AK131" s="2"/>
      <c r="AL131" s="2"/>
    </row>
    <row r="132" spans="1:38" x14ac:dyDescent="0.3">
      <c r="A132" s="2"/>
      <c r="B132" s="2"/>
      <c r="C132" s="2"/>
      <c r="D132" s="2"/>
      <c r="G132" s="2"/>
      <c r="H132" s="2"/>
      <c r="I132" s="2"/>
      <c r="J132" s="2"/>
      <c r="M132" s="2"/>
      <c r="N132" s="2"/>
      <c r="O132" s="2"/>
      <c r="P132" s="2"/>
      <c r="S132" s="2"/>
      <c r="T132" s="2"/>
      <c r="U132" s="2"/>
      <c r="V132" s="2"/>
      <c r="Y132" s="2"/>
      <c r="Z132" s="2"/>
      <c r="AA132" s="2"/>
      <c r="AB132" s="2"/>
      <c r="AE132" s="2"/>
      <c r="AF132" s="2"/>
      <c r="AG132" s="2"/>
      <c r="AH132" s="2"/>
      <c r="AK132" s="2"/>
      <c r="AL132" s="2"/>
    </row>
    <row r="133" spans="1:38" x14ac:dyDescent="0.3">
      <c r="A133" s="2"/>
      <c r="B133" s="3"/>
      <c r="C133" s="4"/>
      <c r="D133" s="3"/>
      <c r="G133" s="2"/>
      <c r="H133" s="3"/>
      <c r="I133" s="4"/>
      <c r="J133" s="3"/>
      <c r="M133" s="2"/>
      <c r="N133" s="3"/>
      <c r="O133" s="4"/>
      <c r="P133" s="3"/>
      <c r="S133" s="2"/>
      <c r="T133" s="3"/>
      <c r="U133" s="4"/>
      <c r="V133" s="3"/>
      <c r="Y133" s="2"/>
      <c r="Z133" s="3"/>
      <c r="AA133" s="4"/>
      <c r="AB133" s="3"/>
      <c r="AE133" s="2"/>
      <c r="AF133" s="3"/>
      <c r="AG133" s="4"/>
      <c r="AH133" s="3"/>
      <c r="AK133" s="2"/>
      <c r="AL133" s="3"/>
    </row>
    <row r="134" spans="1:38" x14ac:dyDescent="0.3">
      <c r="A134" s="2"/>
      <c r="B134" s="2"/>
      <c r="C134" s="2"/>
      <c r="D134" s="2"/>
      <c r="G134" s="2"/>
      <c r="H134" s="2"/>
      <c r="I134" s="2"/>
      <c r="J134" s="2"/>
      <c r="M134" s="2"/>
      <c r="N134" s="2"/>
      <c r="O134" s="2"/>
      <c r="P134" s="2"/>
      <c r="S134" s="2"/>
      <c r="T134" s="2"/>
      <c r="U134" s="2"/>
      <c r="V134" s="2"/>
      <c r="Y134" s="2"/>
      <c r="Z134" s="2"/>
      <c r="AA134" s="2"/>
      <c r="AB134" s="2"/>
      <c r="AE134" s="2"/>
      <c r="AF134" s="2"/>
      <c r="AG134" s="2"/>
      <c r="AH134" s="2"/>
      <c r="AK134" s="2"/>
      <c r="AL134" s="2"/>
    </row>
    <row r="135" spans="1:38" x14ac:dyDescent="0.3">
      <c r="A135" s="1"/>
      <c r="B135" s="1"/>
      <c r="C135" s="1"/>
      <c r="D135" s="2"/>
      <c r="G135" s="1"/>
      <c r="H135" s="1"/>
      <c r="I135" s="1"/>
      <c r="J135" s="2"/>
      <c r="M135" s="1"/>
      <c r="N135" s="1"/>
      <c r="O135" s="1"/>
      <c r="P135" s="2"/>
      <c r="S135" s="1"/>
      <c r="T135" s="1"/>
      <c r="U135" s="1"/>
      <c r="V135" s="2"/>
      <c r="Y135" s="1"/>
      <c r="Z135" s="1"/>
      <c r="AA135" s="1"/>
      <c r="AB135" s="2"/>
      <c r="AE135" s="1"/>
      <c r="AF135" s="1"/>
      <c r="AG135" s="1"/>
      <c r="AH135" s="2"/>
      <c r="AK135" s="1"/>
      <c r="AL135" s="1"/>
    </row>
    <row r="136" spans="1:38" x14ac:dyDescent="0.3">
      <c r="A136" s="2"/>
      <c r="B136" s="2"/>
      <c r="C136" s="2"/>
      <c r="D136" s="2"/>
      <c r="G136" s="2"/>
      <c r="H136" s="2"/>
      <c r="I136" s="2"/>
      <c r="J136" s="2"/>
      <c r="M136" s="2"/>
      <c r="N136" s="2"/>
      <c r="O136" s="2"/>
      <c r="P136" s="2"/>
      <c r="S136" s="2"/>
      <c r="T136" s="2"/>
      <c r="U136" s="2"/>
      <c r="V136" s="2"/>
      <c r="Y136" s="2"/>
      <c r="Z136" s="2"/>
      <c r="AA136" s="2"/>
      <c r="AB136" s="2"/>
      <c r="AE136" s="2"/>
      <c r="AF136" s="2"/>
      <c r="AG136" s="2"/>
      <c r="AH136" s="2"/>
      <c r="AK136" s="2"/>
      <c r="AL136" s="2"/>
    </row>
    <row r="137" spans="1:38" x14ac:dyDescent="0.3">
      <c r="A137" s="2"/>
      <c r="B137" s="2"/>
      <c r="C137" s="2"/>
      <c r="D137" s="2"/>
      <c r="G137" s="2"/>
      <c r="H137" s="2"/>
      <c r="I137" s="2"/>
      <c r="J137" s="2"/>
      <c r="M137" s="2"/>
      <c r="N137" s="2"/>
      <c r="O137" s="2"/>
      <c r="P137" s="2"/>
      <c r="S137" s="2"/>
      <c r="T137" s="2"/>
      <c r="U137" s="2"/>
      <c r="V137" s="2"/>
      <c r="Y137" s="2"/>
      <c r="Z137" s="2"/>
      <c r="AA137" s="2"/>
      <c r="AB137" s="2"/>
      <c r="AE137" s="2"/>
      <c r="AF137" s="2"/>
      <c r="AG137" s="2"/>
      <c r="AH137" s="2"/>
      <c r="AK137" s="2"/>
      <c r="AL137" s="2"/>
    </row>
    <row r="138" spans="1:38" x14ac:dyDescent="0.3">
      <c r="A138" s="2"/>
      <c r="B138" s="2"/>
      <c r="C138" s="2"/>
      <c r="D138" s="2"/>
      <c r="G138" s="2"/>
      <c r="H138" s="2"/>
      <c r="I138" s="2"/>
      <c r="J138" s="2"/>
      <c r="M138" s="2"/>
      <c r="N138" s="2"/>
      <c r="O138" s="2"/>
      <c r="P138" s="2"/>
      <c r="S138" s="2"/>
      <c r="T138" s="2"/>
      <c r="U138" s="2"/>
      <c r="V138" s="2"/>
      <c r="Y138" s="2"/>
      <c r="Z138" s="2"/>
      <c r="AA138" s="2"/>
      <c r="AB138" s="2"/>
      <c r="AE138" s="2"/>
      <c r="AF138" s="2"/>
      <c r="AG138" s="2"/>
      <c r="AH138" s="2"/>
      <c r="AK138" s="2"/>
      <c r="AL138" s="2"/>
    </row>
    <row r="139" spans="1:38" x14ac:dyDescent="0.3">
      <c r="G139" s="6"/>
      <c r="H139" s="6"/>
      <c r="I139" s="6"/>
      <c r="J139" s="6"/>
      <c r="M139" s="6"/>
      <c r="N139" s="6"/>
      <c r="O139" s="6"/>
      <c r="P139" s="6"/>
      <c r="S139" s="6"/>
      <c r="T139" s="6"/>
      <c r="U139" s="6"/>
      <c r="V139" s="6"/>
      <c r="Y139" s="6"/>
      <c r="Z139" s="6"/>
      <c r="AA139" s="6"/>
      <c r="AB139" s="6"/>
      <c r="AE139" s="6"/>
      <c r="AF139" s="6"/>
      <c r="AG139" s="6"/>
      <c r="AH139" s="6"/>
      <c r="AK139" s="6"/>
      <c r="AL139" s="6"/>
    </row>
    <row r="140" spans="1:38" x14ac:dyDescent="0.3">
      <c r="G140" s="6"/>
      <c r="H140" s="6"/>
      <c r="I140" s="6"/>
      <c r="J140" s="6"/>
      <c r="M140" s="6"/>
      <c r="N140" s="6"/>
      <c r="O140" s="6"/>
      <c r="P140" s="6"/>
      <c r="S140" s="6"/>
      <c r="T140" s="6"/>
      <c r="U140" s="6"/>
      <c r="V140" s="6"/>
      <c r="Y140" s="6"/>
      <c r="Z140" s="6"/>
      <c r="AA140" s="6"/>
      <c r="AB140" s="6"/>
      <c r="AE140" s="6"/>
      <c r="AF140" s="6"/>
      <c r="AG140" s="6"/>
      <c r="AH140" s="6"/>
      <c r="AK140" s="6"/>
      <c r="AL140" s="6"/>
    </row>
    <row r="141" spans="1:38" x14ac:dyDescent="0.3">
      <c r="G141" s="6"/>
      <c r="H141" s="6"/>
      <c r="I141" s="6"/>
      <c r="J141" s="6"/>
      <c r="M141" s="6"/>
      <c r="N141" s="6"/>
      <c r="O141" s="6"/>
      <c r="P141" s="6"/>
      <c r="S141" s="6"/>
      <c r="T141" s="6"/>
      <c r="U141" s="6"/>
      <c r="V141" s="6"/>
      <c r="Y141" s="6"/>
      <c r="Z141" s="6"/>
      <c r="AA141" s="6"/>
      <c r="AB141" s="6"/>
      <c r="AE141" s="6"/>
      <c r="AF141" s="6"/>
      <c r="AG141" s="6"/>
      <c r="AH141" s="6"/>
      <c r="AK141" s="6"/>
      <c r="AL141" s="6"/>
    </row>
    <row r="142" spans="1:38" x14ac:dyDescent="0.3">
      <c r="G142" s="6"/>
      <c r="H142" s="6"/>
      <c r="I142" s="6"/>
      <c r="J142" s="6"/>
      <c r="M142" s="6"/>
      <c r="N142" s="6"/>
      <c r="O142" s="6"/>
      <c r="P142" s="6"/>
      <c r="S142" s="6"/>
      <c r="T142" s="6"/>
      <c r="U142" s="6"/>
      <c r="V142" s="6"/>
      <c r="Y142" s="6"/>
      <c r="Z142" s="6"/>
      <c r="AA142" s="6"/>
      <c r="AB142" s="6"/>
      <c r="AE142" s="6"/>
      <c r="AF142" s="6"/>
      <c r="AG142" s="6"/>
      <c r="AH142" s="6"/>
      <c r="AK142" s="6"/>
      <c r="AL142" s="6"/>
    </row>
    <row r="143" spans="1:38" x14ac:dyDescent="0.3">
      <c r="G143" s="6"/>
      <c r="H143" s="6"/>
      <c r="I143" s="6"/>
      <c r="J143" s="6"/>
      <c r="M143" s="6"/>
      <c r="N143" s="6"/>
      <c r="O143" s="6"/>
      <c r="P143" s="6"/>
      <c r="S143" s="6"/>
      <c r="T143" s="6"/>
      <c r="U143" s="6"/>
      <c r="V143" s="6"/>
      <c r="Y143" s="6"/>
      <c r="Z143" s="6"/>
      <c r="AA143" s="6"/>
      <c r="AB143" s="6"/>
      <c r="AE143" s="6"/>
      <c r="AF143" s="6"/>
      <c r="AG143" s="6"/>
      <c r="AH143" s="6"/>
      <c r="AK143" s="6"/>
      <c r="AL143" s="6"/>
    </row>
    <row r="144" spans="1:38" x14ac:dyDescent="0.3">
      <c r="G144" s="6"/>
      <c r="H144" s="6"/>
      <c r="I144" s="6"/>
      <c r="J144" s="6"/>
      <c r="M144" s="6"/>
      <c r="N144" s="6"/>
      <c r="O144" s="6"/>
      <c r="P144" s="6"/>
      <c r="S144" s="6"/>
      <c r="T144" s="6"/>
      <c r="U144" s="6"/>
      <c r="V144" s="6"/>
      <c r="Y144" s="6"/>
      <c r="Z144" s="6"/>
      <c r="AA144" s="6"/>
      <c r="AB144" s="6"/>
      <c r="AE144" s="6"/>
      <c r="AF144" s="6"/>
      <c r="AG144" s="6"/>
      <c r="AH144" s="6"/>
      <c r="AK144" s="6"/>
      <c r="AL144" s="6"/>
    </row>
    <row r="145" spans="7:38" x14ac:dyDescent="0.3">
      <c r="G145" s="6"/>
      <c r="H145" s="6"/>
      <c r="I145" s="6"/>
      <c r="J145" s="6"/>
      <c r="M145" s="6"/>
      <c r="N145" s="6"/>
      <c r="O145" s="6"/>
      <c r="P145" s="6"/>
      <c r="S145" s="6"/>
      <c r="T145" s="6"/>
      <c r="U145" s="6"/>
      <c r="V145" s="6"/>
      <c r="Y145" s="6"/>
      <c r="Z145" s="6"/>
      <c r="AA145" s="6"/>
      <c r="AB145" s="6"/>
      <c r="AE145" s="6"/>
      <c r="AF145" s="6"/>
      <c r="AG145" s="6"/>
      <c r="AH145" s="6"/>
      <c r="AK145" s="6"/>
      <c r="AL145" s="6"/>
    </row>
    <row r="146" spans="7:38" x14ac:dyDescent="0.3">
      <c r="G146" s="6"/>
      <c r="H146" s="6"/>
      <c r="I146" s="6"/>
      <c r="J146" s="6"/>
      <c r="M146" s="6"/>
      <c r="N146" s="6"/>
      <c r="O146" s="6"/>
      <c r="P146" s="6"/>
      <c r="S146" s="6"/>
      <c r="T146" s="6"/>
      <c r="U146" s="6"/>
      <c r="V146" s="6"/>
      <c r="Y146" s="6"/>
      <c r="Z146" s="6"/>
      <c r="AA146" s="6"/>
      <c r="AB146" s="6"/>
      <c r="AE146" s="6"/>
      <c r="AF146" s="6"/>
      <c r="AG146" s="6"/>
      <c r="AH146" s="6"/>
      <c r="AK146" s="6"/>
      <c r="AL146" s="6"/>
    </row>
    <row r="147" spans="7:38" x14ac:dyDescent="0.3">
      <c r="G147" s="6"/>
      <c r="H147" s="6"/>
      <c r="I147" s="6"/>
      <c r="J147" s="6"/>
      <c r="M147" s="6"/>
      <c r="N147" s="6"/>
      <c r="O147" s="6"/>
      <c r="P147" s="6"/>
      <c r="S147" s="6"/>
      <c r="T147" s="6"/>
      <c r="U147" s="6"/>
      <c r="V147" s="6"/>
      <c r="Y147" s="6"/>
      <c r="Z147" s="6"/>
      <c r="AA147" s="6"/>
      <c r="AB147" s="6"/>
      <c r="AE147" s="6"/>
      <c r="AF147" s="6"/>
      <c r="AG147" s="6"/>
      <c r="AH147" s="6"/>
      <c r="AK147" s="6"/>
      <c r="AL147" s="6"/>
    </row>
    <row r="148" spans="7:38" x14ac:dyDescent="0.3">
      <c r="G148" s="6"/>
      <c r="H148" s="6"/>
      <c r="I148" s="6"/>
      <c r="J148" s="6"/>
      <c r="M148" s="6"/>
      <c r="N148" s="6"/>
      <c r="O148" s="6"/>
      <c r="P148" s="6"/>
      <c r="S148" s="6"/>
      <c r="T148" s="6"/>
      <c r="U148" s="6"/>
      <c r="V148" s="6"/>
      <c r="Y148" s="6"/>
      <c r="Z148" s="6"/>
      <c r="AA148" s="6"/>
      <c r="AB148" s="6"/>
      <c r="AE148" s="6"/>
      <c r="AF148" s="6"/>
      <c r="AG148" s="6"/>
      <c r="AH148" s="6"/>
      <c r="AK148" s="6"/>
      <c r="AL148" s="6"/>
    </row>
    <row r="149" spans="7:38" x14ac:dyDescent="0.3">
      <c r="G149" s="6"/>
      <c r="H149" s="6"/>
      <c r="I149" s="6"/>
      <c r="J149" s="6"/>
      <c r="M149" s="6"/>
      <c r="N149" s="6"/>
      <c r="O149" s="6"/>
      <c r="P149" s="6"/>
      <c r="S149" s="6"/>
      <c r="T149" s="6"/>
      <c r="U149" s="6"/>
      <c r="V149" s="6"/>
      <c r="Y149" s="6"/>
      <c r="Z149" s="6"/>
      <c r="AA149" s="6"/>
      <c r="AB149" s="6"/>
      <c r="AE149" s="6"/>
      <c r="AF149" s="6"/>
      <c r="AG149" s="6"/>
      <c r="AH149" s="6"/>
      <c r="AK149" s="6"/>
      <c r="AL149" s="6"/>
    </row>
    <row r="150" spans="7:38" x14ac:dyDescent="0.3">
      <c r="G150" s="6"/>
      <c r="H150" s="6"/>
      <c r="I150" s="6"/>
      <c r="J150" s="6"/>
      <c r="M150" s="6"/>
      <c r="N150" s="6"/>
      <c r="O150" s="6"/>
      <c r="P150" s="6"/>
      <c r="S150" s="6"/>
      <c r="T150" s="6"/>
      <c r="U150" s="6"/>
      <c r="V150" s="6"/>
      <c r="Y150" s="6"/>
      <c r="Z150" s="6"/>
      <c r="AA150" s="6"/>
      <c r="AB150" s="6"/>
      <c r="AE150" s="6"/>
      <c r="AF150" s="6"/>
      <c r="AG150" s="6"/>
      <c r="AH150" s="6"/>
      <c r="AK150" s="6"/>
      <c r="AL150" s="6"/>
    </row>
    <row r="151" spans="7:38" x14ac:dyDescent="0.3">
      <c r="G151" s="6"/>
      <c r="H151" s="6"/>
      <c r="I151" s="6"/>
      <c r="J151" s="6"/>
      <c r="M151" s="6"/>
      <c r="N151" s="6"/>
      <c r="O151" s="6"/>
      <c r="P151" s="6"/>
      <c r="S151" s="6"/>
      <c r="T151" s="6"/>
      <c r="U151" s="6"/>
      <c r="V151" s="6"/>
      <c r="Y151" s="6"/>
      <c r="Z151" s="6"/>
      <c r="AA151" s="6"/>
      <c r="AB151" s="6"/>
      <c r="AE151" s="6"/>
      <c r="AF151" s="6"/>
      <c r="AG151" s="6"/>
      <c r="AH151" s="6"/>
      <c r="AK151" s="6"/>
      <c r="AL151" s="6"/>
    </row>
    <row r="152" spans="7:38" x14ac:dyDescent="0.3">
      <c r="G152" s="6"/>
      <c r="H152" s="6"/>
      <c r="I152" s="6"/>
      <c r="J152" s="6"/>
      <c r="M152" s="6"/>
      <c r="N152" s="6"/>
      <c r="O152" s="6"/>
      <c r="P152" s="6"/>
      <c r="S152" s="6"/>
      <c r="T152" s="6"/>
      <c r="U152" s="6"/>
      <c r="V152" s="6"/>
      <c r="Y152" s="6"/>
      <c r="Z152" s="6"/>
      <c r="AA152" s="6"/>
      <c r="AB152" s="6"/>
      <c r="AE152" s="6"/>
      <c r="AF152" s="6"/>
      <c r="AG152" s="6"/>
      <c r="AH152" s="6"/>
      <c r="AK152" s="6"/>
      <c r="AL152" s="6"/>
    </row>
    <row r="153" spans="7:38" x14ac:dyDescent="0.3">
      <c r="G153" s="6"/>
      <c r="H153" s="6"/>
      <c r="I153" s="6"/>
      <c r="J153" s="6"/>
      <c r="M153" s="6"/>
      <c r="N153" s="6"/>
      <c r="O153" s="6"/>
      <c r="P153" s="6"/>
      <c r="S153" s="6"/>
      <c r="T153" s="6"/>
      <c r="U153" s="6"/>
      <c r="V153" s="6"/>
      <c r="Y153" s="6"/>
      <c r="Z153" s="6"/>
      <c r="AA153" s="6"/>
      <c r="AB153" s="6"/>
      <c r="AE153" s="6"/>
      <c r="AF153" s="6"/>
      <c r="AG153" s="6"/>
      <c r="AH153" s="6"/>
      <c r="AK153" s="6"/>
      <c r="AL153" s="6"/>
    </row>
    <row r="154" spans="7:38" x14ac:dyDescent="0.3">
      <c r="G154" s="6"/>
      <c r="H154" s="6"/>
      <c r="I154" s="6"/>
      <c r="J154" s="6"/>
      <c r="M154" s="6"/>
      <c r="N154" s="6"/>
      <c r="O154" s="6"/>
      <c r="P154" s="6"/>
      <c r="S154" s="6"/>
      <c r="T154" s="6"/>
      <c r="U154" s="6"/>
      <c r="V154" s="6"/>
      <c r="Y154" s="6"/>
      <c r="Z154" s="6"/>
      <c r="AA154" s="6"/>
      <c r="AB154" s="6"/>
      <c r="AE154" s="6"/>
      <c r="AF154" s="6"/>
      <c r="AG154" s="6"/>
      <c r="AH154" s="6"/>
      <c r="AK154" s="6"/>
      <c r="AL154" s="6"/>
    </row>
    <row r="155" spans="7:38" x14ac:dyDescent="0.3">
      <c r="G155" s="6"/>
      <c r="H155" s="6"/>
      <c r="I155" s="6"/>
      <c r="J155" s="6"/>
      <c r="M155" s="6"/>
      <c r="N155" s="6"/>
      <c r="O155" s="6"/>
      <c r="P155" s="6"/>
      <c r="S155" s="6"/>
      <c r="T155" s="6"/>
      <c r="U155" s="6"/>
      <c r="V155" s="6"/>
      <c r="Y155" s="6"/>
      <c r="Z155" s="6"/>
      <c r="AA155" s="6"/>
      <c r="AB155" s="6"/>
      <c r="AE155" s="6"/>
      <c r="AF155" s="6"/>
      <c r="AG155" s="6"/>
      <c r="AH155" s="6"/>
      <c r="AK155" s="6"/>
      <c r="AL155" s="6"/>
    </row>
    <row r="156" spans="7:38" x14ac:dyDescent="0.3">
      <c r="G156" s="6"/>
      <c r="H156" s="6"/>
      <c r="I156" s="6"/>
      <c r="J156" s="6"/>
      <c r="M156" s="6"/>
      <c r="N156" s="6"/>
      <c r="O156" s="6"/>
      <c r="P156" s="6"/>
      <c r="S156" s="6"/>
      <c r="T156" s="6"/>
      <c r="U156" s="6"/>
      <c r="V156" s="6"/>
      <c r="Y156" s="6"/>
      <c r="Z156" s="6"/>
      <c r="AA156" s="6"/>
      <c r="AB156" s="6"/>
      <c r="AE156" s="6"/>
      <c r="AF156" s="6"/>
      <c r="AG156" s="6"/>
      <c r="AH156" s="6"/>
      <c r="AK156" s="6"/>
      <c r="AL156" s="6"/>
    </row>
    <row r="157" spans="7:38" x14ac:dyDescent="0.3">
      <c r="G157" s="6"/>
      <c r="H157" s="6"/>
      <c r="I157" s="6"/>
      <c r="J157" s="6"/>
      <c r="M157" s="6"/>
      <c r="N157" s="6"/>
      <c r="O157" s="6"/>
      <c r="P157" s="6"/>
      <c r="S157" s="6"/>
      <c r="T157" s="6"/>
      <c r="U157" s="6"/>
      <c r="V157" s="6"/>
      <c r="Y157" s="6"/>
      <c r="Z157" s="6"/>
      <c r="AA157" s="6"/>
      <c r="AB157" s="6"/>
      <c r="AE157" s="6"/>
      <c r="AF157" s="6"/>
      <c r="AG157" s="6"/>
      <c r="AH157" s="6"/>
      <c r="AK157" s="6"/>
      <c r="AL157" s="6"/>
    </row>
    <row r="158" spans="7:38" x14ac:dyDescent="0.3">
      <c r="G158" s="6"/>
      <c r="H158" s="6"/>
      <c r="I158" s="6"/>
      <c r="J158" s="6"/>
      <c r="M158" s="6"/>
      <c r="N158" s="6"/>
      <c r="O158" s="6"/>
      <c r="P158" s="6"/>
      <c r="S158" s="6"/>
      <c r="T158" s="6"/>
      <c r="U158" s="6"/>
      <c r="V158" s="6"/>
      <c r="Y158" s="6"/>
      <c r="Z158" s="6"/>
      <c r="AA158" s="6"/>
      <c r="AB158" s="6"/>
      <c r="AE158" s="6"/>
      <c r="AF158" s="6"/>
      <c r="AG158" s="6"/>
      <c r="AH158" s="6"/>
      <c r="AK158" s="6"/>
      <c r="AL158" s="6"/>
    </row>
    <row r="159" spans="7:38" x14ac:dyDescent="0.3">
      <c r="G159" s="6"/>
      <c r="H159" s="6"/>
      <c r="I159" s="6"/>
      <c r="J159" s="6"/>
      <c r="M159" s="6"/>
      <c r="N159" s="6"/>
      <c r="O159" s="6"/>
      <c r="P159" s="6"/>
      <c r="S159" s="6"/>
      <c r="T159" s="6"/>
      <c r="U159" s="6"/>
      <c r="V159" s="6"/>
      <c r="Y159" s="6"/>
      <c r="Z159" s="6"/>
      <c r="AA159" s="6"/>
      <c r="AB159" s="6"/>
      <c r="AE159" s="6"/>
      <c r="AF159" s="6"/>
      <c r="AG159" s="6"/>
      <c r="AH159" s="6"/>
      <c r="AK159" s="6"/>
      <c r="AL159" s="6"/>
    </row>
    <row r="160" spans="7:38" x14ac:dyDescent="0.3">
      <c r="G160" s="6"/>
      <c r="H160" s="6"/>
      <c r="I160" s="6"/>
      <c r="J160" s="6"/>
      <c r="M160" s="6"/>
      <c r="N160" s="6"/>
      <c r="O160" s="6"/>
      <c r="P160" s="6"/>
      <c r="S160" s="6"/>
      <c r="T160" s="6"/>
      <c r="U160" s="6"/>
      <c r="V160" s="6"/>
      <c r="Y160" s="6"/>
      <c r="Z160" s="6"/>
      <c r="AA160" s="6"/>
      <c r="AB160" s="6"/>
      <c r="AE160" s="6"/>
      <c r="AF160" s="6"/>
      <c r="AG160" s="6"/>
      <c r="AH160" s="6"/>
      <c r="AK160" s="6"/>
      <c r="AL160" s="6"/>
    </row>
    <row r="161" spans="7:38" x14ac:dyDescent="0.3">
      <c r="G161" s="6"/>
      <c r="H161" s="6"/>
      <c r="I161" s="6"/>
      <c r="J161" s="6"/>
      <c r="M161" s="6"/>
      <c r="N161" s="6"/>
      <c r="O161" s="6"/>
      <c r="P161" s="6"/>
      <c r="S161" s="6"/>
      <c r="T161" s="6"/>
      <c r="U161" s="6"/>
      <c r="V161" s="6"/>
      <c r="Y161" s="6"/>
      <c r="Z161" s="6"/>
      <c r="AA161" s="6"/>
      <c r="AB161" s="6"/>
      <c r="AE161" s="6"/>
      <c r="AF161" s="6"/>
      <c r="AG161" s="6"/>
      <c r="AH161" s="6"/>
      <c r="AK161" s="6"/>
      <c r="AL161" s="6"/>
    </row>
    <row r="162" spans="7:38" x14ac:dyDescent="0.3">
      <c r="G162" s="6"/>
      <c r="H162" s="6"/>
      <c r="I162" s="6"/>
      <c r="J162" s="6"/>
      <c r="M162" s="6"/>
      <c r="N162" s="6"/>
      <c r="O162" s="6"/>
      <c r="P162" s="6"/>
      <c r="S162" s="6"/>
      <c r="T162" s="6"/>
      <c r="U162" s="6"/>
      <c r="V162" s="6"/>
      <c r="Y162" s="6"/>
      <c r="Z162" s="6"/>
      <c r="AA162" s="6"/>
      <c r="AB162" s="6"/>
      <c r="AE162" s="6"/>
      <c r="AF162" s="6"/>
      <c r="AG162" s="6"/>
      <c r="AH162" s="6"/>
      <c r="AK162" s="6"/>
      <c r="AL162" s="6"/>
    </row>
    <row r="163" spans="7:38" x14ac:dyDescent="0.3">
      <c r="G163" s="6"/>
      <c r="H163" s="6"/>
      <c r="I163" s="6"/>
      <c r="J163" s="6"/>
      <c r="M163" s="6"/>
      <c r="N163" s="6"/>
      <c r="O163" s="6"/>
      <c r="P163" s="6"/>
      <c r="S163" s="6"/>
      <c r="T163" s="6"/>
      <c r="U163" s="6"/>
      <c r="V163" s="6"/>
      <c r="Y163" s="6"/>
      <c r="Z163" s="6"/>
      <c r="AA163" s="6"/>
      <c r="AB163" s="6"/>
      <c r="AE163" s="6"/>
      <c r="AF163" s="6"/>
      <c r="AG163" s="6"/>
      <c r="AH163" s="6"/>
      <c r="AK163" s="6"/>
      <c r="AL163" s="6"/>
    </row>
    <row r="164" spans="7:38" x14ac:dyDescent="0.3">
      <c r="G164" s="6"/>
      <c r="H164" s="6"/>
      <c r="I164" s="6"/>
      <c r="J164" s="6"/>
      <c r="M164" s="6"/>
      <c r="N164" s="6"/>
      <c r="O164" s="6"/>
      <c r="P164" s="6"/>
      <c r="S164" s="6"/>
      <c r="T164" s="6"/>
      <c r="U164" s="6"/>
      <c r="V164" s="6"/>
      <c r="Y164" s="6"/>
      <c r="Z164" s="6"/>
      <c r="AA164" s="6"/>
      <c r="AB164" s="6"/>
      <c r="AE164" s="6"/>
      <c r="AF164" s="6"/>
      <c r="AG164" s="6"/>
      <c r="AH164" s="6"/>
      <c r="AK164" s="6"/>
      <c r="AL164" s="6"/>
    </row>
    <row r="165" spans="7:38" x14ac:dyDescent="0.3">
      <c r="G165" s="6"/>
      <c r="H165" s="6"/>
      <c r="I165" s="6"/>
      <c r="J165" s="6"/>
      <c r="M165" s="6"/>
      <c r="N165" s="6"/>
      <c r="O165" s="6"/>
      <c r="P165" s="6"/>
      <c r="S165" s="6"/>
      <c r="T165" s="6"/>
      <c r="U165" s="6"/>
      <c r="V165" s="6"/>
      <c r="Y165" s="6"/>
      <c r="Z165" s="6"/>
      <c r="AA165" s="6"/>
      <c r="AB165" s="6"/>
      <c r="AE165" s="6"/>
      <c r="AF165" s="6"/>
      <c r="AG165" s="6"/>
      <c r="AH165" s="6"/>
      <c r="AK165" s="6"/>
      <c r="AL165" s="6"/>
    </row>
    <row r="166" spans="7:38" x14ac:dyDescent="0.3">
      <c r="G166" s="6"/>
      <c r="H166" s="6"/>
      <c r="I166" s="6"/>
      <c r="J166" s="6"/>
      <c r="M166" s="6"/>
      <c r="N166" s="6"/>
      <c r="O166" s="6"/>
      <c r="P166" s="6"/>
      <c r="S166" s="6"/>
      <c r="T166" s="6"/>
      <c r="U166" s="6"/>
      <c r="V166" s="6"/>
      <c r="Y166" s="6"/>
      <c r="Z166" s="6"/>
      <c r="AA166" s="6"/>
      <c r="AB166" s="6"/>
      <c r="AE166" s="6"/>
      <c r="AF166" s="6"/>
      <c r="AG166" s="6"/>
      <c r="AH166" s="6"/>
      <c r="AK166" s="6"/>
      <c r="AL166" s="6"/>
    </row>
    <row r="167" spans="7:38" x14ac:dyDescent="0.3">
      <c r="G167" s="6"/>
      <c r="H167" s="6"/>
      <c r="I167" s="6"/>
      <c r="J167" s="6"/>
      <c r="M167" s="6"/>
      <c r="N167" s="6"/>
      <c r="O167" s="6"/>
      <c r="P167" s="6"/>
      <c r="S167" s="6"/>
      <c r="T167" s="6"/>
      <c r="U167" s="6"/>
      <c r="V167" s="6"/>
      <c r="Y167" s="6"/>
      <c r="Z167" s="6"/>
      <c r="AA167" s="6"/>
      <c r="AB167" s="6"/>
      <c r="AE167" s="6"/>
      <c r="AF167" s="6"/>
      <c r="AG167" s="6"/>
      <c r="AH167" s="6"/>
      <c r="AK167" s="6"/>
      <c r="AL167" s="6"/>
    </row>
    <row r="168" spans="7:38" x14ac:dyDescent="0.3">
      <c r="G168" s="6"/>
      <c r="H168" s="6"/>
      <c r="I168" s="6"/>
      <c r="J168" s="6"/>
      <c r="M168" s="6"/>
      <c r="N168" s="6"/>
      <c r="O168" s="6"/>
      <c r="P168" s="6"/>
      <c r="S168" s="6"/>
      <c r="T168" s="6"/>
      <c r="U168" s="6"/>
      <c r="V168" s="6"/>
      <c r="Y168" s="6"/>
      <c r="Z168" s="6"/>
      <c r="AA168" s="6"/>
      <c r="AB168" s="6"/>
      <c r="AE168" s="6"/>
      <c r="AF168" s="6"/>
      <c r="AG168" s="6"/>
      <c r="AH168" s="6"/>
      <c r="AK168" s="6"/>
      <c r="AL168" s="6"/>
    </row>
    <row r="169" spans="7:38" x14ac:dyDescent="0.3">
      <c r="G169" s="6"/>
      <c r="H169" s="6"/>
      <c r="I169" s="6"/>
      <c r="J169" s="6"/>
      <c r="M169" s="6"/>
      <c r="N169" s="6"/>
      <c r="O169" s="6"/>
      <c r="P169" s="6"/>
      <c r="S169" s="6"/>
      <c r="T169" s="6"/>
      <c r="U169" s="6"/>
      <c r="V169" s="6"/>
      <c r="Y169" s="6"/>
      <c r="Z169" s="6"/>
      <c r="AA169" s="6"/>
      <c r="AB169" s="6"/>
      <c r="AE169" s="6"/>
      <c r="AF169" s="6"/>
      <c r="AG169" s="6"/>
      <c r="AH169" s="6"/>
      <c r="AK169" s="6"/>
      <c r="AL169" s="6"/>
    </row>
    <row r="170" spans="7:38" x14ac:dyDescent="0.3">
      <c r="G170" s="6"/>
      <c r="H170" s="6"/>
      <c r="I170" s="6"/>
      <c r="J170" s="6"/>
      <c r="M170" s="6"/>
      <c r="N170" s="6"/>
      <c r="O170" s="6"/>
      <c r="P170" s="6"/>
      <c r="S170" s="6"/>
      <c r="T170" s="6"/>
      <c r="U170" s="6"/>
      <c r="V170" s="6"/>
      <c r="Y170" s="6"/>
      <c r="Z170" s="6"/>
      <c r="AA170" s="6"/>
      <c r="AB170" s="6"/>
      <c r="AE170" s="6"/>
      <c r="AF170" s="6"/>
      <c r="AG170" s="6"/>
      <c r="AH170" s="6"/>
      <c r="AK170" s="6"/>
      <c r="AL170" s="6"/>
    </row>
    <row r="171" spans="7:38" x14ac:dyDescent="0.3">
      <c r="G171" s="6"/>
      <c r="H171" s="6"/>
      <c r="I171" s="6"/>
      <c r="J171" s="6"/>
      <c r="M171" s="6"/>
      <c r="N171" s="6"/>
      <c r="O171" s="6"/>
      <c r="P171" s="6"/>
      <c r="S171" s="6"/>
      <c r="T171" s="6"/>
      <c r="U171" s="6"/>
      <c r="V171" s="6"/>
      <c r="Y171" s="6"/>
      <c r="Z171" s="6"/>
      <c r="AA171" s="6"/>
      <c r="AB171" s="6"/>
      <c r="AE171" s="6"/>
      <c r="AF171" s="6"/>
      <c r="AG171" s="6"/>
      <c r="AH171" s="6"/>
      <c r="AK171" s="6"/>
      <c r="AL171" s="6"/>
    </row>
    <row r="172" spans="7:38" x14ac:dyDescent="0.3">
      <c r="G172" s="6"/>
      <c r="H172" s="6"/>
      <c r="I172" s="6"/>
      <c r="J172" s="6"/>
      <c r="M172" s="6"/>
      <c r="N172" s="6"/>
      <c r="O172" s="6"/>
      <c r="P172" s="6"/>
      <c r="S172" s="6"/>
      <c r="T172" s="6"/>
      <c r="U172" s="6"/>
      <c r="V172" s="6"/>
      <c r="Y172" s="6"/>
      <c r="Z172" s="6"/>
      <c r="AA172" s="6"/>
      <c r="AB172" s="6"/>
      <c r="AE172" s="6"/>
      <c r="AF172" s="6"/>
      <c r="AG172" s="6"/>
      <c r="AH172" s="6"/>
      <c r="AK172" s="6"/>
      <c r="AL172" s="6"/>
    </row>
    <row r="173" spans="7:38" x14ac:dyDescent="0.3">
      <c r="G173" s="6"/>
      <c r="H173" s="6"/>
      <c r="I173" s="6"/>
      <c r="J173" s="6"/>
      <c r="M173" s="6"/>
      <c r="N173" s="6"/>
      <c r="O173" s="6"/>
      <c r="P173" s="6"/>
      <c r="S173" s="6"/>
      <c r="T173" s="6"/>
      <c r="U173" s="6"/>
      <c r="V173" s="6"/>
      <c r="Y173" s="6"/>
      <c r="Z173" s="6"/>
      <c r="AA173" s="6"/>
      <c r="AB173" s="6"/>
      <c r="AE173" s="6"/>
      <c r="AF173" s="6"/>
      <c r="AG173" s="6"/>
      <c r="AH173" s="6"/>
      <c r="AK173" s="6"/>
      <c r="AL173" s="6"/>
    </row>
    <row r="174" spans="7:38" x14ac:dyDescent="0.3">
      <c r="G174" s="6"/>
      <c r="H174" s="6"/>
      <c r="I174" s="6"/>
      <c r="J174" s="6"/>
      <c r="M174" s="6"/>
      <c r="N174" s="6"/>
      <c r="O174" s="6"/>
      <c r="P174" s="6"/>
      <c r="S174" s="6"/>
      <c r="T174" s="6"/>
      <c r="U174" s="6"/>
      <c r="V174" s="6"/>
      <c r="Y174" s="6"/>
      <c r="Z174" s="6"/>
      <c r="AA174" s="6"/>
      <c r="AB174" s="6"/>
      <c r="AE174" s="6"/>
      <c r="AF174" s="6"/>
      <c r="AG174" s="6"/>
      <c r="AH174" s="6"/>
      <c r="AK174" s="6"/>
      <c r="AL174" s="6"/>
    </row>
    <row r="175" spans="7:38" x14ac:dyDescent="0.3">
      <c r="G175" s="6"/>
      <c r="H175" s="6"/>
      <c r="I175" s="6"/>
      <c r="J175" s="6"/>
      <c r="M175" s="6"/>
      <c r="N175" s="6"/>
      <c r="O175" s="6"/>
      <c r="P175" s="6"/>
      <c r="S175" s="6"/>
      <c r="T175" s="6"/>
      <c r="U175" s="6"/>
      <c r="V175" s="6"/>
      <c r="Y175" s="6"/>
      <c r="Z175" s="6"/>
      <c r="AA175" s="6"/>
      <c r="AB175" s="6"/>
      <c r="AE175" s="6"/>
      <c r="AF175" s="6"/>
      <c r="AG175" s="6"/>
      <c r="AH175" s="6"/>
      <c r="AK175" s="6"/>
      <c r="AL175" s="6"/>
    </row>
    <row r="176" spans="7:38" x14ac:dyDescent="0.3">
      <c r="G176" s="6"/>
      <c r="H176" s="6"/>
      <c r="I176" s="6"/>
      <c r="J176" s="6"/>
      <c r="M176" s="6"/>
      <c r="N176" s="6"/>
      <c r="O176" s="6"/>
      <c r="P176" s="6"/>
      <c r="S176" s="6"/>
      <c r="T176" s="6"/>
      <c r="U176" s="6"/>
      <c r="V176" s="6"/>
      <c r="Y176" s="6"/>
      <c r="Z176" s="6"/>
      <c r="AA176" s="6"/>
      <c r="AB176" s="6"/>
      <c r="AE176" s="6"/>
      <c r="AF176" s="6"/>
      <c r="AG176" s="6"/>
      <c r="AH176" s="6"/>
      <c r="AK176" s="6"/>
      <c r="AL176" s="6"/>
    </row>
    <row r="177" spans="7:38" x14ac:dyDescent="0.3">
      <c r="G177" s="6"/>
      <c r="H177" s="6"/>
      <c r="I177" s="6"/>
      <c r="J177" s="6"/>
      <c r="M177" s="6"/>
      <c r="N177" s="6"/>
      <c r="O177" s="6"/>
      <c r="P177" s="6"/>
      <c r="S177" s="6"/>
      <c r="T177" s="6"/>
      <c r="U177" s="6"/>
      <c r="V177" s="6"/>
      <c r="Y177" s="6"/>
      <c r="Z177" s="6"/>
      <c r="AA177" s="6"/>
      <c r="AB177" s="6"/>
      <c r="AE177" s="6"/>
      <c r="AF177" s="6"/>
      <c r="AG177" s="6"/>
      <c r="AH177" s="6"/>
      <c r="AK177" s="6"/>
      <c r="AL177" s="6"/>
    </row>
    <row r="178" spans="7:38" x14ac:dyDescent="0.3">
      <c r="G178" s="6"/>
      <c r="H178" s="6"/>
      <c r="I178" s="6"/>
      <c r="J178" s="6"/>
      <c r="M178" s="6"/>
      <c r="N178" s="6"/>
      <c r="O178" s="6"/>
      <c r="P178" s="6"/>
      <c r="S178" s="6"/>
      <c r="T178" s="6"/>
      <c r="U178" s="6"/>
      <c r="V178" s="6"/>
      <c r="Y178" s="6"/>
      <c r="Z178" s="6"/>
      <c r="AA178" s="6"/>
      <c r="AB178" s="6"/>
      <c r="AE178" s="6"/>
      <c r="AF178" s="6"/>
      <c r="AG178" s="6"/>
      <c r="AH178" s="6"/>
      <c r="AK178" s="6"/>
      <c r="AL178" s="6"/>
    </row>
    <row r="179" spans="7:38" x14ac:dyDescent="0.3">
      <c r="G179" s="6"/>
      <c r="H179" s="6"/>
      <c r="I179" s="6"/>
      <c r="J179" s="6"/>
      <c r="M179" s="6"/>
      <c r="N179" s="6"/>
      <c r="O179" s="6"/>
      <c r="P179" s="6"/>
      <c r="S179" s="6"/>
      <c r="T179" s="6"/>
      <c r="U179" s="6"/>
      <c r="V179" s="6"/>
      <c r="Y179" s="6"/>
      <c r="Z179" s="6"/>
      <c r="AA179" s="6"/>
      <c r="AB179" s="6"/>
      <c r="AE179" s="6"/>
      <c r="AF179" s="6"/>
      <c r="AG179" s="6"/>
      <c r="AH179" s="6"/>
      <c r="AK179" s="6"/>
      <c r="AL179" s="6"/>
    </row>
    <row r="180" spans="7:38" x14ac:dyDescent="0.3">
      <c r="G180" s="6"/>
      <c r="H180" s="6"/>
      <c r="I180" s="6"/>
      <c r="J180" s="6"/>
      <c r="M180" s="6"/>
      <c r="N180" s="6"/>
      <c r="O180" s="6"/>
      <c r="P180" s="6"/>
      <c r="S180" s="6"/>
      <c r="T180" s="6"/>
      <c r="U180" s="6"/>
      <c r="V180" s="6"/>
      <c r="Y180" s="6"/>
      <c r="Z180" s="6"/>
      <c r="AA180" s="6"/>
      <c r="AB180" s="6"/>
      <c r="AE180" s="6"/>
      <c r="AF180" s="6"/>
      <c r="AG180" s="6"/>
      <c r="AH180" s="6"/>
      <c r="AK180" s="6"/>
      <c r="AL180" s="6"/>
    </row>
    <row r="181" spans="7:38" x14ac:dyDescent="0.3">
      <c r="G181" s="6"/>
      <c r="H181" s="6"/>
      <c r="I181" s="6"/>
      <c r="J181" s="6"/>
      <c r="M181" s="6"/>
      <c r="N181" s="6"/>
      <c r="O181" s="6"/>
      <c r="P181" s="6"/>
      <c r="S181" s="6"/>
      <c r="T181" s="6"/>
      <c r="U181" s="6"/>
      <c r="V181" s="6"/>
      <c r="Y181" s="6"/>
      <c r="Z181" s="6"/>
      <c r="AA181" s="6"/>
      <c r="AB181" s="6"/>
      <c r="AE181" s="6"/>
      <c r="AF181" s="6"/>
      <c r="AG181" s="6"/>
      <c r="AH181" s="6"/>
      <c r="AK181" s="6"/>
      <c r="AL181" s="6"/>
    </row>
    <row r="182" spans="7:38" x14ac:dyDescent="0.3">
      <c r="G182" s="6"/>
      <c r="H182" s="6"/>
      <c r="I182" s="6"/>
      <c r="J182" s="6"/>
      <c r="M182" s="6"/>
      <c r="N182" s="6"/>
      <c r="O182" s="6"/>
      <c r="P182" s="6"/>
      <c r="S182" s="6"/>
      <c r="T182" s="6"/>
      <c r="U182" s="6"/>
      <c r="V182" s="6"/>
      <c r="Y182" s="6"/>
      <c r="Z182" s="6"/>
      <c r="AA182" s="6"/>
      <c r="AB182" s="6"/>
      <c r="AE182" s="6"/>
      <c r="AF182" s="6"/>
      <c r="AG182" s="6"/>
      <c r="AH182" s="6"/>
      <c r="AK182" s="6"/>
      <c r="AL182" s="6"/>
    </row>
    <row r="183" spans="7:38" x14ac:dyDescent="0.3">
      <c r="G183" s="6"/>
      <c r="H183" s="6"/>
      <c r="I183" s="6"/>
      <c r="J183" s="6"/>
      <c r="M183" s="6"/>
      <c r="N183" s="6"/>
      <c r="O183" s="6"/>
      <c r="P183" s="6"/>
      <c r="S183" s="6"/>
      <c r="T183" s="6"/>
      <c r="U183" s="6"/>
      <c r="V183" s="6"/>
      <c r="Y183" s="6"/>
      <c r="Z183" s="6"/>
      <c r="AA183" s="6"/>
      <c r="AB183" s="6"/>
      <c r="AE183" s="6"/>
      <c r="AF183" s="6"/>
      <c r="AG183" s="6"/>
      <c r="AH183" s="6"/>
      <c r="AK183" s="6"/>
      <c r="AL183" s="6"/>
    </row>
    <row r="184" spans="7:38" x14ac:dyDescent="0.3">
      <c r="G184" s="6"/>
      <c r="H184" s="6"/>
      <c r="I184" s="6"/>
      <c r="J184" s="6"/>
      <c r="M184" s="6"/>
      <c r="N184" s="6"/>
      <c r="O184" s="6"/>
      <c r="P184" s="6"/>
      <c r="S184" s="6"/>
      <c r="T184" s="6"/>
      <c r="U184" s="6"/>
      <c r="V184" s="6"/>
      <c r="Y184" s="6"/>
      <c r="Z184" s="6"/>
      <c r="AA184" s="6"/>
      <c r="AB184" s="6"/>
      <c r="AE184" s="6"/>
      <c r="AF184" s="6"/>
      <c r="AG184" s="6"/>
      <c r="AH184" s="6"/>
      <c r="AK184" s="6"/>
      <c r="AL184" s="6"/>
    </row>
    <row r="185" spans="7:38" x14ac:dyDescent="0.3">
      <c r="G185" s="6"/>
      <c r="H185" s="6"/>
      <c r="I185" s="6"/>
      <c r="J185" s="6"/>
      <c r="M185" s="6"/>
      <c r="N185" s="6"/>
      <c r="O185" s="6"/>
      <c r="P185" s="6"/>
      <c r="S185" s="6"/>
      <c r="T185" s="6"/>
      <c r="U185" s="6"/>
      <c r="V185" s="6"/>
      <c r="Y185" s="6"/>
      <c r="Z185" s="6"/>
      <c r="AA185" s="6"/>
      <c r="AB185" s="6"/>
      <c r="AE185" s="6"/>
      <c r="AF185" s="6"/>
      <c r="AG185" s="6"/>
      <c r="AH185" s="6"/>
      <c r="AK185" s="6"/>
      <c r="AL185" s="6"/>
    </row>
    <row r="186" spans="7:38" x14ac:dyDescent="0.3">
      <c r="G186" s="6"/>
      <c r="H186" s="6"/>
      <c r="I186" s="6"/>
      <c r="J186" s="6"/>
      <c r="M186" s="6"/>
      <c r="N186" s="6"/>
      <c r="O186" s="6"/>
      <c r="P186" s="6"/>
      <c r="S186" s="6"/>
      <c r="T186" s="6"/>
      <c r="U186" s="6"/>
      <c r="V186" s="6"/>
      <c r="Y186" s="6"/>
      <c r="Z186" s="6"/>
      <c r="AA186" s="6"/>
      <c r="AB186" s="6"/>
      <c r="AE186" s="6"/>
      <c r="AF186" s="6"/>
      <c r="AG186" s="6"/>
      <c r="AH186" s="6"/>
      <c r="AK186" s="6"/>
      <c r="AL186" s="6"/>
    </row>
    <row r="187" spans="7:38" x14ac:dyDescent="0.3">
      <c r="G187" s="6"/>
      <c r="H187" s="6"/>
      <c r="I187" s="6"/>
      <c r="J187" s="6"/>
      <c r="M187" s="6"/>
      <c r="N187" s="6"/>
      <c r="O187" s="6"/>
      <c r="P187" s="6"/>
      <c r="S187" s="6"/>
      <c r="T187" s="6"/>
      <c r="U187" s="6"/>
      <c r="V187" s="6"/>
      <c r="Y187" s="6"/>
      <c r="Z187" s="6"/>
      <c r="AA187" s="6"/>
      <c r="AB187" s="6"/>
      <c r="AE187" s="6"/>
      <c r="AF187" s="6"/>
      <c r="AG187" s="6"/>
      <c r="AH187" s="6"/>
      <c r="AK187" s="6"/>
      <c r="AL187" s="6"/>
    </row>
    <row r="188" spans="7:38" x14ac:dyDescent="0.3">
      <c r="G188" s="6"/>
      <c r="H188" s="6"/>
      <c r="I188" s="6"/>
      <c r="J188" s="6"/>
      <c r="M188" s="6"/>
      <c r="N188" s="6"/>
      <c r="O188" s="6"/>
      <c r="P188" s="6"/>
      <c r="S188" s="6"/>
      <c r="T188" s="6"/>
      <c r="U188" s="6"/>
      <c r="V188" s="6"/>
      <c r="Y188" s="6"/>
      <c r="Z188" s="6"/>
      <c r="AA188" s="6"/>
      <c r="AB188" s="6"/>
      <c r="AE188" s="6"/>
      <c r="AF188" s="6"/>
      <c r="AG188" s="6"/>
      <c r="AH188" s="6"/>
      <c r="AK188" s="6"/>
      <c r="AL188" s="6"/>
    </row>
    <row r="189" spans="7:38" x14ac:dyDescent="0.3">
      <c r="G189" s="6"/>
      <c r="H189" s="6"/>
      <c r="I189" s="6"/>
      <c r="J189" s="6"/>
      <c r="M189" s="6"/>
      <c r="N189" s="6"/>
      <c r="O189" s="6"/>
      <c r="P189" s="6"/>
      <c r="S189" s="6"/>
      <c r="T189" s="6"/>
      <c r="U189" s="6"/>
      <c r="V189" s="6"/>
      <c r="Y189" s="6"/>
      <c r="Z189" s="6"/>
      <c r="AA189" s="6"/>
      <c r="AB189" s="6"/>
      <c r="AE189" s="6"/>
      <c r="AF189" s="6"/>
      <c r="AG189" s="6"/>
      <c r="AH189" s="6"/>
      <c r="AK189" s="6"/>
      <c r="AL189" s="6"/>
    </row>
    <row r="190" spans="7:38" x14ac:dyDescent="0.3">
      <c r="G190" s="6"/>
      <c r="H190" s="6"/>
      <c r="I190" s="6"/>
      <c r="J190" s="6"/>
      <c r="M190" s="6"/>
      <c r="N190" s="6"/>
      <c r="O190" s="6"/>
      <c r="P190" s="6"/>
      <c r="S190" s="6"/>
      <c r="T190" s="6"/>
      <c r="U190" s="6"/>
      <c r="V190" s="6"/>
      <c r="Y190" s="6"/>
      <c r="Z190" s="6"/>
      <c r="AA190" s="6"/>
      <c r="AB190" s="6"/>
      <c r="AE190" s="6"/>
      <c r="AF190" s="6"/>
      <c r="AG190" s="6"/>
      <c r="AH190" s="6"/>
      <c r="AK190" s="6"/>
      <c r="AL190" s="6"/>
    </row>
    <row r="191" spans="7:38" x14ac:dyDescent="0.3">
      <c r="G191" s="6"/>
      <c r="H191" s="6"/>
      <c r="I191" s="6"/>
      <c r="J191" s="6"/>
      <c r="M191" s="6"/>
      <c r="N191" s="6"/>
      <c r="O191" s="6"/>
      <c r="P191" s="6"/>
      <c r="S191" s="6"/>
      <c r="T191" s="6"/>
      <c r="U191" s="6"/>
      <c r="V191" s="6"/>
      <c r="Y191" s="6"/>
      <c r="Z191" s="6"/>
      <c r="AA191" s="6"/>
      <c r="AB191" s="6"/>
      <c r="AE191" s="6"/>
      <c r="AF191" s="6"/>
      <c r="AG191" s="6"/>
      <c r="AH191" s="6"/>
      <c r="AK191" s="6"/>
      <c r="AL191" s="6"/>
    </row>
    <row r="192" spans="7:38" x14ac:dyDescent="0.3">
      <c r="G192" s="6"/>
      <c r="H192" s="6"/>
      <c r="I192" s="6"/>
      <c r="J192" s="6"/>
      <c r="M192" s="6"/>
      <c r="N192" s="6"/>
      <c r="O192" s="6"/>
      <c r="P192" s="6"/>
      <c r="S192" s="6"/>
      <c r="T192" s="6"/>
      <c r="U192" s="6"/>
      <c r="V192" s="6"/>
      <c r="Y192" s="6"/>
      <c r="Z192" s="6"/>
      <c r="AA192" s="6"/>
      <c r="AB192" s="6"/>
      <c r="AE192" s="6"/>
      <c r="AF192" s="6"/>
      <c r="AG192" s="6"/>
      <c r="AH192" s="6"/>
      <c r="AK192" s="6"/>
      <c r="AL192" s="6"/>
    </row>
    <row r="193" spans="7:38" x14ac:dyDescent="0.3">
      <c r="G193" s="6"/>
      <c r="H193" s="6"/>
      <c r="I193" s="6"/>
      <c r="J193" s="6"/>
      <c r="M193" s="6"/>
      <c r="N193" s="6"/>
      <c r="O193" s="6"/>
      <c r="P193" s="6"/>
      <c r="S193" s="6"/>
      <c r="T193" s="6"/>
      <c r="U193" s="6"/>
      <c r="V193" s="6"/>
      <c r="Y193" s="6"/>
      <c r="Z193" s="6"/>
      <c r="AA193" s="6"/>
      <c r="AB193" s="6"/>
      <c r="AE193" s="6"/>
      <c r="AF193" s="6"/>
      <c r="AG193" s="6"/>
      <c r="AH193" s="6"/>
      <c r="AK193" s="6"/>
      <c r="AL193" s="6"/>
    </row>
    <row r="194" spans="7:38" x14ac:dyDescent="0.3">
      <c r="G194" s="6"/>
      <c r="H194" s="6"/>
      <c r="I194" s="6"/>
      <c r="J194" s="6"/>
      <c r="M194" s="6"/>
      <c r="N194" s="6"/>
      <c r="O194" s="6"/>
      <c r="P194" s="6"/>
      <c r="S194" s="6"/>
      <c r="T194" s="6"/>
      <c r="U194" s="6"/>
      <c r="V194" s="6"/>
      <c r="Y194" s="6"/>
      <c r="Z194" s="6"/>
      <c r="AA194" s="6"/>
      <c r="AB194" s="6"/>
      <c r="AE194" s="6"/>
      <c r="AF194" s="6"/>
      <c r="AG194" s="6"/>
      <c r="AH194" s="6"/>
      <c r="AK194" s="6"/>
      <c r="AL194" s="6"/>
    </row>
    <row r="195" spans="7:38" x14ac:dyDescent="0.3">
      <c r="G195" s="6"/>
      <c r="H195" s="6"/>
      <c r="I195" s="6"/>
      <c r="J195" s="6"/>
      <c r="M195" s="6"/>
      <c r="N195" s="6"/>
      <c r="O195" s="6"/>
      <c r="P195" s="6"/>
      <c r="S195" s="6"/>
      <c r="T195" s="6"/>
      <c r="U195" s="6"/>
      <c r="V195" s="6"/>
      <c r="Y195" s="6"/>
      <c r="Z195" s="6"/>
      <c r="AA195" s="6"/>
      <c r="AB195" s="6"/>
      <c r="AE195" s="6"/>
      <c r="AF195" s="6"/>
      <c r="AG195" s="6"/>
      <c r="AH195" s="6"/>
      <c r="AK195" s="6"/>
      <c r="AL195" s="6"/>
    </row>
    <row r="196" spans="7:38" x14ac:dyDescent="0.3">
      <c r="G196" s="6"/>
      <c r="H196" s="6"/>
      <c r="I196" s="6"/>
      <c r="J196" s="6"/>
      <c r="M196" s="6"/>
      <c r="N196" s="6"/>
      <c r="O196" s="6"/>
      <c r="P196" s="6"/>
      <c r="S196" s="6"/>
      <c r="T196" s="6"/>
      <c r="U196" s="6"/>
      <c r="V196" s="6"/>
      <c r="Y196" s="6"/>
      <c r="Z196" s="6"/>
      <c r="AA196" s="6"/>
      <c r="AB196" s="6"/>
      <c r="AE196" s="6"/>
      <c r="AF196" s="6"/>
      <c r="AG196" s="6"/>
      <c r="AH196" s="6"/>
      <c r="AK196" s="6"/>
      <c r="AL196" s="6"/>
    </row>
    <row r="197" spans="7:38" x14ac:dyDescent="0.3">
      <c r="G197" s="6"/>
      <c r="H197" s="6"/>
      <c r="I197" s="6"/>
      <c r="J197" s="6"/>
      <c r="M197" s="6"/>
      <c r="N197" s="6"/>
      <c r="O197" s="6"/>
      <c r="P197" s="6"/>
      <c r="S197" s="6"/>
      <c r="T197" s="6"/>
      <c r="U197" s="6"/>
      <c r="V197" s="6"/>
      <c r="Y197" s="6"/>
      <c r="Z197" s="6"/>
      <c r="AA197" s="6"/>
      <c r="AB197" s="6"/>
      <c r="AE197" s="6"/>
      <c r="AF197" s="6"/>
      <c r="AG197" s="6"/>
      <c r="AH197" s="6"/>
      <c r="AK197" s="6"/>
      <c r="AL197" s="6"/>
    </row>
    <row r="198" spans="7:38" x14ac:dyDescent="0.3">
      <c r="G198" s="6"/>
      <c r="H198" s="6"/>
      <c r="I198" s="6"/>
      <c r="J198" s="6"/>
      <c r="M198" s="6"/>
      <c r="N198" s="6"/>
      <c r="O198" s="6"/>
      <c r="P198" s="6"/>
      <c r="S198" s="6"/>
      <c r="T198" s="6"/>
      <c r="U198" s="6"/>
      <c r="V198" s="6"/>
      <c r="Y198" s="6"/>
      <c r="Z198" s="6"/>
      <c r="AA198" s="6"/>
      <c r="AB198" s="6"/>
      <c r="AE198" s="6"/>
      <c r="AF198" s="6"/>
      <c r="AG198" s="6"/>
      <c r="AH198" s="6"/>
      <c r="AK198" s="6"/>
      <c r="AL198" s="6"/>
    </row>
    <row r="199" spans="7:38" x14ac:dyDescent="0.3">
      <c r="G199" s="6"/>
      <c r="H199" s="6"/>
      <c r="I199" s="6"/>
      <c r="J199" s="6"/>
      <c r="M199" s="6"/>
      <c r="N199" s="6"/>
      <c r="O199" s="6"/>
      <c r="P199" s="6"/>
      <c r="S199" s="6"/>
      <c r="T199" s="6"/>
      <c r="U199" s="6"/>
      <c r="V199" s="6"/>
      <c r="Y199" s="6"/>
      <c r="Z199" s="6"/>
      <c r="AA199" s="6"/>
      <c r="AB199" s="6"/>
      <c r="AE199" s="6"/>
      <c r="AF199" s="6"/>
      <c r="AG199" s="6"/>
      <c r="AH199" s="6"/>
      <c r="AK199" s="6"/>
      <c r="AL199" s="6"/>
    </row>
    <row r="200" spans="7:38" x14ac:dyDescent="0.3">
      <c r="G200" s="6"/>
      <c r="H200" s="6"/>
      <c r="I200" s="6"/>
      <c r="J200" s="6"/>
      <c r="M200" s="6"/>
      <c r="N200" s="6"/>
      <c r="O200" s="6"/>
      <c r="P200" s="6"/>
      <c r="S200" s="6"/>
      <c r="T200" s="6"/>
      <c r="U200" s="6"/>
      <c r="V200" s="6"/>
      <c r="Y200" s="6"/>
      <c r="Z200" s="6"/>
      <c r="AA200" s="6"/>
      <c r="AB200" s="6"/>
      <c r="AE200" s="6"/>
      <c r="AF200" s="6"/>
      <c r="AG200" s="6"/>
      <c r="AH200" s="6"/>
      <c r="AK200" s="6"/>
      <c r="AL200" s="6"/>
    </row>
    <row r="201" spans="7:38" x14ac:dyDescent="0.3">
      <c r="G201" s="6"/>
      <c r="H201" s="6"/>
      <c r="I201" s="6"/>
      <c r="J201" s="6"/>
      <c r="M201" s="6"/>
      <c r="N201" s="6"/>
      <c r="O201" s="6"/>
      <c r="P201" s="6"/>
      <c r="S201" s="6"/>
      <c r="T201" s="6"/>
      <c r="U201" s="6"/>
      <c r="V201" s="6"/>
      <c r="Y201" s="6"/>
      <c r="Z201" s="6"/>
      <c r="AA201" s="6"/>
      <c r="AB201" s="6"/>
      <c r="AE201" s="6"/>
      <c r="AF201" s="6"/>
      <c r="AG201" s="6"/>
      <c r="AH201" s="6"/>
      <c r="AK201" s="6"/>
      <c r="AL201" s="6"/>
    </row>
    <row r="202" spans="7:38" x14ac:dyDescent="0.3">
      <c r="G202" s="6"/>
      <c r="H202" s="6"/>
      <c r="I202" s="6"/>
      <c r="J202" s="6"/>
      <c r="M202" s="6"/>
      <c r="N202" s="6"/>
      <c r="O202" s="6"/>
      <c r="P202" s="6"/>
      <c r="S202" s="6"/>
      <c r="T202" s="6"/>
      <c r="U202" s="6"/>
      <c r="V202" s="6"/>
      <c r="Y202" s="6"/>
      <c r="Z202" s="6"/>
      <c r="AA202" s="6"/>
      <c r="AB202" s="6"/>
      <c r="AE202" s="6"/>
      <c r="AF202" s="6"/>
      <c r="AG202" s="6"/>
      <c r="AH202" s="6"/>
      <c r="AK202" s="6"/>
      <c r="AL202" s="6"/>
    </row>
    <row r="203" spans="7:38" x14ac:dyDescent="0.3">
      <c r="G203" s="6"/>
      <c r="H203" s="6"/>
      <c r="I203" s="6"/>
      <c r="J203" s="6"/>
      <c r="M203" s="6"/>
      <c r="N203" s="6"/>
      <c r="O203" s="6"/>
      <c r="P203" s="6"/>
      <c r="S203" s="6"/>
      <c r="T203" s="6"/>
      <c r="U203" s="6"/>
      <c r="V203" s="6"/>
      <c r="Y203" s="6"/>
      <c r="Z203" s="6"/>
      <c r="AA203" s="6"/>
      <c r="AB203" s="6"/>
      <c r="AE203" s="6"/>
      <c r="AF203" s="6"/>
      <c r="AG203" s="6"/>
      <c r="AH203" s="6"/>
      <c r="AK203" s="6"/>
      <c r="AL203" s="6"/>
    </row>
    <row r="204" spans="7:38" x14ac:dyDescent="0.3">
      <c r="G204" s="6"/>
      <c r="H204" s="6"/>
      <c r="I204" s="6"/>
      <c r="J204" s="6"/>
      <c r="M204" s="6"/>
      <c r="N204" s="6"/>
      <c r="O204" s="6"/>
      <c r="P204" s="6"/>
      <c r="S204" s="6"/>
      <c r="T204" s="6"/>
      <c r="U204" s="6"/>
      <c r="V204" s="6"/>
      <c r="Y204" s="6"/>
      <c r="Z204" s="6"/>
      <c r="AA204" s="6"/>
      <c r="AB204" s="6"/>
      <c r="AE204" s="6"/>
      <c r="AF204" s="6"/>
      <c r="AG204" s="6"/>
      <c r="AH204" s="6"/>
      <c r="AK204" s="6"/>
      <c r="AL204" s="6"/>
    </row>
    <row r="205" spans="7:38" x14ac:dyDescent="0.3">
      <c r="G205" s="6"/>
      <c r="H205" s="6"/>
      <c r="I205" s="6"/>
      <c r="J205" s="6"/>
      <c r="M205" s="6"/>
      <c r="N205" s="6"/>
      <c r="O205" s="6"/>
      <c r="P205" s="6"/>
      <c r="S205" s="6"/>
      <c r="T205" s="6"/>
      <c r="U205" s="6"/>
      <c r="V205" s="6"/>
      <c r="Y205" s="6"/>
      <c r="Z205" s="6"/>
      <c r="AA205" s="6"/>
      <c r="AB205" s="6"/>
      <c r="AE205" s="6"/>
      <c r="AF205" s="6"/>
      <c r="AG205" s="6"/>
      <c r="AH205" s="6"/>
      <c r="AK205" s="6"/>
      <c r="AL205" s="6"/>
    </row>
    <row r="206" spans="7:38" x14ac:dyDescent="0.3">
      <c r="G206" s="6"/>
      <c r="H206" s="6"/>
      <c r="I206" s="6"/>
      <c r="J206" s="6"/>
      <c r="M206" s="6"/>
      <c r="N206" s="6"/>
      <c r="O206" s="6"/>
      <c r="P206" s="6"/>
      <c r="S206" s="6"/>
      <c r="T206" s="6"/>
      <c r="U206" s="6"/>
      <c r="V206" s="6"/>
      <c r="Y206" s="6"/>
      <c r="Z206" s="6"/>
      <c r="AA206" s="6"/>
      <c r="AB206" s="6"/>
      <c r="AE206" s="6"/>
      <c r="AF206" s="6"/>
      <c r="AG206" s="6"/>
      <c r="AH206" s="6"/>
      <c r="AK206" s="6"/>
      <c r="AL206" s="6"/>
    </row>
    <row r="207" spans="7:38" x14ac:dyDescent="0.3">
      <c r="G207" s="6"/>
      <c r="H207" s="6"/>
      <c r="I207" s="6"/>
      <c r="J207" s="6"/>
      <c r="M207" s="6"/>
      <c r="N207" s="6"/>
      <c r="O207" s="6"/>
      <c r="P207" s="6"/>
      <c r="S207" s="6"/>
      <c r="T207" s="6"/>
      <c r="U207" s="6"/>
      <c r="V207" s="6"/>
      <c r="Y207" s="6"/>
      <c r="Z207" s="6"/>
      <c r="AA207" s="6"/>
      <c r="AB207" s="6"/>
      <c r="AE207" s="6"/>
      <c r="AF207" s="6"/>
      <c r="AG207" s="6"/>
      <c r="AH207" s="6"/>
      <c r="AK207" s="6"/>
      <c r="AL207" s="6"/>
    </row>
    <row r="208" spans="7:38" x14ac:dyDescent="0.3">
      <c r="G208" s="6"/>
      <c r="H208" s="6"/>
      <c r="I208" s="6"/>
      <c r="J208" s="6"/>
      <c r="M208" s="6"/>
      <c r="N208" s="6"/>
      <c r="O208" s="6"/>
      <c r="P208" s="6"/>
      <c r="S208" s="6"/>
      <c r="T208" s="6"/>
      <c r="U208" s="6"/>
      <c r="V208" s="6"/>
      <c r="Y208" s="6"/>
      <c r="Z208" s="6"/>
      <c r="AA208" s="6"/>
      <c r="AB208" s="6"/>
      <c r="AE208" s="6"/>
      <c r="AF208" s="6"/>
      <c r="AG208" s="6"/>
      <c r="AH208" s="6"/>
      <c r="AK208" s="6"/>
      <c r="AL208" s="6"/>
    </row>
    <row r="209" spans="7:38" x14ac:dyDescent="0.3">
      <c r="G209" s="6"/>
      <c r="H209" s="6"/>
      <c r="I209" s="6"/>
      <c r="J209" s="6"/>
      <c r="M209" s="6"/>
      <c r="N209" s="6"/>
      <c r="O209" s="6"/>
      <c r="P209" s="6"/>
      <c r="S209" s="6"/>
      <c r="T209" s="6"/>
      <c r="U209" s="6"/>
      <c r="V209" s="6"/>
      <c r="Y209" s="6"/>
      <c r="Z209" s="6"/>
      <c r="AA209" s="6"/>
      <c r="AB209" s="6"/>
      <c r="AE209" s="6"/>
      <c r="AF209" s="6"/>
      <c r="AG209" s="6"/>
      <c r="AH209" s="6"/>
      <c r="AK209" s="6"/>
      <c r="AL209" s="6"/>
    </row>
    <row r="210" spans="7:38" x14ac:dyDescent="0.3">
      <c r="G210" s="6"/>
      <c r="H210" s="6"/>
      <c r="I210" s="6"/>
      <c r="J210" s="6"/>
      <c r="M210" s="6"/>
      <c r="N210" s="6"/>
      <c r="O210" s="6"/>
      <c r="P210" s="6"/>
      <c r="S210" s="6"/>
      <c r="T210" s="6"/>
      <c r="U210" s="6"/>
      <c r="V210" s="6"/>
      <c r="Y210" s="6"/>
      <c r="Z210" s="6"/>
      <c r="AA210" s="6"/>
      <c r="AB210" s="6"/>
      <c r="AE210" s="6"/>
      <c r="AF210" s="6"/>
      <c r="AG210" s="6"/>
      <c r="AH210" s="6"/>
      <c r="AK210" s="6"/>
      <c r="AL210" s="6"/>
    </row>
    <row r="211" spans="7:38" x14ac:dyDescent="0.3">
      <c r="G211" s="6"/>
      <c r="H211" s="6"/>
      <c r="I211" s="6"/>
      <c r="J211" s="6"/>
      <c r="M211" s="6"/>
      <c r="N211" s="6"/>
      <c r="O211" s="6"/>
      <c r="P211" s="6"/>
      <c r="S211" s="6"/>
      <c r="T211" s="6"/>
      <c r="U211" s="6"/>
      <c r="V211" s="6"/>
      <c r="Y211" s="6"/>
      <c r="Z211" s="6"/>
      <c r="AA211" s="6"/>
      <c r="AB211" s="6"/>
      <c r="AE211" s="6"/>
      <c r="AF211" s="6"/>
      <c r="AG211" s="6"/>
      <c r="AH211" s="6"/>
      <c r="AK211" s="6"/>
      <c r="AL211" s="6"/>
    </row>
    <row r="212" spans="7:38" x14ac:dyDescent="0.3">
      <c r="G212" s="6"/>
      <c r="H212" s="6"/>
      <c r="I212" s="6"/>
      <c r="J212" s="6"/>
      <c r="M212" s="6"/>
      <c r="N212" s="6"/>
      <c r="O212" s="6"/>
      <c r="P212" s="6"/>
      <c r="S212" s="6"/>
      <c r="T212" s="6"/>
      <c r="U212" s="6"/>
      <c r="V212" s="6"/>
      <c r="Y212" s="6"/>
      <c r="Z212" s="6"/>
      <c r="AA212" s="6"/>
      <c r="AB212" s="6"/>
      <c r="AE212" s="6"/>
      <c r="AF212" s="6"/>
      <c r="AG212" s="6"/>
      <c r="AH212" s="6"/>
      <c r="AK212" s="6"/>
      <c r="AL212" s="6"/>
    </row>
    <row r="213" spans="7:38" x14ac:dyDescent="0.3">
      <c r="G213" s="6"/>
      <c r="H213" s="6"/>
      <c r="I213" s="6"/>
      <c r="J213" s="6"/>
      <c r="M213" s="6"/>
      <c r="N213" s="6"/>
      <c r="O213" s="6"/>
      <c r="P213" s="6"/>
      <c r="S213" s="6"/>
      <c r="T213" s="6"/>
      <c r="U213" s="6"/>
      <c r="V213" s="6"/>
      <c r="Y213" s="6"/>
      <c r="Z213" s="6"/>
      <c r="AA213" s="6"/>
      <c r="AB213" s="6"/>
      <c r="AE213" s="6"/>
      <c r="AF213" s="6"/>
      <c r="AG213" s="6"/>
      <c r="AH213" s="6"/>
      <c r="AK213" s="6"/>
      <c r="AL213" s="6"/>
    </row>
    <row r="214" spans="7:38" x14ac:dyDescent="0.3">
      <c r="G214" s="6"/>
      <c r="H214" s="6"/>
      <c r="I214" s="6"/>
      <c r="J214" s="6"/>
      <c r="M214" s="6"/>
      <c r="N214" s="6"/>
      <c r="O214" s="6"/>
      <c r="P214" s="6"/>
      <c r="S214" s="6"/>
      <c r="T214" s="6"/>
      <c r="U214" s="6"/>
      <c r="V214" s="6"/>
      <c r="Y214" s="6"/>
      <c r="Z214" s="6"/>
      <c r="AA214" s="6"/>
      <c r="AB214" s="6"/>
      <c r="AE214" s="6"/>
      <c r="AF214" s="6"/>
      <c r="AG214" s="6"/>
      <c r="AH214" s="6"/>
      <c r="AK214" s="6"/>
      <c r="AL214" s="6"/>
    </row>
    <row r="215" spans="7:38" x14ac:dyDescent="0.3">
      <c r="G215" s="6"/>
      <c r="H215" s="6"/>
      <c r="I215" s="6"/>
      <c r="J215" s="6"/>
      <c r="M215" s="6"/>
      <c r="N215" s="6"/>
      <c r="O215" s="6"/>
      <c r="P215" s="6"/>
      <c r="S215" s="6"/>
      <c r="T215" s="6"/>
      <c r="U215" s="6"/>
      <c r="V215" s="6"/>
      <c r="Y215" s="6"/>
      <c r="Z215" s="6"/>
      <c r="AA215" s="6"/>
      <c r="AB215" s="6"/>
      <c r="AE215" s="6"/>
      <c r="AF215" s="6"/>
      <c r="AG215" s="6"/>
      <c r="AH215" s="6"/>
      <c r="AK215" s="6"/>
      <c r="AL215" s="6"/>
    </row>
    <row r="216" spans="7:38" x14ac:dyDescent="0.3">
      <c r="G216" s="6"/>
      <c r="H216" s="6"/>
      <c r="I216" s="6"/>
      <c r="J216" s="6"/>
      <c r="M216" s="6"/>
      <c r="N216" s="6"/>
      <c r="O216" s="6"/>
      <c r="P216" s="6"/>
      <c r="S216" s="6"/>
      <c r="T216" s="6"/>
      <c r="U216" s="6"/>
      <c r="V216" s="6"/>
      <c r="Y216" s="6"/>
      <c r="Z216" s="6"/>
      <c r="AA216" s="6"/>
      <c r="AB216" s="6"/>
      <c r="AE216" s="6"/>
      <c r="AF216" s="6"/>
      <c r="AG216" s="6"/>
      <c r="AH216" s="6"/>
      <c r="AK216" s="6"/>
      <c r="AL216" s="6"/>
    </row>
    <row r="217" spans="7:38" x14ac:dyDescent="0.3">
      <c r="G217" s="6"/>
      <c r="H217" s="6"/>
      <c r="I217" s="6"/>
      <c r="J217" s="6"/>
      <c r="M217" s="6"/>
      <c r="N217" s="6"/>
      <c r="O217" s="6"/>
      <c r="P217" s="6"/>
      <c r="S217" s="6"/>
      <c r="T217" s="6"/>
      <c r="U217" s="6"/>
      <c r="V217" s="6"/>
      <c r="Y217" s="6"/>
      <c r="Z217" s="6"/>
      <c r="AA217" s="6"/>
      <c r="AB217" s="6"/>
      <c r="AE217" s="6"/>
      <c r="AF217" s="6"/>
      <c r="AG217" s="6"/>
      <c r="AH217" s="6"/>
      <c r="AK217" s="6"/>
      <c r="AL217" s="6"/>
    </row>
    <row r="218" spans="7:38" x14ac:dyDescent="0.3">
      <c r="G218" s="6"/>
      <c r="H218" s="6"/>
      <c r="I218" s="6"/>
      <c r="J218" s="6"/>
      <c r="M218" s="6"/>
      <c r="N218" s="6"/>
      <c r="O218" s="6"/>
      <c r="P218" s="6"/>
      <c r="S218" s="6"/>
      <c r="T218" s="6"/>
      <c r="U218" s="6"/>
      <c r="V218" s="6"/>
      <c r="Y218" s="6"/>
      <c r="Z218" s="6"/>
      <c r="AA218" s="6"/>
      <c r="AB218" s="6"/>
      <c r="AE218" s="6"/>
      <c r="AF218" s="6"/>
      <c r="AG218" s="6"/>
      <c r="AH218" s="6"/>
      <c r="AK218" s="6"/>
      <c r="AL218" s="6"/>
    </row>
    <row r="219" spans="7:38" x14ac:dyDescent="0.3">
      <c r="G219" s="6"/>
      <c r="H219" s="6"/>
      <c r="I219" s="6"/>
      <c r="J219" s="6"/>
      <c r="M219" s="6"/>
      <c r="N219" s="6"/>
      <c r="O219" s="6"/>
      <c r="P219" s="6"/>
      <c r="S219" s="6"/>
      <c r="T219" s="6"/>
      <c r="U219" s="6"/>
      <c r="V219" s="6"/>
      <c r="Y219" s="6"/>
      <c r="Z219" s="6"/>
      <c r="AA219" s="6"/>
      <c r="AB219" s="6"/>
      <c r="AE219" s="6"/>
      <c r="AF219" s="6"/>
      <c r="AG219" s="6"/>
      <c r="AH219" s="6"/>
      <c r="AK219" s="6"/>
      <c r="AL219" s="6"/>
    </row>
    <row r="220" spans="7:38" x14ac:dyDescent="0.3">
      <c r="G220" s="6"/>
      <c r="H220" s="6"/>
      <c r="I220" s="6"/>
      <c r="J220" s="6"/>
      <c r="M220" s="6"/>
      <c r="N220" s="6"/>
      <c r="O220" s="6"/>
      <c r="P220" s="6"/>
      <c r="S220" s="6"/>
      <c r="T220" s="6"/>
      <c r="U220" s="6"/>
      <c r="V220" s="6"/>
      <c r="Y220" s="6"/>
      <c r="Z220" s="6"/>
      <c r="AA220" s="6"/>
      <c r="AB220" s="6"/>
      <c r="AE220" s="6"/>
      <c r="AF220" s="6"/>
      <c r="AG220" s="6"/>
      <c r="AH220" s="6"/>
      <c r="AK220" s="6"/>
      <c r="AL220" s="6"/>
    </row>
    <row r="221" spans="7:38" x14ac:dyDescent="0.3">
      <c r="G221" s="6"/>
      <c r="H221" s="6"/>
      <c r="I221" s="6"/>
      <c r="J221" s="6"/>
      <c r="M221" s="6"/>
      <c r="N221" s="6"/>
      <c r="O221" s="6"/>
      <c r="P221" s="6"/>
      <c r="S221" s="6"/>
      <c r="T221" s="6"/>
      <c r="U221" s="6"/>
      <c r="V221" s="6"/>
      <c r="Y221" s="6"/>
      <c r="Z221" s="6"/>
      <c r="AA221" s="6"/>
      <c r="AB221" s="6"/>
      <c r="AE221" s="6"/>
      <c r="AF221" s="6"/>
      <c r="AG221" s="6"/>
      <c r="AH221" s="6"/>
      <c r="AK221" s="6"/>
      <c r="AL221" s="6"/>
    </row>
    <row r="222" spans="7:38" x14ac:dyDescent="0.3">
      <c r="G222" s="6"/>
      <c r="H222" s="6"/>
      <c r="I222" s="6"/>
      <c r="J222" s="6"/>
      <c r="M222" s="6"/>
      <c r="N222" s="6"/>
      <c r="O222" s="6"/>
      <c r="P222" s="6"/>
      <c r="S222" s="6"/>
      <c r="T222" s="6"/>
      <c r="U222" s="6"/>
      <c r="V222" s="6"/>
      <c r="Y222" s="6"/>
      <c r="Z222" s="6"/>
      <c r="AA222" s="6"/>
      <c r="AB222" s="6"/>
      <c r="AE222" s="6"/>
      <c r="AF222" s="6"/>
      <c r="AG222" s="6"/>
      <c r="AH222" s="6"/>
      <c r="AK222" s="6"/>
      <c r="AL222" s="6"/>
    </row>
    <row r="223" spans="7:38" x14ac:dyDescent="0.3">
      <c r="G223" s="6"/>
      <c r="H223" s="6"/>
      <c r="I223" s="6"/>
      <c r="J223" s="6"/>
      <c r="M223" s="6"/>
      <c r="N223" s="6"/>
      <c r="O223" s="6"/>
      <c r="P223" s="6"/>
      <c r="S223" s="6"/>
      <c r="T223" s="6"/>
      <c r="U223" s="6"/>
      <c r="V223" s="6"/>
      <c r="Y223" s="6"/>
      <c r="Z223" s="6"/>
      <c r="AA223" s="6"/>
      <c r="AB223" s="6"/>
      <c r="AE223" s="6"/>
      <c r="AF223" s="6"/>
      <c r="AG223" s="6"/>
      <c r="AH223" s="6"/>
      <c r="AK223" s="6"/>
      <c r="AL223" s="6"/>
    </row>
    <row r="224" spans="7:38" x14ac:dyDescent="0.3">
      <c r="G224" s="6"/>
      <c r="H224" s="6"/>
      <c r="I224" s="6"/>
      <c r="J224" s="6"/>
      <c r="M224" s="6"/>
      <c r="N224" s="6"/>
      <c r="O224" s="6"/>
      <c r="P224" s="6"/>
      <c r="S224" s="6"/>
      <c r="T224" s="6"/>
      <c r="U224" s="6"/>
      <c r="V224" s="6"/>
      <c r="Y224" s="6"/>
      <c r="Z224" s="6"/>
      <c r="AA224" s="6"/>
      <c r="AB224" s="6"/>
      <c r="AE224" s="6"/>
      <c r="AF224" s="6"/>
      <c r="AG224" s="6"/>
      <c r="AH224" s="6"/>
      <c r="AK224" s="6"/>
      <c r="AL224" s="6"/>
    </row>
    <row r="225" spans="7:38" x14ac:dyDescent="0.3">
      <c r="G225" s="6"/>
      <c r="H225" s="6"/>
      <c r="I225" s="6"/>
      <c r="J225" s="6"/>
      <c r="M225" s="6"/>
      <c r="N225" s="6"/>
      <c r="O225" s="6"/>
      <c r="P225" s="6"/>
      <c r="S225" s="6"/>
      <c r="T225" s="6"/>
      <c r="U225" s="6"/>
      <c r="V225" s="6"/>
      <c r="Y225" s="6"/>
      <c r="Z225" s="6"/>
      <c r="AA225" s="6"/>
      <c r="AB225" s="6"/>
      <c r="AE225" s="6"/>
      <c r="AF225" s="6"/>
      <c r="AG225" s="6"/>
      <c r="AH225" s="6"/>
      <c r="AK225" s="6"/>
      <c r="AL225" s="6"/>
    </row>
    <row r="226" spans="7:38" x14ac:dyDescent="0.3">
      <c r="G226" s="6"/>
      <c r="H226" s="6"/>
      <c r="I226" s="6"/>
      <c r="J226" s="6"/>
      <c r="M226" s="6"/>
      <c r="N226" s="6"/>
      <c r="O226" s="6"/>
      <c r="P226" s="6"/>
      <c r="S226" s="6"/>
      <c r="T226" s="6"/>
      <c r="U226" s="6"/>
      <c r="V226" s="6"/>
      <c r="Y226" s="6"/>
      <c r="Z226" s="6"/>
      <c r="AA226" s="6"/>
      <c r="AB226" s="6"/>
      <c r="AE226" s="6"/>
      <c r="AF226" s="6"/>
      <c r="AG226" s="6"/>
      <c r="AH226" s="6"/>
      <c r="AK226" s="6"/>
      <c r="AL226" s="6"/>
    </row>
    <row r="227" spans="7:38" x14ac:dyDescent="0.3">
      <c r="G227" s="6"/>
      <c r="H227" s="6"/>
      <c r="I227" s="6"/>
      <c r="J227" s="6"/>
      <c r="M227" s="6"/>
      <c r="N227" s="6"/>
      <c r="O227" s="6"/>
      <c r="P227" s="6"/>
      <c r="S227" s="6"/>
      <c r="T227" s="6"/>
      <c r="U227" s="6"/>
      <c r="V227" s="6"/>
      <c r="Y227" s="6"/>
      <c r="Z227" s="6"/>
      <c r="AA227" s="6"/>
      <c r="AB227" s="6"/>
      <c r="AE227" s="6"/>
      <c r="AF227" s="6"/>
      <c r="AG227" s="6"/>
      <c r="AH227" s="6"/>
      <c r="AK227" s="6"/>
      <c r="AL227" s="6"/>
    </row>
    <row r="228" spans="7:38" x14ac:dyDescent="0.3">
      <c r="G228" s="6"/>
      <c r="H228" s="6"/>
      <c r="I228" s="6"/>
      <c r="J228" s="6"/>
      <c r="M228" s="6"/>
      <c r="N228" s="6"/>
      <c r="O228" s="6"/>
      <c r="P228" s="6"/>
      <c r="S228" s="6"/>
      <c r="T228" s="6"/>
      <c r="U228" s="6"/>
      <c r="V228" s="6"/>
      <c r="Y228" s="6"/>
      <c r="Z228" s="6"/>
      <c r="AA228" s="6"/>
      <c r="AB228" s="6"/>
      <c r="AE228" s="6"/>
      <c r="AF228" s="6"/>
      <c r="AG228" s="6"/>
      <c r="AH228" s="6"/>
      <c r="AK228" s="6"/>
      <c r="AL228" s="6"/>
    </row>
    <row r="229" spans="7:38" x14ac:dyDescent="0.3">
      <c r="G229" s="6"/>
      <c r="H229" s="6"/>
      <c r="I229" s="6"/>
      <c r="J229" s="6"/>
      <c r="M229" s="6"/>
      <c r="N229" s="6"/>
      <c r="O229" s="6"/>
      <c r="P229" s="6"/>
      <c r="S229" s="6"/>
      <c r="T229" s="6"/>
      <c r="U229" s="6"/>
      <c r="V229" s="6"/>
      <c r="Y229" s="6"/>
      <c r="Z229" s="6"/>
      <c r="AA229" s="6"/>
      <c r="AB229" s="6"/>
      <c r="AE229" s="6"/>
      <c r="AF229" s="6"/>
      <c r="AG229" s="6"/>
      <c r="AH229" s="6"/>
      <c r="AK229" s="6"/>
      <c r="AL229" s="6"/>
    </row>
    <row r="230" spans="7:38" x14ac:dyDescent="0.3">
      <c r="G230" s="6"/>
      <c r="H230" s="6"/>
      <c r="I230" s="6"/>
      <c r="J230" s="6"/>
      <c r="M230" s="6"/>
      <c r="N230" s="6"/>
      <c r="O230" s="6"/>
      <c r="P230" s="6"/>
      <c r="S230" s="6"/>
      <c r="T230" s="6"/>
      <c r="U230" s="6"/>
      <c r="V230" s="6"/>
      <c r="Y230" s="6"/>
      <c r="Z230" s="6"/>
      <c r="AA230" s="6"/>
      <c r="AB230" s="6"/>
      <c r="AE230" s="6"/>
      <c r="AF230" s="6"/>
      <c r="AG230" s="6"/>
      <c r="AH230" s="6"/>
      <c r="AK230" s="6"/>
      <c r="AL230" s="6"/>
    </row>
    <row r="231" spans="7:38" x14ac:dyDescent="0.3">
      <c r="G231" s="6"/>
      <c r="H231" s="6"/>
      <c r="I231" s="6"/>
      <c r="J231" s="6"/>
      <c r="M231" s="6"/>
      <c r="N231" s="6"/>
      <c r="O231" s="6"/>
      <c r="P231" s="6"/>
      <c r="S231" s="6"/>
      <c r="T231" s="6"/>
      <c r="U231" s="6"/>
      <c r="V231" s="6"/>
      <c r="Y231" s="6"/>
      <c r="Z231" s="6"/>
      <c r="AA231" s="6"/>
      <c r="AB231" s="6"/>
      <c r="AE231" s="6"/>
      <c r="AF231" s="6"/>
      <c r="AG231" s="6"/>
      <c r="AH231" s="6"/>
      <c r="AK231" s="6"/>
      <c r="AL231" s="6"/>
    </row>
    <row r="232" spans="7:38" x14ac:dyDescent="0.3">
      <c r="G232" s="6"/>
      <c r="H232" s="6"/>
      <c r="I232" s="6"/>
      <c r="J232" s="6"/>
      <c r="M232" s="6"/>
      <c r="N232" s="6"/>
      <c r="O232" s="6"/>
      <c r="P232" s="6"/>
      <c r="S232" s="6"/>
      <c r="T232" s="6"/>
      <c r="U232" s="6"/>
      <c r="V232" s="6"/>
      <c r="Y232" s="6"/>
      <c r="Z232" s="6"/>
      <c r="AA232" s="6"/>
      <c r="AB232" s="6"/>
      <c r="AE232" s="6"/>
      <c r="AF232" s="6"/>
      <c r="AG232" s="6"/>
      <c r="AH232" s="6"/>
      <c r="AK232" s="6"/>
      <c r="AL232" s="6"/>
    </row>
    <row r="233" spans="7:38" x14ac:dyDescent="0.3">
      <c r="G233" s="6"/>
      <c r="H233" s="6"/>
      <c r="I233" s="6"/>
      <c r="J233" s="6"/>
      <c r="M233" s="6"/>
      <c r="N233" s="6"/>
      <c r="O233" s="6"/>
      <c r="P233" s="6"/>
      <c r="S233" s="6"/>
      <c r="T233" s="6"/>
      <c r="U233" s="6"/>
      <c r="V233" s="6"/>
      <c r="Y233" s="6"/>
      <c r="Z233" s="6"/>
      <c r="AA233" s="6"/>
      <c r="AB233" s="6"/>
      <c r="AE233" s="6"/>
      <c r="AF233" s="6"/>
      <c r="AG233" s="6"/>
      <c r="AH233" s="6"/>
      <c r="AK233" s="6"/>
      <c r="AL233" s="6"/>
    </row>
    <row r="234" spans="7:38" x14ac:dyDescent="0.3">
      <c r="G234" s="6"/>
      <c r="H234" s="6"/>
      <c r="I234" s="6"/>
      <c r="J234" s="6"/>
      <c r="M234" s="6"/>
      <c r="N234" s="6"/>
      <c r="O234" s="6"/>
      <c r="P234" s="6"/>
      <c r="S234" s="6"/>
      <c r="T234" s="6"/>
      <c r="U234" s="6"/>
      <c r="V234" s="6"/>
      <c r="Y234" s="6"/>
      <c r="Z234" s="6"/>
      <c r="AA234" s="6"/>
      <c r="AB234" s="6"/>
      <c r="AE234" s="6"/>
      <c r="AF234" s="6"/>
      <c r="AG234" s="6"/>
      <c r="AH234" s="6"/>
      <c r="AK234" s="6"/>
      <c r="AL234" s="6"/>
    </row>
    <row r="235" spans="7:38" x14ac:dyDescent="0.3">
      <c r="G235" s="6"/>
      <c r="H235" s="6"/>
      <c r="I235" s="6"/>
      <c r="J235" s="6"/>
      <c r="M235" s="6"/>
      <c r="N235" s="6"/>
      <c r="O235" s="6"/>
      <c r="P235" s="6"/>
      <c r="S235" s="6"/>
      <c r="T235" s="6"/>
      <c r="U235" s="6"/>
      <c r="V235" s="6"/>
      <c r="Y235" s="6"/>
      <c r="Z235" s="6"/>
      <c r="AA235" s="6"/>
      <c r="AB235" s="6"/>
      <c r="AE235" s="6"/>
      <c r="AF235" s="6"/>
      <c r="AG235" s="6"/>
      <c r="AH235" s="6"/>
      <c r="AK235" s="6"/>
      <c r="AL235" s="6"/>
    </row>
    <row r="236" spans="7:38" x14ac:dyDescent="0.3">
      <c r="G236" s="6"/>
      <c r="H236" s="6"/>
      <c r="I236" s="6"/>
      <c r="J236" s="6"/>
      <c r="M236" s="6"/>
      <c r="N236" s="6"/>
      <c r="O236" s="6"/>
      <c r="P236" s="6"/>
      <c r="S236" s="6"/>
      <c r="T236" s="6"/>
      <c r="U236" s="6"/>
      <c r="V236" s="6"/>
      <c r="Y236" s="6"/>
      <c r="Z236" s="6"/>
      <c r="AA236" s="6"/>
      <c r="AB236" s="6"/>
      <c r="AE236" s="6"/>
      <c r="AF236" s="6"/>
      <c r="AG236" s="6"/>
      <c r="AH236" s="6"/>
      <c r="AK236" s="6"/>
      <c r="AL236" s="6"/>
    </row>
    <row r="237" spans="7:38" x14ac:dyDescent="0.3">
      <c r="G237" s="6"/>
      <c r="H237" s="6"/>
      <c r="I237" s="6"/>
      <c r="J237" s="6"/>
      <c r="M237" s="6"/>
      <c r="N237" s="6"/>
      <c r="O237" s="6"/>
      <c r="P237" s="6"/>
      <c r="S237" s="6"/>
      <c r="T237" s="6"/>
      <c r="U237" s="6"/>
      <c r="V237" s="6"/>
      <c r="Y237" s="6"/>
      <c r="Z237" s="6"/>
      <c r="AA237" s="6"/>
      <c r="AB237" s="6"/>
      <c r="AE237" s="6"/>
      <c r="AF237" s="6"/>
      <c r="AG237" s="6"/>
      <c r="AH237" s="6"/>
      <c r="AK237" s="6"/>
      <c r="AL237" s="6"/>
    </row>
    <row r="238" spans="7:38" x14ac:dyDescent="0.3">
      <c r="G238" s="6"/>
      <c r="H238" s="6"/>
      <c r="I238" s="6"/>
      <c r="J238" s="6"/>
      <c r="M238" s="6"/>
      <c r="N238" s="6"/>
      <c r="O238" s="6"/>
      <c r="P238" s="6"/>
      <c r="S238" s="6"/>
      <c r="T238" s="6"/>
      <c r="U238" s="6"/>
      <c r="V238" s="6"/>
      <c r="Y238" s="6"/>
      <c r="Z238" s="6"/>
      <c r="AA238" s="6"/>
      <c r="AB238" s="6"/>
      <c r="AE238" s="6"/>
      <c r="AF238" s="6"/>
      <c r="AG238" s="6"/>
      <c r="AH238" s="6"/>
      <c r="AK238" s="6"/>
      <c r="AL238" s="6"/>
    </row>
    <row r="239" spans="7:38" x14ac:dyDescent="0.3">
      <c r="G239" s="6"/>
      <c r="H239" s="6"/>
      <c r="I239" s="6"/>
      <c r="J239" s="6"/>
      <c r="M239" s="6"/>
      <c r="N239" s="6"/>
      <c r="O239" s="6"/>
      <c r="P239" s="6"/>
      <c r="S239" s="6"/>
      <c r="T239" s="6"/>
      <c r="U239" s="6"/>
      <c r="V239" s="6"/>
      <c r="Y239" s="6"/>
      <c r="Z239" s="6"/>
      <c r="AA239" s="6"/>
      <c r="AB239" s="6"/>
      <c r="AE239" s="6"/>
      <c r="AF239" s="6"/>
      <c r="AG239" s="6"/>
      <c r="AH239" s="6"/>
      <c r="AK239" s="6"/>
      <c r="AL239" s="6"/>
    </row>
    <row r="240" spans="7:38" x14ac:dyDescent="0.3">
      <c r="G240" s="6"/>
      <c r="H240" s="6"/>
      <c r="I240" s="6"/>
      <c r="J240" s="6"/>
      <c r="M240" s="6"/>
      <c r="N240" s="6"/>
      <c r="O240" s="6"/>
      <c r="P240" s="6"/>
      <c r="S240" s="6"/>
      <c r="T240" s="6"/>
      <c r="U240" s="6"/>
      <c r="V240" s="6"/>
      <c r="Y240" s="6"/>
      <c r="Z240" s="6"/>
      <c r="AA240" s="6"/>
      <c r="AB240" s="6"/>
      <c r="AE240" s="6"/>
      <c r="AF240" s="6"/>
      <c r="AG240" s="6"/>
      <c r="AH240" s="6"/>
      <c r="AK240" s="6"/>
      <c r="AL240" s="6"/>
    </row>
    <row r="241" spans="7:38" x14ac:dyDescent="0.3">
      <c r="G241" s="6"/>
      <c r="H241" s="6"/>
      <c r="I241" s="6"/>
      <c r="J241" s="6"/>
      <c r="M241" s="6"/>
      <c r="N241" s="6"/>
      <c r="O241" s="6"/>
      <c r="P241" s="6"/>
      <c r="S241" s="6"/>
      <c r="T241" s="6"/>
      <c r="U241" s="6"/>
      <c r="V241" s="6"/>
      <c r="Y241" s="6"/>
      <c r="Z241" s="6"/>
      <c r="AA241" s="6"/>
      <c r="AB241" s="6"/>
      <c r="AE241" s="6"/>
      <c r="AF241" s="6"/>
      <c r="AG241" s="6"/>
      <c r="AH241" s="6"/>
      <c r="AK241" s="6"/>
      <c r="AL241" s="6"/>
    </row>
    <row r="242" spans="7:38" x14ac:dyDescent="0.3">
      <c r="G242" s="6"/>
      <c r="H242" s="6"/>
      <c r="I242" s="6"/>
      <c r="J242" s="6"/>
      <c r="M242" s="6"/>
      <c r="N242" s="6"/>
      <c r="O242" s="6"/>
      <c r="P242" s="6"/>
      <c r="S242" s="6"/>
      <c r="T242" s="6"/>
      <c r="U242" s="6"/>
      <c r="V242" s="6"/>
      <c r="Y242" s="6"/>
      <c r="Z242" s="6"/>
      <c r="AA242" s="6"/>
      <c r="AB242" s="6"/>
      <c r="AE242" s="6"/>
      <c r="AF242" s="6"/>
      <c r="AG242" s="6"/>
      <c r="AH242" s="6"/>
      <c r="AK242" s="6"/>
      <c r="AL242" s="6"/>
    </row>
    <row r="243" spans="7:38" x14ac:dyDescent="0.3">
      <c r="G243" s="6"/>
      <c r="H243" s="6"/>
      <c r="I243" s="6"/>
      <c r="J243" s="6"/>
      <c r="M243" s="6"/>
      <c r="N243" s="6"/>
      <c r="O243" s="6"/>
      <c r="P243" s="6"/>
      <c r="S243" s="6"/>
      <c r="T243" s="6"/>
      <c r="U243" s="6"/>
      <c r="V243" s="6"/>
      <c r="Y243" s="6"/>
      <c r="Z243" s="6"/>
      <c r="AA243" s="6"/>
      <c r="AB243" s="6"/>
      <c r="AE243" s="6"/>
      <c r="AF243" s="6"/>
      <c r="AG243" s="6"/>
      <c r="AH243" s="6"/>
      <c r="AK243" s="6"/>
      <c r="AL243" s="6"/>
    </row>
    <row r="244" spans="7:38" x14ac:dyDescent="0.3">
      <c r="G244" s="6"/>
      <c r="H244" s="6"/>
      <c r="I244" s="6"/>
      <c r="J244" s="6"/>
      <c r="M244" s="6"/>
      <c r="N244" s="6"/>
      <c r="O244" s="6"/>
      <c r="P244" s="6"/>
      <c r="S244" s="6"/>
      <c r="T244" s="6"/>
      <c r="U244" s="6"/>
      <c r="V244" s="6"/>
      <c r="Y244" s="6"/>
      <c r="Z244" s="6"/>
      <c r="AA244" s="6"/>
      <c r="AB244" s="6"/>
      <c r="AE244" s="6"/>
      <c r="AF244" s="6"/>
      <c r="AG244" s="6"/>
      <c r="AH244" s="6"/>
      <c r="AK244" s="6"/>
      <c r="AL244" s="6"/>
    </row>
    <row r="245" spans="7:38" x14ac:dyDescent="0.3">
      <c r="G245" s="6"/>
      <c r="H245" s="6"/>
      <c r="I245" s="6"/>
      <c r="J245" s="6"/>
      <c r="M245" s="6"/>
      <c r="N245" s="6"/>
      <c r="O245" s="6"/>
      <c r="P245" s="6"/>
      <c r="S245" s="6"/>
      <c r="T245" s="6"/>
      <c r="U245" s="6"/>
      <c r="V245" s="6"/>
      <c r="Y245" s="6"/>
      <c r="Z245" s="6"/>
      <c r="AA245" s="6"/>
      <c r="AB245" s="6"/>
      <c r="AE245" s="6"/>
      <c r="AF245" s="6"/>
      <c r="AG245" s="6"/>
      <c r="AH245" s="6"/>
      <c r="AK245" s="6"/>
      <c r="AL245" s="6"/>
    </row>
    <row r="246" spans="7:38" x14ac:dyDescent="0.3">
      <c r="G246" s="6"/>
      <c r="H246" s="6"/>
      <c r="I246" s="6"/>
      <c r="J246" s="6"/>
      <c r="M246" s="6"/>
      <c r="N246" s="6"/>
      <c r="O246" s="6"/>
      <c r="P246" s="6"/>
      <c r="S246" s="6"/>
      <c r="T246" s="6"/>
      <c r="U246" s="6"/>
      <c r="V246" s="6"/>
      <c r="Y246" s="6"/>
      <c r="Z246" s="6"/>
      <c r="AA246" s="6"/>
      <c r="AB246" s="6"/>
      <c r="AE246" s="6"/>
      <c r="AF246" s="6"/>
      <c r="AG246" s="6"/>
      <c r="AH246" s="6"/>
      <c r="AK246" s="6"/>
      <c r="AL246" s="6"/>
    </row>
    <row r="247" spans="7:38" x14ac:dyDescent="0.3">
      <c r="G247" s="6"/>
      <c r="H247" s="6"/>
      <c r="I247" s="6"/>
      <c r="J247" s="6"/>
      <c r="M247" s="6"/>
      <c r="N247" s="6"/>
      <c r="O247" s="6"/>
      <c r="P247" s="6"/>
      <c r="S247" s="6"/>
      <c r="T247" s="6"/>
      <c r="U247" s="6"/>
      <c r="V247" s="6"/>
      <c r="Y247" s="6"/>
      <c r="Z247" s="6"/>
      <c r="AA247" s="6"/>
      <c r="AB247" s="6"/>
      <c r="AE247" s="6"/>
      <c r="AF247" s="6"/>
      <c r="AG247" s="6"/>
      <c r="AH247" s="6"/>
      <c r="AK247" s="6"/>
      <c r="AL247" s="6"/>
    </row>
    <row r="248" spans="7:38" x14ac:dyDescent="0.3">
      <c r="G248" s="6"/>
      <c r="H248" s="6"/>
      <c r="I248" s="6"/>
      <c r="J248" s="6"/>
      <c r="M248" s="6"/>
      <c r="N248" s="6"/>
      <c r="O248" s="6"/>
      <c r="P248" s="6"/>
      <c r="S248" s="6"/>
      <c r="T248" s="6"/>
      <c r="U248" s="6"/>
      <c r="V248" s="6"/>
      <c r="Y248" s="6"/>
      <c r="Z248" s="6"/>
      <c r="AA248" s="6"/>
      <c r="AB248" s="6"/>
      <c r="AE248" s="6"/>
      <c r="AF248" s="6"/>
      <c r="AG248" s="6"/>
      <c r="AH248" s="6"/>
      <c r="AK248" s="6"/>
      <c r="AL248" s="6"/>
    </row>
    <row r="249" spans="7:38" x14ac:dyDescent="0.3">
      <c r="G249" s="6"/>
      <c r="H249" s="6"/>
      <c r="I249" s="6"/>
      <c r="J249" s="6"/>
      <c r="M249" s="6"/>
      <c r="N249" s="6"/>
      <c r="O249" s="6"/>
      <c r="P249" s="6"/>
      <c r="S249" s="6"/>
      <c r="T249" s="6"/>
      <c r="U249" s="6"/>
      <c r="V249" s="6"/>
      <c r="Y249" s="6"/>
      <c r="Z249" s="6"/>
      <c r="AA249" s="6"/>
      <c r="AB249" s="6"/>
      <c r="AE249" s="6"/>
      <c r="AF249" s="6"/>
      <c r="AG249" s="6"/>
      <c r="AH249" s="6"/>
      <c r="AK249" s="6"/>
      <c r="AL249" s="6"/>
    </row>
    <row r="250" spans="7:38" x14ac:dyDescent="0.3">
      <c r="G250" s="6"/>
      <c r="H250" s="6"/>
      <c r="I250" s="6"/>
      <c r="J250" s="6"/>
      <c r="M250" s="6"/>
      <c r="N250" s="6"/>
      <c r="O250" s="6"/>
      <c r="P250" s="6"/>
      <c r="S250" s="6"/>
      <c r="T250" s="6"/>
      <c r="U250" s="6"/>
      <c r="V250" s="6"/>
      <c r="Y250" s="6"/>
      <c r="Z250" s="6"/>
      <c r="AA250" s="6"/>
      <c r="AB250" s="6"/>
      <c r="AE250" s="6"/>
      <c r="AF250" s="6"/>
      <c r="AG250" s="6"/>
      <c r="AH250" s="6"/>
      <c r="AK250" s="6"/>
      <c r="AL250" s="6"/>
    </row>
    <row r="251" spans="7:38" x14ac:dyDescent="0.3">
      <c r="G251" s="6"/>
      <c r="H251" s="6"/>
      <c r="I251" s="6"/>
      <c r="J251" s="6"/>
      <c r="M251" s="6"/>
      <c r="N251" s="6"/>
      <c r="O251" s="6"/>
      <c r="P251" s="6"/>
      <c r="S251" s="6"/>
      <c r="T251" s="6"/>
      <c r="U251" s="6"/>
      <c r="V251" s="6"/>
      <c r="Y251" s="6"/>
      <c r="Z251" s="6"/>
      <c r="AA251" s="6"/>
      <c r="AB251" s="6"/>
      <c r="AE251" s="6"/>
      <c r="AF251" s="6"/>
      <c r="AG251" s="6"/>
      <c r="AH251" s="6"/>
      <c r="AK251" s="6"/>
      <c r="AL251" s="6"/>
    </row>
    <row r="252" spans="7:38" x14ac:dyDescent="0.3">
      <c r="G252" s="6"/>
      <c r="H252" s="6"/>
      <c r="I252" s="6"/>
      <c r="J252" s="6"/>
      <c r="M252" s="6"/>
      <c r="N252" s="6"/>
      <c r="O252" s="6"/>
      <c r="P252" s="6"/>
      <c r="S252" s="6"/>
      <c r="T252" s="6"/>
      <c r="U252" s="6"/>
      <c r="V252" s="6"/>
      <c r="Y252" s="6"/>
      <c r="Z252" s="6"/>
      <c r="AA252" s="6"/>
      <c r="AB252" s="6"/>
      <c r="AE252" s="6"/>
      <c r="AF252" s="6"/>
      <c r="AG252" s="6"/>
      <c r="AH252" s="6"/>
      <c r="AK252" s="6"/>
      <c r="AL252" s="6"/>
    </row>
    <row r="253" spans="7:38" x14ac:dyDescent="0.3">
      <c r="G253" s="6"/>
      <c r="H253" s="6"/>
      <c r="I253" s="6"/>
      <c r="J253" s="6"/>
      <c r="M253" s="6"/>
      <c r="N253" s="6"/>
      <c r="O253" s="6"/>
      <c r="P253" s="6"/>
      <c r="S253" s="6"/>
      <c r="T253" s="6"/>
      <c r="U253" s="6"/>
      <c r="V253" s="6"/>
      <c r="Y253" s="6"/>
      <c r="Z253" s="6"/>
      <c r="AA253" s="6"/>
      <c r="AB253" s="6"/>
      <c r="AE253" s="6"/>
      <c r="AF253" s="6"/>
      <c r="AG253" s="6"/>
      <c r="AH253" s="6"/>
      <c r="AK253" s="6"/>
      <c r="AL253" s="6"/>
    </row>
    <row r="254" spans="7:38" x14ac:dyDescent="0.3">
      <c r="G254" s="6"/>
      <c r="H254" s="6"/>
      <c r="I254" s="6"/>
      <c r="J254" s="6"/>
      <c r="M254" s="6"/>
      <c r="N254" s="6"/>
      <c r="O254" s="6"/>
      <c r="P254" s="6"/>
      <c r="S254" s="6"/>
      <c r="T254" s="6"/>
      <c r="U254" s="6"/>
      <c r="V254" s="6"/>
      <c r="Y254" s="6"/>
      <c r="Z254" s="6"/>
      <c r="AA254" s="6"/>
      <c r="AB254" s="6"/>
      <c r="AE254" s="6"/>
      <c r="AF254" s="6"/>
      <c r="AG254" s="6"/>
      <c r="AH254" s="6"/>
      <c r="AK254" s="6"/>
      <c r="AL254" s="6"/>
    </row>
    <row r="255" spans="7:38" x14ac:dyDescent="0.3">
      <c r="G255" s="6"/>
      <c r="H255" s="6"/>
      <c r="I255" s="6"/>
      <c r="J255" s="6"/>
      <c r="M255" s="6"/>
      <c r="N255" s="6"/>
      <c r="O255" s="6"/>
      <c r="P255" s="6"/>
      <c r="S255" s="6"/>
      <c r="T255" s="6"/>
      <c r="U255" s="6"/>
      <c r="V255" s="6"/>
      <c r="Y255" s="6"/>
      <c r="Z255" s="6"/>
      <c r="AA255" s="6"/>
      <c r="AB255" s="6"/>
      <c r="AE255" s="6"/>
      <c r="AF255" s="6"/>
      <c r="AG255" s="6"/>
      <c r="AH255" s="6"/>
      <c r="AK255" s="6"/>
      <c r="AL255" s="6"/>
    </row>
    <row r="256" spans="7:38" x14ac:dyDescent="0.3">
      <c r="G256" s="6"/>
      <c r="H256" s="6"/>
      <c r="I256" s="6"/>
      <c r="J256" s="6"/>
      <c r="M256" s="6"/>
      <c r="N256" s="6"/>
      <c r="O256" s="6"/>
      <c r="P256" s="6"/>
      <c r="S256" s="6"/>
      <c r="T256" s="6"/>
      <c r="U256" s="6"/>
      <c r="V256" s="6"/>
      <c r="Y256" s="6"/>
      <c r="Z256" s="6"/>
      <c r="AA256" s="6"/>
      <c r="AB256" s="6"/>
      <c r="AE256" s="6"/>
      <c r="AF256" s="6"/>
      <c r="AG256" s="6"/>
      <c r="AH256" s="6"/>
      <c r="AK256" s="6"/>
      <c r="AL256" s="6"/>
    </row>
    <row r="257" spans="7:38" x14ac:dyDescent="0.3">
      <c r="G257" s="6"/>
      <c r="H257" s="6"/>
      <c r="I257" s="6"/>
      <c r="J257" s="6"/>
      <c r="M257" s="6"/>
      <c r="N257" s="6"/>
      <c r="O257" s="6"/>
      <c r="P257" s="6"/>
      <c r="S257" s="6"/>
      <c r="T257" s="6"/>
      <c r="U257" s="6"/>
      <c r="V257" s="6"/>
      <c r="Y257" s="6"/>
      <c r="Z257" s="6"/>
      <c r="AA257" s="6"/>
      <c r="AB257" s="6"/>
      <c r="AE257" s="6"/>
      <c r="AF257" s="6"/>
      <c r="AG257" s="6"/>
      <c r="AH257" s="6"/>
      <c r="AK257" s="6"/>
      <c r="AL257" s="6"/>
    </row>
    <row r="258" spans="7:38" x14ac:dyDescent="0.3">
      <c r="G258" s="6"/>
      <c r="H258" s="6"/>
      <c r="I258" s="6"/>
      <c r="J258" s="6"/>
      <c r="M258" s="6"/>
      <c r="N258" s="6"/>
      <c r="O258" s="6"/>
      <c r="P258" s="6"/>
      <c r="S258" s="6"/>
      <c r="T258" s="6"/>
      <c r="U258" s="6"/>
      <c r="V258" s="6"/>
      <c r="Y258" s="6"/>
      <c r="Z258" s="6"/>
      <c r="AA258" s="6"/>
      <c r="AB258" s="6"/>
      <c r="AE258" s="6"/>
      <c r="AF258" s="6"/>
      <c r="AG258" s="6"/>
      <c r="AH258" s="6"/>
      <c r="AK258" s="6"/>
      <c r="AL258" s="6"/>
    </row>
    <row r="259" spans="7:38" x14ac:dyDescent="0.3">
      <c r="G259" s="6"/>
      <c r="H259" s="6"/>
      <c r="I259" s="6"/>
      <c r="J259" s="6"/>
      <c r="M259" s="6"/>
      <c r="N259" s="6"/>
      <c r="O259" s="6"/>
      <c r="P259" s="6"/>
      <c r="S259" s="6"/>
      <c r="T259" s="6"/>
      <c r="U259" s="6"/>
      <c r="V259" s="6"/>
      <c r="Y259" s="6"/>
      <c r="Z259" s="6"/>
      <c r="AA259" s="6"/>
      <c r="AB259" s="6"/>
      <c r="AE259" s="6"/>
      <c r="AF259" s="6"/>
      <c r="AG259" s="6"/>
      <c r="AH259" s="6"/>
      <c r="AK259" s="6"/>
      <c r="AL259" s="6"/>
    </row>
    <row r="260" spans="7:38" x14ac:dyDescent="0.3">
      <c r="G260" s="5"/>
    </row>
    <row r="261" spans="7:38" x14ac:dyDescent="0.3">
      <c r="G261" s="5"/>
    </row>
    <row r="262" spans="7:38" x14ac:dyDescent="0.3">
      <c r="G262" s="5"/>
    </row>
    <row r="263" spans="7:38" x14ac:dyDescent="0.3">
      <c r="G263" s="5"/>
    </row>
    <row r="264" spans="7:38" x14ac:dyDescent="0.3">
      <c r="G264" s="5"/>
    </row>
    <row r="265" spans="7:38" x14ac:dyDescent="0.3">
      <c r="G265" s="5"/>
    </row>
    <row r="266" spans="7:38" x14ac:dyDescent="0.3">
      <c r="G266" s="5"/>
    </row>
    <row r="267" spans="7:38" x14ac:dyDescent="0.3">
      <c r="G267" s="5"/>
    </row>
    <row r="268" spans="7:38" x14ac:dyDescent="0.3">
      <c r="G268" s="5"/>
    </row>
    <row r="269" spans="7:38" x14ac:dyDescent="0.3">
      <c r="G269" s="5"/>
    </row>
    <row r="270" spans="7:38" x14ac:dyDescent="0.3">
      <c r="G270" s="5"/>
    </row>
    <row r="271" spans="7:38" x14ac:dyDescent="0.3">
      <c r="G271" s="5"/>
    </row>
    <row r="272" spans="7:38" x14ac:dyDescent="0.3">
      <c r="G272" s="5"/>
    </row>
    <row r="273" spans="7:7" x14ac:dyDescent="0.3">
      <c r="G273" s="5"/>
    </row>
    <row r="274" spans="7:7" x14ac:dyDescent="0.3">
      <c r="G274" s="5"/>
    </row>
    <row r="275" spans="7:7" x14ac:dyDescent="0.3">
      <c r="G275" s="5"/>
    </row>
    <row r="276" spans="7:7" x14ac:dyDescent="0.3">
      <c r="G276" s="5"/>
    </row>
    <row r="277" spans="7:7" x14ac:dyDescent="0.3">
      <c r="G277" s="5"/>
    </row>
    <row r="278" spans="7:7" x14ac:dyDescent="0.3">
      <c r="G278" s="5"/>
    </row>
    <row r="279" spans="7:7" x14ac:dyDescent="0.3">
      <c r="G279" s="5"/>
    </row>
    <row r="280" spans="7:7" x14ac:dyDescent="0.3">
      <c r="G280" s="5"/>
    </row>
    <row r="281" spans="7:7" x14ac:dyDescent="0.3">
      <c r="G281" s="5"/>
    </row>
    <row r="282" spans="7:7" x14ac:dyDescent="0.3">
      <c r="G282" s="5"/>
    </row>
    <row r="283" spans="7:7" x14ac:dyDescent="0.3">
      <c r="G283" s="5"/>
    </row>
    <row r="284" spans="7:7" x14ac:dyDescent="0.3">
      <c r="G284" s="5"/>
    </row>
    <row r="285" spans="7:7" x14ac:dyDescent="0.3">
      <c r="G285" s="5"/>
    </row>
    <row r="286" spans="7:7" x14ac:dyDescent="0.3">
      <c r="G286" s="5"/>
    </row>
    <row r="287" spans="7:7" x14ac:dyDescent="0.3">
      <c r="G287" s="5"/>
    </row>
    <row r="288" spans="7:7" x14ac:dyDescent="0.3">
      <c r="G288" s="5"/>
    </row>
    <row r="289" spans="7:7" x14ac:dyDescent="0.3">
      <c r="G289" s="5"/>
    </row>
    <row r="290" spans="7:7" x14ac:dyDescent="0.3">
      <c r="G290" s="5"/>
    </row>
    <row r="291" spans="7:7" x14ac:dyDescent="0.3">
      <c r="G291" s="5"/>
    </row>
    <row r="292" spans="7:7" x14ac:dyDescent="0.3">
      <c r="G292" s="5"/>
    </row>
    <row r="293" spans="7:7" x14ac:dyDescent="0.3">
      <c r="G293" s="5"/>
    </row>
    <row r="294" spans="7:7" x14ac:dyDescent="0.3">
      <c r="G294" s="5"/>
    </row>
    <row r="295" spans="7:7" x14ac:dyDescent="0.3">
      <c r="G295" s="5"/>
    </row>
    <row r="296" spans="7:7" x14ac:dyDescent="0.3">
      <c r="G296" s="5"/>
    </row>
    <row r="297" spans="7:7" x14ac:dyDescent="0.3">
      <c r="G297" s="5"/>
    </row>
    <row r="298" spans="7:7" x14ac:dyDescent="0.3">
      <c r="G298" s="5"/>
    </row>
    <row r="299" spans="7:7" x14ac:dyDescent="0.3">
      <c r="G299" s="5"/>
    </row>
    <row r="300" spans="7:7" x14ac:dyDescent="0.3">
      <c r="G300" s="5"/>
    </row>
    <row r="301" spans="7:7" x14ac:dyDescent="0.3">
      <c r="G301" s="5"/>
    </row>
    <row r="302" spans="7:7" x14ac:dyDescent="0.3">
      <c r="G302" s="5"/>
    </row>
    <row r="303" spans="7:7" x14ac:dyDescent="0.3">
      <c r="G303" s="5"/>
    </row>
    <row r="304" spans="7:7" x14ac:dyDescent="0.3">
      <c r="G304" s="5"/>
    </row>
    <row r="305" spans="7:7" x14ac:dyDescent="0.3">
      <c r="G305" s="5"/>
    </row>
    <row r="306" spans="7:7" x14ac:dyDescent="0.3">
      <c r="G306" s="5"/>
    </row>
    <row r="307" spans="7:7" x14ac:dyDescent="0.3">
      <c r="G307" s="5"/>
    </row>
    <row r="308" spans="7:7" x14ac:dyDescent="0.3">
      <c r="G308" s="5"/>
    </row>
    <row r="309" spans="7:7" x14ac:dyDescent="0.3">
      <c r="G309" s="5"/>
    </row>
    <row r="310" spans="7:7" x14ac:dyDescent="0.3">
      <c r="G310" s="5"/>
    </row>
    <row r="311" spans="7:7" x14ac:dyDescent="0.3">
      <c r="G311" s="5"/>
    </row>
    <row r="312" spans="7:7" x14ac:dyDescent="0.3">
      <c r="G312" s="5"/>
    </row>
    <row r="313" spans="7:7" x14ac:dyDescent="0.3">
      <c r="G313" s="5"/>
    </row>
    <row r="314" spans="7:7" x14ac:dyDescent="0.3">
      <c r="G314" s="5"/>
    </row>
    <row r="315" spans="7:7" x14ac:dyDescent="0.3">
      <c r="G315" s="5"/>
    </row>
    <row r="316" spans="7:7" x14ac:dyDescent="0.3">
      <c r="G316" s="5"/>
    </row>
    <row r="317" spans="7:7" x14ac:dyDescent="0.3">
      <c r="G317" s="5"/>
    </row>
    <row r="318" spans="7:7" x14ac:dyDescent="0.3">
      <c r="G318" s="5"/>
    </row>
    <row r="319" spans="7:7" x14ac:dyDescent="0.3">
      <c r="G319" s="5"/>
    </row>
    <row r="320" spans="7:7" x14ac:dyDescent="0.3">
      <c r="G320" s="5"/>
    </row>
    <row r="321" spans="7:7" x14ac:dyDescent="0.3">
      <c r="G321" s="5"/>
    </row>
    <row r="322" spans="7:7" x14ac:dyDescent="0.3">
      <c r="G322" s="5"/>
    </row>
    <row r="323" spans="7:7" x14ac:dyDescent="0.3">
      <c r="G323" s="5"/>
    </row>
    <row r="324" spans="7:7" x14ac:dyDescent="0.3">
      <c r="G324" s="5"/>
    </row>
    <row r="325" spans="7:7" x14ac:dyDescent="0.3">
      <c r="G325" s="5"/>
    </row>
    <row r="326" spans="7:7" x14ac:dyDescent="0.3">
      <c r="G326" s="5"/>
    </row>
    <row r="327" spans="7:7" x14ac:dyDescent="0.3">
      <c r="G327" s="5"/>
    </row>
    <row r="328" spans="7:7" x14ac:dyDescent="0.3">
      <c r="G328" s="5"/>
    </row>
    <row r="329" spans="7:7" x14ac:dyDescent="0.3">
      <c r="G329" s="5"/>
    </row>
    <row r="330" spans="7:7" x14ac:dyDescent="0.3">
      <c r="G330" s="5"/>
    </row>
    <row r="331" spans="7:7" x14ac:dyDescent="0.3">
      <c r="G331" s="5"/>
    </row>
    <row r="332" spans="7:7" x14ac:dyDescent="0.3">
      <c r="G332" s="5"/>
    </row>
    <row r="333" spans="7:7" x14ac:dyDescent="0.3">
      <c r="G333" s="5"/>
    </row>
    <row r="334" spans="7:7" x14ac:dyDescent="0.3">
      <c r="G334" s="5"/>
    </row>
    <row r="335" spans="7:7" x14ac:dyDescent="0.3">
      <c r="G335" s="5"/>
    </row>
    <row r="336" spans="7:7" x14ac:dyDescent="0.3">
      <c r="G336" s="5"/>
    </row>
    <row r="337" spans="7:7" x14ac:dyDescent="0.3">
      <c r="G337" s="5"/>
    </row>
    <row r="338" spans="7:7" x14ac:dyDescent="0.3">
      <c r="G338" s="5"/>
    </row>
    <row r="339" spans="7:7" x14ac:dyDescent="0.3">
      <c r="G339" s="5"/>
    </row>
    <row r="340" spans="7:7" x14ac:dyDescent="0.3">
      <c r="G340" s="5"/>
    </row>
    <row r="341" spans="7:7" x14ac:dyDescent="0.3">
      <c r="G341" s="5"/>
    </row>
    <row r="342" spans="7:7" x14ac:dyDescent="0.3">
      <c r="G342" s="5"/>
    </row>
    <row r="343" spans="7:7" x14ac:dyDescent="0.3">
      <c r="G343" s="5"/>
    </row>
    <row r="344" spans="7:7" x14ac:dyDescent="0.3">
      <c r="G344" s="5"/>
    </row>
    <row r="345" spans="7:7" x14ac:dyDescent="0.3">
      <c r="G345" s="5"/>
    </row>
    <row r="346" spans="7:7" x14ac:dyDescent="0.3">
      <c r="G346" s="5"/>
    </row>
    <row r="347" spans="7:7" x14ac:dyDescent="0.3">
      <c r="G347" s="5"/>
    </row>
    <row r="348" spans="7:7" x14ac:dyDescent="0.3">
      <c r="G348" s="5"/>
    </row>
    <row r="349" spans="7:7" x14ac:dyDescent="0.3">
      <c r="G349" s="5"/>
    </row>
    <row r="350" spans="7:7" x14ac:dyDescent="0.3">
      <c r="G350" s="5"/>
    </row>
    <row r="351" spans="7:7" x14ac:dyDescent="0.3">
      <c r="G351" s="5"/>
    </row>
    <row r="352" spans="7:7" x14ac:dyDescent="0.3">
      <c r="G352" s="5"/>
    </row>
    <row r="353" spans="7:7" x14ac:dyDescent="0.3">
      <c r="G353" s="5"/>
    </row>
    <row r="354" spans="7:7" x14ac:dyDescent="0.3">
      <c r="G354" s="5"/>
    </row>
    <row r="355" spans="7:7" x14ac:dyDescent="0.3">
      <c r="G355" s="5"/>
    </row>
    <row r="356" spans="7:7" x14ac:dyDescent="0.3">
      <c r="G356" s="5"/>
    </row>
    <row r="357" spans="7:7" x14ac:dyDescent="0.3">
      <c r="G357" s="5"/>
    </row>
    <row r="358" spans="7:7" x14ac:dyDescent="0.3">
      <c r="G358" s="5"/>
    </row>
    <row r="359" spans="7:7" x14ac:dyDescent="0.3">
      <c r="G359" s="5"/>
    </row>
    <row r="360" spans="7:7" x14ac:dyDescent="0.3">
      <c r="G360" s="5"/>
    </row>
    <row r="361" spans="7:7" x14ac:dyDescent="0.3">
      <c r="G361" s="5"/>
    </row>
    <row r="362" spans="7:7" x14ac:dyDescent="0.3">
      <c r="G362" s="5"/>
    </row>
    <row r="363" spans="7:7" x14ac:dyDescent="0.3">
      <c r="G363" s="5"/>
    </row>
    <row r="364" spans="7:7" x14ac:dyDescent="0.3">
      <c r="G364" s="5"/>
    </row>
    <row r="365" spans="7:7" x14ac:dyDescent="0.3">
      <c r="G365" s="5"/>
    </row>
    <row r="366" spans="7:7" x14ac:dyDescent="0.3">
      <c r="G366" s="5"/>
    </row>
    <row r="367" spans="7:7" x14ac:dyDescent="0.3">
      <c r="G367" s="5"/>
    </row>
    <row r="368" spans="7:7" x14ac:dyDescent="0.3">
      <c r="G368" s="5"/>
    </row>
    <row r="369" spans="7:7" x14ac:dyDescent="0.3">
      <c r="G369" s="5"/>
    </row>
    <row r="370" spans="7:7" x14ac:dyDescent="0.3">
      <c r="G370" s="5"/>
    </row>
    <row r="371" spans="7:7" x14ac:dyDescent="0.3">
      <c r="G371" s="5"/>
    </row>
    <row r="372" spans="7:7" x14ac:dyDescent="0.3">
      <c r="G372" s="5"/>
    </row>
    <row r="373" spans="7:7" x14ac:dyDescent="0.3">
      <c r="G373" s="5"/>
    </row>
    <row r="374" spans="7:7" x14ac:dyDescent="0.3">
      <c r="G374" s="5"/>
    </row>
    <row r="375" spans="7:7" x14ac:dyDescent="0.3">
      <c r="G375" s="5"/>
    </row>
    <row r="376" spans="7:7" x14ac:dyDescent="0.3">
      <c r="G376" s="5"/>
    </row>
    <row r="377" spans="7:7" x14ac:dyDescent="0.3">
      <c r="G377" s="5"/>
    </row>
    <row r="378" spans="7:7" x14ac:dyDescent="0.3">
      <c r="G378" s="5"/>
    </row>
    <row r="379" spans="7:7" x14ac:dyDescent="0.3">
      <c r="G379" s="5"/>
    </row>
    <row r="380" spans="7:7" x14ac:dyDescent="0.3">
      <c r="G380" s="5"/>
    </row>
    <row r="381" spans="7:7" x14ac:dyDescent="0.3">
      <c r="G381" s="5"/>
    </row>
    <row r="382" spans="7:7" x14ac:dyDescent="0.3">
      <c r="G382" s="5"/>
    </row>
    <row r="383" spans="7:7" x14ac:dyDescent="0.3">
      <c r="G383" s="5"/>
    </row>
    <row r="384" spans="7:7" x14ac:dyDescent="0.3">
      <c r="G384" s="5"/>
    </row>
    <row r="385" spans="7:7" x14ac:dyDescent="0.3">
      <c r="G385" s="5"/>
    </row>
    <row r="386" spans="7:7" x14ac:dyDescent="0.3">
      <c r="G386" s="5"/>
    </row>
    <row r="387" spans="7:7" x14ac:dyDescent="0.3">
      <c r="G387" s="5"/>
    </row>
    <row r="388" spans="7:7" x14ac:dyDescent="0.3">
      <c r="G388" s="5"/>
    </row>
    <row r="389" spans="7:7" x14ac:dyDescent="0.3">
      <c r="G389" s="5"/>
    </row>
    <row r="390" spans="7:7" x14ac:dyDescent="0.3">
      <c r="G390" s="5"/>
    </row>
    <row r="391" spans="7:7" x14ac:dyDescent="0.3">
      <c r="G391" s="5"/>
    </row>
    <row r="392" spans="7:7" x14ac:dyDescent="0.3">
      <c r="G392" s="5"/>
    </row>
  </sheetData>
  <mergeCells count="13">
    <mergeCell ref="AL15:AL16"/>
    <mergeCell ref="B18:D18"/>
    <mergeCell ref="H18:J18"/>
    <mergeCell ref="N18:P18"/>
    <mergeCell ref="T18:V18"/>
    <mergeCell ref="Z18:AB18"/>
    <mergeCell ref="AF18:AH18"/>
    <mergeCell ref="B15:D16"/>
    <mergeCell ref="H15:J16"/>
    <mergeCell ref="N15:P16"/>
    <mergeCell ref="T15:V16"/>
    <mergeCell ref="Z15:AB16"/>
    <mergeCell ref="AF15:AH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EBBB-DBAB-487D-A17C-2CE9F3561A7D}">
  <dimension ref="A1:J51"/>
  <sheetViews>
    <sheetView topLeftCell="A3" zoomScaleNormal="100" workbookViewId="0">
      <selection activeCell="J13" sqref="J13"/>
    </sheetView>
  </sheetViews>
  <sheetFormatPr defaultColWidth="9.109375" defaultRowHeight="13.2" x14ac:dyDescent="0.25"/>
  <cols>
    <col min="1" max="16384" width="9.109375" style="44"/>
  </cols>
  <sheetData>
    <row r="1" spans="1:10" ht="15.6" x14ac:dyDescent="0.3">
      <c r="A1" s="38" t="s">
        <v>20</v>
      </c>
      <c r="B1" s="39"/>
      <c r="C1" s="39"/>
      <c r="D1" s="39"/>
      <c r="E1" s="39"/>
      <c r="F1" s="39"/>
    </row>
    <row r="2" spans="1:10" x14ac:dyDescent="0.25">
      <c r="A2" s="39" t="s">
        <v>21</v>
      </c>
      <c r="B2" s="39"/>
      <c r="C2" s="39"/>
      <c r="D2" s="39"/>
      <c r="E2" s="39"/>
      <c r="F2" s="39"/>
    </row>
    <row r="3" spans="1:10" x14ac:dyDescent="0.25">
      <c r="A3" s="39" t="s">
        <v>22</v>
      </c>
      <c r="B3" s="39"/>
      <c r="C3" s="39"/>
      <c r="D3" s="39"/>
      <c r="E3" s="39"/>
      <c r="F3" s="39"/>
    </row>
    <row r="4" spans="1:10" x14ac:dyDescent="0.25">
      <c r="A4" s="40" t="s">
        <v>23</v>
      </c>
      <c r="B4" s="39"/>
      <c r="C4" s="39"/>
      <c r="D4" s="39"/>
      <c r="E4" s="39"/>
      <c r="F4" s="39"/>
    </row>
    <row r="5" spans="1:10" x14ac:dyDescent="0.25">
      <c r="A5" s="39" t="s">
        <v>24</v>
      </c>
      <c r="B5" s="39"/>
      <c r="C5" s="39" t="s">
        <v>25</v>
      </c>
      <c r="D5" s="39"/>
      <c r="E5" s="39"/>
      <c r="F5" s="39"/>
    </row>
    <row r="6" spans="1:10" ht="15.6" x14ac:dyDescent="0.3">
      <c r="A6" s="40"/>
      <c r="B6" s="39"/>
      <c r="C6" s="39" t="s">
        <v>26</v>
      </c>
      <c r="D6" s="41"/>
      <c r="E6" s="39"/>
      <c r="F6" s="39"/>
    </row>
    <row r="7" spans="1:10" x14ac:dyDescent="0.25">
      <c r="A7" s="39" t="s">
        <v>27</v>
      </c>
      <c r="B7" s="39"/>
      <c r="C7" s="39" t="s">
        <v>28</v>
      </c>
      <c r="D7" s="39"/>
      <c r="E7" s="39"/>
      <c r="F7" s="39"/>
    </row>
    <row r="8" spans="1:10" x14ac:dyDescent="0.25">
      <c r="A8" s="39"/>
      <c r="B8" s="39"/>
      <c r="C8" s="39"/>
      <c r="D8" s="39"/>
      <c r="E8" s="39"/>
      <c r="F8" s="39"/>
    </row>
    <row r="9" spans="1:10" x14ac:dyDescent="0.25">
      <c r="A9" s="39" t="s">
        <v>29</v>
      </c>
      <c r="B9" s="39"/>
      <c r="C9" s="39"/>
      <c r="D9" s="39" t="s">
        <v>30</v>
      </c>
      <c r="E9" s="39"/>
      <c r="F9" s="39"/>
    </row>
    <row r="10" spans="1:10" x14ac:dyDescent="0.25">
      <c r="A10" s="39" t="s">
        <v>31</v>
      </c>
      <c r="B10" s="39"/>
      <c r="C10" s="39"/>
      <c r="D10" s="39" t="s">
        <v>32</v>
      </c>
      <c r="E10" s="39"/>
      <c r="F10" s="39"/>
      <c r="J10" s="58" t="s">
        <v>33</v>
      </c>
    </row>
    <row r="11" spans="1:10" x14ac:dyDescent="0.25">
      <c r="A11" s="39" t="s">
        <v>34</v>
      </c>
      <c r="B11" s="39"/>
      <c r="C11" s="39"/>
      <c r="D11" s="39" t="s">
        <v>35</v>
      </c>
      <c r="E11" s="39"/>
      <c r="F11" s="39"/>
      <c r="J11" s="58" t="s">
        <v>36</v>
      </c>
    </row>
    <row r="12" spans="1:10" x14ac:dyDescent="0.25">
      <c r="A12" s="39"/>
      <c r="B12" s="39"/>
      <c r="C12" s="39"/>
      <c r="D12" s="39"/>
      <c r="E12" s="39"/>
      <c r="F12" s="39"/>
      <c r="J12" s="58" t="s">
        <v>37</v>
      </c>
    </row>
    <row r="13" spans="1:10" x14ac:dyDescent="0.25">
      <c r="A13" s="39" t="s">
        <v>38</v>
      </c>
      <c r="B13" s="39"/>
      <c r="C13" s="39"/>
      <c r="D13" s="39"/>
      <c r="E13" s="39"/>
      <c r="F13" s="39"/>
      <c r="J13" s="58" t="s">
        <v>39</v>
      </c>
    </row>
    <row r="14" spans="1:10" x14ac:dyDescent="0.25">
      <c r="A14" s="39" t="s">
        <v>40</v>
      </c>
      <c r="B14" s="42"/>
      <c r="C14" s="42"/>
      <c r="D14" s="39" t="s">
        <v>41</v>
      </c>
      <c r="E14" s="42"/>
      <c r="F14" s="42"/>
    </row>
    <row r="15" spans="1:10" x14ac:dyDescent="0.25">
      <c r="A15" s="39" t="s">
        <v>42</v>
      </c>
      <c r="B15" s="39"/>
      <c r="C15" s="39"/>
      <c r="D15" s="39"/>
      <c r="E15" s="39"/>
      <c r="F15" s="39"/>
    </row>
    <row r="16" spans="1:10" ht="15.6" x14ac:dyDescent="0.3">
      <c r="A16" s="38" t="s">
        <v>43</v>
      </c>
      <c r="B16" s="39"/>
      <c r="C16" s="39"/>
      <c r="D16" s="39"/>
      <c r="E16" s="39"/>
      <c r="F16" s="39"/>
    </row>
    <row r="17" spans="1:10" x14ac:dyDescent="0.25">
      <c r="A17" s="39" t="s">
        <v>44</v>
      </c>
      <c r="B17" s="42"/>
      <c r="C17" s="42"/>
      <c r="D17" s="42"/>
      <c r="E17" s="42"/>
      <c r="F17" s="42"/>
    </row>
    <row r="18" spans="1:10" x14ac:dyDescent="0.25">
      <c r="A18" s="39" t="s">
        <v>45</v>
      </c>
      <c r="B18" s="39"/>
      <c r="C18" s="39"/>
      <c r="D18" s="39"/>
      <c r="E18" s="39"/>
      <c r="F18" s="39"/>
    </row>
    <row r="19" spans="1:10" x14ac:dyDescent="0.25">
      <c r="A19" s="39" t="s">
        <v>46</v>
      </c>
      <c r="B19" s="39"/>
      <c r="C19" s="39"/>
      <c r="D19" s="39"/>
      <c r="E19" s="39"/>
      <c r="F19" s="39"/>
    </row>
    <row r="20" spans="1:10" x14ac:dyDescent="0.25">
      <c r="A20" s="39"/>
      <c r="B20" s="39"/>
      <c r="C20" s="39"/>
      <c r="D20" s="39"/>
      <c r="E20" s="39"/>
      <c r="F20" s="39"/>
    </row>
    <row r="21" spans="1:10" ht="15.6" x14ac:dyDescent="0.3">
      <c r="A21" s="45" t="s">
        <v>47</v>
      </c>
      <c r="B21" s="43"/>
      <c r="C21" s="43"/>
      <c r="D21" s="43"/>
      <c r="E21" s="43"/>
      <c r="F21" s="43"/>
    </row>
    <row r="22" spans="1:10" x14ac:dyDescent="0.25">
      <c r="A22" s="39" t="s">
        <v>48</v>
      </c>
      <c r="B22" s="39"/>
      <c r="C22" s="39"/>
      <c r="D22" s="39"/>
      <c r="E22" s="39"/>
      <c r="F22" s="39"/>
    </row>
    <row r="23" spans="1:10" x14ac:dyDescent="0.25">
      <c r="A23" s="39" t="s">
        <v>49</v>
      </c>
      <c r="B23" s="39"/>
      <c r="C23" s="39"/>
      <c r="D23" s="39"/>
      <c r="E23" s="39"/>
      <c r="F23" s="39"/>
    </row>
    <row r="24" spans="1:10" x14ac:dyDescent="0.25">
      <c r="A24" s="39" t="s">
        <v>50</v>
      </c>
      <c r="B24" s="39"/>
      <c r="C24" s="39"/>
      <c r="D24" s="39"/>
      <c r="E24" s="39"/>
      <c r="F24" s="39"/>
    </row>
    <row r="25" spans="1:10" x14ac:dyDescent="0.25">
      <c r="A25" s="40" t="s">
        <v>23</v>
      </c>
      <c r="B25" s="39"/>
      <c r="D25" s="39"/>
      <c r="E25" s="39"/>
      <c r="F25" s="39"/>
    </row>
    <row r="26" spans="1:10" x14ac:dyDescent="0.25">
      <c r="A26" s="39" t="s">
        <v>24</v>
      </c>
      <c r="B26" s="39"/>
      <c r="C26" s="39" t="s">
        <v>25</v>
      </c>
      <c r="D26" s="39"/>
      <c r="E26" s="39"/>
      <c r="F26" s="39"/>
      <c r="J26" s="58" t="s">
        <v>51</v>
      </c>
    </row>
    <row r="27" spans="1:10" x14ac:dyDescent="0.25">
      <c r="A27" s="40"/>
      <c r="B27" s="39"/>
      <c r="C27" s="39" t="s">
        <v>26</v>
      </c>
      <c r="D27" s="39"/>
      <c r="E27" s="39"/>
      <c r="F27" s="39"/>
      <c r="J27" s="58" t="s">
        <v>52</v>
      </c>
    </row>
    <row r="28" spans="1:10" x14ac:dyDescent="0.25">
      <c r="A28" s="39" t="s">
        <v>27</v>
      </c>
      <c r="B28" s="39"/>
      <c r="C28" s="39" t="s">
        <v>28</v>
      </c>
      <c r="D28" s="39"/>
      <c r="E28" s="39"/>
      <c r="F28" s="39"/>
    </row>
    <row r="29" spans="1:10" x14ac:dyDescent="0.25">
      <c r="A29" s="39"/>
      <c r="B29" s="39"/>
      <c r="C29" s="39"/>
      <c r="D29" s="39"/>
      <c r="E29" s="39"/>
      <c r="F29" s="39"/>
    </row>
    <row r="30" spans="1:10" x14ac:dyDescent="0.25">
      <c r="A30" s="39" t="s">
        <v>53</v>
      </c>
      <c r="B30" s="39"/>
      <c r="C30" s="39"/>
      <c r="D30" s="39"/>
      <c r="E30" s="39"/>
      <c r="F30" s="39"/>
    </row>
    <row r="31" spans="1:10" x14ac:dyDescent="0.25">
      <c r="A31" s="39" t="s">
        <v>29</v>
      </c>
      <c r="B31" s="39"/>
      <c r="C31" s="39"/>
      <c r="D31" s="39" t="s">
        <v>54</v>
      </c>
      <c r="E31" s="39"/>
      <c r="F31" s="39"/>
    </row>
    <row r="32" spans="1:10" x14ac:dyDescent="0.25">
      <c r="A32" s="39" t="s">
        <v>29</v>
      </c>
      <c r="B32" s="39"/>
      <c r="C32" s="39"/>
      <c r="D32" s="39" t="s">
        <v>55</v>
      </c>
      <c r="E32" s="39"/>
      <c r="F32" s="39"/>
    </row>
    <row r="33" spans="1:10" x14ac:dyDescent="0.25">
      <c r="A33" s="39" t="s">
        <v>56</v>
      </c>
      <c r="B33" s="39"/>
      <c r="C33" s="39"/>
      <c r="D33" s="39" t="s">
        <v>57</v>
      </c>
      <c r="E33" s="39"/>
      <c r="F33" s="39"/>
    </row>
    <row r="34" spans="1:10" x14ac:dyDescent="0.25">
      <c r="A34" s="39" t="s">
        <v>34</v>
      </c>
      <c r="B34" s="39"/>
      <c r="C34" s="39"/>
      <c r="D34" s="39" t="s">
        <v>35</v>
      </c>
      <c r="E34" s="39"/>
      <c r="F34" s="39"/>
    </row>
    <row r="35" spans="1:10" x14ac:dyDescent="0.25">
      <c r="A35" s="39"/>
      <c r="B35" s="39"/>
      <c r="C35" s="39"/>
      <c r="D35" s="39"/>
      <c r="E35" s="39"/>
      <c r="F35" s="39"/>
    </row>
    <row r="36" spans="1:10" x14ac:dyDescent="0.25">
      <c r="A36" s="39" t="s">
        <v>58</v>
      </c>
      <c r="B36" s="39"/>
      <c r="C36" s="39"/>
      <c r="D36" s="39"/>
      <c r="E36" s="39"/>
      <c r="F36" s="39"/>
    </row>
    <row r="37" spans="1:10" ht="15.6" x14ac:dyDescent="0.3">
      <c r="A37" s="39" t="s">
        <v>29</v>
      </c>
      <c r="B37" s="39"/>
      <c r="C37" s="39" t="s">
        <v>59</v>
      </c>
      <c r="D37" s="46"/>
      <c r="E37" s="39"/>
      <c r="F37" s="39"/>
    </row>
    <row r="38" spans="1:10" ht="15.6" x14ac:dyDescent="0.3">
      <c r="A38" s="39"/>
      <c r="B38" s="39"/>
      <c r="C38" s="39" t="s">
        <v>60</v>
      </c>
      <c r="D38" s="46"/>
      <c r="E38" s="39" t="s">
        <v>61</v>
      </c>
      <c r="F38" s="39"/>
    </row>
    <row r="39" spans="1:10" x14ac:dyDescent="0.25">
      <c r="A39" s="39" t="s">
        <v>34</v>
      </c>
      <c r="B39" s="39"/>
      <c r="C39" s="39"/>
      <c r="D39" s="39" t="s">
        <v>35</v>
      </c>
      <c r="E39" s="39"/>
      <c r="F39" s="39"/>
    </row>
    <row r="40" spans="1:10" x14ac:dyDescent="0.25">
      <c r="A40" s="39"/>
      <c r="B40" s="39"/>
      <c r="C40" s="39"/>
      <c r="D40" s="39"/>
      <c r="E40" s="39"/>
      <c r="F40" s="39"/>
    </row>
    <row r="41" spans="1:10" x14ac:dyDescent="0.25">
      <c r="A41" s="39" t="s">
        <v>62</v>
      </c>
      <c r="B41" s="39"/>
      <c r="C41" s="39"/>
      <c r="D41" s="39"/>
      <c r="E41" s="39"/>
      <c r="F41" s="39"/>
    </row>
    <row r="42" spans="1:10" x14ac:dyDescent="0.25">
      <c r="A42" s="39" t="s">
        <v>63</v>
      </c>
      <c r="B42" s="39"/>
      <c r="C42" s="39"/>
      <c r="D42" s="39" t="s">
        <v>64</v>
      </c>
      <c r="E42" s="39"/>
      <c r="F42" s="39"/>
    </row>
    <row r="43" spans="1:10" x14ac:dyDescent="0.25">
      <c r="A43" s="39" t="s">
        <v>65</v>
      </c>
      <c r="B43" s="39"/>
      <c r="C43" s="39"/>
      <c r="D43" s="39" t="s">
        <v>64</v>
      </c>
      <c r="E43" s="39"/>
      <c r="F43" s="39"/>
      <c r="G43" s="47"/>
      <c r="H43" s="47"/>
      <c r="I43" s="47"/>
    </row>
    <row r="44" spans="1:10" ht="15.6" x14ac:dyDescent="0.3">
      <c r="A44" s="39" t="s">
        <v>66</v>
      </c>
      <c r="B44" s="48"/>
      <c r="C44" s="48"/>
      <c r="D44" s="48"/>
      <c r="E44" s="48"/>
      <c r="F44" s="48"/>
      <c r="G44" s="47"/>
      <c r="H44" s="47"/>
      <c r="I44" s="47"/>
    </row>
    <row r="45" spans="1:10" ht="15.6" x14ac:dyDescent="0.3">
      <c r="A45" s="43" t="s">
        <v>67</v>
      </c>
      <c r="B45" s="49"/>
      <c r="C45" s="49"/>
      <c r="D45" s="49"/>
      <c r="E45" s="49"/>
      <c r="F45" s="49"/>
      <c r="G45" s="47"/>
      <c r="H45" s="47"/>
      <c r="I45" s="47"/>
    </row>
    <row r="46" spans="1:10" ht="15.6" x14ac:dyDescent="0.3">
      <c r="A46" s="43" t="s">
        <v>68</v>
      </c>
      <c r="B46" s="49"/>
      <c r="C46" s="49"/>
      <c r="D46" s="49"/>
      <c r="E46" s="49"/>
      <c r="F46" s="49"/>
      <c r="G46" s="47"/>
      <c r="H46" s="47"/>
      <c r="I46" s="47"/>
    </row>
    <row r="47" spans="1:10" ht="15.6" x14ac:dyDescent="0.3">
      <c r="A47" s="43"/>
      <c r="B47" s="49"/>
      <c r="C47" s="49"/>
      <c r="D47" s="49"/>
      <c r="E47" s="49"/>
      <c r="F47" s="49"/>
      <c r="G47" s="47"/>
      <c r="H47" s="47"/>
      <c r="I47" s="47"/>
    </row>
    <row r="48" spans="1:10" x14ac:dyDescent="0.25">
      <c r="A48" s="47" t="s">
        <v>69</v>
      </c>
      <c r="B48" s="47"/>
      <c r="C48" s="47"/>
      <c r="D48" s="47"/>
      <c r="E48" s="47"/>
      <c r="F48" s="47"/>
      <c r="G48" s="47"/>
      <c r="H48" s="47"/>
      <c r="I48" s="47"/>
      <c r="J48" s="58" t="s">
        <v>70</v>
      </c>
    </row>
    <row r="49" spans="1:10" x14ac:dyDescent="0.25">
      <c r="A49" s="47" t="s">
        <v>71</v>
      </c>
      <c r="B49" s="47"/>
      <c r="C49" s="47"/>
      <c r="D49" s="47"/>
      <c r="E49" s="47"/>
      <c r="F49" s="47"/>
      <c r="G49" s="47"/>
      <c r="H49" s="47"/>
      <c r="I49" s="47"/>
      <c r="J49" s="58" t="s">
        <v>72</v>
      </c>
    </row>
    <row r="50" spans="1:10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58" t="s">
        <v>73</v>
      </c>
    </row>
    <row r="51" spans="1:10" x14ac:dyDescent="0.25">
      <c r="A51" s="47"/>
      <c r="B51" s="47"/>
      <c r="C51" s="47"/>
      <c r="D51" s="47"/>
      <c r="E51" s="47"/>
      <c r="F51" s="47"/>
      <c r="G51" s="47"/>
      <c r="H51" s="47"/>
      <c r="I51" s="47"/>
    </row>
  </sheetData>
  <pageMargins left="0.7" right="0.7" top="0.75" bottom="0.75" header="0.3" footer="0.3"/>
  <pageSetup scale="99" orientation="portrait" r:id="rId1"/>
  <headerFooter>
    <oddFooter>&amp;C&amp;8AZ Technology* Donald R Wilkes Building* 180 West Park Loop NW* Huntsville Alabama 35806* 256-837-9877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114E-AAA9-49C5-A30B-21D9027F9001}">
  <dimension ref="B5:J22"/>
  <sheetViews>
    <sheetView showGridLines="0" topLeftCell="A11" zoomScale="160" zoomScaleNormal="160" workbookViewId="0">
      <selection activeCell="B23" sqref="B23"/>
    </sheetView>
  </sheetViews>
  <sheetFormatPr defaultRowHeight="18" x14ac:dyDescent="0.35"/>
  <cols>
    <col min="2" max="2" width="27" style="61" customWidth="1"/>
    <col min="3" max="3" width="8.44140625" style="61" bestFit="1" customWidth="1"/>
    <col min="4" max="4" width="9.21875" style="61" bestFit="1" customWidth="1"/>
    <col min="5" max="6" width="8.88671875" style="61"/>
    <col min="7" max="7" width="10.109375" style="61" bestFit="1" customWidth="1"/>
    <col min="8" max="8" width="11.88671875" style="61" bestFit="1" customWidth="1"/>
    <col min="9" max="9" width="11.6640625" style="61" bestFit="1" customWidth="1"/>
    <col min="10" max="10" width="15.88671875" style="61" customWidth="1"/>
  </cols>
  <sheetData>
    <row r="5" spans="2:10" ht="54" x14ac:dyDescent="0.35">
      <c r="G5" s="60" t="s">
        <v>77</v>
      </c>
      <c r="H5" s="63" t="s">
        <v>94</v>
      </c>
      <c r="I5" s="63" t="s">
        <v>95</v>
      </c>
      <c r="J5" s="63" t="s">
        <v>96</v>
      </c>
    </row>
    <row r="6" spans="2:10" x14ac:dyDescent="0.35">
      <c r="G6" s="64" t="s">
        <v>78</v>
      </c>
      <c r="H6" s="59">
        <v>2.2555999999999998</v>
      </c>
      <c r="I6" s="59">
        <v>4.5190999999999999</v>
      </c>
      <c r="J6" s="59">
        <f>5.2582*10^5</f>
        <v>525820</v>
      </c>
    </row>
    <row r="7" spans="2:10" ht="20.399999999999999" x14ac:dyDescent="0.35">
      <c r="G7" s="64" t="s">
        <v>87</v>
      </c>
      <c r="H7" s="67">
        <v>2.0798000000000001</v>
      </c>
      <c r="I7" s="68">
        <f>0.0026352</f>
        <v>2.6351999999999999E-3</v>
      </c>
      <c r="J7" s="68">
        <f>306.52</f>
        <v>306.52</v>
      </c>
    </row>
    <row r="8" spans="2:10" ht="20.399999999999999" x14ac:dyDescent="0.35">
      <c r="G8" s="64" t="s">
        <v>89</v>
      </c>
      <c r="H8" s="59">
        <v>1.4490000000000001</v>
      </c>
      <c r="I8" s="59" t="s">
        <v>81</v>
      </c>
      <c r="J8" s="59" t="s">
        <v>81</v>
      </c>
    </row>
    <row r="9" spans="2:10" x14ac:dyDescent="0.35">
      <c r="G9" s="64" t="s">
        <v>80</v>
      </c>
      <c r="H9" s="67">
        <v>1.7396</v>
      </c>
      <c r="I9" s="68">
        <f>0.84314</f>
        <v>0.84314</v>
      </c>
      <c r="J9" s="68">
        <f>598190</f>
        <v>598190</v>
      </c>
    </row>
    <row r="10" spans="2:10" ht="18.600000000000001" thickBot="1" x14ac:dyDescent="0.4">
      <c r="G10" s="65" t="s">
        <v>79</v>
      </c>
      <c r="H10" s="66">
        <v>2.5834999999999999</v>
      </c>
      <c r="I10" s="66" t="s">
        <v>81</v>
      </c>
      <c r="J10" s="66" t="s">
        <v>81</v>
      </c>
    </row>
    <row r="11" spans="2:10" ht="22.8" customHeight="1" x14ac:dyDescent="0.35"/>
    <row r="12" spans="2:10" ht="13.2" customHeight="1" x14ac:dyDescent="0.35">
      <c r="B12" s="90" t="s">
        <v>74</v>
      </c>
      <c r="C12" s="90"/>
      <c r="D12" s="90"/>
    </row>
    <row r="13" spans="2:10" x14ac:dyDescent="0.35">
      <c r="B13" s="62"/>
      <c r="C13" s="89" t="s">
        <v>75</v>
      </c>
      <c r="D13" s="89"/>
    </row>
    <row r="14" spans="2:10" ht="18.600000000000001" customHeight="1" x14ac:dyDescent="0.35">
      <c r="B14" s="63" t="s">
        <v>76</v>
      </c>
      <c r="C14" s="63" t="s">
        <v>83</v>
      </c>
      <c r="D14" s="63" t="s">
        <v>84</v>
      </c>
    </row>
    <row r="15" spans="2:10" ht="20.399999999999999" x14ac:dyDescent="0.35">
      <c r="B15" s="67" t="s">
        <v>85</v>
      </c>
      <c r="C15" s="67">
        <v>-279.2</v>
      </c>
      <c r="D15" s="67">
        <v>-215</v>
      </c>
    </row>
    <row r="16" spans="2:10" ht="20.399999999999999" x14ac:dyDescent="0.35">
      <c r="B16" s="59" t="s">
        <v>82</v>
      </c>
      <c r="C16" s="59">
        <v>-217.7</v>
      </c>
      <c r="D16" s="59">
        <v>-187.2</v>
      </c>
    </row>
    <row r="17" spans="2:4" ht="20.399999999999999" x14ac:dyDescent="0.35">
      <c r="B17" s="67" t="s">
        <v>86</v>
      </c>
      <c r="C17" s="67">
        <v>-184.9</v>
      </c>
      <c r="D17" s="67">
        <f>-12-0.7</f>
        <v>-12.7</v>
      </c>
    </row>
    <row r="18" spans="2:4" ht="20.399999999999999" x14ac:dyDescent="0.35">
      <c r="B18" s="59" t="s">
        <v>88</v>
      </c>
      <c r="C18" s="59">
        <v>-110.1</v>
      </c>
      <c r="D18" s="59">
        <v>-144.5</v>
      </c>
    </row>
    <row r="19" spans="2:4" ht="20.399999999999999" x14ac:dyDescent="0.35">
      <c r="B19" s="67" t="s">
        <v>90</v>
      </c>
      <c r="C19" s="67">
        <v>-48.8</v>
      </c>
      <c r="D19" s="67">
        <v>-116.3</v>
      </c>
    </row>
    <row r="20" spans="2:4" ht="20.399999999999999" x14ac:dyDescent="0.35">
      <c r="B20" s="59" t="s">
        <v>91</v>
      </c>
      <c r="C20" s="59">
        <v>-15.8</v>
      </c>
      <c r="D20" s="59">
        <v>-49.8</v>
      </c>
    </row>
    <row r="21" spans="2:4" ht="20.399999999999999" x14ac:dyDescent="0.35">
      <c r="B21" s="67" t="s">
        <v>92</v>
      </c>
      <c r="C21" s="67">
        <v>-81.900000000000006</v>
      </c>
      <c r="D21" s="67">
        <v>-86.5</v>
      </c>
    </row>
    <row r="22" spans="2:4" ht="21" thickBot="1" x14ac:dyDescent="0.4">
      <c r="B22" s="66" t="s">
        <v>93</v>
      </c>
      <c r="C22" s="66">
        <v>-20.399999999999999</v>
      </c>
      <c r="D22" s="66">
        <v>-58.3</v>
      </c>
    </row>
  </sheetData>
  <mergeCells count="2">
    <mergeCell ref="C13:D13"/>
    <mergeCell ref="B12:D12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5F45-1836-4EC5-894E-F4E819C6EE5D}">
  <dimension ref="A1:BD378"/>
  <sheetViews>
    <sheetView zoomScale="40" zoomScaleNormal="40" workbookViewId="0">
      <selection activeCell="BC6" sqref="BC6"/>
    </sheetView>
  </sheetViews>
  <sheetFormatPr defaultRowHeight="15.6" x14ac:dyDescent="0.3"/>
  <cols>
    <col min="1" max="1" width="21.109375" style="6" bestFit="1" customWidth="1"/>
    <col min="2" max="4" width="16.6640625" style="6" customWidth="1"/>
    <col min="5" max="5" width="17.44140625" customWidth="1"/>
    <col min="6" max="6" width="20.33203125" bestFit="1" customWidth="1"/>
    <col min="7" max="10" width="16.6640625" customWidth="1"/>
    <col min="11" max="11" width="20.33203125" bestFit="1" customWidth="1"/>
    <col min="12" max="15" width="16.6640625" customWidth="1"/>
    <col min="16" max="16" width="20.33203125" bestFit="1" customWidth="1"/>
    <col min="17" max="20" width="16.6640625" customWidth="1"/>
    <col min="21" max="21" width="20.33203125" bestFit="1" customWidth="1"/>
    <col min="22" max="25" width="16.6640625" customWidth="1"/>
    <col min="26" max="26" width="20.33203125" bestFit="1" customWidth="1"/>
    <col min="27" max="29" width="16.6640625" customWidth="1"/>
    <col min="30" max="30" width="12.6640625" customWidth="1"/>
    <col min="31" max="31" width="20.33203125" bestFit="1" customWidth="1"/>
    <col min="32" max="32" width="16.6640625" customWidth="1"/>
    <col min="37" max="37" width="24.109375" customWidth="1"/>
    <col min="38" max="38" width="14.6640625" customWidth="1"/>
    <col min="39" max="39" width="17.44140625" customWidth="1"/>
    <col min="41" max="41" width="12.77734375" customWidth="1"/>
    <col min="42" max="42" width="15.5546875" customWidth="1"/>
    <col min="43" max="43" width="16.109375" customWidth="1"/>
    <col min="44" max="44" width="15" customWidth="1"/>
    <col min="45" max="45" width="11.77734375" customWidth="1"/>
    <col min="46" max="46" width="18" customWidth="1"/>
    <col min="47" max="47" width="9.6640625" customWidth="1"/>
    <col min="48" max="48" width="13.33203125" customWidth="1"/>
    <col min="51" max="51" width="5" customWidth="1"/>
    <col min="52" max="52" width="7.44140625" customWidth="1"/>
    <col min="54" max="54" width="10.77734375" customWidth="1"/>
    <col min="55" max="55" width="11.77734375" customWidth="1"/>
    <col min="56" max="56" width="12" customWidth="1"/>
  </cols>
  <sheetData>
    <row r="1" spans="1:56" ht="31.5" customHeight="1" x14ac:dyDescent="0.3">
      <c r="B1" s="76" t="s">
        <v>11</v>
      </c>
      <c r="C1" s="77"/>
      <c r="D1" s="78"/>
      <c r="E1" s="12"/>
      <c r="F1" s="12"/>
      <c r="G1" s="76">
        <v>80</v>
      </c>
      <c r="H1" s="77"/>
      <c r="I1" s="78"/>
      <c r="J1" s="6"/>
      <c r="K1" s="6"/>
      <c r="L1" s="76">
        <v>81</v>
      </c>
      <c r="M1" s="77"/>
      <c r="N1" s="78"/>
      <c r="O1" s="6"/>
      <c r="P1" s="6"/>
      <c r="Q1" s="76" t="s">
        <v>12</v>
      </c>
      <c r="R1" s="77"/>
      <c r="S1" s="78"/>
      <c r="T1" s="6"/>
      <c r="U1" s="6"/>
      <c r="V1" s="76">
        <v>600</v>
      </c>
      <c r="W1" s="77"/>
      <c r="X1" s="78"/>
      <c r="Y1" s="6"/>
      <c r="Z1" s="6"/>
      <c r="AA1" s="76">
        <v>800</v>
      </c>
      <c r="AB1" s="77"/>
      <c r="AC1" s="78"/>
      <c r="AE1" s="6"/>
      <c r="AF1" s="85" t="s">
        <v>13</v>
      </c>
    </row>
    <row r="2" spans="1:56" ht="30" customHeight="1" thickBot="1" x14ac:dyDescent="0.35">
      <c r="B2" s="79"/>
      <c r="C2" s="80"/>
      <c r="D2" s="81"/>
      <c r="E2" s="36"/>
      <c r="F2" s="6"/>
      <c r="G2" s="79"/>
      <c r="H2" s="80"/>
      <c r="I2" s="81"/>
      <c r="J2" s="6"/>
      <c r="K2" s="6"/>
      <c r="L2" s="79"/>
      <c r="M2" s="80"/>
      <c r="N2" s="81"/>
      <c r="O2" s="6"/>
      <c r="P2" s="6"/>
      <c r="Q2" s="79"/>
      <c r="R2" s="80"/>
      <c r="S2" s="81"/>
      <c r="T2" s="6"/>
      <c r="U2" s="6"/>
      <c r="V2" s="79"/>
      <c r="W2" s="80"/>
      <c r="X2" s="81"/>
      <c r="Y2" s="6"/>
      <c r="Z2" s="6"/>
      <c r="AA2" s="79"/>
      <c r="AB2" s="80"/>
      <c r="AC2" s="81"/>
      <c r="AE2" s="6"/>
      <c r="AF2" s="86"/>
      <c r="AK2" t="s">
        <v>97</v>
      </c>
      <c r="AL2" t="s">
        <v>98</v>
      </c>
      <c r="AM2" t="s">
        <v>99</v>
      </c>
      <c r="AN2" t="s">
        <v>100</v>
      </c>
      <c r="AP2" t="s">
        <v>101</v>
      </c>
      <c r="AQ2" t="s">
        <v>98</v>
      </c>
      <c r="AR2" t="s">
        <v>99</v>
      </c>
      <c r="AT2" t="s">
        <v>102</v>
      </c>
      <c r="AU2" t="s">
        <v>98</v>
      </c>
      <c r="AV2" t="s">
        <v>99</v>
      </c>
      <c r="AW2" t="s">
        <v>100</v>
      </c>
      <c r="AZ2" t="s">
        <v>78</v>
      </c>
      <c r="BA2" t="s">
        <v>98</v>
      </c>
      <c r="BB2" t="s">
        <v>99</v>
      </c>
      <c r="BC2" t="s">
        <v>103</v>
      </c>
      <c r="BD2" t="s">
        <v>104</v>
      </c>
    </row>
    <row r="3" spans="1:56" ht="39.75" customHeight="1" thickBot="1" x14ac:dyDescent="0.35">
      <c r="A3" s="13" t="s">
        <v>14</v>
      </c>
      <c r="B3" s="14">
        <v>0.74399999999999999</v>
      </c>
      <c r="C3" s="15">
        <v>0.74199999999999999</v>
      </c>
      <c r="D3" s="16">
        <v>0.746</v>
      </c>
      <c r="E3" s="36"/>
      <c r="F3" s="13" t="s">
        <v>14</v>
      </c>
      <c r="G3" s="55">
        <v>0.75</v>
      </c>
      <c r="H3" s="15">
        <v>0.747</v>
      </c>
      <c r="I3" s="37">
        <v>0.75</v>
      </c>
      <c r="J3" s="6"/>
      <c r="K3" s="24" t="s">
        <v>14</v>
      </c>
      <c r="L3" s="55">
        <v>0.77</v>
      </c>
      <c r="M3" s="56">
        <v>0.77</v>
      </c>
      <c r="N3" s="37">
        <v>0.77</v>
      </c>
      <c r="O3" s="6"/>
      <c r="P3" s="13" t="s">
        <v>14</v>
      </c>
      <c r="Q3" s="14">
        <v>0.75700000000000001</v>
      </c>
      <c r="R3" s="15">
        <v>0.755</v>
      </c>
      <c r="S3" s="37">
        <v>0.754</v>
      </c>
      <c r="T3" s="6"/>
      <c r="U3" s="24" t="s">
        <v>14</v>
      </c>
      <c r="V3" s="14">
        <v>0.753</v>
      </c>
      <c r="W3" s="15">
        <v>0.75700000000000001</v>
      </c>
      <c r="X3" s="16">
        <v>0.752</v>
      </c>
      <c r="Y3" s="6"/>
      <c r="Z3" s="13" t="s">
        <v>14</v>
      </c>
      <c r="AA3" s="14">
        <v>0.745</v>
      </c>
      <c r="AB3" s="15">
        <v>0.746</v>
      </c>
      <c r="AC3" s="37">
        <v>0.74399999999999999</v>
      </c>
      <c r="AE3" s="13" t="s">
        <v>14</v>
      </c>
      <c r="AF3" s="50">
        <v>0.90100000000000002</v>
      </c>
      <c r="AO3" t="s">
        <v>105</v>
      </c>
      <c r="AS3" t="s">
        <v>105</v>
      </c>
      <c r="AX3" t="s">
        <v>105</v>
      </c>
    </row>
    <row r="4" spans="1:56" ht="16.2" thickBot="1" x14ac:dyDescent="0.35">
      <c r="A4" s="17" t="s">
        <v>17</v>
      </c>
      <c r="B4" s="87" t="s">
        <v>18</v>
      </c>
      <c r="C4" s="87"/>
      <c r="D4" s="88"/>
      <c r="E4" s="36" t="s">
        <v>106</v>
      </c>
      <c r="F4" s="17" t="s">
        <v>17</v>
      </c>
      <c r="G4" s="87" t="s">
        <v>18</v>
      </c>
      <c r="H4" s="87"/>
      <c r="I4" s="88"/>
      <c r="J4" s="36" t="s">
        <v>106</v>
      </c>
      <c r="K4" s="17" t="s">
        <v>17</v>
      </c>
      <c r="L4" s="82" t="s">
        <v>18</v>
      </c>
      <c r="M4" s="83"/>
      <c r="N4" s="84"/>
      <c r="O4" s="36" t="s">
        <v>106</v>
      </c>
      <c r="P4" s="17" t="s">
        <v>17</v>
      </c>
      <c r="Q4" s="82" t="s">
        <v>18</v>
      </c>
      <c r="R4" s="83"/>
      <c r="S4" s="84"/>
      <c r="T4" s="36" t="s">
        <v>106</v>
      </c>
      <c r="U4" s="17" t="s">
        <v>17</v>
      </c>
      <c r="V4" s="82" t="s">
        <v>18</v>
      </c>
      <c r="W4" s="83"/>
      <c r="X4" s="84"/>
      <c r="Y4" s="36" t="s">
        <v>106</v>
      </c>
      <c r="Z4" s="17" t="s">
        <v>17</v>
      </c>
      <c r="AA4" s="82" t="s">
        <v>18</v>
      </c>
      <c r="AB4" s="83"/>
      <c r="AC4" s="84"/>
      <c r="AD4" s="36" t="s">
        <v>106</v>
      </c>
      <c r="AE4" s="17" t="s">
        <v>17</v>
      </c>
      <c r="AF4" s="51" t="s">
        <v>18</v>
      </c>
    </row>
    <row r="5" spans="1:56" x14ac:dyDescent="0.3">
      <c r="A5" s="19">
        <v>2.5</v>
      </c>
      <c r="B5" s="27">
        <v>0.5333</v>
      </c>
      <c r="C5" s="28">
        <v>0.54659999999999997</v>
      </c>
      <c r="D5" s="29">
        <v>0.53890000000000005</v>
      </c>
      <c r="E5" s="18">
        <f>((B5+C5+D5)/3)-AF5</f>
        <v>0.44489999999999996</v>
      </c>
      <c r="F5" s="34">
        <v>2.5</v>
      </c>
      <c r="G5" s="27">
        <v>0.48809999999999998</v>
      </c>
      <c r="H5" s="28">
        <v>0.49009999999999998</v>
      </c>
      <c r="I5" s="29">
        <v>0.4899</v>
      </c>
      <c r="J5" s="18">
        <f>((G5+H5+I5)/3)-AF5</f>
        <v>0.39466666666666667</v>
      </c>
      <c r="K5" s="34">
        <v>2.5</v>
      </c>
      <c r="L5" s="27">
        <v>0.45839999999999997</v>
      </c>
      <c r="M5" s="28">
        <v>0.4612</v>
      </c>
      <c r="N5" s="29">
        <v>0.4612</v>
      </c>
      <c r="O5" s="18">
        <f>((L5+M5+N5)/3)-AF5</f>
        <v>0.36556666666666665</v>
      </c>
      <c r="P5" s="34">
        <v>2.5</v>
      </c>
      <c r="Q5" s="27">
        <v>0.48170000000000002</v>
      </c>
      <c r="R5" s="28">
        <v>0.48620000000000002</v>
      </c>
      <c r="S5" s="29">
        <v>0.48299999999999998</v>
      </c>
      <c r="T5" s="18">
        <f>((Q5+R5+S5)/3)-AF5</f>
        <v>0.3889333333333333</v>
      </c>
      <c r="U5" s="34">
        <v>2.5</v>
      </c>
      <c r="V5" s="27">
        <v>0.51149999999999995</v>
      </c>
      <c r="W5" s="28">
        <v>0.51070000000000004</v>
      </c>
      <c r="X5" s="29">
        <v>0.51790000000000003</v>
      </c>
      <c r="Y5" s="18">
        <f>((V5+W5+X5)/3)-AF5</f>
        <v>0.41866666666666663</v>
      </c>
      <c r="Z5" s="34">
        <v>2.5</v>
      </c>
      <c r="AA5" s="27">
        <v>0.53390000000000004</v>
      </c>
      <c r="AB5" s="28">
        <v>0.5302</v>
      </c>
      <c r="AC5" s="29">
        <v>0.53439999999999999</v>
      </c>
      <c r="AD5" s="18">
        <f>((AA5+AB5+AC5)/3)-AF5</f>
        <v>0.43813333333333337</v>
      </c>
      <c r="AE5" s="34">
        <v>2.5</v>
      </c>
      <c r="AF5" s="52">
        <v>9.4700000000000006E-2</v>
      </c>
      <c r="AK5" s="5"/>
      <c r="AP5" s="5"/>
      <c r="AT5" s="5"/>
      <c r="AY5" s="5"/>
      <c r="AZ5" s="5"/>
    </row>
    <row r="6" spans="1:56" x14ac:dyDescent="0.3">
      <c r="A6" s="20">
        <v>2.4670000000000001</v>
      </c>
      <c r="B6" s="30">
        <v>0.52659999999999996</v>
      </c>
      <c r="C6" s="18">
        <v>0.54</v>
      </c>
      <c r="D6" s="21">
        <v>0.53169999999999995</v>
      </c>
      <c r="E6" s="18">
        <f t="shared" ref="E6:E69" si="0">((B6+C6+D6)/3)-AF6</f>
        <v>0.43806666666666672</v>
      </c>
      <c r="F6" s="32">
        <v>2.4670000000000001</v>
      </c>
      <c r="G6" s="30">
        <v>0.48409999999999997</v>
      </c>
      <c r="H6" s="18">
        <v>0.4854</v>
      </c>
      <c r="I6" s="21">
        <v>0.48399999999999999</v>
      </c>
      <c r="J6" s="18">
        <f t="shared" ref="J6:J69" si="1">((G6+H6+I6)/3)-AF6</f>
        <v>0.38979999999999998</v>
      </c>
      <c r="K6" s="32">
        <v>2.4670000000000001</v>
      </c>
      <c r="L6" s="30">
        <v>0.45500000000000002</v>
      </c>
      <c r="M6" s="18">
        <v>0.45650000000000002</v>
      </c>
      <c r="N6" s="21">
        <v>0.45600000000000002</v>
      </c>
      <c r="O6" s="18">
        <f t="shared" ref="O6:O69" si="2">((L6+M6+N6)/3)-AF6</f>
        <v>0.36113333333333331</v>
      </c>
      <c r="P6" s="32">
        <v>2.4670000000000001</v>
      </c>
      <c r="Q6" s="30">
        <v>0.4763</v>
      </c>
      <c r="R6" s="18">
        <v>0.48199999999999998</v>
      </c>
      <c r="S6" s="21">
        <v>0.47820000000000001</v>
      </c>
      <c r="T6" s="18">
        <f t="shared" ref="T6:T69" si="3">((Q6+R6+S6)/3)-AF6</f>
        <v>0.38413333333333327</v>
      </c>
      <c r="U6" s="32">
        <v>2.4670000000000001</v>
      </c>
      <c r="V6" s="30">
        <v>0.50370000000000004</v>
      </c>
      <c r="W6" s="18">
        <v>0.50209999999999999</v>
      </c>
      <c r="X6" s="21">
        <v>0.51029999999999998</v>
      </c>
      <c r="Y6" s="18">
        <f t="shared" ref="Y6:Y69" si="4">((V6+W6+X6)/3)-AF6</f>
        <v>0.41066666666666662</v>
      </c>
      <c r="Z6" s="32">
        <v>2.4670000000000001</v>
      </c>
      <c r="AA6" s="30">
        <v>0.52759999999999996</v>
      </c>
      <c r="AB6" s="18">
        <v>0.52359999999999995</v>
      </c>
      <c r="AC6" s="21">
        <v>0.52710000000000001</v>
      </c>
      <c r="AD6" s="18">
        <f t="shared" ref="AD6:AD69" si="5">((AA6+AB6+AC6)/3)-AF6</f>
        <v>0.43140000000000001</v>
      </c>
      <c r="AE6" s="32">
        <v>2.4670000000000001</v>
      </c>
      <c r="AF6" s="53">
        <v>9.4700000000000006E-2</v>
      </c>
      <c r="AK6" s="5">
        <f t="shared" ref="AK6:AK69" si="6">E6-O6</f>
        <v>7.6933333333333409E-2</v>
      </c>
      <c r="AL6">
        <f t="shared" ref="AL6:AL69" si="7">((AK6-1)^2)/(2*AK6)</f>
        <v>5.5376001155401431</v>
      </c>
      <c r="AM6">
        <f t="shared" ref="AM6:AM69" si="8">AL6*AN6</f>
        <v>2.7830489964702889</v>
      </c>
      <c r="AN6">
        <f t="shared" ref="AN6:AN69" si="9">1.2398479/AE6</f>
        <v>0.50257312525334408</v>
      </c>
      <c r="AO6">
        <f t="shared" ref="AO6:AO69" si="10">(AM6)^2</f>
        <v>7.7453617167542825</v>
      </c>
      <c r="AP6" s="5">
        <f t="shared" ref="AP6:AP69" si="11">E6-T6</f>
        <v>5.3933333333333444E-2</v>
      </c>
      <c r="AQ6">
        <f t="shared" ref="AQ6:AQ69" si="12">((AP6-1)^2)/(2*AP6)</f>
        <v>8.2976712402142372</v>
      </c>
      <c r="AR6">
        <f t="shared" ref="AR6:AR69" si="13">AQ6*AN6</f>
        <v>4.1701865675192611</v>
      </c>
      <c r="AS6">
        <f t="shared" ref="AS6:AS69" si="14">(AR6)^2</f>
        <v>17.390456007918075</v>
      </c>
      <c r="AT6" s="5">
        <f t="shared" ref="AT6:AT69" si="15">E6-J6</f>
        <v>4.8266666666666735E-2</v>
      </c>
      <c r="AU6">
        <f t="shared" ref="AU6:AU69" si="16">((AT6-1)^2)/(2*AT6)</f>
        <v>9.3832493554327669</v>
      </c>
      <c r="AV6">
        <f t="shared" ref="AV6:AV69" si="17">AU6*AN6</f>
        <v>4.7157689535912723</v>
      </c>
      <c r="AW6">
        <v>0.50257312525334408</v>
      </c>
      <c r="AX6">
        <f t="shared" ref="AX6:AX69" si="18">(AV6)^2</f>
        <v>22.238476823655322</v>
      </c>
      <c r="AY6" s="5"/>
      <c r="AZ6" s="5">
        <f t="shared" ref="AZ6:AZ69" si="19">E6</f>
        <v>0.43806666666666672</v>
      </c>
      <c r="BA6">
        <f t="shared" ref="BA6:BA68" si="20">((AZ6-1)^2)/(2*AZ6)</f>
        <v>0.36041211890630542</v>
      </c>
      <c r="BB6">
        <f t="shared" ref="BB6:BB69" si="21">BA6*AW6</f>
        <v>0.18113344497792178</v>
      </c>
      <c r="BC6">
        <f t="shared" ref="BC6:BC69" si="22">(BB6)^0.5</f>
        <v>0.42559775020307822</v>
      </c>
      <c r="BD6">
        <f>(BC6)^2</f>
        <v>0.18113344497792178</v>
      </c>
    </row>
    <row r="7" spans="1:56" x14ac:dyDescent="0.3">
      <c r="A7" s="20">
        <v>2.4329999999999998</v>
      </c>
      <c r="B7" s="30">
        <v>0.52339999999999998</v>
      </c>
      <c r="C7" s="18">
        <v>0.5363</v>
      </c>
      <c r="D7" s="21">
        <v>0.52829999999999999</v>
      </c>
      <c r="E7" s="18">
        <f t="shared" si="0"/>
        <v>0.43503333333333333</v>
      </c>
      <c r="F7" s="32">
        <v>2.4329999999999998</v>
      </c>
      <c r="G7" s="30">
        <v>0.4819</v>
      </c>
      <c r="H7" s="18">
        <v>0.48349999999999999</v>
      </c>
      <c r="I7" s="21">
        <v>0.48130000000000001</v>
      </c>
      <c r="J7" s="18">
        <f t="shared" si="1"/>
        <v>0.38793333333333335</v>
      </c>
      <c r="K7" s="32">
        <v>2.4329999999999998</v>
      </c>
      <c r="L7" s="30">
        <v>0.45240000000000002</v>
      </c>
      <c r="M7" s="18">
        <v>0.45369999999999999</v>
      </c>
      <c r="N7" s="21">
        <v>0.4546</v>
      </c>
      <c r="O7" s="18">
        <f t="shared" si="2"/>
        <v>0.35926666666666668</v>
      </c>
      <c r="P7" s="32">
        <v>2.4329999999999998</v>
      </c>
      <c r="Q7" s="30">
        <v>0.4748</v>
      </c>
      <c r="R7" s="18">
        <v>0.47920000000000001</v>
      </c>
      <c r="S7" s="21">
        <v>0.47560000000000002</v>
      </c>
      <c r="T7" s="18">
        <f t="shared" si="3"/>
        <v>0.38223333333333331</v>
      </c>
      <c r="U7" s="32">
        <v>2.4329999999999998</v>
      </c>
      <c r="V7" s="30">
        <v>0.4995</v>
      </c>
      <c r="W7" s="18">
        <v>0.49880000000000002</v>
      </c>
      <c r="X7" s="21">
        <v>0.50590000000000002</v>
      </c>
      <c r="Y7" s="18">
        <f t="shared" si="4"/>
        <v>0.40709999999999996</v>
      </c>
      <c r="Z7" s="32">
        <v>2.4329999999999998</v>
      </c>
      <c r="AA7" s="30">
        <v>0.52439999999999998</v>
      </c>
      <c r="AB7" s="18">
        <v>0.51959999999999995</v>
      </c>
      <c r="AC7" s="21">
        <v>0.52359999999999995</v>
      </c>
      <c r="AD7" s="18">
        <f t="shared" si="5"/>
        <v>0.42823333333333341</v>
      </c>
      <c r="AE7" s="32">
        <v>2.4329999999999998</v>
      </c>
      <c r="AF7" s="53">
        <v>9.4299999999999995E-2</v>
      </c>
      <c r="AK7" s="5">
        <f t="shared" si="6"/>
        <v>7.5766666666666649E-2</v>
      </c>
      <c r="AL7">
        <f t="shared" si="7"/>
        <v>5.6370914283619316</v>
      </c>
      <c r="AM7">
        <f t="shared" si="8"/>
        <v>2.8726411712135396</v>
      </c>
      <c r="AN7">
        <f t="shared" si="9"/>
        <v>0.50959634196465275</v>
      </c>
      <c r="AO7">
        <f t="shared" si="10"/>
        <v>8.252067298551097</v>
      </c>
      <c r="AP7" s="5">
        <f t="shared" si="11"/>
        <v>5.2800000000000014E-2</v>
      </c>
      <c r="AQ7">
        <f t="shared" si="12"/>
        <v>8.4960969696969677</v>
      </c>
      <c r="AR7">
        <f t="shared" si="13"/>
        <v>4.3295799367345458</v>
      </c>
      <c r="AS7">
        <f t="shared" si="14"/>
        <v>18.745262428574314</v>
      </c>
      <c r="AT7" s="5">
        <f t="shared" si="15"/>
        <v>4.7099999999999975E-2</v>
      </c>
      <c r="AU7">
        <f t="shared" si="16"/>
        <v>9.6392612526539345</v>
      </c>
      <c r="AV7">
        <f t="shared" si="17"/>
        <v>4.9121322735940618</v>
      </c>
      <c r="AW7">
        <v>0.50959634196465275</v>
      </c>
      <c r="AX7">
        <f t="shared" si="18"/>
        <v>24.129043473284366</v>
      </c>
      <c r="AY7" s="5"/>
      <c r="AZ7" s="5">
        <f t="shared" si="19"/>
        <v>0.43503333333333333</v>
      </c>
      <c r="BA7">
        <f t="shared" si="20"/>
        <v>0.36685388220570581</v>
      </c>
      <c r="BB7">
        <f t="shared" si="21"/>
        <v>0.18694739640755931</v>
      </c>
      <c r="BC7">
        <f>(BB7)^0.5</f>
        <v>0.43237413938342717</v>
      </c>
      <c r="BD7">
        <f>(BC7)^2</f>
        <v>0.18694739640755931</v>
      </c>
    </row>
    <row r="8" spans="1:56" x14ac:dyDescent="0.3">
      <c r="A8" s="20">
        <v>2.4</v>
      </c>
      <c r="B8" s="30">
        <v>0.52210000000000001</v>
      </c>
      <c r="C8" s="18">
        <v>0.53400000000000003</v>
      </c>
      <c r="D8" s="21">
        <v>0.52700000000000002</v>
      </c>
      <c r="E8" s="18">
        <f t="shared" si="0"/>
        <v>0.43209999999999993</v>
      </c>
      <c r="F8" s="32">
        <v>2.4</v>
      </c>
      <c r="G8" s="30">
        <v>0.48010000000000003</v>
      </c>
      <c r="H8" s="18">
        <v>0.48110000000000003</v>
      </c>
      <c r="I8" s="21">
        <v>0.4803</v>
      </c>
      <c r="J8" s="18">
        <f t="shared" si="1"/>
        <v>0.38489999999999996</v>
      </c>
      <c r="K8" s="32">
        <v>2.4</v>
      </c>
      <c r="L8" s="30">
        <v>0.4511</v>
      </c>
      <c r="M8" s="18">
        <v>0.45340000000000003</v>
      </c>
      <c r="N8" s="21">
        <v>0.4536</v>
      </c>
      <c r="O8" s="18">
        <f t="shared" si="2"/>
        <v>0.35710000000000003</v>
      </c>
      <c r="P8" s="32">
        <v>2.4</v>
      </c>
      <c r="Q8" s="30">
        <v>0.47270000000000001</v>
      </c>
      <c r="R8" s="18">
        <v>0.47699999999999998</v>
      </c>
      <c r="S8" s="21">
        <v>0.4743</v>
      </c>
      <c r="T8" s="18">
        <f t="shared" si="3"/>
        <v>0.37906666666666661</v>
      </c>
      <c r="U8" s="32">
        <v>2.4</v>
      </c>
      <c r="V8" s="30">
        <v>0.49840000000000001</v>
      </c>
      <c r="W8" s="18">
        <v>0.49580000000000002</v>
      </c>
      <c r="X8" s="21">
        <v>0.50360000000000005</v>
      </c>
      <c r="Y8" s="18">
        <f t="shared" si="4"/>
        <v>0.40366666666666667</v>
      </c>
      <c r="Z8" s="32">
        <v>2.4</v>
      </c>
      <c r="AA8" s="30">
        <v>0.52329999999999999</v>
      </c>
      <c r="AB8" s="18">
        <v>0.51839999999999997</v>
      </c>
      <c r="AC8" s="21">
        <v>0.52110000000000001</v>
      </c>
      <c r="AD8" s="18">
        <f t="shared" si="5"/>
        <v>0.42533333333333334</v>
      </c>
      <c r="AE8" s="32">
        <v>2.4</v>
      </c>
      <c r="AF8" s="53">
        <v>9.5600000000000004E-2</v>
      </c>
      <c r="AK8" s="5">
        <f t="shared" si="6"/>
        <v>7.49999999999999E-2</v>
      </c>
      <c r="AL8">
        <f t="shared" si="7"/>
        <v>5.7041666666666746</v>
      </c>
      <c r="AM8">
        <f t="shared" si="8"/>
        <v>2.9467912762152824</v>
      </c>
      <c r="AN8">
        <f t="shared" si="9"/>
        <v>0.51660329166666674</v>
      </c>
      <c r="AO8">
        <f t="shared" si="10"/>
        <v>8.6835788255784934</v>
      </c>
      <c r="AP8" s="5">
        <f t="shared" si="11"/>
        <v>5.3033333333333321E-2</v>
      </c>
      <c r="AQ8">
        <f t="shared" si="12"/>
        <v>8.4545493505133074</v>
      </c>
      <c r="AR8">
        <f t="shared" si="13"/>
        <v>4.3676480240334543</v>
      </c>
      <c r="AS8">
        <f t="shared" si="14"/>
        <v>19.076349261843337</v>
      </c>
      <c r="AT8" s="5">
        <f t="shared" si="15"/>
        <v>4.7199999999999964E-2</v>
      </c>
      <c r="AU8">
        <f t="shared" si="16"/>
        <v>9.6168203389830591</v>
      </c>
      <c r="AV8">
        <f t="shared" si="17"/>
        <v>4.9680810424855979</v>
      </c>
      <c r="AW8">
        <v>0.51660329166666674</v>
      </c>
      <c r="AX8">
        <f t="shared" si="18"/>
        <v>24.681829244704787</v>
      </c>
      <c r="AY8" s="5"/>
      <c r="AZ8" s="5">
        <f t="shared" si="19"/>
        <v>0.43209999999999993</v>
      </c>
      <c r="BA8">
        <f t="shared" si="20"/>
        <v>0.37318955102985435</v>
      </c>
      <c r="BB8">
        <f t="shared" si="21"/>
        <v>0.19279095047762826</v>
      </c>
      <c r="BC8">
        <f t="shared" si="22"/>
        <v>0.43907966301985368</v>
      </c>
      <c r="BD8">
        <f t="shared" ref="BD8:BD69" si="23">(BC8)^2</f>
        <v>0.19279095047762826</v>
      </c>
    </row>
    <row r="9" spans="1:56" x14ac:dyDescent="0.3">
      <c r="A9" s="20">
        <v>2.367</v>
      </c>
      <c r="B9" s="30">
        <v>0.51800000000000002</v>
      </c>
      <c r="C9" s="18">
        <v>0.53110000000000002</v>
      </c>
      <c r="D9" s="21">
        <v>0.52370000000000005</v>
      </c>
      <c r="E9" s="18">
        <f t="shared" si="0"/>
        <v>0.42936666666666679</v>
      </c>
      <c r="F9" s="32">
        <v>2.367</v>
      </c>
      <c r="G9" s="30">
        <v>0.47860000000000003</v>
      </c>
      <c r="H9" s="18">
        <v>0.47970000000000002</v>
      </c>
      <c r="I9" s="21">
        <v>0.47749999999999998</v>
      </c>
      <c r="J9" s="18">
        <f t="shared" si="1"/>
        <v>0.38369999999999999</v>
      </c>
      <c r="K9" s="32">
        <v>2.367</v>
      </c>
      <c r="L9" s="30">
        <v>0.44990000000000002</v>
      </c>
      <c r="M9" s="18">
        <v>0.45090000000000002</v>
      </c>
      <c r="N9" s="21">
        <v>0.45129999999999998</v>
      </c>
      <c r="O9" s="18">
        <f t="shared" si="2"/>
        <v>0.35580000000000006</v>
      </c>
      <c r="P9" s="32">
        <v>2.367</v>
      </c>
      <c r="Q9" s="30">
        <v>0.47039999999999998</v>
      </c>
      <c r="R9" s="18">
        <v>0.4763</v>
      </c>
      <c r="S9" s="21">
        <v>0.47149999999999997</v>
      </c>
      <c r="T9" s="18">
        <f t="shared" si="3"/>
        <v>0.3778333333333333</v>
      </c>
      <c r="U9" s="32">
        <v>2.367</v>
      </c>
      <c r="V9" s="30">
        <v>0.49490000000000001</v>
      </c>
      <c r="W9" s="18">
        <v>0.49209999999999998</v>
      </c>
      <c r="X9" s="21">
        <v>0.5</v>
      </c>
      <c r="Y9" s="18">
        <f t="shared" si="4"/>
        <v>0.40076666666666672</v>
      </c>
      <c r="Z9" s="32">
        <v>2.367</v>
      </c>
      <c r="AA9" s="30">
        <v>0.51859999999999995</v>
      </c>
      <c r="AB9" s="18">
        <v>0.51400000000000001</v>
      </c>
      <c r="AC9" s="21">
        <v>0.51790000000000003</v>
      </c>
      <c r="AD9" s="18">
        <f t="shared" si="5"/>
        <v>0.42193333333333338</v>
      </c>
      <c r="AE9" s="32">
        <v>2.367</v>
      </c>
      <c r="AF9" s="53">
        <v>9.4899999999999998E-2</v>
      </c>
      <c r="AK9" s="5">
        <f t="shared" si="6"/>
        <v>7.3566666666666725E-2</v>
      </c>
      <c r="AL9">
        <f t="shared" si="7"/>
        <v>5.8333397447515418</v>
      </c>
      <c r="AM9">
        <f t="shared" si="8"/>
        <v>3.0555361354105344</v>
      </c>
      <c r="AN9">
        <f t="shared" si="9"/>
        <v>0.52380561892691169</v>
      </c>
      <c r="AO9">
        <f t="shared" si="10"/>
        <v>9.3363010747995432</v>
      </c>
      <c r="AP9" s="5">
        <f t="shared" si="11"/>
        <v>5.1533333333333486E-2</v>
      </c>
      <c r="AQ9">
        <f t="shared" si="12"/>
        <v>8.7282246226821627</v>
      </c>
      <c r="AR9">
        <f t="shared" si="13"/>
        <v>4.5718931006171406</v>
      </c>
      <c r="AS9">
        <f t="shared" si="14"/>
        <v>20.90220652347061</v>
      </c>
      <c r="AT9" s="5">
        <f t="shared" si="15"/>
        <v>4.56666666666668E-2</v>
      </c>
      <c r="AU9">
        <f t="shared" si="16"/>
        <v>9.9717384428223532</v>
      </c>
      <c r="AV9">
        <f t="shared" si="17"/>
        <v>5.2232526268198409</v>
      </c>
      <c r="AW9">
        <v>0.52380561892691169</v>
      </c>
      <c r="AX9">
        <f t="shared" si="18"/>
        <v>27.28236800358037</v>
      </c>
      <c r="AY9" s="5"/>
      <c r="AZ9" s="5">
        <f t="shared" si="19"/>
        <v>0.42936666666666679</v>
      </c>
      <c r="BA9">
        <f t="shared" si="20"/>
        <v>0.37918919467950185</v>
      </c>
      <c r="BB9">
        <f t="shared" si="21"/>
        <v>0.19862143080949368</v>
      </c>
      <c r="BC9">
        <f t="shared" si="22"/>
        <v>0.44566964313210033</v>
      </c>
      <c r="BD9">
        <f t="shared" si="23"/>
        <v>0.19862143080949365</v>
      </c>
    </row>
    <row r="10" spans="1:56" x14ac:dyDescent="0.3">
      <c r="A10" s="20">
        <v>2.3330000000000002</v>
      </c>
      <c r="B10" s="30">
        <v>0.5121</v>
      </c>
      <c r="C10" s="18">
        <v>0.52510000000000001</v>
      </c>
      <c r="D10" s="21">
        <v>0.51690000000000003</v>
      </c>
      <c r="E10" s="18">
        <f t="shared" si="0"/>
        <v>0.42333333333333334</v>
      </c>
      <c r="F10" s="32">
        <v>2.3330000000000002</v>
      </c>
      <c r="G10" s="30">
        <v>0.47360000000000002</v>
      </c>
      <c r="H10" s="18">
        <v>0.4733</v>
      </c>
      <c r="I10" s="21">
        <v>0.47320000000000001</v>
      </c>
      <c r="J10" s="18">
        <f t="shared" si="1"/>
        <v>0.37866666666666671</v>
      </c>
      <c r="K10" s="32">
        <v>2.3330000000000002</v>
      </c>
      <c r="L10" s="30">
        <v>0.44479999999999997</v>
      </c>
      <c r="M10" s="18">
        <v>0.44550000000000001</v>
      </c>
      <c r="N10" s="21">
        <v>0.44600000000000001</v>
      </c>
      <c r="O10" s="18">
        <f t="shared" si="2"/>
        <v>0.35073333333333334</v>
      </c>
      <c r="P10" s="32">
        <v>2.3330000000000002</v>
      </c>
      <c r="Q10" s="30">
        <v>0.46579999999999999</v>
      </c>
      <c r="R10" s="18">
        <v>0.47160000000000002</v>
      </c>
      <c r="S10" s="21">
        <v>0.4672</v>
      </c>
      <c r="T10" s="18">
        <f t="shared" si="3"/>
        <v>0.3735</v>
      </c>
      <c r="U10" s="32">
        <v>2.3330000000000002</v>
      </c>
      <c r="V10" s="30">
        <v>0.48930000000000001</v>
      </c>
      <c r="W10" s="18">
        <v>0.48630000000000001</v>
      </c>
      <c r="X10" s="21">
        <v>0.49480000000000002</v>
      </c>
      <c r="Y10" s="18">
        <f t="shared" si="4"/>
        <v>0.39543333333333336</v>
      </c>
      <c r="Z10" s="32">
        <v>2.3330000000000002</v>
      </c>
      <c r="AA10" s="30">
        <v>0.51339999999999997</v>
      </c>
      <c r="AB10" s="18">
        <v>0.50860000000000005</v>
      </c>
      <c r="AC10" s="21">
        <v>0.51129999999999998</v>
      </c>
      <c r="AD10" s="18">
        <f t="shared" si="5"/>
        <v>0.41639999999999999</v>
      </c>
      <c r="AE10" s="32">
        <v>2.3330000000000002</v>
      </c>
      <c r="AF10" s="53">
        <v>9.4700000000000006E-2</v>
      </c>
      <c r="AK10" s="5">
        <f t="shared" si="6"/>
        <v>7.2599999999999998E-2</v>
      </c>
      <c r="AL10">
        <f t="shared" si="7"/>
        <v>5.9233523415977967</v>
      </c>
      <c r="AM10">
        <f t="shared" si="8"/>
        <v>3.1479022553322373</v>
      </c>
      <c r="AN10">
        <f t="shared" si="9"/>
        <v>0.53143930561508779</v>
      </c>
      <c r="AO10">
        <f t="shared" si="10"/>
        <v>9.9092886091257864</v>
      </c>
      <c r="AP10" s="5">
        <f t="shared" si="11"/>
        <v>4.9833333333333341E-2</v>
      </c>
      <c r="AQ10">
        <f t="shared" si="12"/>
        <v>9.0583614827201764</v>
      </c>
      <c r="AR10">
        <f t="shared" si="13"/>
        <v>4.8139693363872675</v>
      </c>
      <c r="AS10">
        <f t="shared" si="14"/>
        <v>23.174300771676869</v>
      </c>
      <c r="AT10" s="5">
        <f t="shared" si="15"/>
        <v>4.4666666666666632E-2</v>
      </c>
      <c r="AU10">
        <f t="shared" si="16"/>
        <v>10.21636318407961</v>
      </c>
      <c r="AV10">
        <f t="shared" si="17"/>
        <v>5.4293769564588148</v>
      </c>
      <c r="AW10">
        <v>0.53143930561508779</v>
      </c>
      <c r="AX10">
        <f t="shared" si="18"/>
        <v>29.478134135325984</v>
      </c>
      <c r="AY10" s="5"/>
      <c r="AZ10" s="5">
        <f t="shared" si="19"/>
        <v>0.42333333333333334</v>
      </c>
      <c r="BA10">
        <f t="shared" si="20"/>
        <v>0.39276902887139103</v>
      </c>
      <c r="BB10">
        <f t="shared" si="21"/>
        <v>0.20873289997052441</v>
      </c>
      <c r="BC10">
        <f t="shared" si="22"/>
        <v>0.45687295823951368</v>
      </c>
      <c r="BD10">
        <f t="shared" si="23"/>
        <v>0.20873289997052441</v>
      </c>
    </row>
    <row r="11" spans="1:56" x14ac:dyDescent="0.3">
      <c r="A11" s="20">
        <v>2.2999999999999998</v>
      </c>
      <c r="B11" s="30">
        <v>0.50560000000000005</v>
      </c>
      <c r="C11" s="18">
        <v>0.51819999999999999</v>
      </c>
      <c r="D11" s="21">
        <v>0.51049999999999995</v>
      </c>
      <c r="E11" s="18">
        <f t="shared" si="0"/>
        <v>0.41753333333333331</v>
      </c>
      <c r="F11" s="32">
        <v>2.2999999999999998</v>
      </c>
      <c r="G11" s="30">
        <v>0.47</v>
      </c>
      <c r="H11" s="18">
        <v>0.47039999999999998</v>
      </c>
      <c r="I11" s="21">
        <v>0.46929999999999999</v>
      </c>
      <c r="J11" s="18">
        <f t="shared" si="1"/>
        <v>0.376</v>
      </c>
      <c r="K11" s="32">
        <v>2.2999999999999998</v>
      </c>
      <c r="L11" s="30">
        <v>0.44059999999999999</v>
      </c>
      <c r="M11" s="18">
        <v>0.44059999999999999</v>
      </c>
      <c r="N11" s="21">
        <v>0.44230000000000003</v>
      </c>
      <c r="O11" s="18">
        <f t="shared" si="2"/>
        <v>0.34726666666666672</v>
      </c>
      <c r="P11" s="32">
        <v>2.2999999999999998</v>
      </c>
      <c r="Q11" s="30">
        <v>0.46079999999999999</v>
      </c>
      <c r="R11" s="18">
        <v>0.46810000000000002</v>
      </c>
      <c r="S11" s="21">
        <v>0.46279999999999999</v>
      </c>
      <c r="T11" s="18">
        <f t="shared" si="3"/>
        <v>0.37000000000000005</v>
      </c>
      <c r="U11" s="32">
        <v>2.2999999999999998</v>
      </c>
      <c r="V11" s="30">
        <v>0.48499999999999999</v>
      </c>
      <c r="W11" s="18">
        <v>0.4803</v>
      </c>
      <c r="X11" s="21">
        <v>0.48759999999999998</v>
      </c>
      <c r="Y11" s="18">
        <f t="shared" si="4"/>
        <v>0.39040000000000002</v>
      </c>
      <c r="Z11" s="32">
        <v>2.2999999999999998</v>
      </c>
      <c r="AA11" s="30">
        <v>0.50660000000000005</v>
      </c>
      <c r="AB11" s="18">
        <v>0.50270000000000004</v>
      </c>
      <c r="AC11" s="21">
        <v>0.50590000000000002</v>
      </c>
      <c r="AD11" s="18">
        <f t="shared" si="5"/>
        <v>0.41116666666666668</v>
      </c>
      <c r="AE11" s="32">
        <v>2.2999999999999998</v>
      </c>
      <c r="AF11" s="53">
        <v>9.3899999999999997E-2</v>
      </c>
      <c r="AK11" s="5">
        <f t="shared" si="6"/>
        <v>7.0266666666666588E-2</v>
      </c>
      <c r="AL11">
        <f t="shared" si="7"/>
        <v>6.1508828589500393</v>
      </c>
      <c r="AM11">
        <f t="shared" si="8"/>
        <v>3.3157213894848709</v>
      </c>
      <c r="AN11">
        <f t="shared" si="9"/>
        <v>0.53906430434782615</v>
      </c>
      <c r="AO11">
        <f t="shared" si="10"/>
        <v>10.994008332687484</v>
      </c>
      <c r="AP11" s="5">
        <f t="shared" si="11"/>
        <v>4.7533333333333261E-2</v>
      </c>
      <c r="AQ11">
        <f t="shared" si="12"/>
        <v>9.5427007480131074</v>
      </c>
      <c r="AR11">
        <f t="shared" si="13"/>
        <v>5.144129340327166</v>
      </c>
      <c r="AS11">
        <f t="shared" si="14"/>
        <v>26.462066670014803</v>
      </c>
      <c r="AT11" s="5">
        <f t="shared" si="15"/>
        <v>4.1533333333333311E-2</v>
      </c>
      <c r="AU11">
        <f t="shared" si="16"/>
        <v>11.059289941145003</v>
      </c>
      <c r="AV11">
        <f t="shared" si="17"/>
        <v>5.9616684387042422</v>
      </c>
      <c r="AW11">
        <v>0.53906430434782615</v>
      </c>
      <c r="AX11">
        <f t="shared" si="18"/>
        <v>35.541490573042275</v>
      </c>
      <c r="AY11" s="5"/>
      <c r="AZ11" s="5">
        <f t="shared" si="19"/>
        <v>0.41753333333333331</v>
      </c>
      <c r="BA11">
        <f t="shared" si="20"/>
        <v>0.40627584757038698</v>
      </c>
      <c r="BB11">
        <f t="shared" si="21"/>
        <v>0.21900880714385412</v>
      </c>
      <c r="BC11">
        <f t="shared" si="22"/>
        <v>0.46798376803459124</v>
      </c>
      <c r="BD11">
        <f t="shared" si="23"/>
        <v>0.2190088071438541</v>
      </c>
    </row>
    <row r="12" spans="1:56" x14ac:dyDescent="0.3">
      <c r="A12" s="20">
        <v>2.2669999999999999</v>
      </c>
      <c r="B12" s="30">
        <v>0.49909999999999999</v>
      </c>
      <c r="C12" s="18">
        <v>0.51139999999999997</v>
      </c>
      <c r="D12" s="21">
        <v>0.504</v>
      </c>
      <c r="E12" s="18">
        <f t="shared" si="0"/>
        <v>0.41013333333333335</v>
      </c>
      <c r="F12" s="32">
        <v>2.2669999999999999</v>
      </c>
      <c r="G12" s="30">
        <v>0.46360000000000001</v>
      </c>
      <c r="H12" s="18">
        <v>0.46400000000000002</v>
      </c>
      <c r="I12" s="21">
        <v>0.46389999999999998</v>
      </c>
      <c r="J12" s="18">
        <f t="shared" si="1"/>
        <v>0.36913333333333331</v>
      </c>
      <c r="K12" s="32">
        <v>2.2669999999999999</v>
      </c>
      <c r="L12" s="30">
        <v>0.43480000000000002</v>
      </c>
      <c r="M12" s="18">
        <v>0.43669999999999998</v>
      </c>
      <c r="N12" s="21">
        <v>0.4375</v>
      </c>
      <c r="O12" s="18">
        <f t="shared" si="2"/>
        <v>0.34163333333333329</v>
      </c>
      <c r="P12" s="32">
        <v>2.2669999999999999</v>
      </c>
      <c r="Q12" s="30">
        <v>0.45500000000000002</v>
      </c>
      <c r="R12" s="18">
        <v>0.46010000000000001</v>
      </c>
      <c r="S12" s="21">
        <v>0.45750000000000002</v>
      </c>
      <c r="T12" s="18">
        <f t="shared" si="3"/>
        <v>0.36283333333333334</v>
      </c>
      <c r="U12" s="32">
        <v>2.2669999999999999</v>
      </c>
      <c r="V12" s="30">
        <v>0.4753</v>
      </c>
      <c r="W12" s="18">
        <v>0.47239999999999999</v>
      </c>
      <c r="X12" s="21">
        <v>0.48049999999999998</v>
      </c>
      <c r="Y12" s="18">
        <f t="shared" si="4"/>
        <v>0.38136666666666663</v>
      </c>
      <c r="Z12" s="32">
        <v>2.2669999999999999</v>
      </c>
      <c r="AA12" s="30">
        <v>0.49880000000000002</v>
      </c>
      <c r="AB12" s="18">
        <v>0.4945</v>
      </c>
      <c r="AC12" s="21">
        <v>0.49790000000000001</v>
      </c>
      <c r="AD12" s="18">
        <f t="shared" si="5"/>
        <v>0.40236666666666671</v>
      </c>
      <c r="AE12" s="32">
        <v>2.2669999999999999</v>
      </c>
      <c r="AF12" s="53">
        <v>9.4700000000000006E-2</v>
      </c>
      <c r="AK12" s="5">
        <f t="shared" si="6"/>
        <v>6.8500000000000061E-2</v>
      </c>
      <c r="AL12">
        <f t="shared" si="7"/>
        <v>6.3335200729926946</v>
      </c>
      <c r="AM12">
        <f t="shared" si="8"/>
        <v>3.4638736489227346</v>
      </c>
      <c r="AN12">
        <f t="shared" si="9"/>
        <v>0.54691129245699166</v>
      </c>
      <c r="AO12">
        <f t="shared" si="10"/>
        <v>11.998420655701301</v>
      </c>
      <c r="AP12" s="5">
        <f t="shared" si="11"/>
        <v>4.7300000000000009E-2</v>
      </c>
      <c r="AQ12">
        <f t="shared" si="12"/>
        <v>9.5944745243128935</v>
      </c>
      <c r="AR12">
        <f t="shared" si="13"/>
        <v>5.2473264625376448</v>
      </c>
      <c r="AS12">
        <f t="shared" si="14"/>
        <v>27.534435004447833</v>
      </c>
      <c r="AT12" s="5">
        <f t="shared" si="15"/>
        <v>4.1000000000000036E-2</v>
      </c>
      <c r="AU12">
        <f t="shared" si="16"/>
        <v>11.215621951219502</v>
      </c>
      <c r="AV12">
        <f t="shared" si="17"/>
        <v>6.1339502970504647</v>
      </c>
      <c r="AW12">
        <v>0.54691129245699166</v>
      </c>
      <c r="AX12">
        <f t="shared" si="18"/>
        <v>37.625346246685481</v>
      </c>
      <c r="AY12" s="5"/>
      <c r="AZ12" s="5">
        <f t="shared" si="19"/>
        <v>0.41013333333333335</v>
      </c>
      <c r="BA12">
        <f t="shared" si="20"/>
        <v>0.42418240138708274</v>
      </c>
      <c r="BB12">
        <f t="shared" si="21"/>
        <v>0.23199014538011983</v>
      </c>
      <c r="BC12">
        <f t="shared" si="22"/>
        <v>0.48165355327259846</v>
      </c>
      <c r="BD12">
        <f t="shared" si="23"/>
        <v>0.23199014538011983</v>
      </c>
    </row>
    <row r="13" spans="1:56" x14ac:dyDescent="0.3">
      <c r="A13" s="20">
        <v>2.2330000000000001</v>
      </c>
      <c r="B13" s="30">
        <v>0.49359999999999998</v>
      </c>
      <c r="C13" s="18">
        <v>0.50480000000000003</v>
      </c>
      <c r="D13" s="21">
        <v>0.498</v>
      </c>
      <c r="E13" s="18">
        <f t="shared" si="0"/>
        <v>0.40409999999999996</v>
      </c>
      <c r="F13" s="32">
        <v>2.2330000000000001</v>
      </c>
      <c r="G13" s="30">
        <v>0.45879999999999999</v>
      </c>
      <c r="H13" s="18">
        <v>0.4602</v>
      </c>
      <c r="I13" s="21">
        <v>0.45860000000000001</v>
      </c>
      <c r="J13" s="18">
        <f t="shared" si="1"/>
        <v>0.36450000000000005</v>
      </c>
      <c r="K13" s="32">
        <v>2.2330000000000001</v>
      </c>
      <c r="L13" s="30">
        <v>0.43149999999999999</v>
      </c>
      <c r="M13" s="18">
        <v>0.43269999999999997</v>
      </c>
      <c r="N13" s="21">
        <v>0.43380000000000002</v>
      </c>
      <c r="O13" s="18">
        <f t="shared" si="2"/>
        <v>0.33796666666666669</v>
      </c>
      <c r="P13" s="32">
        <v>2.2330000000000001</v>
      </c>
      <c r="Q13" s="30">
        <v>0.4521</v>
      </c>
      <c r="R13" s="18">
        <v>0.45679999999999998</v>
      </c>
      <c r="S13" s="21">
        <v>0.4531</v>
      </c>
      <c r="T13" s="18">
        <f t="shared" si="3"/>
        <v>0.35930000000000001</v>
      </c>
      <c r="U13" s="32">
        <v>2.2330000000000001</v>
      </c>
      <c r="V13" s="30">
        <v>0.46910000000000002</v>
      </c>
      <c r="W13" s="18">
        <v>0.46600000000000003</v>
      </c>
      <c r="X13" s="21">
        <v>0.4728</v>
      </c>
      <c r="Y13" s="18">
        <f t="shared" si="4"/>
        <v>0.37460000000000004</v>
      </c>
      <c r="Z13" s="32">
        <v>2.2330000000000001</v>
      </c>
      <c r="AA13" s="30">
        <v>0.49180000000000001</v>
      </c>
      <c r="AB13" s="18">
        <v>0.48770000000000002</v>
      </c>
      <c r="AC13" s="21">
        <v>0.49180000000000001</v>
      </c>
      <c r="AD13" s="18">
        <f t="shared" si="5"/>
        <v>0.39573333333333333</v>
      </c>
      <c r="AE13" s="32">
        <v>2.2330000000000001</v>
      </c>
      <c r="AF13" s="53">
        <v>9.4700000000000006E-2</v>
      </c>
      <c r="AK13" s="5">
        <f t="shared" si="6"/>
        <v>6.6133333333333266E-2</v>
      </c>
      <c r="AL13">
        <f t="shared" si="7"/>
        <v>6.5935505376344166</v>
      </c>
      <c r="AM13">
        <f t="shared" si="8"/>
        <v>3.6609940831302739</v>
      </c>
      <c r="AN13">
        <f t="shared" si="9"/>
        <v>0.55523864755933716</v>
      </c>
      <c r="AO13">
        <f t="shared" si="10"/>
        <v>13.402877676714875</v>
      </c>
      <c r="AP13" s="5">
        <f t="shared" si="11"/>
        <v>4.4799999999999951E-2</v>
      </c>
      <c r="AQ13">
        <f t="shared" si="12"/>
        <v>10.183114285714298</v>
      </c>
      <c r="AR13">
        <f t="shared" si="13"/>
        <v>5.6540586039421727</v>
      </c>
      <c r="AS13">
        <f t="shared" si="14"/>
        <v>31.968378696812511</v>
      </c>
      <c r="AT13" s="5">
        <f t="shared" si="15"/>
        <v>3.9599999999999913E-2</v>
      </c>
      <c r="AU13">
        <f t="shared" si="16"/>
        <v>11.646062626262657</v>
      </c>
      <c r="AV13">
        <f t="shared" si="17"/>
        <v>6.46634406199742</v>
      </c>
      <c r="AW13">
        <v>0.55523864755933716</v>
      </c>
      <c r="AX13">
        <f t="shared" si="18"/>
        <v>41.813605528129294</v>
      </c>
      <c r="AY13" s="5"/>
      <c r="AZ13" s="5">
        <f t="shared" si="19"/>
        <v>0.40409999999999996</v>
      </c>
      <c r="BA13">
        <f t="shared" si="20"/>
        <v>0.43936749566938893</v>
      </c>
      <c r="BB13">
        <f t="shared" si="21"/>
        <v>0.24395381407700445</v>
      </c>
      <c r="BC13">
        <f t="shared" si="22"/>
        <v>0.49391680886259021</v>
      </c>
      <c r="BD13">
        <f t="shared" si="23"/>
        <v>0.24395381407700448</v>
      </c>
    </row>
    <row r="14" spans="1:56" x14ac:dyDescent="0.3">
      <c r="A14" s="20">
        <v>2.2000000000000002</v>
      </c>
      <c r="B14" s="30">
        <v>0.49199999999999999</v>
      </c>
      <c r="C14" s="18">
        <v>0.50270000000000004</v>
      </c>
      <c r="D14" s="21">
        <v>0.49509999999999998</v>
      </c>
      <c r="E14" s="18">
        <f t="shared" si="0"/>
        <v>0.40210000000000001</v>
      </c>
      <c r="F14" s="32">
        <v>2.2000000000000002</v>
      </c>
      <c r="G14" s="30">
        <v>0.45810000000000001</v>
      </c>
      <c r="H14" s="18">
        <v>0.45960000000000001</v>
      </c>
      <c r="I14" s="21">
        <v>0.45679999999999998</v>
      </c>
      <c r="J14" s="18">
        <f t="shared" si="1"/>
        <v>0.36366666666666658</v>
      </c>
      <c r="K14" s="32">
        <v>2.2000000000000002</v>
      </c>
      <c r="L14" s="30">
        <v>0.43180000000000002</v>
      </c>
      <c r="M14" s="18">
        <v>0.43290000000000001</v>
      </c>
      <c r="N14" s="21">
        <v>0.43269999999999997</v>
      </c>
      <c r="O14" s="18">
        <f t="shared" si="2"/>
        <v>0.33796666666666675</v>
      </c>
      <c r="P14" s="32">
        <v>2.2000000000000002</v>
      </c>
      <c r="Q14" s="30">
        <v>0.45019999999999999</v>
      </c>
      <c r="R14" s="18">
        <v>0.45529999999999998</v>
      </c>
      <c r="S14" s="21">
        <v>0.4526</v>
      </c>
      <c r="T14" s="18">
        <f t="shared" si="3"/>
        <v>0.35819999999999996</v>
      </c>
      <c r="U14" s="32">
        <v>2.2000000000000002</v>
      </c>
      <c r="V14" s="30">
        <v>0.46750000000000003</v>
      </c>
      <c r="W14" s="18">
        <v>0.46379999999999999</v>
      </c>
      <c r="X14" s="21">
        <v>0.47139999999999999</v>
      </c>
      <c r="Y14" s="18">
        <f t="shared" si="4"/>
        <v>0.37306666666666666</v>
      </c>
      <c r="Z14" s="32">
        <v>2.2000000000000002</v>
      </c>
      <c r="AA14" s="30">
        <v>0.4904</v>
      </c>
      <c r="AB14" s="18">
        <v>0.48520000000000002</v>
      </c>
      <c r="AC14" s="21">
        <v>0.48920000000000002</v>
      </c>
      <c r="AD14" s="18">
        <f t="shared" si="5"/>
        <v>0.39376666666666671</v>
      </c>
      <c r="AE14" s="32">
        <v>2.2000000000000002</v>
      </c>
      <c r="AF14" s="53">
        <v>9.4500000000000001E-2</v>
      </c>
      <c r="AK14" s="5">
        <f t="shared" si="6"/>
        <v>6.4133333333333264E-2</v>
      </c>
      <c r="AL14">
        <f t="shared" si="7"/>
        <v>6.8283244629244715</v>
      </c>
      <c r="AM14">
        <f t="shared" si="8"/>
        <v>3.8482198844888789</v>
      </c>
      <c r="AN14">
        <f t="shared" si="9"/>
        <v>0.56356722727272723</v>
      </c>
      <c r="AO14">
        <f t="shared" si="10"/>
        <v>14.808796279375601</v>
      </c>
      <c r="AP14" s="5">
        <f t="shared" si="11"/>
        <v>4.390000000000005E-2</v>
      </c>
      <c r="AQ14">
        <f t="shared" si="12"/>
        <v>10.411471640091102</v>
      </c>
      <c r="AR14">
        <f t="shared" si="13"/>
        <v>5.8675642040347764</v>
      </c>
      <c r="AS14">
        <f t="shared" si="14"/>
        <v>34.428309688470257</v>
      </c>
      <c r="AT14" s="5">
        <f t="shared" si="15"/>
        <v>3.843333333333343E-2</v>
      </c>
      <c r="AU14">
        <f t="shared" si="16"/>
        <v>12.028756996241656</v>
      </c>
      <c r="AV14">
        <f t="shared" si="17"/>
        <v>6.7790132279093287</v>
      </c>
      <c r="AW14">
        <v>0.56356722727272723</v>
      </c>
      <c r="AX14">
        <f t="shared" si="18"/>
        <v>45.955020344169654</v>
      </c>
      <c r="AY14" s="5"/>
      <c r="AZ14" s="5">
        <f t="shared" si="19"/>
        <v>0.40210000000000001</v>
      </c>
      <c r="BA14">
        <f t="shared" si="20"/>
        <v>0.44452177319074854</v>
      </c>
      <c r="BB14">
        <f t="shared" si="21"/>
        <v>0.25051790317946626</v>
      </c>
      <c r="BC14">
        <f t="shared" si="22"/>
        <v>0.50051763523323156</v>
      </c>
      <c r="BD14">
        <f t="shared" si="23"/>
        <v>0.25051790317946626</v>
      </c>
    </row>
    <row r="15" spans="1:56" x14ac:dyDescent="0.3">
      <c r="A15" s="20">
        <v>2.1669999999999998</v>
      </c>
      <c r="B15" s="30">
        <v>0.4945</v>
      </c>
      <c r="C15" s="18">
        <v>0.50660000000000005</v>
      </c>
      <c r="D15" s="21">
        <v>0.49719999999999998</v>
      </c>
      <c r="E15" s="18">
        <f t="shared" si="0"/>
        <v>0.40503333333333336</v>
      </c>
      <c r="F15" s="32">
        <v>2.1669999999999998</v>
      </c>
      <c r="G15" s="30">
        <v>0.4602</v>
      </c>
      <c r="H15" s="18">
        <v>0.46050000000000002</v>
      </c>
      <c r="I15" s="21">
        <v>0.45860000000000001</v>
      </c>
      <c r="J15" s="18">
        <f t="shared" si="1"/>
        <v>0.36536666666666673</v>
      </c>
      <c r="K15" s="32">
        <v>2.1669999999999998</v>
      </c>
      <c r="L15" s="30">
        <v>0.43380000000000002</v>
      </c>
      <c r="M15" s="18">
        <v>0.43490000000000001</v>
      </c>
      <c r="N15" s="21">
        <v>0.43459999999999999</v>
      </c>
      <c r="O15" s="18">
        <f t="shared" si="2"/>
        <v>0.34003333333333341</v>
      </c>
      <c r="P15" s="32">
        <v>2.1669999999999998</v>
      </c>
      <c r="Q15" s="30">
        <v>0.45279999999999998</v>
      </c>
      <c r="R15" s="18">
        <v>0.45800000000000002</v>
      </c>
      <c r="S15" s="21">
        <v>0.45329999999999998</v>
      </c>
      <c r="T15" s="18">
        <f t="shared" si="3"/>
        <v>0.36030000000000006</v>
      </c>
      <c r="U15" s="32">
        <v>2.1669999999999998</v>
      </c>
      <c r="V15" s="30">
        <v>0.46789999999999998</v>
      </c>
      <c r="W15" s="18">
        <v>0.46489999999999998</v>
      </c>
      <c r="X15" s="21">
        <v>0.47210000000000002</v>
      </c>
      <c r="Y15" s="18">
        <f t="shared" si="4"/>
        <v>0.37390000000000001</v>
      </c>
      <c r="Z15" s="32">
        <v>2.1669999999999998</v>
      </c>
      <c r="AA15" s="30">
        <v>0.4909</v>
      </c>
      <c r="AB15" s="18">
        <v>0.48659999999999998</v>
      </c>
      <c r="AC15" s="21">
        <v>0.48970000000000002</v>
      </c>
      <c r="AD15" s="18">
        <f t="shared" si="5"/>
        <v>0.39466666666666672</v>
      </c>
      <c r="AE15" s="32">
        <v>2.1669999999999998</v>
      </c>
      <c r="AF15" s="53">
        <v>9.4399999999999998E-2</v>
      </c>
      <c r="AK15" s="5">
        <f t="shared" si="6"/>
        <v>6.4999999999999947E-2</v>
      </c>
      <c r="AL15">
        <f t="shared" si="7"/>
        <v>6.7248076923076985</v>
      </c>
      <c r="AM15">
        <f t="shared" si="8"/>
        <v>3.8475951523818859</v>
      </c>
      <c r="AN15">
        <f t="shared" si="9"/>
        <v>0.57214946931241351</v>
      </c>
      <c r="AO15">
        <f t="shared" si="10"/>
        <v>14.803988456632588</v>
      </c>
      <c r="AP15" s="5">
        <f t="shared" si="11"/>
        <v>4.4733333333333292E-2</v>
      </c>
      <c r="AQ15">
        <f t="shared" si="12"/>
        <v>10.199713909587691</v>
      </c>
      <c r="AR15">
        <f t="shared" si="13"/>
        <v>5.8357609005090403</v>
      </c>
      <c r="AS15">
        <f t="shared" si="14"/>
        <v>34.056105287910086</v>
      </c>
      <c r="AT15" s="5">
        <f t="shared" si="15"/>
        <v>3.9666666666666628E-2</v>
      </c>
      <c r="AU15">
        <f t="shared" si="16"/>
        <v>11.624875350140067</v>
      </c>
      <c r="AV15">
        <f t="shared" si="17"/>
        <v>6.6511662624055967</v>
      </c>
      <c r="AW15">
        <v>0.57214946931241351</v>
      </c>
      <c r="AX15">
        <f t="shared" si="18"/>
        <v>44.238012650162432</v>
      </c>
      <c r="AY15" s="5"/>
      <c r="AZ15" s="5">
        <f t="shared" si="19"/>
        <v>0.40503333333333336</v>
      </c>
      <c r="BA15">
        <f t="shared" si="20"/>
        <v>0.43698296573670198</v>
      </c>
      <c r="BB15">
        <f t="shared" si="21"/>
        <v>0.25001957194481861</v>
      </c>
      <c r="BC15">
        <f t="shared" si="22"/>
        <v>0.50001957156177257</v>
      </c>
      <c r="BD15">
        <f t="shared" si="23"/>
        <v>0.25001957194481861</v>
      </c>
    </row>
    <row r="16" spans="1:56" x14ac:dyDescent="0.3">
      <c r="A16" s="20">
        <v>2.133</v>
      </c>
      <c r="B16" s="30">
        <v>0.49509999999999998</v>
      </c>
      <c r="C16" s="18">
        <v>0.50439999999999996</v>
      </c>
      <c r="D16" s="21">
        <v>0.49780000000000002</v>
      </c>
      <c r="E16" s="18">
        <f t="shared" si="0"/>
        <v>0.40460000000000007</v>
      </c>
      <c r="F16" s="32">
        <v>2.133</v>
      </c>
      <c r="G16" s="30">
        <v>0.46179999999999999</v>
      </c>
      <c r="H16" s="18">
        <v>0.4637</v>
      </c>
      <c r="I16" s="21">
        <v>0.46110000000000001</v>
      </c>
      <c r="J16" s="18">
        <f t="shared" si="1"/>
        <v>0.36770000000000003</v>
      </c>
      <c r="K16" s="32">
        <v>2.133</v>
      </c>
      <c r="L16" s="30">
        <v>0.43419999999999997</v>
      </c>
      <c r="M16" s="18">
        <v>0.43569999999999998</v>
      </c>
      <c r="N16" s="21">
        <v>0.435</v>
      </c>
      <c r="O16" s="18">
        <f t="shared" si="2"/>
        <v>0.3404666666666667</v>
      </c>
      <c r="P16" s="32">
        <v>2.133</v>
      </c>
      <c r="Q16" s="30">
        <v>0.45369999999999999</v>
      </c>
      <c r="R16" s="18">
        <v>0.45889999999999997</v>
      </c>
      <c r="S16" s="21">
        <v>0.45529999999999998</v>
      </c>
      <c r="T16" s="18">
        <f t="shared" si="3"/>
        <v>0.3614666666666666</v>
      </c>
      <c r="U16" s="32">
        <v>2.133</v>
      </c>
      <c r="V16" s="30">
        <v>0.46810000000000002</v>
      </c>
      <c r="W16" s="18">
        <v>0.4647</v>
      </c>
      <c r="X16" s="21">
        <v>0.47239999999999999</v>
      </c>
      <c r="Y16" s="18">
        <f t="shared" si="4"/>
        <v>0.37390000000000001</v>
      </c>
      <c r="Z16" s="32">
        <v>2.133</v>
      </c>
      <c r="AA16" s="30">
        <v>0.49230000000000002</v>
      </c>
      <c r="AB16" s="18">
        <v>0.4869</v>
      </c>
      <c r="AC16" s="21">
        <v>0.49180000000000001</v>
      </c>
      <c r="AD16" s="18">
        <f t="shared" si="5"/>
        <v>0.39583333333333337</v>
      </c>
      <c r="AE16" s="32">
        <v>2.133</v>
      </c>
      <c r="AF16" s="53">
        <v>9.4500000000000001E-2</v>
      </c>
      <c r="AK16" s="5">
        <f t="shared" si="6"/>
        <v>6.4133333333333375E-2</v>
      </c>
      <c r="AL16">
        <f t="shared" si="7"/>
        <v>6.8283244629244582</v>
      </c>
      <c r="AM16">
        <f t="shared" si="8"/>
        <v>3.9690969272740353</v>
      </c>
      <c r="AN16">
        <f t="shared" si="9"/>
        <v>0.58126952648851382</v>
      </c>
      <c r="AO16">
        <f t="shared" si="10"/>
        <v>15.753730418096188</v>
      </c>
      <c r="AP16" s="5">
        <f t="shared" si="11"/>
        <v>4.3133333333333468E-2</v>
      </c>
      <c r="AQ16">
        <f t="shared" si="12"/>
        <v>10.613529572385332</v>
      </c>
      <c r="AR16">
        <f t="shared" si="13"/>
        <v>6.1693213089122603</v>
      </c>
      <c r="AS16">
        <f t="shared" si="14"/>
        <v>38.060525412598885</v>
      </c>
      <c r="AT16" s="5">
        <f t="shared" si="15"/>
        <v>3.6900000000000044E-2</v>
      </c>
      <c r="AU16">
        <f t="shared" si="16"/>
        <v>12.568585501354997</v>
      </c>
      <c r="AV16">
        <f t="shared" si="17"/>
        <v>7.3057357430030194</v>
      </c>
      <c r="AW16">
        <v>0.58126952648851382</v>
      </c>
      <c r="AX16">
        <f t="shared" si="18"/>
        <v>53.373774746591877</v>
      </c>
      <c r="AY16" s="5"/>
      <c r="AZ16" s="5">
        <f t="shared" si="19"/>
        <v>0.40460000000000007</v>
      </c>
      <c r="BA16">
        <f t="shared" si="20"/>
        <v>0.43808843302026679</v>
      </c>
      <c r="BB16">
        <f t="shared" si="21"/>
        <v>0.25464745602178546</v>
      </c>
      <c r="BC16">
        <f t="shared" si="22"/>
        <v>0.50462605563108354</v>
      </c>
      <c r="BD16">
        <f t="shared" si="23"/>
        <v>0.2546474560217854</v>
      </c>
    </row>
    <row r="17" spans="1:56" x14ac:dyDescent="0.3">
      <c r="A17" s="20">
        <v>2.1</v>
      </c>
      <c r="B17" s="30">
        <v>0.48930000000000001</v>
      </c>
      <c r="C17" s="18">
        <v>0.4995</v>
      </c>
      <c r="D17" s="21">
        <v>0.49230000000000002</v>
      </c>
      <c r="E17" s="18">
        <f t="shared" si="0"/>
        <v>0.39960000000000001</v>
      </c>
      <c r="F17" s="32">
        <v>2.1</v>
      </c>
      <c r="G17" s="30">
        <v>0.4577</v>
      </c>
      <c r="H17" s="18">
        <v>0.45989999999999998</v>
      </c>
      <c r="I17" s="21">
        <v>0.45689999999999997</v>
      </c>
      <c r="J17" s="18">
        <f t="shared" si="1"/>
        <v>0.36406666666666659</v>
      </c>
      <c r="K17" s="32">
        <v>2.1</v>
      </c>
      <c r="L17" s="30">
        <v>0.43049999999999999</v>
      </c>
      <c r="M17" s="18">
        <v>0.43190000000000001</v>
      </c>
      <c r="N17" s="21">
        <v>0.43190000000000001</v>
      </c>
      <c r="O17" s="18">
        <f t="shared" si="2"/>
        <v>0.33733333333333332</v>
      </c>
      <c r="P17" s="32">
        <v>2.1</v>
      </c>
      <c r="Q17" s="30">
        <v>0.45040000000000002</v>
      </c>
      <c r="R17" s="18">
        <v>0.45519999999999999</v>
      </c>
      <c r="S17" s="21">
        <v>0.45329999999999998</v>
      </c>
      <c r="T17" s="18">
        <f t="shared" si="3"/>
        <v>0.35886666666666667</v>
      </c>
      <c r="U17" s="32">
        <v>2.1</v>
      </c>
      <c r="V17" s="30">
        <v>0.46379999999999999</v>
      </c>
      <c r="W17" s="18">
        <v>0.46</v>
      </c>
      <c r="X17" s="21">
        <v>0.46810000000000002</v>
      </c>
      <c r="Y17" s="18">
        <f t="shared" si="4"/>
        <v>0.36986666666666662</v>
      </c>
      <c r="Z17" s="32">
        <v>2.1</v>
      </c>
      <c r="AA17" s="30">
        <v>0.48749999999999999</v>
      </c>
      <c r="AB17" s="18">
        <v>0.48359999999999997</v>
      </c>
      <c r="AC17" s="21">
        <v>0.4864</v>
      </c>
      <c r="AD17" s="18">
        <f t="shared" si="5"/>
        <v>0.39173333333333332</v>
      </c>
      <c r="AE17" s="32">
        <v>2.1</v>
      </c>
      <c r="AF17" s="53">
        <v>9.4100000000000003E-2</v>
      </c>
      <c r="AK17" s="5">
        <f t="shared" si="6"/>
        <v>6.2266666666666692E-2</v>
      </c>
      <c r="AL17">
        <f t="shared" si="7"/>
        <v>7.0611119200570984</v>
      </c>
      <c r="AM17">
        <f t="shared" si="8"/>
        <v>4.1689070408322673</v>
      </c>
      <c r="AN17">
        <f t="shared" si="9"/>
        <v>0.59040376190476185</v>
      </c>
      <c r="AO17">
        <f t="shared" si="10"/>
        <v>17.37978591510085</v>
      </c>
      <c r="AP17" s="5">
        <f t="shared" si="11"/>
        <v>4.0733333333333344E-2</v>
      </c>
      <c r="AQ17">
        <f t="shared" si="12"/>
        <v>11.295325750136387</v>
      </c>
      <c r="AR17">
        <f t="shared" si="13"/>
        <v>6.6688028148202489</v>
      </c>
      <c r="AS17">
        <f t="shared" si="14"/>
        <v>44.472930982954473</v>
      </c>
      <c r="AT17" s="5">
        <f t="shared" si="15"/>
        <v>3.5533333333333417E-2</v>
      </c>
      <c r="AU17">
        <f t="shared" si="16"/>
        <v>13.089061225766072</v>
      </c>
      <c r="AV17">
        <f t="shared" si="17"/>
        <v>7.7278309874940421</v>
      </c>
      <c r="AW17">
        <v>0.59040376190476185</v>
      </c>
      <c r="AX17">
        <f t="shared" si="18"/>
        <v>59.719371771273138</v>
      </c>
      <c r="AY17" s="5"/>
      <c r="AZ17" s="5">
        <f t="shared" si="19"/>
        <v>0.39960000000000001</v>
      </c>
      <c r="BA17">
        <f t="shared" si="20"/>
        <v>0.45105125125125128</v>
      </c>
      <c r="BB17">
        <f t="shared" si="21"/>
        <v>0.26630235555058868</v>
      </c>
      <c r="BC17">
        <f t="shared" si="22"/>
        <v>0.51604491621426585</v>
      </c>
      <c r="BD17">
        <f t="shared" si="23"/>
        <v>0.26630235555058868</v>
      </c>
    </row>
    <row r="18" spans="1:56" x14ac:dyDescent="0.3">
      <c r="A18" s="20">
        <v>2.0670000000000002</v>
      </c>
      <c r="B18" s="30">
        <v>0.48060000000000003</v>
      </c>
      <c r="C18" s="18">
        <v>0.48949999999999999</v>
      </c>
      <c r="D18" s="21">
        <v>0.4834</v>
      </c>
      <c r="E18" s="18">
        <f t="shared" si="0"/>
        <v>0.3896</v>
      </c>
      <c r="F18" s="32">
        <v>2.0670000000000002</v>
      </c>
      <c r="G18" s="30">
        <v>0.4516</v>
      </c>
      <c r="H18" s="18">
        <v>0.45369999999999999</v>
      </c>
      <c r="I18" s="21">
        <v>0.44990000000000002</v>
      </c>
      <c r="J18" s="18">
        <f t="shared" si="1"/>
        <v>0.35683333333333334</v>
      </c>
      <c r="K18" s="32">
        <v>2.0670000000000002</v>
      </c>
      <c r="L18" s="30">
        <v>0.42420000000000002</v>
      </c>
      <c r="M18" s="18">
        <v>0.42480000000000001</v>
      </c>
      <c r="N18" s="21">
        <v>0.42570000000000002</v>
      </c>
      <c r="O18" s="18">
        <f t="shared" si="2"/>
        <v>0.33</v>
      </c>
      <c r="P18" s="32">
        <v>2.0670000000000002</v>
      </c>
      <c r="Q18" s="30">
        <v>0.44379999999999997</v>
      </c>
      <c r="R18" s="18">
        <v>0.4486</v>
      </c>
      <c r="S18" s="21">
        <v>0.44650000000000001</v>
      </c>
      <c r="T18" s="18">
        <f t="shared" si="3"/>
        <v>0.35139999999999999</v>
      </c>
      <c r="U18" s="32">
        <v>2.0670000000000002</v>
      </c>
      <c r="V18" s="30">
        <v>0.45490000000000003</v>
      </c>
      <c r="W18" s="18">
        <v>0.4511</v>
      </c>
      <c r="X18" s="21">
        <v>0.4602</v>
      </c>
      <c r="Y18" s="18">
        <f t="shared" si="4"/>
        <v>0.36050000000000004</v>
      </c>
      <c r="Z18" s="32">
        <v>2.0670000000000002</v>
      </c>
      <c r="AA18" s="30">
        <v>0.48060000000000003</v>
      </c>
      <c r="AB18" s="18">
        <v>0.47510000000000002</v>
      </c>
      <c r="AC18" s="21">
        <v>0.47899999999999998</v>
      </c>
      <c r="AD18" s="18">
        <f t="shared" si="5"/>
        <v>0.3833333333333333</v>
      </c>
      <c r="AE18" s="32">
        <v>2.0670000000000002</v>
      </c>
      <c r="AF18" s="53">
        <v>9.4899999999999998E-2</v>
      </c>
      <c r="AK18" s="5">
        <f t="shared" si="6"/>
        <v>5.9599999999999986E-2</v>
      </c>
      <c r="AL18">
        <f t="shared" si="7"/>
        <v>7.4190617449664451</v>
      </c>
      <c r="AM18">
        <f t="shared" si="8"/>
        <v>4.4501732580875579</v>
      </c>
      <c r="AN18">
        <f t="shared" si="9"/>
        <v>0.59982965650701492</v>
      </c>
      <c r="AO18">
        <f t="shared" si="10"/>
        <v>19.804042026997632</v>
      </c>
      <c r="AP18" s="5">
        <f t="shared" si="11"/>
        <v>3.8200000000000012E-2</v>
      </c>
      <c r="AQ18">
        <f t="shared" si="12"/>
        <v>12.108105235602089</v>
      </c>
      <c r="AR18">
        <f t="shared" si="13"/>
        <v>7.2628006044219902</v>
      </c>
      <c r="AS18">
        <f t="shared" si="14"/>
        <v>52.748272619592427</v>
      </c>
      <c r="AT18" s="5">
        <f t="shared" si="15"/>
        <v>3.2766666666666666E-2</v>
      </c>
      <c r="AU18">
        <f t="shared" si="16"/>
        <v>14.275793302814515</v>
      </c>
      <c r="AV18">
        <f t="shared" si="17"/>
        <v>8.5630441931923738</v>
      </c>
      <c r="AW18">
        <v>0.59982965650701492</v>
      </c>
      <c r="AX18">
        <f t="shared" si="18"/>
        <v>73.325725854565633</v>
      </c>
      <c r="AY18" s="5"/>
      <c r="AZ18" s="5">
        <f t="shared" si="19"/>
        <v>0.3896</v>
      </c>
      <c r="BA18">
        <f t="shared" si="20"/>
        <v>0.47816755646817255</v>
      </c>
      <c r="BB18">
        <f t="shared" si="21"/>
        <v>0.28681908114910259</v>
      </c>
      <c r="BC18">
        <f t="shared" si="22"/>
        <v>0.53555492822781736</v>
      </c>
      <c r="BD18">
        <f t="shared" si="23"/>
        <v>0.28681908114910259</v>
      </c>
    </row>
    <row r="19" spans="1:56" x14ac:dyDescent="0.3">
      <c r="A19" s="20">
        <v>2.0329999999999999</v>
      </c>
      <c r="B19" s="30">
        <v>0.47249999999999998</v>
      </c>
      <c r="C19" s="18">
        <v>0.48149999999999998</v>
      </c>
      <c r="D19" s="21">
        <v>0.47449999999999998</v>
      </c>
      <c r="E19" s="18">
        <f t="shared" si="0"/>
        <v>0.38196666666666662</v>
      </c>
      <c r="F19" s="32">
        <v>2.0329999999999999</v>
      </c>
      <c r="G19" s="30">
        <v>0.44490000000000002</v>
      </c>
      <c r="H19" s="18">
        <v>0.44640000000000002</v>
      </c>
      <c r="I19" s="21">
        <v>0.44350000000000001</v>
      </c>
      <c r="J19" s="18">
        <f t="shared" si="1"/>
        <v>0.35073333333333334</v>
      </c>
      <c r="K19" s="32">
        <v>2.0329999999999999</v>
      </c>
      <c r="L19" s="30">
        <v>0.41760000000000003</v>
      </c>
      <c r="M19" s="18">
        <v>0.41810000000000003</v>
      </c>
      <c r="N19" s="21">
        <v>0.41820000000000002</v>
      </c>
      <c r="O19" s="18">
        <f t="shared" si="2"/>
        <v>0.32376666666666676</v>
      </c>
      <c r="P19" s="32">
        <v>2.0329999999999999</v>
      </c>
      <c r="Q19" s="30">
        <v>0.43680000000000002</v>
      </c>
      <c r="R19" s="18">
        <v>0.441</v>
      </c>
      <c r="S19" s="21">
        <v>0.4385</v>
      </c>
      <c r="T19" s="18">
        <f t="shared" si="3"/>
        <v>0.34456666666666669</v>
      </c>
      <c r="U19" s="32">
        <v>2.0329999999999999</v>
      </c>
      <c r="V19" s="30">
        <v>0.44540000000000002</v>
      </c>
      <c r="W19" s="18">
        <v>0.44190000000000002</v>
      </c>
      <c r="X19" s="21">
        <v>0.44929999999999998</v>
      </c>
      <c r="Y19" s="18">
        <f t="shared" si="4"/>
        <v>0.35133333333333333</v>
      </c>
      <c r="Z19" s="32">
        <v>2.0329999999999999</v>
      </c>
      <c r="AA19" s="30">
        <v>0.46800000000000003</v>
      </c>
      <c r="AB19" s="18">
        <v>0.46600000000000003</v>
      </c>
      <c r="AC19" s="21">
        <v>0.47049999999999997</v>
      </c>
      <c r="AD19" s="18">
        <f t="shared" si="5"/>
        <v>0.37396666666666667</v>
      </c>
      <c r="AE19" s="32">
        <v>2.0329999999999999</v>
      </c>
      <c r="AF19" s="53">
        <v>9.4200000000000006E-2</v>
      </c>
      <c r="AK19" s="5">
        <f t="shared" si="6"/>
        <v>5.8199999999999863E-2</v>
      </c>
      <c r="AL19">
        <f t="shared" si="7"/>
        <v>7.6201652920962415</v>
      </c>
      <c r="AM19">
        <f t="shared" si="8"/>
        <v>4.6472434505943987</v>
      </c>
      <c r="AN19">
        <f t="shared" si="9"/>
        <v>0.60986123954746685</v>
      </c>
      <c r="AO19">
        <f t="shared" si="10"/>
        <v>21.596871689092534</v>
      </c>
      <c r="AP19" s="5">
        <f t="shared" si="11"/>
        <v>3.7399999999999933E-2</v>
      </c>
      <c r="AQ19">
        <f t="shared" si="12"/>
        <v>12.387683957219275</v>
      </c>
      <c r="AR19">
        <f t="shared" si="13"/>
        <v>7.5547682932720166</v>
      </c>
      <c r="AS19">
        <f t="shared" si="14"/>
        <v>57.074523965028177</v>
      </c>
      <c r="AT19" s="5">
        <f t="shared" si="15"/>
        <v>3.123333333333328E-2</v>
      </c>
      <c r="AU19">
        <f t="shared" si="16"/>
        <v>15.024154553539695</v>
      </c>
      <c r="AV19">
        <f t="shared" si="17"/>
        <v>9.1626495191744368</v>
      </c>
      <c r="AW19">
        <v>0.60986123954746685</v>
      </c>
      <c r="AX19">
        <f t="shared" si="18"/>
        <v>83.954146211227538</v>
      </c>
      <c r="AY19" s="5"/>
      <c r="AZ19" s="5">
        <f t="shared" si="19"/>
        <v>0.38196666666666662</v>
      </c>
      <c r="BA19">
        <f t="shared" si="20"/>
        <v>0.49999808156616365</v>
      </c>
      <c r="BB19">
        <f t="shared" si="21"/>
        <v>0.30492944979529601</v>
      </c>
      <c r="BC19">
        <f t="shared" si="22"/>
        <v>0.55220417401111344</v>
      </c>
      <c r="BD19">
        <f t="shared" si="23"/>
        <v>0.30492944979529607</v>
      </c>
    </row>
    <row r="20" spans="1:56" x14ac:dyDescent="0.3">
      <c r="A20" s="20">
        <v>2</v>
      </c>
      <c r="B20" s="30">
        <v>0.46300000000000002</v>
      </c>
      <c r="C20" s="18">
        <v>0.47170000000000001</v>
      </c>
      <c r="D20" s="21">
        <v>0.46560000000000001</v>
      </c>
      <c r="E20" s="18">
        <f t="shared" si="0"/>
        <v>0.37286666666666674</v>
      </c>
      <c r="F20" s="32">
        <v>2</v>
      </c>
      <c r="G20" s="30">
        <v>0.43819999999999998</v>
      </c>
      <c r="H20" s="18">
        <v>0.43890000000000001</v>
      </c>
      <c r="I20" s="21">
        <v>0.4365</v>
      </c>
      <c r="J20" s="18">
        <f t="shared" si="1"/>
        <v>0.3439666666666667</v>
      </c>
      <c r="K20" s="32">
        <v>2</v>
      </c>
      <c r="L20" s="30">
        <v>0.41</v>
      </c>
      <c r="M20" s="18">
        <v>0.41089999999999999</v>
      </c>
      <c r="N20" s="21">
        <v>0.41270000000000001</v>
      </c>
      <c r="O20" s="18">
        <f t="shared" si="2"/>
        <v>0.31730000000000003</v>
      </c>
      <c r="P20" s="32">
        <v>2</v>
      </c>
      <c r="Q20" s="30">
        <v>0.43070000000000003</v>
      </c>
      <c r="R20" s="18">
        <v>0.4345</v>
      </c>
      <c r="S20" s="21">
        <v>0.43169999999999997</v>
      </c>
      <c r="T20" s="18">
        <f t="shared" si="3"/>
        <v>0.33839999999999998</v>
      </c>
      <c r="U20" s="32">
        <v>2</v>
      </c>
      <c r="V20" s="30">
        <v>0.43659999999999999</v>
      </c>
      <c r="W20" s="18">
        <v>0.433</v>
      </c>
      <c r="X20" s="21">
        <v>0.43969999999999998</v>
      </c>
      <c r="Y20" s="18">
        <f t="shared" si="4"/>
        <v>0.3425333333333333</v>
      </c>
      <c r="Z20" s="32">
        <v>2</v>
      </c>
      <c r="AA20" s="30">
        <v>0.4592</v>
      </c>
      <c r="AB20" s="18">
        <v>0.45839999999999997</v>
      </c>
      <c r="AC20" s="21">
        <v>0.45989999999999998</v>
      </c>
      <c r="AD20" s="18">
        <f t="shared" si="5"/>
        <v>0.36526666666666668</v>
      </c>
      <c r="AE20" s="32">
        <v>2</v>
      </c>
      <c r="AF20" s="53">
        <v>9.3899999999999997E-2</v>
      </c>
      <c r="AK20" s="5">
        <f t="shared" si="6"/>
        <v>5.5566666666666709E-2</v>
      </c>
      <c r="AL20">
        <f t="shared" si="7"/>
        <v>8.02598369326134</v>
      </c>
      <c r="AM20">
        <f t="shared" si="8"/>
        <v>4.9754995137621583</v>
      </c>
      <c r="AN20">
        <f t="shared" si="9"/>
        <v>0.61992395</v>
      </c>
      <c r="AO20">
        <f t="shared" si="10"/>
        <v>24.755595411447473</v>
      </c>
      <c r="AP20" s="5">
        <f t="shared" si="11"/>
        <v>3.4466666666666756E-2</v>
      </c>
      <c r="AQ20">
        <f t="shared" si="12"/>
        <v>13.524003159252057</v>
      </c>
      <c r="AR20">
        <f t="shared" si="13"/>
        <v>8.3838534582960147</v>
      </c>
      <c r="AS20">
        <f t="shared" si="14"/>
        <v>70.288998810182051</v>
      </c>
      <c r="AT20" s="5">
        <f t="shared" si="15"/>
        <v>2.8900000000000037E-2</v>
      </c>
      <c r="AU20">
        <f t="shared" si="16"/>
        <v>16.315488062283716</v>
      </c>
      <c r="AV20">
        <f t="shared" si="17"/>
        <v>10.114361805748768</v>
      </c>
      <c r="AW20">
        <v>0.61992395</v>
      </c>
      <c r="AX20">
        <f t="shared" si="18"/>
        <v>102.30031473758947</v>
      </c>
      <c r="AY20" s="5"/>
      <c r="AZ20" s="5">
        <f t="shared" si="19"/>
        <v>0.37286666666666674</v>
      </c>
      <c r="BA20">
        <f t="shared" si="20"/>
        <v>0.5273952500148994</v>
      </c>
      <c r="BB20">
        <f t="shared" si="21"/>
        <v>0.32694494660047402</v>
      </c>
      <c r="BC20">
        <f t="shared" si="22"/>
        <v>0.57179099905513908</v>
      </c>
      <c r="BD20">
        <f t="shared" si="23"/>
        <v>0.32694494660047407</v>
      </c>
    </row>
    <row r="21" spans="1:56" x14ac:dyDescent="0.3">
      <c r="A21" s="20">
        <v>1.9670000000000001</v>
      </c>
      <c r="B21" s="30">
        <v>0.45660000000000001</v>
      </c>
      <c r="C21" s="18">
        <v>0.46500000000000002</v>
      </c>
      <c r="D21" s="21">
        <v>0.45810000000000001</v>
      </c>
      <c r="E21" s="18">
        <f t="shared" si="0"/>
        <v>0.36579999999999996</v>
      </c>
      <c r="F21" s="32">
        <v>1.9670000000000001</v>
      </c>
      <c r="G21" s="30">
        <v>0.43180000000000002</v>
      </c>
      <c r="H21" s="18">
        <v>0.43459999999999999</v>
      </c>
      <c r="I21" s="21">
        <v>0.43070000000000003</v>
      </c>
      <c r="J21" s="18">
        <f t="shared" si="1"/>
        <v>0.33826666666666672</v>
      </c>
      <c r="K21" s="32">
        <v>1.9670000000000001</v>
      </c>
      <c r="L21" s="30">
        <v>0.40560000000000002</v>
      </c>
      <c r="M21" s="18">
        <v>0.40610000000000002</v>
      </c>
      <c r="N21" s="21">
        <v>0.40770000000000001</v>
      </c>
      <c r="O21" s="18">
        <f t="shared" si="2"/>
        <v>0.31236666666666668</v>
      </c>
      <c r="P21" s="32">
        <v>1.9670000000000001</v>
      </c>
      <c r="Q21" s="30">
        <v>0.42309999999999998</v>
      </c>
      <c r="R21" s="18">
        <v>0.42849999999999999</v>
      </c>
      <c r="S21" s="21">
        <v>0.42670000000000002</v>
      </c>
      <c r="T21" s="18">
        <f t="shared" si="3"/>
        <v>0.33199999999999996</v>
      </c>
      <c r="U21" s="32">
        <v>1.9670000000000001</v>
      </c>
      <c r="V21" s="30">
        <v>0.42949999999999999</v>
      </c>
      <c r="W21" s="18">
        <v>0.42570000000000002</v>
      </c>
      <c r="X21" s="21">
        <v>0.43359999999999999</v>
      </c>
      <c r="Y21" s="18">
        <f t="shared" si="4"/>
        <v>0.33549999999999996</v>
      </c>
      <c r="Z21" s="32">
        <v>1.9670000000000001</v>
      </c>
      <c r="AA21" s="30">
        <v>0.45250000000000001</v>
      </c>
      <c r="AB21" s="18">
        <v>0.44979999999999998</v>
      </c>
      <c r="AC21" s="21">
        <v>0.45340000000000003</v>
      </c>
      <c r="AD21" s="18">
        <f t="shared" si="5"/>
        <v>0.35780000000000001</v>
      </c>
      <c r="AE21" s="32">
        <v>1.9670000000000001</v>
      </c>
      <c r="AF21" s="53">
        <v>9.4100000000000003E-2</v>
      </c>
      <c r="AK21" s="5">
        <f t="shared" si="6"/>
        <v>5.3433333333333277E-2</v>
      </c>
      <c r="AL21">
        <f t="shared" si="7"/>
        <v>8.3841714389686111</v>
      </c>
      <c r="AM21">
        <f t="shared" si="8"/>
        <v>5.2847470014464717</v>
      </c>
      <c r="AN21">
        <f t="shared" si="9"/>
        <v>0.63032430096593794</v>
      </c>
      <c r="AO21">
        <f t="shared" si="10"/>
        <v>27.928550869297474</v>
      </c>
      <c r="AP21" s="5">
        <f t="shared" si="11"/>
        <v>3.3799999999999997E-2</v>
      </c>
      <c r="AQ21">
        <f t="shared" si="12"/>
        <v>13.809799408284023</v>
      </c>
      <c r="AR21">
        <f t="shared" si="13"/>
        <v>8.70465215850645</v>
      </c>
      <c r="AS21">
        <f t="shared" si="14"/>
        <v>75.770969200590997</v>
      </c>
      <c r="AT21" s="5">
        <f t="shared" si="15"/>
        <v>2.7533333333333243E-2</v>
      </c>
      <c r="AU21">
        <f t="shared" si="16"/>
        <v>17.173572962066245</v>
      </c>
      <c r="AV21">
        <f t="shared" si="17"/>
        <v>10.824920372401939</v>
      </c>
      <c r="AW21">
        <v>0.63032430096593794</v>
      </c>
      <c r="AX21">
        <f t="shared" si="18"/>
        <v>117.17890106884253</v>
      </c>
      <c r="AY21" s="5"/>
      <c r="AZ21" s="5">
        <f t="shared" si="19"/>
        <v>0.36579999999999996</v>
      </c>
      <c r="BA21">
        <f t="shared" si="20"/>
        <v>0.54976714051394227</v>
      </c>
      <c r="BB21">
        <f t="shared" si="21"/>
        <v>0.34653158853849325</v>
      </c>
      <c r="BC21">
        <f t="shared" si="22"/>
        <v>0.58866933718216818</v>
      </c>
      <c r="BD21">
        <f t="shared" si="23"/>
        <v>0.3465315885384932</v>
      </c>
    </row>
    <row r="22" spans="1:56" x14ac:dyDescent="0.3">
      <c r="A22" s="20">
        <v>1.9330000000000001</v>
      </c>
      <c r="B22" s="30">
        <v>0.44929999999999998</v>
      </c>
      <c r="C22" s="18">
        <v>0.45829999999999999</v>
      </c>
      <c r="D22" s="21">
        <v>0.45029999999999998</v>
      </c>
      <c r="E22" s="18">
        <f t="shared" si="0"/>
        <v>0.35843333333333327</v>
      </c>
      <c r="F22" s="32">
        <v>1.9330000000000001</v>
      </c>
      <c r="G22" s="30">
        <v>0.4279</v>
      </c>
      <c r="H22" s="18">
        <v>0.42880000000000001</v>
      </c>
      <c r="I22" s="21">
        <v>0.4264</v>
      </c>
      <c r="J22" s="18">
        <f t="shared" si="1"/>
        <v>0.33350000000000002</v>
      </c>
      <c r="K22" s="32">
        <v>1.9330000000000001</v>
      </c>
      <c r="L22" s="30">
        <v>0.40160000000000001</v>
      </c>
      <c r="M22" s="18">
        <v>0.40229999999999999</v>
      </c>
      <c r="N22" s="21">
        <v>0.40200000000000002</v>
      </c>
      <c r="O22" s="18">
        <f t="shared" si="2"/>
        <v>0.30776666666666674</v>
      </c>
      <c r="P22" s="32">
        <v>1.9330000000000001</v>
      </c>
      <c r="Q22" s="30">
        <v>0.41930000000000001</v>
      </c>
      <c r="R22" s="18">
        <v>0.42370000000000002</v>
      </c>
      <c r="S22" s="21">
        <v>0.42180000000000001</v>
      </c>
      <c r="T22" s="18">
        <f t="shared" si="3"/>
        <v>0.32739999999999997</v>
      </c>
      <c r="U22" s="32">
        <v>1.9330000000000001</v>
      </c>
      <c r="V22" s="30">
        <v>0.4239</v>
      </c>
      <c r="W22" s="18">
        <v>0.41920000000000002</v>
      </c>
      <c r="X22" s="21">
        <v>0.4264</v>
      </c>
      <c r="Y22" s="18">
        <f t="shared" si="4"/>
        <v>0.32896666666666663</v>
      </c>
      <c r="Z22" s="32">
        <v>1.9330000000000001</v>
      </c>
      <c r="AA22" s="30">
        <v>0.44619999999999999</v>
      </c>
      <c r="AB22" s="18">
        <v>0.44180000000000003</v>
      </c>
      <c r="AC22" s="21">
        <v>0.4461</v>
      </c>
      <c r="AD22" s="18">
        <f t="shared" si="5"/>
        <v>0.35050000000000003</v>
      </c>
      <c r="AE22" s="32">
        <v>1.9330000000000001</v>
      </c>
      <c r="AF22" s="53">
        <v>9.4200000000000006E-2</v>
      </c>
      <c r="AK22" s="5">
        <f t="shared" si="6"/>
        <v>5.0666666666666527E-2</v>
      </c>
      <c r="AL22">
        <f t="shared" si="7"/>
        <v>8.8937543859649395</v>
      </c>
      <c r="AM22">
        <f t="shared" si="8"/>
        <v>5.7045539050979919</v>
      </c>
      <c r="AN22">
        <f t="shared" si="9"/>
        <v>0.64141122607346091</v>
      </c>
      <c r="AO22">
        <f t="shared" si="10"/>
        <v>32.541935256168749</v>
      </c>
      <c r="AP22" s="5">
        <f t="shared" si="11"/>
        <v>3.1033333333333302E-2</v>
      </c>
      <c r="AQ22">
        <f t="shared" si="12"/>
        <v>15.127224507697834</v>
      </c>
      <c r="AR22">
        <f t="shared" si="13"/>
        <v>9.7027716185709743</v>
      </c>
      <c r="AS22">
        <f t="shared" si="14"/>
        <v>94.1437770821464</v>
      </c>
      <c r="AT22" s="5">
        <f t="shared" si="15"/>
        <v>2.4933333333333252E-2</v>
      </c>
      <c r="AU22">
        <f t="shared" si="16"/>
        <v>19.06594260249561</v>
      </c>
      <c r="AV22">
        <f t="shared" si="17"/>
        <v>12.229109620912942</v>
      </c>
      <c r="AW22">
        <v>0.64141122607346091</v>
      </c>
      <c r="AX22">
        <f t="shared" si="18"/>
        <v>149.55112212030548</v>
      </c>
      <c r="AY22" s="5"/>
      <c r="AZ22" s="5">
        <f t="shared" si="19"/>
        <v>0.35843333333333327</v>
      </c>
      <c r="BA22">
        <f t="shared" si="20"/>
        <v>0.57417621283982789</v>
      </c>
      <c r="BB22">
        <f t="shared" si="21"/>
        <v>0.36828306865981048</v>
      </c>
      <c r="BC22">
        <f t="shared" si="22"/>
        <v>0.60686330310854231</v>
      </c>
      <c r="BD22">
        <f t="shared" si="23"/>
        <v>0.36828306865981048</v>
      </c>
    </row>
    <row r="23" spans="1:56" x14ac:dyDescent="0.3">
      <c r="A23" s="20">
        <v>1.9</v>
      </c>
      <c r="B23" s="30">
        <v>0.44359999999999999</v>
      </c>
      <c r="C23" s="18">
        <v>0.45250000000000001</v>
      </c>
      <c r="D23" s="21">
        <v>0.4451</v>
      </c>
      <c r="E23" s="18">
        <f t="shared" si="0"/>
        <v>0.35236666666666666</v>
      </c>
      <c r="F23" s="32">
        <v>1.9</v>
      </c>
      <c r="G23" s="30">
        <v>0.42349999999999999</v>
      </c>
      <c r="H23" s="18">
        <v>0.42580000000000001</v>
      </c>
      <c r="I23" s="21">
        <v>0.42209999999999998</v>
      </c>
      <c r="J23" s="18">
        <f t="shared" si="1"/>
        <v>0.32909999999999995</v>
      </c>
      <c r="K23" s="32">
        <v>1.9</v>
      </c>
      <c r="L23" s="30">
        <v>0.39900000000000002</v>
      </c>
      <c r="M23" s="18">
        <v>0.39989999999999998</v>
      </c>
      <c r="N23" s="21">
        <v>0.39929999999999999</v>
      </c>
      <c r="O23" s="18">
        <f t="shared" si="2"/>
        <v>0.30469999999999997</v>
      </c>
      <c r="P23" s="32">
        <v>1.9</v>
      </c>
      <c r="Q23" s="30">
        <v>0.41660000000000003</v>
      </c>
      <c r="R23" s="18">
        <v>0.4204</v>
      </c>
      <c r="S23" s="21">
        <v>0.41820000000000002</v>
      </c>
      <c r="T23" s="18">
        <f t="shared" si="3"/>
        <v>0.32369999999999993</v>
      </c>
      <c r="U23" s="32">
        <v>1.9</v>
      </c>
      <c r="V23" s="30">
        <v>0.42080000000000001</v>
      </c>
      <c r="W23" s="18">
        <v>0.4148</v>
      </c>
      <c r="X23" s="21">
        <v>0.42199999999999999</v>
      </c>
      <c r="Y23" s="18">
        <f t="shared" si="4"/>
        <v>0.32450000000000001</v>
      </c>
      <c r="Z23" s="32">
        <v>1.9</v>
      </c>
      <c r="AA23" s="30">
        <v>0.44</v>
      </c>
      <c r="AB23" s="18">
        <v>0.43740000000000001</v>
      </c>
      <c r="AC23" s="21">
        <v>0.4405</v>
      </c>
      <c r="AD23" s="18">
        <f t="shared" si="5"/>
        <v>0.34459999999999996</v>
      </c>
      <c r="AE23" s="32">
        <v>1.9</v>
      </c>
      <c r="AF23" s="53">
        <v>9.4700000000000006E-2</v>
      </c>
      <c r="AK23" s="5">
        <f t="shared" si="6"/>
        <v>4.766666666666669E-2</v>
      </c>
      <c r="AL23">
        <f t="shared" si="7"/>
        <v>9.513343822843817</v>
      </c>
      <c r="AM23">
        <f t="shared" si="8"/>
        <v>6.2079470319636201</v>
      </c>
      <c r="AN23">
        <f t="shared" si="9"/>
        <v>0.6525515263157895</v>
      </c>
      <c r="AO23">
        <f t="shared" si="10"/>
        <v>38.538606351665919</v>
      </c>
      <c r="AP23" s="5">
        <f t="shared" si="11"/>
        <v>2.8666666666666729E-2</v>
      </c>
      <c r="AQ23">
        <f t="shared" si="12"/>
        <v>16.456193798449576</v>
      </c>
      <c r="AR23">
        <f t="shared" si="13"/>
        <v>10.7385143805267</v>
      </c>
      <c r="AS23">
        <f t="shared" si="14"/>
        <v>115.31569110077874</v>
      </c>
      <c r="AT23" s="5">
        <f t="shared" si="15"/>
        <v>2.3266666666666713E-2</v>
      </c>
      <c r="AU23">
        <f t="shared" si="16"/>
        <v>20.50160468003816</v>
      </c>
      <c r="AV23">
        <f t="shared" si="17"/>
        <v>13.378353425881834</v>
      </c>
      <c r="AW23">
        <v>0.6525515263157895</v>
      </c>
      <c r="AX23">
        <f t="shared" si="18"/>
        <v>178.9803403878042</v>
      </c>
      <c r="AY23" s="5"/>
      <c r="AZ23" s="5">
        <f t="shared" si="19"/>
        <v>0.35236666666666666</v>
      </c>
      <c r="BA23">
        <f t="shared" si="20"/>
        <v>0.59515977832434641</v>
      </c>
      <c r="BB23">
        <f t="shared" si="21"/>
        <v>0.38837242174731917</v>
      </c>
      <c r="BC23">
        <f t="shared" si="22"/>
        <v>0.62319533193639953</v>
      </c>
      <c r="BD23">
        <f t="shared" si="23"/>
        <v>0.38837242174731917</v>
      </c>
    </row>
    <row r="24" spans="1:56" x14ac:dyDescent="0.3">
      <c r="A24" s="20">
        <v>1.867</v>
      </c>
      <c r="B24" s="30">
        <v>0.43769999999999998</v>
      </c>
      <c r="C24" s="18">
        <v>0.4456</v>
      </c>
      <c r="D24" s="21">
        <v>0.43909999999999999</v>
      </c>
      <c r="E24" s="18">
        <f t="shared" si="0"/>
        <v>0.34660000000000002</v>
      </c>
      <c r="F24" s="32">
        <v>1.867</v>
      </c>
      <c r="G24" s="30">
        <v>0.41889999999999999</v>
      </c>
      <c r="H24" s="18">
        <v>0.42099999999999999</v>
      </c>
      <c r="I24" s="21">
        <v>0.41770000000000002</v>
      </c>
      <c r="J24" s="18">
        <f t="shared" si="1"/>
        <v>0.32500000000000001</v>
      </c>
      <c r="K24" s="32">
        <v>1.867</v>
      </c>
      <c r="L24" s="30">
        <v>0.39500000000000002</v>
      </c>
      <c r="M24" s="18">
        <v>0.3952</v>
      </c>
      <c r="N24" s="21">
        <v>0.3952</v>
      </c>
      <c r="O24" s="18">
        <f t="shared" si="2"/>
        <v>0.30093333333333333</v>
      </c>
      <c r="P24" s="32">
        <v>1.867</v>
      </c>
      <c r="Q24" s="30">
        <v>0.4128</v>
      </c>
      <c r="R24" s="18">
        <v>0.4158</v>
      </c>
      <c r="S24" s="21">
        <v>0.41420000000000001</v>
      </c>
      <c r="T24" s="18">
        <f t="shared" si="3"/>
        <v>0.32006666666666661</v>
      </c>
      <c r="U24" s="32">
        <v>1.867</v>
      </c>
      <c r="V24" s="30">
        <v>0.4118</v>
      </c>
      <c r="W24" s="18">
        <v>0.4083</v>
      </c>
      <c r="X24" s="21">
        <v>0.41539999999999999</v>
      </c>
      <c r="Y24" s="18">
        <f t="shared" si="4"/>
        <v>0.31763333333333332</v>
      </c>
      <c r="Z24" s="32">
        <v>1.867</v>
      </c>
      <c r="AA24" s="30">
        <v>0.43330000000000002</v>
      </c>
      <c r="AB24" s="18">
        <v>0.4304</v>
      </c>
      <c r="AC24" s="21">
        <v>0.435</v>
      </c>
      <c r="AD24" s="18">
        <f t="shared" si="5"/>
        <v>0.3387</v>
      </c>
      <c r="AE24" s="32">
        <v>1.867</v>
      </c>
      <c r="AF24" s="53">
        <v>9.4200000000000006E-2</v>
      </c>
      <c r="AK24" s="5">
        <f t="shared" si="6"/>
        <v>4.5666666666666689E-2</v>
      </c>
      <c r="AL24">
        <f t="shared" si="7"/>
        <v>9.9717384428223781</v>
      </c>
      <c r="AM24">
        <f t="shared" si="8"/>
        <v>6.6220883597657183</v>
      </c>
      <c r="AN24">
        <f t="shared" si="9"/>
        <v>0.66408564542046067</v>
      </c>
      <c r="AO24">
        <f t="shared" si="10"/>
        <v>43.852054244544618</v>
      </c>
      <c r="AP24" s="5">
        <f t="shared" si="11"/>
        <v>2.6533333333333409E-2</v>
      </c>
      <c r="AQ24">
        <f t="shared" si="12"/>
        <v>17.857487772194251</v>
      </c>
      <c r="AR24">
        <f t="shared" si="13"/>
        <v>11.858901292785603</v>
      </c>
      <c r="AS24">
        <f t="shared" si="14"/>
        <v>140.63353987203206</v>
      </c>
      <c r="AT24" s="5">
        <f t="shared" si="15"/>
        <v>2.1600000000000008E-2</v>
      </c>
      <c r="AU24">
        <f t="shared" si="16"/>
        <v>22.158948148148138</v>
      </c>
      <c r="AV24">
        <f t="shared" si="17"/>
        <v>14.715439382801478</v>
      </c>
      <c r="AW24">
        <v>0.66408564542046067</v>
      </c>
      <c r="AX24">
        <f t="shared" si="18"/>
        <v>216.54415622890474</v>
      </c>
      <c r="AY24" s="5"/>
      <c r="AZ24" s="5">
        <f t="shared" si="19"/>
        <v>0.34660000000000002</v>
      </c>
      <c r="BA24">
        <f t="shared" si="20"/>
        <v>0.61588511252163869</v>
      </c>
      <c r="BB24">
        <f t="shared" si="21"/>
        <v>0.40900046245378546</v>
      </c>
      <c r="BC24">
        <f t="shared" si="22"/>
        <v>0.63953143976960625</v>
      </c>
      <c r="BD24">
        <f t="shared" si="23"/>
        <v>0.40900046245378552</v>
      </c>
    </row>
    <row r="25" spans="1:56" x14ac:dyDescent="0.3">
      <c r="A25" s="20">
        <v>1.833</v>
      </c>
      <c r="B25" s="30">
        <v>0.43159999999999998</v>
      </c>
      <c r="C25" s="18">
        <v>0.43940000000000001</v>
      </c>
      <c r="D25" s="21">
        <v>0.43059999999999998</v>
      </c>
      <c r="E25" s="18">
        <f t="shared" si="0"/>
        <v>0.33936666666666671</v>
      </c>
      <c r="F25" s="32">
        <v>1.833</v>
      </c>
      <c r="G25" s="30">
        <v>0.41420000000000001</v>
      </c>
      <c r="H25" s="18">
        <v>0.4148</v>
      </c>
      <c r="I25" s="21">
        <v>0.41360000000000002</v>
      </c>
      <c r="J25" s="18">
        <f t="shared" si="1"/>
        <v>0.31969999999999998</v>
      </c>
      <c r="K25" s="32">
        <v>1.833</v>
      </c>
      <c r="L25" s="30">
        <v>0.38929999999999998</v>
      </c>
      <c r="M25" s="18">
        <v>0.3901</v>
      </c>
      <c r="N25" s="21">
        <v>0.38950000000000001</v>
      </c>
      <c r="O25" s="18">
        <f t="shared" si="2"/>
        <v>0.29513333333333336</v>
      </c>
      <c r="P25" s="32">
        <v>1.833</v>
      </c>
      <c r="Q25" s="30">
        <v>0.40699999999999997</v>
      </c>
      <c r="R25" s="18">
        <v>0.4098</v>
      </c>
      <c r="S25" s="21">
        <v>0.40949999999999998</v>
      </c>
      <c r="T25" s="18">
        <f t="shared" si="3"/>
        <v>0.31426666666666669</v>
      </c>
      <c r="U25" s="32">
        <v>1.833</v>
      </c>
      <c r="V25" s="30">
        <v>0.40560000000000002</v>
      </c>
      <c r="W25" s="18">
        <v>0.40250000000000002</v>
      </c>
      <c r="X25" s="21">
        <v>0.40899999999999997</v>
      </c>
      <c r="Y25" s="18">
        <f t="shared" si="4"/>
        <v>0.31120000000000003</v>
      </c>
      <c r="Z25" s="32">
        <v>1.833</v>
      </c>
      <c r="AA25" s="30">
        <v>0.42780000000000001</v>
      </c>
      <c r="AB25" s="18">
        <v>0.42530000000000001</v>
      </c>
      <c r="AC25" s="21">
        <v>0.42880000000000001</v>
      </c>
      <c r="AD25" s="18">
        <f t="shared" si="5"/>
        <v>0.33279999999999998</v>
      </c>
      <c r="AE25" s="32">
        <v>1.833</v>
      </c>
      <c r="AF25" s="53">
        <v>9.4500000000000001E-2</v>
      </c>
      <c r="AK25" s="5">
        <f t="shared" si="6"/>
        <v>4.4233333333333347E-2</v>
      </c>
      <c r="AL25">
        <f t="shared" si="7"/>
        <v>10.325809206229586</v>
      </c>
      <c r="AM25">
        <f t="shared" si="8"/>
        <v>6.9844150900951547</v>
      </c>
      <c r="AN25">
        <f t="shared" si="9"/>
        <v>0.6764036552100382</v>
      </c>
      <c r="AO25">
        <f t="shared" si="10"/>
        <v>48.782054150748905</v>
      </c>
      <c r="AP25" s="5">
        <f t="shared" si="11"/>
        <v>2.5100000000000011E-2</v>
      </c>
      <c r="AQ25">
        <f t="shared" si="12"/>
        <v>18.932868725099592</v>
      </c>
      <c r="AR25">
        <f t="shared" si="13"/>
        <v>12.80626160926918</v>
      </c>
      <c r="AS25">
        <f t="shared" si="14"/>
        <v>164.00033640504165</v>
      </c>
      <c r="AT25" s="5">
        <f t="shared" si="15"/>
        <v>1.9666666666666721E-2</v>
      </c>
      <c r="AU25">
        <f t="shared" si="16"/>
        <v>24.433562146892584</v>
      </c>
      <c r="AV25">
        <f t="shared" si="17"/>
        <v>16.526950745959773</v>
      </c>
      <c r="AW25">
        <v>0.6764036552100382</v>
      </c>
      <c r="AX25">
        <f t="shared" si="18"/>
        <v>273.14010095938033</v>
      </c>
      <c r="AY25" s="5"/>
      <c r="AZ25" s="5">
        <f t="shared" si="19"/>
        <v>0.33936666666666671</v>
      </c>
      <c r="BA25">
        <f t="shared" si="20"/>
        <v>0.64301601185214274</v>
      </c>
      <c r="BB25">
        <f t="shared" si="21"/>
        <v>0.43493838077537061</v>
      </c>
      <c r="BC25">
        <f t="shared" si="22"/>
        <v>0.65949858284561202</v>
      </c>
      <c r="BD25">
        <f t="shared" si="23"/>
        <v>0.43493838077537061</v>
      </c>
    </row>
    <row r="26" spans="1:56" x14ac:dyDescent="0.3">
      <c r="A26" s="20">
        <v>1.8</v>
      </c>
      <c r="B26" s="30">
        <v>0.42730000000000001</v>
      </c>
      <c r="C26" s="18">
        <v>0.43540000000000001</v>
      </c>
      <c r="D26" s="21">
        <v>0.42780000000000001</v>
      </c>
      <c r="E26" s="18">
        <f t="shared" si="0"/>
        <v>0.33426666666666666</v>
      </c>
      <c r="F26" s="32">
        <v>1.8</v>
      </c>
      <c r="G26" s="30">
        <v>0.41070000000000001</v>
      </c>
      <c r="H26" s="18">
        <v>0.41320000000000001</v>
      </c>
      <c r="I26" s="21">
        <v>0.40899999999999997</v>
      </c>
      <c r="J26" s="18">
        <f t="shared" si="1"/>
        <v>0.31506666666666672</v>
      </c>
      <c r="K26" s="32">
        <v>1.8</v>
      </c>
      <c r="L26" s="30">
        <v>0.38650000000000001</v>
      </c>
      <c r="M26" s="18">
        <v>0.38719999999999999</v>
      </c>
      <c r="N26" s="21">
        <v>0.38740000000000002</v>
      </c>
      <c r="O26" s="18">
        <f t="shared" si="2"/>
        <v>0.29113333333333336</v>
      </c>
      <c r="P26" s="32">
        <v>1.8</v>
      </c>
      <c r="Q26" s="30">
        <v>0.40310000000000001</v>
      </c>
      <c r="R26" s="18">
        <v>0.4083</v>
      </c>
      <c r="S26" s="21">
        <v>0.40589999999999998</v>
      </c>
      <c r="T26" s="18">
        <f t="shared" si="3"/>
        <v>0.30986666666666668</v>
      </c>
      <c r="U26" s="32">
        <v>1.8</v>
      </c>
      <c r="V26" s="30">
        <v>0.40029999999999999</v>
      </c>
      <c r="W26" s="18">
        <v>0.39679999999999999</v>
      </c>
      <c r="X26" s="21">
        <v>0.40389999999999998</v>
      </c>
      <c r="Y26" s="18">
        <f t="shared" si="4"/>
        <v>0.30443333333333328</v>
      </c>
      <c r="Z26" s="32">
        <v>1.8</v>
      </c>
      <c r="AA26" s="30">
        <v>0.42280000000000001</v>
      </c>
      <c r="AB26" s="18">
        <v>0.42030000000000001</v>
      </c>
      <c r="AC26" s="21">
        <v>0.4229</v>
      </c>
      <c r="AD26" s="18">
        <f t="shared" si="5"/>
        <v>0.3261</v>
      </c>
      <c r="AE26" s="32">
        <v>1.8</v>
      </c>
      <c r="AF26" s="53">
        <v>9.5899999999999999E-2</v>
      </c>
      <c r="AK26" s="5">
        <f t="shared" si="6"/>
        <v>4.3133333333333301E-2</v>
      </c>
      <c r="AL26">
        <f t="shared" si="7"/>
        <v>10.613529572385378</v>
      </c>
      <c r="AM26">
        <f t="shared" si="8"/>
        <v>7.3106457510610596</v>
      </c>
      <c r="AN26">
        <f t="shared" si="9"/>
        <v>0.68880438888888884</v>
      </c>
      <c r="AO26">
        <f t="shared" si="10"/>
        <v>53.445541297507127</v>
      </c>
      <c r="AP26" s="5">
        <f t="shared" si="11"/>
        <v>2.4399999999999977E-2</v>
      </c>
      <c r="AQ26">
        <f t="shared" si="12"/>
        <v>19.504003278688543</v>
      </c>
      <c r="AR26">
        <f t="shared" si="13"/>
        <v>13.434443059263947</v>
      </c>
      <c r="AS26">
        <f t="shared" si="14"/>
        <v>180.48426031260522</v>
      </c>
      <c r="AT26" s="5">
        <f t="shared" si="15"/>
        <v>1.9199999999999939E-2</v>
      </c>
      <c r="AU26">
        <f t="shared" si="16"/>
        <v>25.051266666666752</v>
      </c>
      <c r="AV26">
        <f t="shared" si="17"/>
        <v>17.255422427225984</v>
      </c>
      <c r="AW26">
        <v>0.68880438888888884</v>
      </c>
      <c r="AX26">
        <f t="shared" si="18"/>
        <v>297.74960314201348</v>
      </c>
      <c r="AY26" s="5"/>
      <c r="AZ26" s="5">
        <f t="shared" si="19"/>
        <v>0.33426666666666666</v>
      </c>
      <c r="BA26">
        <f t="shared" si="20"/>
        <v>0.6629450604972742</v>
      </c>
      <c r="BB26">
        <f t="shared" si="21"/>
        <v>0.45663946726273241</v>
      </c>
      <c r="BC26">
        <f t="shared" si="22"/>
        <v>0.67575103940928749</v>
      </c>
      <c r="BD26">
        <f t="shared" si="23"/>
        <v>0.45663946726273241</v>
      </c>
    </row>
    <row r="27" spans="1:56" x14ac:dyDescent="0.3">
      <c r="A27" s="20">
        <v>1.7669999999999999</v>
      </c>
      <c r="B27" s="30">
        <v>0.42270000000000002</v>
      </c>
      <c r="C27" s="18">
        <v>0.42899999999999999</v>
      </c>
      <c r="D27" s="21">
        <v>0.42149999999999999</v>
      </c>
      <c r="E27" s="18">
        <f t="shared" si="0"/>
        <v>0.32960000000000006</v>
      </c>
      <c r="F27" s="32">
        <v>1.7669999999999999</v>
      </c>
      <c r="G27" s="30">
        <v>0.40699999999999997</v>
      </c>
      <c r="H27" s="18">
        <v>0.40920000000000001</v>
      </c>
      <c r="I27" s="21">
        <v>0.40610000000000002</v>
      </c>
      <c r="J27" s="18">
        <f t="shared" si="1"/>
        <v>0.31263333333333337</v>
      </c>
      <c r="K27" s="32">
        <v>1.7669999999999999</v>
      </c>
      <c r="L27" s="30">
        <v>0.38279999999999997</v>
      </c>
      <c r="M27" s="18">
        <v>0.38279999999999997</v>
      </c>
      <c r="N27" s="21">
        <v>0.3841</v>
      </c>
      <c r="O27" s="18">
        <f t="shared" si="2"/>
        <v>0.28843333333333332</v>
      </c>
      <c r="P27" s="32">
        <v>1.7669999999999999</v>
      </c>
      <c r="Q27" s="30">
        <v>0.40039999999999998</v>
      </c>
      <c r="R27" s="18">
        <v>0.40379999999999999</v>
      </c>
      <c r="S27" s="21">
        <v>0.40260000000000001</v>
      </c>
      <c r="T27" s="18">
        <f t="shared" si="3"/>
        <v>0.30746666666666672</v>
      </c>
      <c r="U27" s="32">
        <v>1.7669999999999999</v>
      </c>
      <c r="V27" s="30">
        <v>0.39700000000000002</v>
      </c>
      <c r="W27" s="18">
        <v>0.39119999999999999</v>
      </c>
      <c r="X27" s="21">
        <v>0.39850000000000002</v>
      </c>
      <c r="Y27" s="18">
        <f t="shared" si="4"/>
        <v>0.30076666666666668</v>
      </c>
      <c r="Z27" s="32">
        <v>1.7669999999999999</v>
      </c>
      <c r="AA27" s="30">
        <v>0.41810000000000003</v>
      </c>
      <c r="AB27" s="18">
        <v>0.41620000000000001</v>
      </c>
      <c r="AC27" s="21">
        <v>0.41849999999999998</v>
      </c>
      <c r="AD27" s="18">
        <f t="shared" si="5"/>
        <v>0.32280000000000003</v>
      </c>
      <c r="AE27" s="32">
        <v>1.7669999999999999</v>
      </c>
      <c r="AF27" s="53">
        <v>9.4799999999999995E-2</v>
      </c>
      <c r="AK27" s="5">
        <f t="shared" si="6"/>
        <v>4.116666666666674E-2</v>
      </c>
      <c r="AL27">
        <f t="shared" si="7"/>
        <v>11.166332321187562</v>
      </c>
      <c r="AM27">
        <f t="shared" si="8"/>
        <v>7.8350615048820176</v>
      </c>
      <c r="AN27">
        <f t="shared" si="9"/>
        <v>0.7016683078664403</v>
      </c>
      <c r="AO27">
        <f t="shared" si="10"/>
        <v>61.388188785284065</v>
      </c>
      <c r="AP27" s="5">
        <f t="shared" si="11"/>
        <v>2.2133333333333338E-2</v>
      </c>
      <c r="AQ27">
        <f t="shared" si="12"/>
        <v>21.601428112449792</v>
      </c>
      <c r="AR27">
        <f t="shared" si="13"/>
        <v>15.157037511161199</v>
      </c>
      <c r="AS27">
        <f t="shared" si="14"/>
        <v>229.7357861147477</v>
      </c>
      <c r="AT27" s="5">
        <f t="shared" si="15"/>
        <v>1.6966666666666685E-2</v>
      </c>
      <c r="AU27">
        <f t="shared" si="16"/>
        <v>28.478031466928584</v>
      </c>
      <c r="AV27">
        <f t="shared" si="17"/>
        <v>19.982132150767022</v>
      </c>
      <c r="AW27">
        <v>0.7016683078664403</v>
      </c>
      <c r="AX27">
        <f t="shared" si="18"/>
        <v>399.28560529071711</v>
      </c>
      <c r="AY27" s="5"/>
      <c r="AZ27" s="5">
        <f t="shared" si="19"/>
        <v>0.32960000000000006</v>
      </c>
      <c r="BA27">
        <f t="shared" si="20"/>
        <v>0.68179029126213564</v>
      </c>
      <c r="BB27">
        <f t="shared" si="21"/>
        <v>0.47839063998967019</v>
      </c>
      <c r="BC27">
        <f t="shared" si="22"/>
        <v>0.69165789230635555</v>
      </c>
      <c r="BD27">
        <f t="shared" si="23"/>
        <v>0.47839063998967013</v>
      </c>
    </row>
    <row r="28" spans="1:56" x14ac:dyDescent="0.3">
      <c r="A28" s="20">
        <v>1.7330000000000001</v>
      </c>
      <c r="B28" s="30">
        <v>0.41660000000000003</v>
      </c>
      <c r="C28" s="18">
        <v>0.42380000000000001</v>
      </c>
      <c r="D28" s="21">
        <v>0.41660000000000003</v>
      </c>
      <c r="E28" s="18">
        <f t="shared" si="0"/>
        <v>0.32360000000000005</v>
      </c>
      <c r="F28" s="32">
        <v>1.7330000000000001</v>
      </c>
      <c r="G28" s="30">
        <v>0.40339999999999998</v>
      </c>
      <c r="H28" s="18">
        <v>0.40620000000000001</v>
      </c>
      <c r="I28" s="21">
        <v>0.40210000000000001</v>
      </c>
      <c r="J28" s="18">
        <f t="shared" si="1"/>
        <v>0.3085</v>
      </c>
      <c r="K28" s="32">
        <v>1.7330000000000001</v>
      </c>
      <c r="L28" s="30">
        <v>0.37940000000000002</v>
      </c>
      <c r="M28" s="18">
        <v>0.37940000000000002</v>
      </c>
      <c r="N28" s="21">
        <v>0.38040000000000002</v>
      </c>
      <c r="O28" s="18">
        <f t="shared" si="2"/>
        <v>0.28433333333333333</v>
      </c>
      <c r="P28" s="32">
        <v>1.7330000000000001</v>
      </c>
      <c r="Q28" s="30">
        <v>0.39650000000000002</v>
      </c>
      <c r="R28" s="18">
        <v>0.40039999999999998</v>
      </c>
      <c r="S28" s="21">
        <v>0.39910000000000001</v>
      </c>
      <c r="T28" s="18">
        <f t="shared" si="3"/>
        <v>0.30326666666666668</v>
      </c>
      <c r="U28" s="32">
        <v>1.7330000000000001</v>
      </c>
      <c r="V28" s="30">
        <v>0.3916</v>
      </c>
      <c r="W28" s="18">
        <v>0.38679999999999998</v>
      </c>
      <c r="X28" s="21">
        <v>0.39350000000000002</v>
      </c>
      <c r="Y28" s="18">
        <f t="shared" si="4"/>
        <v>0.29523333333333335</v>
      </c>
      <c r="Z28" s="32">
        <v>1.7330000000000001</v>
      </c>
      <c r="AA28" s="30">
        <v>0.41289999999999999</v>
      </c>
      <c r="AB28" s="18">
        <v>0.41099999999999998</v>
      </c>
      <c r="AC28" s="21">
        <v>0.41389999999999999</v>
      </c>
      <c r="AD28" s="18">
        <f t="shared" si="5"/>
        <v>0.31720000000000004</v>
      </c>
      <c r="AE28" s="32">
        <v>1.7330000000000001</v>
      </c>
      <c r="AF28" s="53">
        <v>9.5399999999999999E-2</v>
      </c>
      <c r="AK28" s="5">
        <f t="shared" si="6"/>
        <v>3.9266666666666727E-2</v>
      </c>
      <c r="AL28">
        <f t="shared" si="7"/>
        <v>11.753079852857931</v>
      </c>
      <c r="AM28">
        <f t="shared" si="8"/>
        <v>8.4085582077889285</v>
      </c>
      <c r="AN28">
        <f t="shared" si="9"/>
        <v>0.71543444893248698</v>
      </c>
      <c r="AO28">
        <f t="shared" si="10"/>
        <v>70.703851133774563</v>
      </c>
      <c r="AP28" s="5">
        <f t="shared" si="11"/>
        <v>2.033333333333337E-2</v>
      </c>
      <c r="AQ28">
        <f t="shared" si="12"/>
        <v>23.600330601092857</v>
      </c>
      <c r="AR28">
        <f t="shared" si="13"/>
        <v>16.884489518217379</v>
      </c>
      <c r="AS28">
        <f t="shared" si="14"/>
        <v>285.0859862907925</v>
      </c>
      <c r="AT28" s="5">
        <f t="shared" si="15"/>
        <v>1.5100000000000058E-2</v>
      </c>
      <c r="AU28">
        <f t="shared" si="16"/>
        <v>32.120132781456824</v>
      </c>
      <c r="AV28">
        <f t="shared" si="17"/>
        <v>22.979849496139874</v>
      </c>
      <c r="AW28">
        <v>0.71543444893248698</v>
      </c>
      <c r="AX28">
        <f t="shared" si="18"/>
        <v>528.07348286524007</v>
      </c>
      <c r="AY28" s="5"/>
      <c r="AZ28" s="5">
        <f t="shared" si="19"/>
        <v>0.32360000000000005</v>
      </c>
      <c r="BA28">
        <f t="shared" si="20"/>
        <v>0.70691742892459797</v>
      </c>
      <c r="BB28">
        <f t="shared" si="21"/>
        <v>0.50575308120344031</v>
      </c>
      <c r="BC28">
        <f t="shared" si="22"/>
        <v>0.71116318886978414</v>
      </c>
      <c r="BD28">
        <f t="shared" si="23"/>
        <v>0.50575308120344031</v>
      </c>
    </row>
    <row r="29" spans="1:56" x14ac:dyDescent="0.3">
      <c r="A29" s="20">
        <v>1.7</v>
      </c>
      <c r="B29" s="30">
        <v>0.41010000000000002</v>
      </c>
      <c r="C29" s="18">
        <v>0.4168</v>
      </c>
      <c r="D29" s="21">
        <v>0.4088</v>
      </c>
      <c r="E29" s="18">
        <f t="shared" si="0"/>
        <v>0.31619999999999998</v>
      </c>
      <c r="F29" s="32">
        <v>1.7</v>
      </c>
      <c r="G29" s="30">
        <v>0.39750000000000002</v>
      </c>
      <c r="H29" s="18">
        <v>0.4002</v>
      </c>
      <c r="I29" s="21">
        <v>0.39800000000000002</v>
      </c>
      <c r="J29" s="18">
        <f t="shared" si="1"/>
        <v>0.30286666666666667</v>
      </c>
      <c r="K29" s="32">
        <v>1.7</v>
      </c>
      <c r="L29" s="30">
        <v>0.373</v>
      </c>
      <c r="M29" s="18">
        <v>0.374</v>
      </c>
      <c r="N29" s="21">
        <v>0.37530000000000002</v>
      </c>
      <c r="O29" s="18">
        <f t="shared" si="2"/>
        <v>0.27840000000000004</v>
      </c>
      <c r="P29" s="32">
        <v>1.7</v>
      </c>
      <c r="Q29" s="30">
        <v>0.39040000000000002</v>
      </c>
      <c r="R29" s="18">
        <v>0.3947</v>
      </c>
      <c r="S29" s="21">
        <v>0.39319999999999999</v>
      </c>
      <c r="T29" s="18">
        <f t="shared" si="3"/>
        <v>0.2970666666666667</v>
      </c>
      <c r="U29" s="32">
        <v>1.7</v>
      </c>
      <c r="V29" s="30">
        <v>0.38529999999999998</v>
      </c>
      <c r="W29" s="18">
        <v>0.38109999999999999</v>
      </c>
      <c r="X29" s="21">
        <v>0.38619999999999999</v>
      </c>
      <c r="Y29" s="18">
        <f t="shared" si="4"/>
        <v>0.28850000000000003</v>
      </c>
      <c r="Z29" s="32">
        <v>1.7</v>
      </c>
      <c r="AA29" s="30">
        <v>0.40610000000000002</v>
      </c>
      <c r="AB29" s="18">
        <v>0.40239999999999998</v>
      </c>
      <c r="AC29" s="21">
        <v>0.40679999999999999</v>
      </c>
      <c r="AD29" s="18">
        <f t="shared" si="5"/>
        <v>0.30940000000000001</v>
      </c>
      <c r="AE29" s="32">
        <v>1.7</v>
      </c>
      <c r="AF29" s="53">
        <v>9.5699999999999993E-2</v>
      </c>
      <c r="AK29" s="5">
        <f t="shared" si="6"/>
        <v>3.7799999999999945E-2</v>
      </c>
      <c r="AL29">
        <f t="shared" si="7"/>
        <v>12.246413227513246</v>
      </c>
      <c r="AM29">
        <f t="shared" si="8"/>
        <v>8.9315821898026595</v>
      </c>
      <c r="AN29">
        <f t="shared" si="9"/>
        <v>0.72932229411764704</v>
      </c>
      <c r="AO29">
        <f t="shared" si="10"/>
        <v>79.773160413200074</v>
      </c>
      <c r="AP29" s="5">
        <f t="shared" si="11"/>
        <v>1.913333333333328E-2</v>
      </c>
      <c r="AQ29">
        <f t="shared" si="12"/>
        <v>25.141970847851411</v>
      </c>
      <c r="AR29">
        <f t="shared" si="13"/>
        <v>18.336599857393995</v>
      </c>
      <c r="AS29">
        <f t="shared" si="14"/>
        <v>336.23089433018151</v>
      </c>
      <c r="AT29" s="5">
        <f t="shared" si="15"/>
        <v>1.3333333333333308E-2</v>
      </c>
      <c r="AU29">
        <f t="shared" si="16"/>
        <v>36.506666666666739</v>
      </c>
      <c r="AV29">
        <f t="shared" si="17"/>
        <v>26.625125883921619</v>
      </c>
      <c r="AW29">
        <v>0.72932229411764704</v>
      </c>
      <c r="AX29">
        <f t="shared" si="18"/>
        <v>708.89732833467303</v>
      </c>
      <c r="AY29" s="5"/>
      <c r="AZ29" s="5">
        <f t="shared" si="19"/>
        <v>0.31619999999999998</v>
      </c>
      <c r="BA29">
        <f t="shared" si="20"/>
        <v>0.73937767235926621</v>
      </c>
      <c r="BB29">
        <f t="shared" si="21"/>
        <v>0.53924462022442599</v>
      </c>
      <c r="BC29">
        <f t="shared" si="22"/>
        <v>0.73433277213020121</v>
      </c>
      <c r="BD29">
        <f t="shared" si="23"/>
        <v>0.53924462022442599</v>
      </c>
    </row>
    <row r="30" spans="1:56" x14ac:dyDescent="0.3">
      <c r="A30" s="20">
        <v>1.667</v>
      </c>
      <c r="B30" s="30">
        <v>0.4012</v>
      </c>
      <c r="C30" s="18">
        <v>0.40679999999999999</v>
      </c>
      <c r="D30" s="21">
        <v>0.4002</v>
      </c>
      <c r="E30" s="18">
        <f t="shared" si="0"/>
        <v>0.30773333333333341</v>
      </c>
      <c r="F30" s="32">
        <v>1.667</v>
      </c>
      <c r="G30" s="30">
        <v>0.39069999999999999</v>
      </c>
      <c r="H30" s="18">
        <v>0.39419999999999999</v>
      </c>
      <c r="I30" s="21">
        <v>0.39140000000000003</v>
      </c>
      <c r="J30" s="18">
        <f t="shared" si="1"/>
        <v>0.29709999999999992</v>
      </c>
      <c r="K30" s="32">
        <v>1.667</v>
      </c>
      <c r="L30" s="30">
        <v>0.36770000000000003</v>
      </c>
      <c r="M30" s="18">
        <v>0.36880000000000002</v>
      </c>
      <c r="N30" s="21">
        <v>0.36919999999999997</v>
      </c>
      <c r="O30" s="18">
        <f t="shared" si="2"/>
        <v>0.27356666666666674</v>
      </c>
      <c r="P30" s="32">
        <v>1.667</v>
      </c>
      <c r="Q30" s="30">
        <v>0.38379999999999997</v>
      </c>
      <c r="R30" s="18">
        <v>0.38819999999999999</v>
      </c>
      <c r="S30" s="21">
        <v>0.3881</v>
      </c>
      <c r="T30" s="18">
        <f t="shared" si="3"/>
        <v>0.29169999999999996</v>
      </c>
      <c r="U30" s="32">
        <v>1.667</v>
      </c>
      <c r="V30" s="30">
        <v>0.37690000000000001</v>
      </c>
      <c r="W30" s="18">
        <v>0.37259999999999999</v>
      </c>
      <c r="X30" s="21">
        <v>0.37909999999999999</v>
      </c>
      <c r="Y30" s="18">
        <f t="shared" si="4"/>
        <v>0.28120000000000001</v>
      </c>
      <c r="Z30" s="32">
        <v>1.667</v>
      </c>
      <c r="AA30" s="30">
        <v>0.39729999999999999</v>
      </c>
      <c r="AB30" s="18">
        <v>0.39410000000000001</v>
      </c>
      <c r="AC30" s="21">
        <v>0.3982</v>
      </c>
      <c r="AD30" s="18">
        <f t="shared" si="5"/>
        <v>0.30153333333333332</v>
      </c>
      <c r="AE30" s="32">
        <v>1.667</v>
      </c>
      <c r="AF30" s="53">
        <v>9.5000000000000001E-2</v>
      </c>
      <c r="AK30" s="5">
        <f t="shared" si="6"/>
        <v>3.4166666666666679E-2</v>
      </c>
      <c r="AL30">
        <f t="shared" si="7"/>
        <v>13.651229674796744</v>
      </c>
      <c r="AM30">
        <f t="shared" si="8"/>
        <v>10.153238419144825</v>
      </c>
      <c r="AN30">
        <f t="shared" si="9"/>
        <v>0.74375998800239951</v>
      </c>
      <c r="AO30">
        <f t="shared" si="10"/>
        <v>103.08825039599851</v>
      </c>
      <c r="AP30" s="5">
        <f t="shared" si="11"/>
        <v>1.6033333333333455E-2</v>
      </c>
      <c r="AQ30">
        <f t="shared" si="12"/>
        <v>30.193047851697614</v>
      </c>
      <c r="AR30">
        <f t="shared" si="13"/>
        <v>22.456380907934491</v>
      </c>
      <c r="AS30">
        <f t="shared" si="14"/>
        <v>504.28904348224472</v>
      </c>
      <c r="AT30" s="5">
        <f t="shared" si="15"/>
        <v>1.0633333333333495E-2</v>
      </c>
      <c r="AU30">
        <f t="shared" si="16"/>
        <v>46.027260240333668</v>
      </c>
      <c r="AV30">
        <f t="shared" si="17"/>
        <v>34.233234524133891</v>
      </c>
      <c r="AW30">
        <v>0.74375998800239951</v>
      </c>
      <c r="AX30">
        <f t="shared" si="18"/>
        <v>1171.9143459843526</v>
      </c>
      <c r="AY30" s="5"/>
      <c r="AZ30" s="5">
        <f t="shared" si="19"/>
        <v>0.30773333333333341</v>
      </c>
      <c r="BA30">
        <f t="shared" si="20"/>
        <v>0.77865002888503709</v>
      </c>
      <c r="BB30">
        <f t="shared" si="21"/>
        <v>0.57912873614160321</v>
      </c>
      <c r="BC30">
        <f t="shared" si="22"/>
        <v>0.76100508286187107</v>
      </c>
      <c r="BD30">
        <f t="shared" si="23"/>
        <v>0.57912873614160321</v>
      </c>
    </row>
    <row r="31" spans="1:56" x14ac:dyDescent="0.3">
      <c r="A31" s="20">
        <v>1.633</v>
      </c>
      <c r="B31" s="30">
        <v>0.39589999999999997</v>
      </c>
      <c r="C31" s="18">
        <v>0.40129999999999999</v>
      </c>
      <c r="D31" s="21">
        <v>0.39329999999999998</v>
      </c>
      <c r="E31" s="18">
        <f t="shared" si="0"/>
        <v>0.30203333333333332</v>
      </c>
      <c r="F31" s="32">
        <v>1.633</v>
      </c>
      <c r="G31" s="30">
        <v>0.38719999999999999</v>
      </c>
      <c r="H31" s="18">
        <v>0.38990000000000002</v>
      </c>
      <c r="I31" s="21">
        <v>0.38719999999999999</v>
      </c>
      <c r="J31" s="18">
        <f t="shared" si="1"/>
        <v>0.29329999999999995</v>
      </c>
      <c r="K31" s="32">
        <v>1.633</v>
      </c>
      <c r="L31" s="30">
        <v>0.36209999999999998</v>
      </c>
      <c r="M31" s="18">
        <v>0.36270000000000002</v>
      </c>
      <c r="N31" s="21">
        <v>0.36280000000000001</v>
      </c>
      <c r="O31" s="18">
        <f t="shared" si="2"/>
        <v>0.26773333333333338</v>
      </c>
      <c r="P31" s="32">
        <v>1.633</v>
      </c>
      <c r="Q31" s="30">
        <v>0.37840000000000001</v>
      </c>
      <c r="R31" s="18">
        <v>0.38269999999999998</v>
      </c>
      <c r="S31" s="21">
        <v>0.38250000000000001</v>
      </c>
      <c r="T31" s="18">
        <f t="shared" si="3"/>
        <v>0.28639999999999999</v>
      </c>
      <c r="U31" s="32">
        <v>1.633</v>
      </c>
      <c r="V31" s="30">
        <v>0.36980000000000002</v>
      </c>
      <c r="W31" s="18">
        <v>0.36699999999999999</v>
      </c>
      <c r="X31" s="21">
        <v>0.37190000000000001</v>
      </c>
      <c r="Y31" s="18">
        <f t="shared" si="4"/>
        <v>0.27476666666666666</v>
      </c>
      <c r="Z31" s="32">
        <v>1.633</v>
      </c>
      <c r="AA31" s="30">
        <v>0.39129999999999998</v>
      </c>
      <c r="AB31" s="18">
        <v>0.38940000000000002</v>
      </c>
      <c r="AC31" s="21">
        <v>0.39269999999999999</v>
      </c>
      <c r="AD31" s="18">
        <f t="shared" si="5"/>
        <v>0.29633333333333334</v>
      </c>
      <c r="AE31" s="32">
        <v>1.633</v>
      </c>
      <c r="AF31" s="53">
        <v>9.4799999999999995E-2</v>
      </c>
      <c r="AK31" s="5">
        <f t="shared" si="6"/>
        <v>3.4299999999999942E-2</v>
      </c>
      <c r="AL31">
        <f t="shared" si="7"/>
        <v>13.594409475218681</v>
      </c>
      <c r="AM31">
        <f t="shared" si="8"/>
        <v>10.321494206729936</v>
      </c>
      <c r="AN31">
        <f t="shared" si="9"/>
        <v>0.75924549908144523</v>
      </c>
      <c r="AO31">
        <f t="shared" si="10"/>
        <v>106.53324265955963</v>
      </c>
      <c r="AP31" s="5">
        <f t="shared" si="11"/>
        <v>1.5633333333333332E-2</v>
      </c>
      <c r="AQ31">
        <f t="shared" si="12"/>
        <v>30.99075909737029</v>
      </c>
      <c r="AR31">
        <f t="shared" si="13"/>
        <v>23.529594357795744</v>
      </c>
      <c r="AS31">
        <f t="shared" si="14"/>
        <v>553.64181064241336</v>
      </c>
      <c r="AT31" s="5">
        <f t="shared" si="15"/>
        <v>8.7333333333333707E-3</v>
      </c>
      <c r="AU31">
        <f t="shared" si="16"/>
        <v>56.256275063612982</v>
      </c>
      <c r="AV31">
        <f t="shared" si="17"/>
        <v>42.712323637135903</v>
      </c>
      <c r="AW31">
        <v>0.75924549908144523</v>
      </c>
      <c r="AX31">
        <f t="shared" si="18"/>
        <v>1824.3425904834382</v>
      </c>
      <c r="AY31" s="5"/>
      <c r="AZ31" s="5">
        <f t="shared" si="19"/>
        <v>0.30203333333333332</v>
      </c>
      <c r="BA31">
        <f t="shared" si="20"/>
        <v>0.80646308538424749</v>
      </c>
      <c r="BB31">
        <f t="shared" si="21"/>
        <v>0.61230346775332511</v>
      </c>
      <c r="BC31">
        <f t="shared" si="22"/>
        <v>0.78249822220457799</v>
      </c>
      <c r="BD31">
        <f t="shared" si="23"/>
        <v>0.61230346775332511</v>
      </c>
    </row>
    <row r="32" spans="1:56" x14ac:dyDescent="0.3">
      <c r="A32" s="20">
        <v>1.6</v>
      </c>
      <c r="B32" s="30">
        <v>0.39069999999999999</v>
      </c>
      <c r="C32" s="18">
        <v>0.39650000000000002</v>
      </c>
      <c r="D32" s="21">
        <v>0.38879999999999998</v>
      </c>
      <c r="E32" s="18">
        <f t="shared" si="0"/>
        <v>0.29649999999999999</v>
      </c>
      <c r="F32" s="32">
        <v>1.6</v>
      </c>
      <c r="G32" s="30">
        <v>0.38300000000000001</v>
      </c>
      <c r="H32" s="18">
        <v>0.38569999999999999</v>
      </c>
      <c r="I32" s="21">
        <v>0.38140000000000002</v>
      </c>
      <c r="J32" s="18">
        <f t="shared" si="1"/>
        <v>0.2878666666666666</v>
      </c>
      <c r="K32" s="32">
        <v>1.6</v>
      </c>
      <c r="L32" s="30">
        <v>0.3599</v>
      </c>
      <c r="M32" s="18">
        <v>0.3589</v>
      </c>
      <c r="N32" s="21">
        <v>0.36020000000000002</v>
      </c>
      <c r="O32" s="18">
        <f t="shared" si="2"/>
        <v>0.26416666666666666</v>
      </c>
      <c r="P32" s="32">
        <v>1.6</v>
      </c>
      <c r="Q32" s="30">
        <v>0.37580000000000002</v>
      </c>
      <c r="R32" s="18">
        <v>0.3805</v>
      </c>
      <c r="S32" s="21">
        <v>0.37869999999999998</v>
      </c>
      <c r="T32" s="18">
        <f t="shared" si="3"/>
        <v>0.28283333333333338</v>
      </c>
      <c r="U32" s="32">
        <v>1.6</v>
      </c>
      <c r="V32" s="30">
        <v>0.36549999999999999</v>
      </c>
      <c r="W32" s="18">
        <v>0.3609</v>
      </c>
      <c r="X32" s="21">
        <v>0.36720000000000003</v>
      </c>
      <c r="Y32" s="18">
        <f t="shared" si="4"/>
        <v>0.26903333333333335</v>
      </c>
      <c r="Z32" s="32">
        <v>1.6</v>
      </c>
      <c r="AA32" s="30">
        <v>0.38690000000000002</v>
      </c>
      <c r="AB32" s="18">
        <v>0.38479999999999998</v>
      </c>
      <c r="AC32" s="21">
        <v>0.3876</v>
      </c>
      <c r="AD32" s="18">
        <f t="shared" si="5"/>
        <v>0.29093333333333338</v>
      </c>
      <c r="AE32" s="32">
        <v>1.6</v>
      </c>
      <c r="AF32" s="53">
        <v>9.5500000000000002E-2</v>
      </c>
      <c r="AK32" s="5">
        <f t="shared" si="6"/>
        <v>3.2333333333333325E-2</v>
      </c>
      <c r="AL32">
        <f t="shared" si="7"/>
        <v>14.480084192439866</v>
      </c>
      <c r="AM32">
        <f t="shared" si="8"/>
        <v>11.220688736137353</v>
      </c>
      <c r="AN32">
        <f t="shared" si="9"/>
        <v>0.7749049375</v>
      </c>
      <c r="AO32">
        <f t="shared" si="10"/>
        <v>125.90385571327967</v>
      </c>
      <c r="AP32" s="5">
        <f t="shared" si="11"/>
        <v>1.3666666666666605E-2</v>
      </c>
      <c r="AQ32">
        <f t="shared" si="12"/>
        <v>35.592199186992033</v>
      </c>
      <c r="AR32">
        <f t="shared" si="13"/>
        <v>27.580570886483613</v>
      </c>
      <c r="AS32">
        <f t="shared" si="14"/>
        <v>760.68789042434753</v>
      </c>
      <c r="AT32" s="5">
        <f t="shared" si="15"/>
        <v>8.6333333333333817E-3</v>
      </c>
      <c r="AU32">
        <f t="shared" si="16"/>
        <v>56.919374581724263</v>
      </c>
      <c r="AV32">
        <f t="shared" si="17"/>
        <v>44.107104402790128</v>
      </c>
      <c r="AW32">
        <v>0.7749049375</v>
      </c>
      <c r="AX32">
        <f t="shared" si="18"/>
        <v>1945.4366587986283</v>
      </c>
      <c r="AY32" s="5"/>
      <c r="AZ32" s="5">
        <f t="shared" si="19"/>
        <v>0.29649999999999999</v>
      </c>
      <c r="BA32">
        <f t="shared" si="20"/>
        <v>0.83459064080944356</v>
      </c>
      <c r="BB32">
        <f t="shared" si="21"/>
        <v>0.64672840835452683</v>
      </c>
      <c r="BC32">
        <f t="shared" si="22"/>
        <v>0.80419426033423469</v>
      </c>
      <c r="BD32">
        <f t="shared" si="23"/>
        <v>0.64672840835452683</v>
      </c>
    </row>
    <row r="33" spans="1:56" x14ac:dyDescent="0.3">
      <c r="A33" s="20">
        <v>1.5669999999999999</v>
      </c>
      <c r="B33" s="30">
        <v>0.38340000000000002</v>
      </c>
      <c r="C33" s="18">
        <v>0.39100000000000001</v>
      </c>
      <c r="D33" s="21">
        <v>0.38329999999999997</v>
      </c>
      <c r="E33" s="18">
        <f t="shared" si="0"/>
        <v>0.29069999999999996</v>
      </c>
      <c r="F33" s="32">
        <v>1.5669999999999999</v>
      </c>
      <c r="G33" s="30">
        <v>0.37759999999999999</v>
      </c>
      <c r="H33" s="18">
        <v>0.3826</v>
      </c>
      <c r="I33" s="21">
        <v>0.37780000000000002</v>
      </c>
      <c r="J33" s="18">
        <f t="shared" si="1"/>
        <v>0.28413333333333329</v>
      </c>
      <c r="K33" s="32">
        <v>1.5669999999999999</v>
      </c>
      <c r="L33" s="30">
        <v>0.35499999999999998</v>
      </c>
      <c r="M33" s="18">
        <v>0.35539999999999999</v>
      </c>
      <c r="N33" s="21">
        <v>0.35499999999999998</v>
      </c>
      <c r="O33" s="18">
        <f t="shared" si="2"/>
        <v>0.25993333333333329</v>
      </c>
      <c r="P33" s="32">
        <v>1.5669999999999999</v>
      </c>
      <c r="Q33" s="30">
        <v>0.3715</v>
      </c>
      <c r="R33" s="18">
        <v>0.37469999999999998</v>
      </c>
      <c r="S33" s="21">
        <v>0.37480000000000002</v>
      </c>
      <c r="T33" s="18">
        <f t="shared" si="3"/>
        <v>0.27846666666666664</v>
      </c>
      <c r="U33" s="32">
        <v>1.5669999999999999</v>
      </c>
      <c r="V33" s="30">
        <v>0.36109999999999998</v>
      </c>
      <c r="W33" s="18">
        <v>0.35699999999999998</v>
      </c>
      <c r="X33" s="21">
        <v>0.3634</v>
      </c>
      <c r="Y33" s="18">
        <f t="shared" si="4"/>
        <v>0.26529999999999998</v>
      </c>
      <c r="Z33" s="32">
        <v>1.5669999999999999</v>
      </c>
      <c r="AA33" s="30">
        <v>0.38200000000000001</v>
      </c>
      <c r="AB33" s="18">
        <v>0.37990000000000002</v>
      </c>
      <c r="AC33" s="21">
        <v>0.38250000000000001</v>
      </c>
      <c r="AD33" s="18">
        <f t="shared" si="5"/>
        <v>0.28626666666666667</v>
      </c>
      <c r="AE33" s="32">
        <v>1.5669999999999999</v>
      </c>
      <c r="AF33" s="53">
        <v>9.5200000000000007E-2</v>
      </c>
      <c r="AK33" s="5">
        <f t="shared" si="6"/>
        <v>3.0766666666666664E-2</v>
      </c>
      <c r="AL33">
        <f t="shared" si="7"/>
        <v>15.26673761285663</v>
      </c>
      <c r="AM33">
        <f t="shared" si="8"/>
        <v>12.079408148788326</v>
      </c>
      <c r="AN33">
        <f t="shared" si="9"/>
        <v>0.79122393107849398</v>
      </c>
      <c r="AO33">
        <f t="shared" si="10"/>
        <v>145.91210122501383</v>
      </c>
      <c r="AP33" s="5">
        <f t="shared" si="11"/>
        <v>1.2233333333333318E-2</v>
      </c>
      <c r="AQ33">
        <f t="shared" si="12"/>
        <v>39.878051271571351</v>
      </c>
      <c r="AR33">
        <f t="shared" si="13"/>
        <v>31.552468490842418</v>
      </c>
      <c r="AS33">
        <f t="shared" si="14"/>
        <v>995.55826786560363</v>
      </c>
      <c r="AT33" s="5">
        <f t="shared" si="15"/>
        <v>6.5666666666666651E-3</v>
      </c>
      <c r="AU33">
        <f t="shared" si="16"/>
        <v>75.145415313028792</v>
      </c>
      <c r="AV33">
        <f t="shared" si="17"/>
        <v>59.456850906500698</v>
      </c>
      <c r="AW33">
        <v>0.79122393107849398</v>
      </c>
      <c r="AX33">
        <f t="shared" si="18"/>
        <v>3535.1171197178528</v>
      </c>
      <c r="AY33" s="5"/>
      <c r="AZ33" s="5">
        <f t="shared" si="19"/>
        <v>0.29069999999999996</v>
      </c>
      <c r="BA33">
        <f t="shared" si="20"/>
        <v>0.86533624011007937</v>
      </c>
      <c r="BB33">
        <f t="shared" si="21"/>
        <v>0.68467474160458053</v>
      </c>
      <c r="BC33">
        <f t="shared" si="22"/>
        <v>0.82745074874857694</v>
      </c>
      <c r="BD33">
        <f t="shared" si="23"/>
        <v>0.68467474160458064</v>
      </c>
    </row>
    <row r="34" spans="1:56" x14ac:dyDescent="0.3">
      <c r="A34" s="20">
        <v>1.5329999999999999</v>
      </c>
      <c r="B34" s="30">
        <v>0.37759999999999999</v>
      </c>
      <c r="C34" s="18">
        <v>0.38329999999999997</v>
      </c>
      <c r="D34" s="21">
        <v>0.37490000000000001</v>
      </c>
      <c r="E34" s="18">
        <f t="shared" si="0"/>
        <v>0.28389999999999999</v>
      </c>
      <c r="F34" s="32">
        <v>1.5329999999999999</v>
      </c>
      <c r="G34" s="30">
        <v>0.37159999999999999</v>
      </c>
      <c r="H34" s="18">
        <v>0.3755</v>
      </c>
      <c r="I34" s="21">
        <v>0.37219999999999998</v>
      </c>
      <c r="J34" s="18">
        <f t="shared" si="1"/>
        <v>0.27839999999999998</v>
      </c>
      <c r="K34" s="32">
        <v>1.5329999999999999</v>
      </c>
      <c r="L34" s="30">
        <v>0.34939999999999999</v>
      </c>
      <c r="M34" s="18">
        <v>0.34939999999999999</v>
      </c>
      <c r="N34" s="21">
        <v>0.3498</v>
      </c>
      <c r="O34" s="18">
        <f t="shared" si="2"/>
        <v>0.2548333333333333</v>
      </c>
      <c r="P34" s="32">
        <v>1.5329999999999999</v>
      </c>
      <c r="Q34" s="30">
        <v>0.36599999999999999</v>
      </c>
      <c r="R34" s="18">
        <v>0.36940000000000001</v>
      </c>
      <c r="S34" s="21">
        <v>0.36919999999999997</v>
      </c>
      <c r="T34" s="18">
        <f t="shared" si="3"/>
        <v>0.27350000000000002</v>
      </c>
      <c r="U34" s="32">
        <v>1.5329999999999999</v>
      </c>
      <c r="V34" s="30">
        <v>0.35420000000000001</v>
      </c>
      <c r="W34" s="18">
        <v>0.34989999999999999</v>
      </c>
      <c r="X34" s="21">
        <v>0.35720000000000002</v>
      </c>
      <c r="Y34" s="18">
        <f t="shared" si="4"/>
        <v>0.25906666666666661</v>
      </c>
      <c r="Z34" s="32">
        <v>1.5329999999999999</v>
      </c>
      <c r="AA34" s="30">
        <v>0.37569999999999998</v>
      </c>
      <c r="AB34" s="18">
        <v>0.37319999999999998</v>
      </c>
      <c r="AC34" s="21">
        <v>0.37619999999999998</v>
      </c>
      <c r="AD34" s="18">
        <f t="shared" si="5"/>
        <v>0.28033333333333327</v>
      </c>
      <c r="AE34" s="32">
        <v>1.5329999999999999</v>
      </c>
      <c r="AF34" s="53">
        <v>9.4700000000000006E-2</v>
      </c>
      <c r="AK34" s="5">
        <f t="shared" si="6"/>
        <v>2.9066666666666685E-2</v>
      </c>
      <c r="AL34">
        <f t="shared" si="7"/>
        <v>16.216368195718644</v>
      </c>
      <c r="AM34">
        <f t="shared" si="8"/>
        <v>13.11534902354113</v>
      </c>
      <c r="AN34">
        <f t="shared" si="9"/>
        <v>0.80877227658186568</v>
      </c>
      <c r="AO34">
        <f t="shared" si="10"/>
        <v>172.01238000930127</v>
      </c>
      <c r="AP34" s="5">
        <f t="shared" si="11"/>
        <v>1.0399999999999965E-2</v>
      </c>
      <c r="AQ34">
        <f t="shared" si="12"/>
        <v>47.082123076923239</v>
      </c>
      <c r="AR34">
        <f t="shared" si="13"/>
        <v>38.078715867230805</v>
      </c>
      <c r="AS34">
        <f t="shared" si="14"/>
        <v>1449.9886020972951</v>
      </c>
      <c r="AT34" s="5">
        <f t="shared" si="15"/>
        <v>5.5000000000000049E-3</v>
      </c>
      <c r="AU34">
        <f t="shared" si="16"/>
        <v>89.911840909090813</v>
      </c>
      <c r="AV34">
        <f t="shared" si="17"/>
        <v>72.718204263711897</v>
      </c>
      <c r="AW34">
        <v>0.80877227658186568</v>
      </c>
      <c r="AX34">
        <f t="shared" si="18"/>
        <v>5287.9372313389267</v>
      </c>
      <c r="AY34" s="5"/>
      <c r="AZ34" s="5">
        <f t="shared" si="19"/>
        <v>0.28389999999999999</v>
      </c>
      <c r="BA34">
        <f t="shared" si="20"/>
        <v>0.90313351532229658</v>
      </c>
      <c r="BB34">
        <f t="shared" si="21"/>
        <v>0.73042934924459713</v>
      </c>
      <c r="BC34">
        <f t="shared" si="22"/>
        <v>0.85465159523901735</v>
      </c>
      <c r="BD34">
        <f t="shared" si="23"/>
        <v>0.73042934924459713</v>
      </c>
    </row>
    <row r="35" spans="1:56" x14ac:dyDescent="0.3">
      <c r="A35" s="20">
        <v>1.5</v>
      </c>
      <c r="B35" s="30">
        <v>0.36880000000000002</v>
      </c>
      <c r="C35" s="18">
        <v>0.37419999999999998</v>
      </c>
      <c r="D35" s="21">
        <v>0.36709999999999998</v>
      </c>
      <c r="E35" s="18">
        <f t="shared" si="0"/>
        <v>0.27503333333333335</v>
      </c>
      <c r="F35" s="32">
        <v>1.5</v>
      </c>
      <c r="G35" s="30">
        <v>0.36530000000000001</v>
      </c>
      <c r="H35" s="18">
        <v>0.3695</v>
      </c>
      <c r="I35" s="21">
        <v>0.36599999999999999</v>
      </c>
      <c r="J35" s="18">
        <f t="shared" si="1"/>
        <v>0.27193333333333336</v>
      </c>
      <c r="K35" s="32">
        <v>1.5</v>
      </c>
      <c r="L35" s="30">
        <v>0.34329999999999999</v>
      </c>
      <c r="M35" s="18">
        <v>0.34449999999999997</v>
      </c>
      <c r="N35" s="21">
        <v>0.34310000000000002</v>
      </c>
      <c r="O35" s="18">
        <f t="shared" si="2"/>
        <v>0.24863333333333329</v>
      </c>
      <c r="P35" s="32">
        <v>1.5</v>
      </c>
      <c r="Q35" s="30">
        <v>0.36</v>
      </c>
      <c r="R35" s="18">
        <v>0.36320000000000002</v>
      </c>
      <c r="S35" s="21">
        <v>0.36220000000000002</v>
      </c>
      <c r="T35" s="18">
        <f t="shared" si="3"/>
        <v>0.26680000000000004</v>
      </c>
      <c r="U35" s="32">
        <v>1.5</v>
      </c>
      <c r="V35" s="30">
        <v>0.34799999999999998</v>
      </c>
      <c r="W35" s="18">
        <v>0.34339999999999998</v>
      </c>
      <c r="X35" s="21">
        <v>0.35120000000000001</v>
      </c>
      <c r="Y35" s="18">
        <f t="shared" si="4"/>
        <v>0.25253333333333328</v>
      </c>
      <c r="Z35" s="32">
        <v>1.5</v>
      </c>
      <c r="AA35" s="30">
        <v>0.36820000000000003</v>
      </c>
      <c r="AB35" s="18">
        <v>0.36599999999999999</v>
      </c>
      <c r="AC35" s="21">
        <v>0.36859999999999998</v>
      </c>
      <c r="AD35" s="18">
        <f t="shared" si="5"/>
        <v>0.27259999999999995</v>
      </c>
      <c r="AE35" s="32">
        <v>1.5</v>
      </c>
      <c r="AF35" s="53">
        <v>9.5000000000000001E-2</v>
      </c>
      <c r="AK35" s="5">
        <f t="shared" si="6"/>
        <v>2.6400000000000062E-2</v>
      </c>
      <c r="AL35">
        <f t="shared" si="7"/>
        <v>17.952593939393893</v>
      </c>
      <c r="AM35">
        <f t="shared" si="8"/>
        <v>14.838990596873495</v>
      </c>
      <c r="AN35">
        <f t="shared" si="9"/>
        <v>0.82656526666666663</v>
      </c>
      <c r="AO35">
        <f t="shared" si="10"/>
        <v>220.19564193410002</v>
      </c>
      <c r="AP35" s="5">
        <f t="shared" si="11"/>
        <v>8.2333333333333147E-3</v>
      </c>
      <c r="AQ35">
        <f t="shared" si="12"/>
        <v>59.732861605938062</v>
      </c>
      <c r="AR35">
        <f t="shared" si="13"/>
        <v>49.373108682075291</v>
      </c>
      <c r="AS35">
        <f t="shared" si="14"/>
        <v>2437.7038609320184</v>
      </c>
      <c r="AT35" s="5">
        <f t="shared" si="15"/>
        <v>3.0999999999999917E-3</v>
      </c>
      <c r="AU35">
        <f t="shared" si="16"/>
        <v>160.29187258064559</v>
      </c>
      <c r="AV35">
        <f t="shared" si="17"/>
        <v>132.49169440412066</v>
      </c>
      <c r="AW35">
        <v>0.82656526666666663</v>
      </c>
      <c r="AX35">
        <f t="shared" si="18"/>
        <v>17554.049086074898</v>
      </c>
      <c r="AY35" s="5"/>
      <c r="AZ35" s="5">
        <f t="shared" si="19"/>
        <v>0.27503333333333335</v>
      </c>
      <c r="BA35">
        <f t="shared" si="20"/>
        <v>0.95547812588373127</v>
      </c>
      <c r="BB35">
        <f t="shared" si="21"/>
        <v>0.78976503191525316</v>
      </c>
      <c r="BC35">
        <f t="shared" si="22"/>
        <v>0.8886872520269733</v>
      </c>
      <c r="BD35">
        <f t="shared" si="23"/>
        <v>0.78976503191525316</v>
      </c>
    </row>
    <row r="36" spans="1:56" x14ac:dyDescent="0.3">
      <c r="A36" s="20">
        <v>1.4670000000000001</v>
      </c>
      <c r="B36" s="30">
        <v>0.36109999999999998</v>
      </c>
      <c r="C36" s="18">
        <v>0.36559999999999998</v>
      </c>
      <c r="D36" s="21">
        <v>0.35830000000000001</v>
      </c>
      <c r="E36" s="18">
        <f t="shared" si="0"/>
        <v>0.26636666666666664</v>
      </c>
      <c r="F36" s="32">
        <v>1.4670000000000001</v>
      </c>
      <c r="G36" s="30">
        <v>0.35930000000000001</v>
      </c>
      <c r="H36" s="18">
        <v>0.36209999999999998</v>
      </c>
      <c r="I36" s="21">
        <v>0.35920000000000002</v>
      </c>
      <c r="J36" s="18">
        <f t="shared" si="1"/>
        <v>0.26490000000000002</v>
      </c>
      <c r="K36" s="32">
        <v>1.4670000000000001</v>
      </c>
      <c r="L36" s="30">
        <v>0.33650000000000002</v>
      </c>
      <c r="M36" s="18">
        <v>0.3367</v>
      </c>
      <c r="N36" s="21">
        <v>0.3377</v>
      </c>
      <c r="O36" s="18">
        <f t="shared" si="2"/>
        <v>0.24166666666666664</v>
      </c>
      <c r="P36" s="32">
        <v>1.4670000000000001</v>
      </c>
      <c r="Q36" s="30">
        <v>0.3523</v>
      </c>
      <c r="R36" s="18">
        <v>0.35499999999999998</v>
      </c>
      <c r="S36" s="21">
        <v>0.35670000000000002</v>
      </c>
      <c r="T36" s="18">
        <f t="shared" si="3"/>
        <v>0.25936666666666669</v>
      </c>
      <c r="U36" s="32">
        <v>1.4670000000000001</v>
      </c>
      <c r="V36" s="30">
        <v>0.33929999999999999</v>
      </c>
      <c r="W36" s="18">
        <v>0.33410000000000001</v>
      </c>
      <c r="X36" s="21">
        <v>0.34079999999999999</v>
      </c>
      <c r="Y36" s="18">
        <f t="shared" si="4"/>
        <v>0.24276666666666669</v>
      </c>
      <c r="Z36" s="32">
        <v>1.4670000000000001</v>
      </c>
      <c r="AA36" s="30">
        <v>0.35870000000000002</v>
      </c>
      <c r="AB36" s="18">
        <v>0.35759999999999997</v>
      </c>
      <c r="AC36" s="21">
        <v>0.36070000000000002</v>
      </c>
      <c r="AD36" s="18">
        <f t="shared" si="5"/>
        <v>0.26369999999999999</v>
      </c>
      <c r="AE36" s="32">
        <v>1.4670000000000001</v>
      </c>
      <c r="AF36" s="53">
        <v>9.5299999999999996E-2</v>
      </c>
      <c r="AK36" s="5">
        <f t="shared" si="6"/>
        <v>2.47E-2</v>
      </c>
      <c r="AL36">
        <f t="shared" si="7"/>
        <v>19.255264979757087</v>
      </c>
      <c r="AM36">
        <f t="shared" si="8"/>
        <v>16.273755861687366</v>
      </c>
      <c r="AN36">
        <f t="shared" si="9"/>
        <v>0.84515875937286977</v>
      </c>
      <c r="AO36">
        <f t="shared" si="10"/>
        <v>264.83512984580392</v>
      </c>
      <c r="AP36" s="5">
        <f t="shared" si="11"/>
        <v>6.9999999999999507E-3</v>
      </c>
      <c r="AQ36">
        <f t="shared" si="12"/>
        <v>70.43207142857193</v>
      </c>
      <c r="AR36">
        <f t="shared" si="13"/>
        <v>59.526282108633197</v>
      </c>
      <c r="AS36">
        <f t="shared" si="14"/>
        <v>3543.3782616765848</v>
      </c>
      <c r="AT36" s="5">
        <f t="shared" si="15"/>
        <v>1.4666666666666162E-3</v>
      </c>
      <c r="AU36">
        <f t="shared" si="16"/>
        <v>339.909824242436</v>
      </c>
      <c r="AV36">
        <f t="shared" si="17"/>
        <v>287.27776535538743</v>
      </c>
      <c r="AW36">
        <v>0.84515875937286977</v>
      </c>
      <c r="AX36">
        <f t="shared" si="18"/>
        <v>82528.514467585032</v>
      </c>
      <c r="AY36" s="5"/>
      <c r="AZ36" s="5">
        <f t="shared" si="19"/>
        <v>0.26636666666666664</v>
      </c>
      <c r="BA36">
        <f t="shared" si="20"/>
        <v>1.010295084052893</v>
      </c>
      <c r="BB36">
        <f t="shared" si="21"/>
        <v>0.85385973983865227</v>
      </c>
      <c r="BC36">
        <f t="shared" si="22"/>
        <v>0.92404531265444567</v>
      </c>
      <c r="BD36">
        <f t="shared" si="23"/>
        <v>0.85385973983865227</v>
      </c>
    </row>
    <row r="37" spans="1:56" x14ac:dyDescent="0.3">
      <c r="A37" s="20">
        <v>1.4330000000000001</v>
      </c>
      <c r="B37" s="30">
        <v>0.35370000000000001</v>
      </c>
      <c r="C37" s="18">
        <v>0.35820000000000002</v>
      </c>
      <c r="D37" s="21">
        <v>0.35149999999999998</v>
      </c>
      <c r="E37" s="18">
        <f t="shared" si="0"/>
        <v>0.25926666666666665</v>
      </c>
      <c r="F37" s="32">
        <v>1.4330000000000001</v>
      </c>
      <c r="G37" s="30">
        <v>0.35220000000000001</v>
      </c>
      <c r="H37" s="18">
        <v>0.35549999999999998</v>
      </c>
      <c r="I37" s="21">
        <v>0.35239999999999999</v>
      </c>
      <c r="J37" s="18">
        <f t="shared" si="1"/>
        <v>0.25816666666666666</v>
      </c>
      <c r="K37" s="32">
        <v>1.4330000000000001</v>
      </c>
      <c r="L37" s="30">
        <v>0.32900000000000001</v>
      </c>
      <c r="M37" s="18">
        <v>0.33079999999999998</v>
      </c>
      <c r="N37" s="21">
        <v>0.32990000000000003</v>
      </c>
      <c r="O37" s="18">
        <f t="shared" si="2"/>
        <v>0.23470000000000002</v>
      </c>
      <c r="P37" s="32">
        <v>1.4330000000000001</v>
      </c>
      <c r="Q37" s="30">
        <v>0.3463</v>
      </c>
      <c r="R37" s="18">
        <v>0.35</v>
      </c>
      <c r="S37" s="21">
        <v>0.34849999999999998</v>
      </c>
      <c r="T37" s="18">
        <f t="shared" si="3"/>
        <v>0.25306666666666666</v>
      </c>
      <c r="U37" s="32">
        <v>1.4330000000000001</v>
      </c>
      <c r="V37" s="30">
        <v>0.33100000000000002</v>
      </c>
      <c r="W37" s="18">
        <v>0.32819999999999999</v>
      </c>
      <c r="X37" s="21">
        <v>0.33489999999999998</v>
      </c>
      <c r="Y37" s="18">
        <f t="shared" si="4"/>
        <v>0.23616666666666664</v>
      </c>
      <c r="Z37" s="32">
        <v>1.4330000000000001</v>
      </c>
      <c r="AA37" s="30">
        <v>0.3508</v>
      </c>
      <c r="AB37" s="18">
        <v>0.35060000000000002</v>
      </c>
      <c r="AC37" s="21">
        <v>0.35439999999999999</v>
      </c>
      <c r="AD37" s="18">
        <f t="shared" si="5"/>
        <v>0.25673333333333337</v>
      </c>
      <c r="AE37" s="32">
        <v>1.4330000000000001</v>
      </c>
      <c r="AF37" s="53">
        <v>9.5200000000000007E-2</v>
      </c>
      <c r="AK37" s="5">
        <f t="shared" si="6"/>
        <v>2.4566666666666626E-2</v>
      </c>
      <c r="AL37">
        <f t="shared" si="7"/>
        <v>19.365064880144764</v>
      </c>
      <c r="AM37">
        <f t="shared" si="8"/>
        <v>16.754874406846643</v>
      </c>
      <c r="AN37">
        <f t="shared" si="9"/>
        <v>0.86521137473831122</v>
      </c>
      <c r="AO37">
        <f t="shared" si="10"/>
        <v>280.72581638920462</v>
      </c>
      <c r="AP37" s="5">
        <f t="shared" si="11"/>
        <v>6.1999999999999833E-3</v>
      </c>
      <c r="AQ37">
        <f t="shared" si="12"/>
        <v>79.648261290322793</v>
      </c>
      <c r="AR37">
        <f t="shared" si="13"/>
        <v>68.912581646516401</v>
      </c>
      <c r="AS37">
        <f t="shared" si="14"/>
        <v>4748.9439091877894</v>
      </c>
      <c r="AT37" s="5">
        <f t="shared" si="15"/>
        <v>1.0999999999999899E-3</v>
      </c>
      <c r="AU37">
        <f t="shared" si="16"/>
        <v>453.54600454545874</v>
      </c>
      <c r="AV37">
        <f t="shared" si="17"/>
        <v>392.41316209984473</v>
      </c>
      <c r="AW37">
        <v>0.86521137473831122</v>
      </c>
      <c r="AX37">
        <f t="shared" si="18"/>
        <v>153988.089789199</v>
      </c>
      <c r="AY37" s="5"/>
      <c r="AZ37" s="5">
        <f t="shared" si="19"/>
        <v>0.25926666666666665</v>
      </c>
      <c r="BA37">
        <f t="shared" si="20"/>
        <v>1.0581496614382446</v>
      </c>
      <c r="BB37">
        <f t="shared" si="21"/>
        <v>0.91552312325186225</v>
      </c>
      <c r="BC37">
        <f t="shared" si="22"/>
        <v>0.9568297253178657</v>
      </c>
      <c r="BD37">
        <f t="shared" si="23"/>
        <v>0.91552312325186236</v>
      </c>
    </row>
    <row r="38" spans="1:56" x14ac:dyDescent="0.3">
      <c r="A38" s="20">
        <v>1.4</v>
      </c>
      <c r="B38" s="30">
        <v>0.34860000000000002</v>
      </c>
      <c r="C38" s="18">
        <v>0.35160000000000002</v>
      </c>
      <c r="D38" s="21">
        <v>0.3473</v>
      </c>
      <c r="E38" s="18">
        <f t="shared" si="0"/>
        <v>0.2537666666666667</v>
      </c>
      <c r="F38" s="32">
        <v>1.4</v>
      </c>
      <c r="G38" s="30">
        <v>0.3478</v>
      </c>
      <c r="H38" s="18">
        <v>0.35099999999999998</v>
      </c>
      <c r="I38" s="21">
        <v>0.34820000000000001</v>
      </c>
      <c r="J38" s="18">
        <f t="shared" si="1"/>
        <v>0.25359999999999999</v>
      </c>
      <c r="K38" s="32">
        <v>1.4</v>
      </c>
      <c r="L38" s="30">
        <v>0.32490000000000002</v>
      </c>
      <c r="M38" s="18">
        <v>0.32590000000000002</v>
      </c>
      <c r="N38" s="21">
        <v>0.32479999999999998</v>
      </c>
      <c r="O38" s="18">
        <f t="shared" si="2"/>
        <v>0.2298</v>
      </c>
      <c r="P38" s="32">
        <v>1.4</v>
      </c>
      <c r="Q38" s="30">
        <v>0.34229999999999999</v>
      </c>
      <c r="R38" s="18">
        <v>0.34489999999999998</v>
      </c>
      <c r="S38" s="21">
        <v>0.34510000000000002</v>
      </c>
      <c r="T38" s="18">
        <f t="shared" si="3"/>
        <v>0.24870000000000003</v>
      </c>
      <c r="U38" s="32">
        <v>1.4</v>
      </c>
      <c r="V38" s="30">
        <v>0.32600000000000001</v>
      </c>
      <c r="W38" s="18">
        <v>0.32319999999999999</v>
      </c>
      <c r="X38" s="21">
        <v>0.3296</v>
      </c>
      <c r="Y38" s="18">
        <f t="shared" si="4"/>
        <v>0.23086666666666666</v>
      </c>
      <c r="Z38" s="32">
        <v>1.4</v>
      </c>
      <c r="AA38" s="30">
        <v>0.34739999999999999</v>
      </c>
      <c r="AB38" s="18">
        <v>0.34439999999999998</v>
      </c>
      <c r="AC38" s="21">
        <v>0.3493</v>
      </c>
      <c r="AD38" s="18">
        <f t="shared" si="5"/>
        <v>0.25163333333333332</v>
      </c>
      <c r="AE38" s="32">
        <v>1.4</v>
      </c>
      <c r="AF38" s="53">
        <v>9.5399999999999999E-2</v>
      </c>
      <c r="AK38" s="5">
        <f>E38-O38</f>
        <v>2.3966666666666692E-2</v>
      </c>
      <c r="AL38">
        <f t="shared" si="7"/>
        <v>19.874292095502991</v>
      </c>
      <c r="AM38">
        <f t="shared" si="8"/>
        <v>17.600785227568561</v>
      </c>
      <c r="AN38">
        <f t="shared" si="9"/>
        <v>0.88560564285714294</v>
      </c>
      <c r="AO38">
        <f t="shared" si="10"/>
        <v>309.78764062699571</v>
      </c>
      <c r="AP38" s="5">
        <f t="shared" si="11"/>
        <v>5.0666666666666638E-3</v>
      </c>
      <c r="AQ38">
        <f t="shared" si="12"/>
        <v>97.68674385964917</v>
      </c>
      <c r="AR38">
        <f t="shared" si="13"/>
        <v>86.51193159444567</v>
      </c>
      <c r="AS38">
        <f t="shared" si="14"/>
        <v>7484.314308202047</v>
      </c>
      <c r="AT38" s="5">
        <f t="shared" si="15"/>
        <v>1.6666666666670382E-4</v>
      </c>
      <c r="AU38">
        <f t="shared" si="16"/>
        <v>2999.0000833326649</v>
      </c>
      <c r="AV38">
        <f t="shared" si="17"/>
        <v>2655.9313967284497</v>
      </c>
      <c r="AW38">
        <v>0.88560564285714294</v>
      </c>
      <c r="AX38">
        <f t="shared" si="18"/>
        <v>7053971.5841279337</v>
      </c>
      <c r="AY38" s="5"/>
      <c r="AZ38" s="5">
        <f t="shared" si="19"/>
        <v>0.2537666666666667</v>
      </c>
      <c r="BA38">
        <f t="shared" si="20"/>
        <v>1.0971972700205785</v>
      </c>
      <c r="BB38">
        <f t="shared" si="21"/>
        <v>0.97168409365767672</v>
      </c>
      <c r="BC38">
        <f t="shared" si="22"/>
        <v>0.98574037842510875</v>
      </c>
      <c r="BD38">
        <f t="shared" si="23"/>
        <v>0.97168409365767661</v>
      </c>
    </row>
    <row r="39" spans="1:56" x14ac:dyDescent="0.3">
      <c r="A39" s="20">
        <v>1.367</v>
      </c>
      <c r="B39" s="30">
        <v>0.33939999999999998</v>
      </c>
      <c r="C39" s="18">
        <v>0.34310000000000002</v>
      </c>
      <c r="D39" s="21">
        <v>0.33689999999999998</v>
      </c>
      <c r="E39" s="18">
        <f t="shared" si="0"/>
        <v>0.24350000000000005</v>
      </c>
      <c r="F39" s="32">
        <v>1.367</v>
      </c>
      <c r="G39" s="30">
        <v>0.34079999999999999</v>
      </c>
      <c r="H39" s="18">
        <v>0.34370000000000001</v>
      </c>
      <c r="I39" s="21">
        <v>0.34239999999999998</v>
      </c>
      <c r="J39" s="18">
        <f t="shared" si="1"/>
        <v>0.246</v>
      </c>
      <c r="K39" s="32">
        <v>1.367</v>
      </c>
      <c r="L39" s="30">
        <v>0.31769999999999998</v>
      </c>
      <c r="M39" s="18">
        <v>0.31780000000000003</v>
      </c>
      <c r="N39" s="21">
        <v>0.31740000000000002</v>
      </c>
      <c r="O39" s="18">
        <f t="shared" si="2"/>
        <v>0.22133333333333333</v>
      </c>
      <c r="P39" s="32">
        <v>1.367</v>
      </c>
      <c r="Q39" s="30">
        <v>0.33229999999999998</v>
      </c>
      <c r="R39" s="18">
        <v>0.33700000000000002</v>
      </c>
      <c r="S39" s="21">
        <v>0.33739999999999998</v>
      </c>
      <c r="T39" s="18">
        <f t="shared" si="3"/>
        <v>0.23926666666666663</v>
      </c>
      <c r="U39" s="32">
        <v>1.367</v>
      </c>
      <c r="V39" s="30">
        <v>0.31869999999999998</v>
      </c>
      <c r="W39" s="18">
        <v>0.316</v>
      </c>
      <c r="X39" s="21">
        <v>0.31929999999999997</v>
      </c>
      <c r="Y39" s="18">
        <f t="shared" si="4"/>
        <v>0.22170000000000001</v>
      </c>
      <c r="Z39" s="32">
        <v>1.367</v>
      </c>
      <c r="AA39" s="30">
        <v>0.33950000000000002</v>
      </c>
      <c r="AB39" s="18">
        <v>0.33600000000000002</v>
      </c>
      <c r="AC39" s="21">
        <v>0.34110000000000001</v>
      </c>
      <c r="AD39" s="18">
        <f t="shared" si="5"/>
        <v>0.24256666666666665</v>
      </c>
      <c r="AE39" s="32">
        <v>1.367</v>
      </c>
      <c r="AF39" s="53">
        <v>9.6299999999999997E-2</v>
      </c>
      <c r="AK39" s="5">
        <f t="shared" si="6"/>
        <v>2.2166666666666723E-2</v>
      </c>
      <c r="AL39">
        <f t="shared" si="7"/>
        <v>21.567474310776888</v>
      </c>
      <c r="AM39">
        <f t="shared" si="8"/>
        <v>19.561366300307732</v>
      </c>
      <c r="AN39">
        <f t="shared" si="9"/>
        <v>0.9069845647403072</v>
      </c>
      <c r="AO39">
        <f t="shared" si="10"/>
        <v>382.64705153481503</v>
      </c>
      <c r="AP39" s="5">
        <f t="shared" si="11"/>
        <v>4.2333333333334222E-3</v>
      </c>
      <c r="AQ39">
        <f t="shared" si="12"/>
        <v>117.11235288713662</v>
      </c>
      <c r="AR39">
        <f t="shared" si="13"/>
        <v>106.21909640905287</v>
      </c>
      <c r="AS39">
        <f t="shared" si="14"/>
        <v>11282.496441955667</v>
      </c>
      <c r="AT39" s="5">
        <f t="shared" si="15"/>
        <v>-2.4999999999999467E-3</v>
      </c>
      <c r="AU39">
        <f t="shared" si="16"/>
        <v>-201.00125000000426</v>
      </c>
      <c r="AV39">
        <f t="shared" si="17"/>
        <v>-182.30503124351154</v>
      </c>
      <c r="AW39">
        <v>0.9069845647403072</v>
      </c>
      <c r="AX39">
        <f t="shared" si="18"/>
        <v>33235.124416697719</v>
      </c>
      <c r="AY39" s="5"/>
      <c r="AZ39" s="5">
        <f t="shared" si="19"/>
        <v>0.24350000000000005</v>
      </c>
      <c r="BA39">
        <f t="shared" si="20"/>
        <v>1.1751380903490756</v>
      </c>
      <c r="BB39">
        <f t="shared" si="21"/>
        <v>1.065832109385012</v>
      </c>
      <c r="BC39">
        <f t="shared" si="22"/>
        <v>1.0323914516233714</v>
      </c>
      <c r="BD39">
        <f t="shared" si="23"/>
        <v>1.065832109385012</v>
      </c>
    </row>
    <row r="40" spans="1:56" x14ac:dyDescent="0.3">
      <c r="A40" s="20">
        <v>1.333</v>
      </c>
      <c r="B40" s="30">
        <v>0.32790000000000002</v>
      </c>
      <c r="C40" s="18">
        <v>0.33450000000000002</v>
      </c>
      <c r="D40" s="21">
        <v>0.32719999999999999</v>
      </c>
      <c r="E40" s="18">
        <f t="shared" si="0"/>
        <v>0.23366666666666669</v>
      </c>
      <c r="F40" s="32">
        <v>1.333</v>
      </c>
      <c r="G40" s="30">
        <v>0.33040000000000003</v>
      </c>
      <c r="H40" s="18">
        <v>0.33479999999999999</v>
      </c>
      <c r="I40" s="21">
        <v>0.33160000000000001</v>
      </c>
      <c r="J40" s="18">
        <f t="shared" si="1"/>
        <v>0.23606666666666665</v>
      </c>
      <c r="K40" s="32">
        <v>1.333</v>
      </c>
      <c r="L40" s="30">
        <v>0.30759999999999998</v>
      </c>
      <c r="M40" s="18">
        <v>0.30830000000000002</v>
      </c>
      <c r="N40" s="21">
        <v>0.30869999999999997</v>
      </c>
      <c r="O40" s="18">
        <f t="shared" si="2"/>
        <v>0.21199999999999997</v>
      </c>
      <c r="P40" s="32">
        <v>1.333</v>
      </c>
      <c r="Q40" s="30">
        <v>0.32540000000000002</v>
      </c>
      <c r="R40" s="18">
        <v>0.3276</v>
      </c>
      <c r="S40" s="21">
        <v>0.32950000000000002</v>
      </c>
      <c r="T40" s="18">
        <f t="shared" si="3"/>
        <v>0.23130000000000001</v>
      </c>
      <c r="U40" s="32">
        <v>1.333</v>
      </c>
      <c r="V40" s="30">
        <v>0.30959999999999999</v>
      </c>
      <c r="W40" s="18">
        <v>0.30669999999999997</v>
      </c>
      <c r="X40" s="21">
        <v>0.31140000000000001</v>
      </c>
      <c r="Y40" s="18">
        <f t="shared" si="4"/>
        <v>0.2130333333333333</v>
      </c>
      <c r="Z40" s="32">
        <v>1.333</v>
      </c>
      <c r="AA40" s="30">
        <v>0.3286</v>
      </c>
      <c r="AB40" s="18">
        <v>0.3276</v>
      </c>
      <c r="AC40" s="21">
        <v>0.32829999999999998</v>
      </c>
      <c r="AD40" s="18">
        <f t="shared" si="5"/>
        <v>0.23196666666666665</v>
      </c>
      <c r="AE40" s="32">
        <v>1.333</v>
      </c>
      <c r="AF40" s="53">
        <v>9.6199999999999994E-2</v>
      </c>
      <c r="AK40" s="5">
        <f t="shared" si="6"/>
        <v>2.1666666666666723E-2</v>
      </c>
      <c r="AL40">
        <f t="shared" si="7"/>
        <v>22.08775641025635</v>
      </c>
      <c r="AM40">
        <f t="shared" si="8"/>
        <v>20.544229858190452</v>
      </c>
      <c r="AN40">
        <f t="shared" si="9"/>
        <v>0.93011845461365339</v>
      </c>
      <c r="AO40">
        <f t="shared" si="10"/>
        <v>422.06538046616407</v>
      </c>
      <c r="AP40" s="5">
        <f t="shared" si="11"/>
        <v>2.3666666666666836E-3</v>
      </c>
      <c r="AQ40">
        <f t="shared" si="12"/>
        <v>210.26878896713467</v>
      </c>
      <c r="AR40">
        <f t="shared" si="13"/>
        <v>195.57488104759571</v>
      </c>
      <c r="AS40">
        <f t="shared" si="14"/>
        <v>38249.534096781208</v>
      </c>
      <c r="AT40" s="5">
        <f t="shared" si="15"/>
        <v>-2.3999999999999577E-3</v>
      </c>
      <c r="AU40">
        <f t="shared" si="16"/>
        <v>-209.33453333333702</v>
      </c>
      <c r="AV40">
        <f t="shared" si="17"/>
        <v>-194.70591264127376</v>
      </c>
      <c r="AW40">
        <v>0.93011845461365339</v>
      </c>
      <c r="AX40">
        <f t="shared" si="18"/>
        <v>37910.392417471325</v>
      </c>
      <c r="AY40" s="5"/>
      <c r="AZ40" s="5">
        <f t="shared" si="19"/>
        <v>0.23366666666666669</v>
      </c>
      <c r="BA40">
        <f t="shared" si="20"/>
        <v>1.2566336186400378</v>
      </c>
      <c r="BB40">
        <f t="shared" si="21"/>
        <v>1.1688181193850349</v>
      </c>
      <c r="BC40">
        <f t="shared" si="22"/>
        <v>1.081118920093916</v>
      </c>
      <c r="BD40">
        <f t="shared" si="23"/>
        <v>1.1688181193850351</v>
      </c>
    </row>
    <row r="41" spans="1:56" x14ac:dyDescent="0.3">
      <c r="A41" s="20">
        <v>1.3</v>
      </c>
      <c r="B41" s="30">
        <v>0.31769999999999998</v>
      </c>
      <c r="C41" s="18">
        <v>0.32319999999999999</v>
      </c>
      <c r="D41" s="21">
        <v>0.31640000000000001</v>
      </c>
      <c r="E41" s="18">
        <f t="shared" si="0"/>
        <v>0.22299999999999998</v>
      </c>
      <c r="F41" s="32">
        <v>1.3</v>
      </c>
      <c r="G41" s="30">
        <v>0.32250000000000001</v>
      </c>
      <c r="H41" s="18">
        <v>0.32690000000000002</v>
      </c>
      <c r="I41" s="21">
        <v>0.32090000000000002</v>
      </c>
      <c r="J41" s="18">
        <f t="shared" si="1"/>
        <v>0.22733333333333328</v>
      </c>
      <c r="K41" s="32">
        <v>1.3</v>
      </c>
      <c r="L41" s="30">
        <v>0.30170000000000002</v>
      </c>
      <c r="M41" s="18">
        <v>0.30070000000000002</v>
      </c>
      <c r="N41" s="21">
        <v>0.30049999999999999</v>
      </c>
      <c r="O41" s="18">
        <f t="shared" si="2"/>
        <v>0.20486666666666664</v>
      </c>
      <c r="P41" s="32">
        <v>1.3</v>
      </c>
      <c r="Q41" s="30">
        <v>0.3165</v>
      </c>
      <c r="R41" s="18">
        <v>0.31940000000000002</v>
      </c>
      <c r="S41" s="21">
        <v>0.31850000000000001</v>
      </c>
      <c r="T41" s="18">
        <f t="shared" si="3"/>
        <v>0.2220333333333333</v>
      </c>
      <c r="U41" s="32">
        <v>1.3</v>
      </c>
      <c r="V41" s="30">
        <v>0.30109999999999998</v>
      </c>
      <c r="W41" s="18">
        <v>0.29730000000000001</v>
      </c>
      <c r="X41" s="21">
        <v>0.30359999999999998</v>
      </c>
      <c r="Y41" s="18">
        <f t="shared" si="4"/>
        <v>0.20456666666666667</v>
      </c>
      <c r="Z41" s="32">
        <v>1.3</v>
      </c>
      <c r="AA41" s="30">
        <v>0.31890000000000002</v>
      </c>
      <c r="AB41" s="18">
        <v>0.317</v>
      </c>
      <c r="AC41" s="21">
        <v>0.32079999999999997</v>
      </c>
      <c r="AD41" s="18">
        <f t="shared" si="5"/>
        <v>0.2228</v>
      </c>
      <c r="AE41" s="32">
        <v>1.3</v>
      </c>
      <c r="AF41" s="53">
        <v>9.6100000000000005E-2</v>
      </c>
      <c r="AK41" s="5">
        <f t="shared" si="6"/>
        <v>1.8133333333333335E-2</v>
      </c>
      <c r="AL41">
        <f t="shared" si="7"/>
        <v>26.582596078431372</v>
      </c>
      <c r="AM41">
        <f t="shared" si="8"/>
        <v>25.352596864916439</v>
      </c>
      <c r="AN41">
        <f t="shared" si="9"/>
        <v>0.95372915384615387</v>
      </c>
      <c r="AO41">
        <f t="shared" si="10"/>
        <v>642.75416779497084</v>
      </c>
      <c r="AP41" s="5">
        <f t="shared" si="11"/>
        <v>9.6666666666667123E-4</v>
      </c>
      <c r="AQ41">
        <f t="shared" si="12"/>
        <v>516.24186264367574</v>
      </c>
      <c r="AR41">
        <f t="shared" si="13"/>
        <v>492.35491483911528</v>
      </c>
      <c r="AS41">
        <f t="shared" si="14"/>
        <v>242413.36216623246</v>
      </c>
      <c r="AT41" s="5">
        <f t="shared" si="15"/>
        <v>-4.3333333333333002E-3</v>
      </c>
      <c r="AU41">
        <f t="shared" si="16"/>
        <v>-116.38678205128294</v>
      </c>
      <c r="AV41">
        <f t="shared" si="17"/>
        <v>-111.0014671646468</v>
      </c>
      <c r="AW41">
        <v>0.95372915384615387</v>
      </c>
      <c r="AX41">
        <f t="shared" si="18"/>
        <v>12321.325712704162</v>
      </c>
      <c r="AY41" s="5"/>
      <c r="AZ41" s="5">
        <f t="shared" si="19"/>
        <v>0.22299999999999998</v>
      </c>
      <c r="BA41">
        <f t="shared" si="20"/>
        <v>1.3536524663677134</v>
      </c>
      <c r="BB41">
        <f t="shared" si="21"/>
        <v>1.2910178213506385</v>
      </c>
      <c r="BC41">
        <f t="shared" si="22"/>
        <v>1.1362296516772648</v>
      </c>
      <c r="BD41">
        <f t="shared" si="23"/>
        <v>1.2910178213506385</v>
      </c>
    </row>
    <row r="42" spans="1:56" x14ac:dyDescent="0.3">
      <c r="A42" s="20">
        <v>1.2669999999999999</v>
      </c>
      <c r="B42" s="30">
        <v>0.30969999999999998</v>
      </c>
      <c r="C42" s="18">
        <v>0.31190000000000001</v>
      </c>
      <c r="D42" s="21">
        <v>0.308</v>
      </c>
      <c r="E42" s="18">
        <f t="shared" si="0"/>
        <v>0.21366666666666667</v>
      </c>
      <c r="F42" s="32">
        <v>1.2669999999999999</v>
      </c>
      <c r="G42" s="30">
        <v>0.31359999999999999</v>
      </c>
      <c r="H42" s="18">
        <v>0.31819999999999998</v>
      </c>
      <c r="I42" s="21">
        <v>0.31569999999999998</v>
      </c>
      <c r="J42" s="18">
        <f t="shared" si="1"/>
        <v>0.21963333333333329</v>
      </c>
      <c r="K42" s="32">
        <v>1.2669999999999999</v>
      </c>
      <c r="L42" s="30">
        <v>0.2928</v>
      </c>
      <c r="M42" s="18">
        <v>0.29260000000000003</v>
      </c>
      <c r="N42" s="21">
        <v>0.2923</v>
      </c>
      <c r="O42" s="18">
        <f t="shared" si="2"/>
        <v>0.19636666666666669</v>
      </c>
      <c r="P42" s="32">
        <v>1.2669999999999999</v>
      </c>
      <c r="Q42" s="30">
        <v>0.30790000000000001</v>
      </c>
      <c r="R42" s="18">
        <v>0.31</v>
      </c>
      <c r="S42" s="21">
        <v>0.31330000000000002</v>
      </c>
      <c r="T42" s="18">
        <f t="shared" si="3"/>
        <v>0.2142</v>
      </c>
      <c r="U42" s="32">
        <v>1.2669999999999999</v>
      </c>
      <c r="V42" s="30">
        <v>0.2949</v>
      </c>
      <c r="W42" s="18">
        <v>0.2888</v>
      </c>
      <c r="X42" s="21">
        <v>0.29360000000000003</v>
      </c>
      <c r="Y42" s="18">
        <f t="shared" si="4"/>
        <v>0.19623333333333332</v>
      </c>
      <c r="Z42" s="32">
        <v>1.2669999999999999</v>
      </c>
      <c r="AA42" s="30">
        <v>0.3115</v>
      </c>
      <c r="AB42" s="18">
        <v>0.30990000000000001</v>
      </c>
      <c r="AC42" s="21">
        <v>0.31209999999999999</v>
      </c>
      <c r="AD42" s="18">
        <f t="shared" si="5"/>
        <v>0.21496666666666664</v>
      </c>
      <c r="AE42" s="32">
        <v>1.2669999999999999</v>
      </c>
      <c r="AF42" s="53">
        <v>9.6199999999999994E-2</v>
      </c>
      <c r="AK42" s="5">
        <f t="shared" si="6"/>
        <v>1.7299999999999982E-2</v>
      </c>
      <c r="AL42">
        <f t="shared" si="7"/>
        <v>27.910384104046273</v>
      </c>
      <c r="AM42">
        <f t="shared" si="8"/>
        <v>27.312258184368712</v>
      </c>
      <c r="AN42">
        <f t="shared" si="9"/>
        <v>0.97856977111286514</v>
      </c>
      <c r="AO42">
        <f t="shared" si="10"/>
        <v>745.95944712961568</v>
      </c>
      <c r="AP42" s="5">
        <f t="shared" si="11"/>
        <v>-5.3333333333333011E-4</v>
      </c>
      <c r="AQ42">
        <f t="shared" si="12"/>
        <v>-938.50026666667225</v>
      </c>
      <c r="AR42">
        <f t="shared" si="13"/>
        <v>-918.38799114136839</v>
      </c>
      <c r="AS42">
        <f t="shared" si="14"/>
        <v>843436.50227267819</v>
      </c>
      <c r="AT42" s="5">
        <f t="shared" si="15"/>
        <v>-5.9666666666666202E-3</v>
      </c>
      <c r="AU42">
        <f t="shared" si="16"/>
        <v>-84.801866014898238</v>
      </c>
      <c r="AV42">
        <f t="shared" si="17"/>
        <v>-82.984542616142832</v>
      </c>
      <c r="AW42">
        <v>0.97856977111286514</v>
      </c>
      <c r="AX42">
        <f t="shared" si="18"/>
        <v>6886.4343132104259</v>
      </c>
      <c r="AY42" s="5"/>
      <c r="AZ42" s="5">
        <f t="shared" si="19"/>
        <v>0.21366666666666667</v>
      </c>
      <c r="BA42">
        <f t="shared" si="20"/>
        <v>1.4469269370774829</v>
      </c>
      <c r="BB42">
        <f t="shared" si="21"/>
        <v>1.4159189616329515</v>
      </c>
      <c r="BC42">
        <f t="shared" si="22"/>
        <v>1.1899239310279257</v>
      </c>
      <c r="BD42">
        <f t="shared" si="23"/>
        <v>1.4159189616329517</v>
      </c>
    </row>
    <row r="43" spans="1:56" x14ac:dyDescent="0.3">
      <c r="A43" s="20">
        <v>1.2330000000000001</v>
      </c>
      <c r="B43" s="30">
        <v>0.30120000000000002</v>
      </c>
      <c r="C43" s="18">
        <v>0.3044</v>
      </c>
      <c r="D43" s="21">
        <v>0.2994</v>
      </c>
      <c r="E43" s="18">
        <f t="shared" si="0"/>
        <v>0.20476666666666671</v>
      </c>
      <c r="F43" s="32">
        <v>1.2330000000000001</v>
      </c>
      <c r="G43" s="30">
        <v>0.30659999999999998</v>
      </c>
      <c r="H43" s="18">
        <v>0.31119999999999998</v>
      </c>
      <c r="I43" s="21">
        <v>0.30599999999999999</v>
      </c>
      <c r="J43" s="18">
        <f t="shared" si="1"/>
        <v>0.21103333333333335</v>
      </c>
      <c r="K43" s="32">
        <v>1.2330000000000001</v>
      </c>
      <c r="L43" s="30">
        <v>0.2838</v>
      </c>
      <c r="M43" s="18">
        <v>0.28539999999999999</v>
      </c>
      <c r="N43" s="21">
        <v>0.2853</v>
      </c>
      <c r="O43" s="18">
        <f t="shared" si="2"/>
        <v>0.18793333333333334</v>
      </c>
      <c r="P43" s="32">
        <v>1.2330000000000001</v>
      </c>
      <c r="Q43" s="30">
        <v>0.30020000000000002</v>
      </c>
      <c r="R43" s="18">
        <v>0.30320000000000003</v>
      </c>
      <c r="S43" s="21">
        <v>0.3044</v>
      </c>
      <c r="T43" s="18">
        <f t="shared" si="3"/>
        <v>0.20570000000000005</v>
      </c>
      <c r="U43" s="32">
        <v>1.2330000000000001</v>
      </c>
      <c r="V43" s="30">
        <v>0.28699999999999998</v>
      </c>
      <c r="W43" s="18">
        <v>0.28239999999999998</v>
      </c>
      <c r="X43" s="21">
        <v>0.28949999999999998</v>
      </c>
      <c r="Y43" s="18">
        <f t="shared" si="4"/>
        <v>0.18939999999999996</v>
      </c>
      <c r="Z43" s="32">
        <v>1.2330000000000001</v>
      </c>
      <c r="AA43" s="30">
        <v>0.30459999999999998</v>
      </c>
      <c r="AB43" s="18">
        <v>0.30249999999999999</v>
      </c>
      <c r="AC43" s="21">
        <v>0.30530000000000002</v>
      </c>
      <c r="AD43" s="18">
        <f t="shared" si="5"/>
        <v>0.20723333333333332</v>
      </c>
      <c r="AE43" s="32">
        <v>1.2330000000000001</v>
      </c>
      <c r="AF43" s="53">
        <v>9.69E-2</v>
      </c>
      <c r="AK43" s="5">
        <f t="shared" si="6"/>
        <v>1.6833333333333367E-2</v>
      </c>
      <c r="AL43">
        <f t="shared" si="7"/>
        <v>28.711386963696313</v>
      </c>
      <c r="AM43">
        <f t="shared" si="8"/>
        <v>28.870845768877736</v>
      </c>
      <c r="AN43">
        <f t="shared" si="9"/>
        <v>1.0055538523925385</v>
      </c>
      <c r="AO43">
        <f t="shared" si="10"/>
        <v>833.52573541032541</v>
      </c>
      <c r="AP43" s="5">
        <f t="shared" si="11"/>
        <v>-9.3333333333334156E-4</v>
      </c>
      <c r="AQ43">
        <f t="shared" si="12"/>
        <v>-536.71475238094752</v>
      </c>
      <c r="AR43">
        <f t="shared" si="13"/>
        <v>-539.69558689256917</v>
      </c>
      <c r="AS43">
        <f t="shared" si="14"/>
        <v>291271.32651131466</v>
      </c>
      <c r="AT43" s="5">
        <f t="shared" si="15"/>
        <v>-6.2666666666666426E-3</v>
      </c>
      <c r="AU43">
        <f t="shared" si="16"/>
        <v>-80.790367375886817</v>
      </c>
      <c r="AV43">
        <f t="shared" si="17"/>
        <v>-81.239065151031454</v>
      </c>
      <c r="AW43">
        <v>1.0055538523925385</v>
      </c>
      <c r="AX43">
        <f t="shared" si="18"/>
        <v>6599.785706613533</v>
      </c>
      <c r="AY43" s="5"/>
      <c r="AZ43" s="5">
        <f t="shared" si="19"/>
        <v>0.20476666666666671</v>
      </c>
      <c r="BA43">
        <f t="shared" si="20"/>
        <v>1.5441870123175423</v>
      </c>
      <c r="BB43">
        <f t="shared" si="21"/>
        <v>1.5527631990504289</v>
      </c>
      <c r="BC43">
        <f t="shared" si="22"/>
        <v>1.2460991931023906</v>
      </c>
      <c r="BD43">
        <f t="shared" si="23"/>
        <v>1.5527631990504289</v>
      </c>
    </row>
    <row r="44" spans="1:56" x14ac:dyDescent="0.3">
      <c r="A44" s="20">
        <v>1.2</v>
      </c>
      <c r="B44" s="30">
        <v>0.2928</v>
      </c>
      <c r="C44" s="18">
        <v>0.29670000000000002</v>
      </c>
      <c r="D44" s="21">
        <v>0.29239999999999999</v>
      </c>
      <c r="E44" s="18">
        <f t="shared" si="0"/>
        <v>0.19796666666666665</v>
      </c>
      <c r="F44" s="32">
        <v>1.2</v>
      </c>
      <c r="G44" s="30">
        <v>0.29799999999999999</v>
      </c>
      <c r="H44" s="18">
        <v>0.30220000000000002</v>
      </c>
      <c r="I44" s="21">
        <v>0.30020000000000002</v>
      </c>
      <c r="J44" s="18">
        <f t="shared" si="1"/>
        <v>0.20413333333333336</v>
      </c>
      <c r="K44" s="32">
        <v>1.2</v>
      </c>
      <c r="L44" s="30">
        <v>0.27700000000000002</v>
      </c>
      <c r="M44" s="18">
        <v>0.27900000000000003</v>
      </c>
      <c r="N44" s="21">
        <v>0.27689999999999998</v>
      </c>
      <c r="O44" s="18">
        <f t="shared" si="2"/>
        <v>0.18163333333333334</v>
      </c>
      <c r="P44" s="32">
        <v>1.2</v>
      </c>
      <c r="Q44" s="30">
        <v>0.29289999999999999</v>
      </c>
      <c r="R44" s="18">
        <v>0.29530000000000001</v>
      </c>
      <c r="S44" s="21">
        <v>0.29499999999999998</v>
      </c>
      <c r="T44" s="18">
        <f t="shared" si="3"/>
        <v>0.19839999999999999</v>
      </c>
      <c r="U44" s="32">
        <v>1.2</v>
      </c>
      <c r="V44" s="30">
        <v>0.28000000000000003</v>
      </c>
      <c r="W44" s="18">
        <v>0.27600000000000002</v>
      </c>
      <c r="X44" s="21">
        <v>0.28139999999999998</v>
      </c>
      <c r="Y44" s="18">
        <f t="shared" si="4"/>
        <v>0.18313333333333334</v>
      </c>
      <c r="Z44" s="32">
        <v>1.2</v>
      </c>
      <c r="AA44" s="30">
        <v>0.29549999999999998</v>
      </c>
      <c r="AB44" s="18">
        <v>0.29409999999999997</v>
      </c>
      <c r="AC44" s="21">
        <v>0.29630000000000001</v>
      </c>
      <c r="AD44" s="18">
        <f t="shared" si="5"/>
        <v>0.19929999999999995</v>
      </c>
      <c r="AE44" s="32">
        <v>1.2</v>
      </c>
      <c r="AF44" s="53">
        <v>9.6000000000000002E-2</v>
      </c>
      <c r="AK44" s="5">
        <f t="shared" si="6"/>
        <v>1.6333333333333311E-2</v>
      </c>
      <c r="AL44">
        <f t="shared" si="7"/>
        <v>29.62041156462589</v>
      </c>
      <c r="AM44">
        <f t="shared" si="8"/>
        <v>30.604004229614276</v>
      </c>
      <c r="AN44">
        <f t="shared" si="9"/>
        <v>1.0332065833333335</v>
      </c>
      <c r="AO44">
        <f t="shared" si="10"/>
        <v>936.60507488624853</v>
      </c>
      <c r="AP44" s="5">
        <f t="shared" si="11"/>
        <v>-4.3333333333334112E-4</v>
      </c>
      <c r="AQ44">
        <f t="shared" si="12"/>
        <v>-1154.8463705127997</v>
      </c>
      <c r="AR44">
        <f t="shared" si="13"/>
        <v>-1193.1948727524307</v>
      </c>
      <c r="AS44">
        <f t="shared" si="14"/>
        <v>1423714.0043626893</v>
      </c>
      <c r="AT44" s="5">
        <f t="shared" si="15"/>
        <v>-6.1666666666667092E-3</v>
      </c>
      <c r="AU44">
        <f t="shared" si="16"/>
        <v>-82.084164414413848</v>
      </c>
      <c r="AV44">
        <f t="shared" si="17"/>
        <v>-84.809899060388133</v>
      </c>
      <c r="AW44">
        <v>1.0332065833333335</v>
      </c>
      <c r="AX44">
        <f t="shared" si="18"/>
        <v>7192.7189786332237</v>
      </c>
      <c r="AY44" s="5"/>
      <c r="AZ44" s="5">
        <f t="shared" si="19"/>
        <v>0.19796666666666665</v>
      </c>
      <c r="BA44">
        <f t="shared" si="20"/>
        <v>1.624661056855812</v>
      </c>
      <c r="BB44">
        <f t="shared" si="21"/>
        <v>1.6786104996287161</v>
      </c>
      <c r="BC44">
        <f t="shared" si="22"/>
        <v>1.2956120173990036</v>
      </c>
      <c r="BD44">
        <f t="shared" si="23"/>
        <v>1.6786104996287159</v>
      </c>
    </row>
    <row r="45" spans="1:56" x14ac:dyDescent="0.3">
      <c r="A45" s="20">
        <v>1.167</v>
      </c>
      <c r="B45" s="30">
        <v>0.28449999999999998</v>
      </c>
      <c r="C45" s="18">
        <v>0.28670000000000001</v>
      </c>
      <c r="D45" s="21">
        <v>0.28139999999999998</v>
      </c>
      <c r="E45" s="18">
        <f t="shared" si="0"/>
        <v>0.18669999999999995</v>
      </c>
      <c r="F45" s="32">
        <v>1.167</v>
      </c>
      <c r="G45" s="30">
        <v>0.28820000000000001</v>
      </c>
      <c r="H45" s="18">
        <v>0.29149999999999998</v>
      </c>
      <c r="I45" s="21">
        <v>0.29010000000000002</v>
      </c>
      <c r="J45" s="18">
        <f t="shared" si="1"/>
        <v>0.19243333333333332</v>
      </c>
      <c r="K45" s="32">
        <v>1.167</v>
      </c>
      <c r="L45" s="30">
        <v>0.2676</v>
      </c>
      <c r="M45" s="18">
        <v>0.27010000000000001</v>
      </c>
      <c r="N45" s="21">
        <v>0.26769999999999999</v>
      </c>
      <c r="O45" s="18">
        <f t="shared" si="2"/>
        <v>0.17096666666666668</v>
      </c>
      <c r="P45" s="32">
        <v>1.167</v>
      </c>
      <c r="Q45" s="30">
        <v>0.28129999999999999</v>
      </c>
      <c r="R45" s="18">
        <v>0.28589999999999999</v>
      </c>
      <c r="S45" s="21">
        <v>0.28639999999999999</v>
      </c>
      <c r="T45" s="18">
        <f t="shared" si="3"/>
        <v>0.1870333333333333</v>
      </c>
      <c r="U45" s="32">
        <v>1.167</v>
      </c>
      <c r="V45" s="30">
        <v>0.27079999999999999</v>
      </c>
      <c r="W45" s="18">
        <v>0.26600000000000001</v>
      </c>
      <c r="X45" s="21">
        <v>0.27439999999999998</v>
      </c>
      <c r="Y45" s="18">
        <f t="shared" si="4"/>
        <v>0.17289999999999997</v>
      </c>
      <c r="Z45" s="32">
        <v>1.167</v>
      </c>
      <c r="AA45" s="30">
        <v>0.28710000000000002</v>
      </c>
      <c r="AB45" s="18">
        <v>0.2848</v>
      </c>
      <c r="AC45" s="21">
        <v>0.28939999999999999</v>
      </c>
      <c r="AD45" s="18">
        <f t="shared" si="5"/>
        <v>0.18960000000000002</v>
      </c>
      <c r="AE45" s="32">
        <v>1.167</v>
      </c>
      <c r="AF45" s="53">
        <v>9.7500000000000003E-2</v>
      </c>
      <c r="AK45" s="5">
        <f t="shared" si="6"/>
        <v>1.5733333333333266E-2</v>
      </c>
      <c r="AL45">
        <f t="shared" si="7"/>
        <v>30.787527683615956</v>
      </c>
      <c r="AM45">
        <f t="shared" si="8"/>
        <v>32.709384357089206</v>
      </c>
      <c r="AN45">
        <f t="shared" si="9"/>
        <v>1.0624232219365894</v>
      </c>
      <c r="AO45">
        <f t="shared" si="10"/>
        <v>1069.9038250197921</v>
      </c>
      <c r="AP45" s="5">
        <f t="shared" si="11"/>
        <v>-3.3333333333335213E-4</v>
      </c>
      <c r="AQ45">
        <f t="shared" si="12"/>
        <v>-1501.0001666665821</v>
      </c>
      <c r="AR45">
        <f t="shared" si="13"/>
        <v>-1594.6974331972679</v>
      </c>
      <c r="AS45">
        <f t="shared" si="14"/>
        <v>2543059.9034459544</v>
      </c>
      <c r="AT45" s="5">
        <f t="shared" si="15"/>
        <v>-5.733333333333368E-3</v>
      </c>
      <c r="AU45">
        <f t="shared" si="16"/>
        <v>-88.212168992247527</v>
      </c>
      <c r="AV45">
        <f t="shared" si="17"/>
        <v>-93.71865679475853</v>
      </c>
      <c r="AW45">
        <v>1.0624232219365894</v>
      </c>
      <c r="AX45">
        <f t="shared" si="18"/>
        <v>8783.1866314137387</v>
      </c>
      <c r="AY45" s="5"/>
      <c r="AZ45" s="5">
        <f t="shared" si="19"/>
        <v>0.18669999999999995</v>
      </c>
      <c r="BA45">
        <f t="shared" si="20"/>
        <v>1.7714431976432787</v>
      </c>
      <c r="BB45">
        <f t="shared" si="21"/>
        <v>1.8820223895178267</v>
      </c>
      <c r="BC45">
        <f t="shared" si="22"/>
        <v>1.3718682114247807</v>
      </c>
      <c r="BD45">
        <f t="shared" si="23"/>
        <v>1.8820223895178267</v>
      </c>
    </row>
    <row r="46" spans="1:56" x14ac:dyDescent="0.3">
      <c r="A46" s="20">
        <v>1.133</v>
      </c>
      <c r="B46" s="30">
        <v>0.26869999999999999</v>
      </c>
      <c r="C46" s="18">
        <v>0.27400000000000002</v>
      </c>
      <c r="D46" s="21">
        <v>0.26690000000000003</v>
      </c>
      <c r="E46" s="18">
        <f t="shared" si="0"/>
        <v>0.17306666666666665</v>
      </c>
      <c r="F46" s="32">
        <v>1.133</v>
      </c>
      <c r="G46" s="30">
        <v>0.27910000000000001</v>
      </c>
      <c r="H46" s="18">
        <v>0.28260000000000002</v>
      </c>
      <c r="I46" s="21">
        <v>0.28089999999999998</v>
      </c>
      <c r="J46" s="18">
        <f t="shared" si="1"/>
        <v>0.18406666666666666</v>
      </c>
      <c r="K46" s="32">
        <v>1.133</v>
      </c>
      <c r="L46" s="30">
        <v>0.25600000000000001</v>
      </c>
      <c r="M46" s="18">
        <v>0.25719999999999998</v>
      </c>
      <c r="N46" s="21">
        <v>0.25629999999999997</v>
      </c>
      <c r="O46" s="18">
        <f t="shared" si="2"/>
        <v>0.15970000000000001</v>
      </c>
      <c r="P46" s="32">
        <v>1.133</v>
      </c>
      <c r="Q46" s="30">
        <v>0.27050000000000002</v>
      </c>
      <c r="R46" s="18">
        <v>0.27450000000000002</v>
      </c>
      <c r="S46" s="21">
        <v>0.27560000000000001</v>
      </c>
      <c r="T46" s="18">
        <f t="shared" si="3"/>
        <v>0.17673333333333335</v>
      </c>
      <c r="U46" s="32">
        <v>1.133</v>
      </c>
      <c r="V46" s="30">
        <v>0.26140000000000002</v>
      </c>
      <c r="W46" s="18">
        <v>0.25669999999999998</v>
      </c>
      <c r="X46" s="21">
        <v>0.26190000000000002</v>
      </c>
      <c r="Y46" s="18">
        <f t="shared" si="4"/>
        <v>0.16320000000000001</v>
      </c>
      <c r="Z46" s="32">
        <v>1.133</v>
      </c>
      <c r="AA46" s="30">
        <v>0.27689999999999998</v>
      </c>
      <c r="AB46" s="18">
        <v>0.27300000000000002</v>
      </c>
      <c r="AC46" s="21">
        <v>0.2772</v>
      </c>
      <c r="AD46" s="18">
        <f t="shared" si="5"/>
        <v>0.1789</v>
      </c>
      <c r="AE46" s="32">
        <v>1.133</v>
      </c>
      <c r="AF46" s="53">
        <v>9.6799999999999997E-2</v>
      </c>
      <c r="AK46" s="5">
        <f t="shared" si="6"/>
        <v>1.3366666666666638E-2</v>
      </c>
      <c r="AL46">
        <f t="shared" si="7"/>
        <v>36.413167123857107</v>
      </c>
      <c r="AM46">
        <f t="shared" si="8"/>
        <v>39.847121615942875</v>
      </c>
      <c r="AN46">
        <f t="shared" si="9"/>
        <v>1.0943052956751986</v>
      </c>
      <c r="AO46">
        <f t="shared" si="10"/>
        <v>1587.793101075742</v>
      </c>
      <c r="AP46" s="5">
        <f t="shared" si="11"/>
        <v>-3.6666666666667069E-3</v>
      </c>
      <c r="AQ46">
        <f t="shared" si="12"/>
        <v>-137.3654696969682</v>
      </c>
      <c r="AR46">
        <f t="shared" si="13"/>
        <v>-150.31976093230332</v>
      </c>
      <c r="AS46">
        <f t="shared" si="14"/>
        <v>22596.030526744824</v>
      </c>
      <c r="AT46" s="5">
        <f t="shared" si="15"/>
        <v>-1.100000000000001E-2</v>
      </c>
      <c r="AU46">
        <f t="shared" si="16"/>
        <v>-46.460045454545423</v>
      </c>
      <c r="AV46">
        <f t="shared" si="17"/>
        <v>-50.841473778219495</v>
      </c>
      <c r="AW46">
        <v>1.0943052956751986</v>
      </c>
      <c r="AX46">
        <f t="shared" si="18"/>
        <v>2584.8554559413806</v>
      </c>
      <c r="AY46" s="5"/>
      <c r="AZ46" s="5">
        <f t="shared" si="19"/>
        <v>0.17306666666666665</v>
      </c>
      <c r="BA46">
        <f t="shared" si="20"/>
        <v>1.9755934257832564</v>
      </c>
      <c r="BB46">
        <f t="shared" si="21"/>
        <v>2.1619023479357251</v>
      </c>
      <c r="BC46">
        <f t="shared" si="22"/>
        <v>1.4703408951449746</v>
      </c>
      <c r="BD46">
        <f t="shared" si="23"/>
        <v>2.1619023479357251</v>
      </c>
    </row>
    <row r="47" spans="1:56" x14ac:dyDescent="0.3">
      <c r="A47" s="20">
        <v>1.1000000000000001</v>
      </c>
      <c r="B47" s="30">
        <v>0.26229999999999998</v>
      </c>
      <c r="C47" s="18">
        <v>0.2646</v>
      </c>
      <c r="D47" s="21">
        <v>0.25900000000000001</v>
      </c>
      <c r="E47" s="18">
        <f t="shared" si="0"/>
        <v>0.16366666666666663</v>
      </c>
      <c r="F47" s="32">
        <v>1.1000000000000001</v>
      </c>
      <c r="G47" s="30">
        <v>0.26860000000000001</v>
      </c>
      <c r="H47" s="18">
        <v>0.27229999999999999</v>
      </c>
      <c r="I47" s="21">
        <v>0.27029999999999998</v>
      </c>
      <c r="J47" s="18">
        <f t="shared" si="1"/>
        <v>0.17209999999999998</v>
      </c>
      <c r="K47" s="32">
        <v>1.1000000000000001</v>
      </c>
      <c r="L47" s="30">
        <v>0.24529999999999999</v>
      </c>
      <c r="M47" s="18">
        <v>0.24829999999999999</v>
      </c>
      <c r="N47" s="21">
        <v>0.247</v>
      </c>
      <c r="O47" s="18">
        <f t="shared" si="2"/>
        <v>0.14856666666666665</v>
      </c>
      <c r="P47" s="32">
        <v>1.1000000000000001</v>
      </c>
      <c r="Q47" s="30">
        <v>0.2616</v>
      </c>
      <c r="R47" s="18">
        <v>0.26329999999999998</v>
      </c>
      <c r="S47" s="21">
        <v>0.26640000000000003</v>
      </c>
      <c r="T47" s="18">
        <f t="shared" si="3"/>
        <v>0.16546666666666665</v>
      </c>
      <c r="U47" s="32">
        <v>1.1000000000000001</v>
      </c>
      <c r="V47" s="30">
        <v>0.25240000000000001</v>
      </c>
      <c r="W47" s="18">
        <v>0.24859999999999999</v>
      </c>
      <c r="X47" s="21">
        <v>0.25380000000000003</v>
      </c>
      <c r="Y47" s="18">
        <f t="shared" si="4"/>
        <v>0.15329999999999999</v>
      </c>
      <c r="Z47" s="32">
        <v>1.1000000000000001</v>
      </c>
      <c r="AA47" s="30">
        <v>0.26590000000000003</v>
      </c>
      <c r="AB47" s="18">
        <v>0.2646</v>
      </c>
      <c r="AC47" s="21">
        <v>0.26750000000000002</v>
      </c>
      <c r="AD47" s="18">
        <f t="shared" si="5"/>
        <v>0.16770000000000002</v>
      </c>
      <c r="AE47" s="32">
        <v>1.1000000000000001</v>
      </c>
      <c r="AF47" s="53">
        <v>9.8299999999999998E-2</v>
      </c>
      <c r="AK47" s="5">
        <f t="shared" si="6"/>
        <v>1.5099999999999975E-2</v>
      </c>
      <c r="AL47">
        <f t="shared" si="7"/>
        <v>32.120132781457009</v>
      </c>
      <c r="AM47">
        <f t="shared" si="8"/>
        <v>36.203708342555117</v>
      </c>
      <c r="AN47">
        <f t="shared" si="9"/>
        <v>1.1271344545454545</v>
      </c>
      <c r="AO47">
        <f t="shared" si="10"/>
        <v>1310.708497752795</v>
      </c>
      <c r="AP47" s="5">
        <f t="shared" si="11"/>
        <v>-1.8000000000000238E-3</v>
      </c>
      <c r="AQ47">
        <f t="shared" si="12"/>
        <v>-278.77867777777413</v>
      </c>
      <c r="AR47">
        <f t="shared" si="13"/>
        <v>-314.22105291595443</v>
      </c>
      <c r="AS47">
        <f t="shared" si="14"/>
        <v>98734.870095611041</v>
      </c>
      <c r="AT47" s="5">
        <f t="shared" si="15"/>
        <v>-8.4333333333333482E-3</v>
      </c>
      <c r="AU47">
        <f t="shared" si="16"/>
        <v>-60.292754216073668</v>
      </c>
      <c r="AV47">
        <f t="shared" si="17"/>
        <v>-67.958040636377348</v>
      </c>
      <c r="AW47">
        <v>1.1271344545454545</v>
      </c>
      <c r="AX47">
        <f t="shared" si="18"/>
        <v>4618.2952871355146</v>
      </c>
      <c r="AY47" s="5"/>
      <c r="AZ47" s="5">
        <f t="shared" si="19"/>
        <v>0.16366666666666663</v>
      </c>
      <c r="BA47">
        <f t="shared" si="20"/>
        <v>2.136823150033945</v>
      </c>
      <c r="BB47">
        <f t="shared" si="21"/>
        <v>2.4084869956736106</v>
      </c>
      <c r="BC47">
        <f t="shared" si="22"/>
        <v>1.5519300872376984</v>
      </c>
      <c r="BD47">
        <f t="shared" si="23"/>
        <v>2.4084869956736101</v>
      </c>
    </row>
    <row r="48" spans="1:56" x14ac:dyDescent="0.3">
      <c r="A48" s="20">
        <v>1.0669999999999999</v>
      </c>
      <c r="B48" s="30">
        <v>0.25209999999999999</v>
      </c>
      <c r="C48" s="18">
        <v>0.25530000000000003</v>
      </c>
      <c r="D48" s="21">
        <v>0.25169999999999998</v>
      </c>
      <c r="E48" s="18">
        <f t="shared" si="0"/>
        <v>0.15543333333333337</v>
      </c>
      <c r="F48" s="32">
        <v>1.0669999999999999</v>
      </c>
      <c r="G48" s="30">
        <v>0.25840000000000002</v>
      </c>
      <c r="H48" s="18">
        <v>0.26029999999999998</v>
      </c>
      <c r="I48" s="21">
        <v>0.25750000000000001</v>
      </c>
      <c r="J48" s="18">
        <f t="shared" si="1"/>
        <v>0.1611333333333333</v>
      </c>
      <c r="K48" s="32">
        <v>1.0669999999999999</v>
      </c>
      <c r="L48" s="30">
        <v>0.23549999999999999</v>
      </c>
      <c r="M48" s="18">
        <v>0.2366</v>
      </c>
      <c r="N48" s="21">
        <v>0.23649999999999999</v>
      </c>
      <c r="O48" s="18">
        <f t="shared" si="2"/>
        <v>0.13859999999999995</v>
      </c>
      <c r="P48" s="32">
        <v>1.0669999999999999</v>
      </c>
      <c r="Q48" s="30">
        <v>0.251</v>
      </c>
      <c r="R48" s="18">
        <v>0.25259999999999999</v>
      </c>
      <c r="S48" s="21">
        <v>0.2545</v>
      </c>
      <c r="T48" s="18">
        <f t="shared" si="3"/>
        <v>0.15509999999999996</v>
      </c>
      <c r="U48" s="32">
        <v>1.0669999999999999</v>
      </c>
      <c r="V48" s="30">
        <v>0.24149999999999999</v>
      </c>
      <c r="W48" s="18">
        <v>0.23849999999999999</v>
      </c>
      <c r="X48" s="21">
        <v>0.2447</v>
      </c>
      <c r="Y48" s="18">
        <f t="shared" si="4"/>
        <v>0.14396666666666669</v>
      </c>
      <c r="Z48" s="32">
        <v>1.0669999999999999</v>
      </c>
      <c r="AA48" s="30">
        <v>0.25419999999999998</v>
      </c>
      <c r="AB48" s="18">
        <v>0.2535</v>
      </c>
      <c r="AC48" s="21">
        <v>0.25580000000000003</v>
      </c>
      <c r="AD48" s="18">
        <f t="shared" si="5"/>
        <v>0.15689999999999998</v>
      </c>
      <c r="AE48" s="32">
        <v>1.0669999999999999</v>
      </c>
      <c r="AF48" s="53">
        <v>9.7600000000000006E-2</v>
      </c>
      <c r="AK48" s="5">
        <f t="shared" si="6"/>
        <v>1.6833333333333422E-2</v>
      </c>
      <c r="AL48">
        <f t="shared" si="7"/>
        <v>28.71138696369621</v>
      </c>
      <c r="AM48">
        <f t="shared" si="8"/>
        <v>33.362467509865155</v>
      </c>
      <c r="AN48">
        <f t="shared" si="9"/>
        <v>1.1619942830365511</v>
      </c>
      <c r="AO48">
        <f t="shared" si="10"/>
        <v>1113.054238346808</v>
      </c>
      <c r="AP48" s="5">
        <f t="shared" si="11"/>
        <v>3.3333333333340764E-4</v>
      </c>
      <c r="AQ48">
        <f t="shared" si="12"/>
        <v>1499.0001666663322</v>
      </c>
      <c r="AR48">
        <f t="shared" si="13"/>
        <v>1741.8296239371152</v>
      </c>
      <c r="AS48">
        <f t="shared" si="14"/>
        <v>3033970.4388249121</v>
      </c>
      <c r="AT48" s="5">
        <f t="shared" si="15"/>
        <v>-5.6999999999999273E-3</v>
      </c>
      <c r="AU48">
        <f t="shared" si="16"/>
        <v>-88.722148245615173</v>
      </c>
      <c r="AV48">
        <f t="shared" si="17"/>
        <v>-103.09462904012619</v>
      </c>
      <c r="AW48">
        <v>1.1619942830365511</v>
      </c>
      <c r="AX48">
        <f t="shared" si="18"/>
        <v>10628.502536921231</v>
      </c>
      <c r="AY48" s="5"/>
      <c r="AZ48" s="5">
        <f t="shared" si="19"/>
        <v>0.15543333333333337</v>
      </c>
      <c r="BA48">
        <f t="shared" si="20"/>
        <v>2.2945298770462501</v>
      </c>
      <c r="BB48">
        <f t="shared" si="21"/>
        <v>2.6662305993843032</v>
      </c>
      <c r="BC48">
        <f t="shared" si="22"/>
        <v>1.6328596386047096</v>
      </c>
      <c r="BD48">
        <f t="shared" si="23"/>
        <v>2.6662305993843027</v>
      </c>
    </row>
    <row r="49" spans="1:56" x14ac:dyDescent="0.3">
      <c r="A49" s="20">
        <v>1.0329999999999999</v>
      </c>
      <c r="B49" s="30">
        <v>0.24540000000000001</v>
      </c>
      <c r="C49" s="18">
        <v>0.24790000000000001</v>
      </c>
      <c r="D49" s="21">
        <v>0.2429</v>
      </c>
      <c r="E49" s="18">
        <f t="shared" si="0"/>
        <v>0.14699999999999996</v>
      </c>
      <c r="F49" s="32">
        <v>1.0329999999999999</v>
      </c>
      <c r="G49" s="30">
        <v>0.2485</v>
      </c>
      <c r="H49" s="18">
        <v>0.25259999999999999</v>
      </c>
      <c r="I49" s="21">
        <v>0.24979999999999999</v>
      </c>
      <c r="J49" s="18">
        <f t="shared" si="1"/>
        <v>0.15190000000000003</v>
      </c>
      <c r="K49" s="32">
        <v>1.0329999999999999</v>
      </c>
      <c r="L49" s="30">
        <v>0.2273</v>
      </c>
      <c r="M49" s="18">
        <v>0.2276</v>
      </c>
      <c r="N49" s="21">
        <v>0.22950000000000001</v>
      </c>
      <c r="O49" s="18">
        <f t="shared" si="2"/>
        <v>0.12973333333333331</v>
      </c>
      <c r="P49" s="32">
        <v>1.0329999999999999</v>
      </c>
      <c r="Q49" s="30">
        <v>0.24310000000000001</v>
      </c>
      <c r="R49" s="18">
        <v>0.24490000000000001</v>
      </c>
      <c r="S49" s="21">
        <v>0.2455</v>
      </c>
      <c r="T49" s="18">
        <f t="shared" si="3"/>
        <v>0.14610000000000001</v>
      </c>
      <c r="U49" s="32">
        <v>1.0329999999999999</v>
      </c>
      <c r="V49" s="30">
        <v>0.2354</v>
      </c>
      <c r="W49" s="18">
        <v>0.23280000000000001</v>
      </c>
      <c r="X49" s="21">
        <v>0.23880000000000001</v>
      </c>
      <c r="Y49" s="18">
        <f t="shared" si="4"/>
        <v>0.1372666666666667</v>
      </c>
      <c r="Z49" s="32">
        <v>1.0329999999999999</v>
      </c>
      <c r="AA49" s="30">
        <v>0.24679999999999999</v>
      </c>
      <c r="AB49" s="18">
        <v>0.2462</v>
      </c>
      <c r="AC49" s="21">
        <v>0.25030000000000002</v>
      </c>
      <c r="AD49" s="18">
        <f t="shared" si="5"/>
        <v>0.1493666666666667</v>
      </c>
      <c r="AE49" s="32">
        <v>1.0329999999999999</v>
      </c>
      <c r="AF49" s="53">
        <v>9.8400000000000001E-2</v>
      </c>
      <c r="AK49" s="5">
        <f t="shared" si="6"/>
        <v>1.7266666666666652E-2</v>
      </c>
      <c r="AL49">
        <f t="shared" si="7"/>
        <v>27.966162290862314</v>
      </c>
      <c r="AM49">
        <f t="shared" si="8"/>
        <v>33.566106086529366</v>
      </c>
      <c r="AN49">
        <f t="shared" si="9"/>
        <v>1.2002399806389159</v>
      </c>
      <c r="AO49">
        <f t="shared" si="10"/>
        <v>1126.6834778121438</v>
      </c>
      <c r="AP49" s="5">
        <f t="shared" si="11"/>
        <v>8.9999999999995639E-4</v>
      </c>
      <c r="AQ49">
        <f t="shared" si="12"/>
        <v>554.55600555558249</v>
      </c>
      <c r="AR49">
        <f t="shared" si="13"/>
        <v>665.60028937122684</v>
      </c>
      <c r="AS49">
        <f t="shared" si="14"/>
        <v>443023.74521106092</v>
      </c>
      <c r="AT49" s="5">
        <f t="shared" si="15"/>
        <v>-4.900000000000071E-3</v>
      </c>
      <c r="AU49">
        <f t="shared" si="16"/>
        <v>-103.04326632652914</v>
      </c>
      <c r="AV49">
        <f t="shared" si="17"/>
        <v>-123.67664798072398</v>
      </c>
      <c r="AW49">
        <v>1.2002399806389159</v>
      </c>
      <c r="AX49">
        <f t="shared" si="18"/>
        <v>15295.913255747919</v>
      </c>
      <c r="AY49" s="5"/>
      <c r="AZ49" s="5">
        <f t="shared" si="19"/>
        <v>0.14699999999999996</v>
      </c>
      <c r="BA49">
        <f t="shared" si="20"/>
        <v>2.4748605442176874</v>
      </c>
      <c r="BB49">
        <f t="shared" si="21"/>
        <v>2.970426571675854</v>
      </c>
      <c r="BC49">
        <f t="shared" si="22"/>
        <v>1.7234925505135943</v>
      </c>
      <c r="BD49">
        <f t="shared" si="23"/>
        <v>2.9704265716758544</v>
      </c>
    </row>
    <row r="50" spans="1:56" x14ac:dyDescent="0.3">
      <c r="A50" s="20">
        <v>1</v>
      </c>
      <c r="B50" s="30">
        <v>0.2384</v>
      </c>
      <c r="C50" s="18">
        <v>0.24110000000000001</v>
      </c>
      <c r="D50" s="21">
        <v>0.23830000000000001</v>
      </c>
      <c r="E50" s="18">
        <f t="shared" si="0"/>
        <v>0.14086666666666664</v>
      </c>
      <c r="F50" s="32">
        <v>1</v>
      </c>
      <c r="G50" s="30">
        <v>0.24260000000000001</v>
      </c>
      <c r="H50" s="18">
        <v>0.24490000000000001</v>
      </c>
      <c r="I50" s="21">
        <v>0.2429</v>
      </c>
      <c r="J50" s="18">
        <f t="shared" si="1"/>
        <v>0.14506666666666668</v>
      </c>
      <c r="K50" s="32">
        <v>1</v>
      </c>
      <c r="L50" s="30">
        <v>0.2223</v>
      </c>
      <c r="M50" s="18">
        <v>0.2218</v>
      </c>
      <c r="N50" s="21">
        <v>0.22270000000000001</v>
      </c>
      <c r="O50" s="18">
        <f t="shared" si="2"/>
        <v>0.12386666666666669</v>
      </c>
      <c r="P50" s="32">
        <v>1</v>
      </c>
      <c r="Q50" s="30">
        <v>0.2349</v>
      </c>
      <c r="R50" s="18">
        <v>0.2382</v>
      </c>
      <c r="S50" s="21">
        <v>0.2382</v>
      </c>
      <c r="T50" s="18">
        <f t="shared" si="3"/>
        <v>0.13869999999999999</v>
      </c>
      <c r="U50" s="32">
        <v>1</v>
      </c>
      <c r="V50" s="30">
        <v>0.23039999999999999</v>
      </c>
      <c r="W50" s="18">
        <v>0.22720000000000001</v>
      </c>
      <c r="X50" s="21">
        <v>0.23230000000000001</v>
      </c>
      <c r="Y50" s="18">
        <f t="shared" si="4"/>
        <v>0.13156666666666667</v>
      </c>
      <c r="Z50" s="32">
        <v>1</v>
      </c>
      <c r="AA50" s="30">
        <v>0.2397</v>
      </c>
      <c r="AB50" s="18">
        <v>0.24010000000000001</v>
      </c>
      <c r="AC50" s="21">
        <v>0.24149999999999999</v>
      </c>
      <c r="AD50" s="18">
        <f t="shared" si="5"/>
        <v>0.14203333333333334</v>
      </c>
      <c r="AE50" s="32">
        <v>1</v>
      </c>
      <c r="AF50" s="53">
        <v>9.8400000000000001E-2</v>
      </c>
      <c r="AK50" s="5">
        <f t="shared" si="6"/>
        <v>1.6999999999999946E-2</v>
      </c>
      <c r="AL50">
        <f t="shared" si="7"/>
        <v>28.420264705882449</v>
      </c>
      <c r="AM50">
        <f t="shared" si="8"/>
        <v>35.236805513032472</v>
      </c>
      <c r="AN50">
        <f t="shared" si="9"/>
        <v>1.2398479</v>
      </c>
      <c r="AO50">
        <f t="shared" si="10"/>
        <v>1241.6324627632755</v>
      </c>
      <c r="AP50" s="5">
        <f t="shared" si="11"/>
        <v>2.1666666666666501E-3</v>
      </c>
      <c r="AQ50">
        <f t="shared" si="12"/>
        <v>229.77031410256586</v>
      </c>
      <c r="AR50">
        <f t="shared" si="13"/>
        <v>284.8802414224067</v>
      </c>
      <c r="AS50">
        <f t="shared" si="14"/>
        <v>81156.751952888721</v>
      </c>
      <c r="AT50" s="5">
        <f t="shared" si="15"/>
        <v>-4.200000000000037E-3</v>
      </c>
      <c r="AU50">
        <f t="shared" si="16"/>
        <v>-120.04971904761798</v>
      </c>
      <c r="AV50">
        <f t="shared" si="17"/>
        <v>-148.84339205677915</v>
      </c>
      <c r="AW50">
        <v>1.2398479</v>
      </c>
      <c r="AX50">
        <f t="shared" si="18"/>
        <v>22154.355358968067</v>
      </c>
      <c r="AY50" s="5"/>
      <c r="AZ50" s="5">
        <f t="shared" si="19"/>
        <v>0.14086666666666664</v>
      </c>
      <c r="BA50">
        <f t="shared" si="20"/>
        <v>2.6198890834516488</v>
      </c>
      <c r="BB50">
        <f t="shared" si="21"/>
        <v>3.2482639783504514</v>
      </c>
      <c r="BC50">
        <f t="shared" si="22"/>
        <v>1.8022940876423168</v>
      </c>
      <c r="BD50">
        <f t="shared" si="23"/>
        <v>3.248263978350451</v>
      </c>
    </row>
    <row r="51" spans="1:56" x14ac:dyDescent="0.3">
      <c r="A51" s="20">
        <v>0.98</v>
      </c>
      <c r="B51" s="30">
        <v>0.2331</v>
      </c>
      <c r="C51" s="18">
        <v>0.23469999999999999</v>
      </c>
      <c r="D51" s="21">
        <v>0.23200000000000001</v>
      </c>
      <c r="E51" s="18">
        <f t="shared" si="0"/>
        <v>0.13536666666666664</v>
      </c>
      <c r="F51" s="32">
        <v>0.98</v>
      </c>
      <c r="G51" s="30">
        <v>0.23599999999999999</v>
      </c>
      <c r="H51" s="18">
        <v>0.2407</v>
      </c>
      <c r="I51" s="21">
        <v>0.2369</v>
      </c>
      <c r="J51" s="18">
        <f t="shared" si="1"/>
        <v>0.13996666666666668</v>
      </c>
      <c r="K51" s="32">
        <v>0.98</v>
      </c>
      <c r="L51" s="30">
        <v>0.2162</v>
      </c>
      <c r="M51" s="18">
        <v>0.21759999999999999</v>
      </c>
      <c r="N51" s="21">
        <v>0.2165</v>
      </c>
      <c r="O51" s="18">
        <f t="shared" si="2"/>
        <v>0.11886666666666666</v>
      </c>
      <c r="P51" s="32">
        <v>0.98</v>
      </c>
      <c r="Q51" s="30">
        <v>0.23130000000000001</v>
      </c>
      <c r="R51" s="18">
        <v>0.23300000000000001</v>
      </c>
      <c r="S51" s="21">
        <v>0.23569999999999999</v>
      </c>
      <c r="T51" s="18">
        <f t="shared" si="3"/>
        <v>0.13543333333333335</v>
      </c>
      <c r="U51" s="32">
        <v>0.98</v>
      </c>
      <c r="V51" s="30">
        <v>0.22600000000000001</v>
      </c>
      <c r="W51" s="18">
        <v>0.2223</v>
      </c>
      <c r="X51" s="21">
        <v>0.22770000000000001</v>
      </c>
      <c r="Y51" s="18">
        <f t="shared" si="4"/>
        <v>0.12743333333333334</v>
      </c>
      <c r="Z51" s="32">
        <v>0.98</v>
      </c>
      <c r="AA51" s="30">
        <v>0.2359</v>
      </c>
      <c r="AB51" s="18">
        <v>0.23530000000000001</v>
      </c>
      <c r="AC51" s="21">
        <v>0.23810000000000001</v>
      </c>
      <c r="AD51" s="18">
        <f t="shared" si="5"/>
        <v>0.13853333333333334</v>
      </c>
      <c r="AE51" s="32">
        <v>0.98</v>
      </c>
      <c r="AF51" s="53">
        <v>9.7900000000000001E-2</v>
      </c>
      <c r="AK51" s="5">
        <f t="shared" si="6"/>
        <v>1.6499999999999973E-2</v>
      </c>
      <c r="AL51">
        <f t="shared" si="7"/>
        <v>29.311280303030351</v>
      </c>
      <c r="AM51">
        <f t="shared" si="8"/>
        <v>37.083193193901579</v>
      </c>
      <c r="AN51">
        <f t="shared" si="9"/>
        <v>1.2651509183673471</v>
      </c>
      <c r="AO51">
        <f t="shared" si="10"/>
        <v>1375.1632174562285</v>
      </c>
      <c r="AP51" s="5">
        <f t="shared" si="11"/>
        <v>-6.6666666666714836E-5</v>
      </c>
      <c r="AQ51">
        <f t="shared" si="12"/>
        <v>-7501.0000333279131</v>
      </c>
      <c r="AR51">
        <f t="shared" si="13"/>
        <v>-9489.897080838311</v>
      </c>
      <c r="AS51">
        <f t="shared" si="14"/>
        <v>90058146.604903504</v>
      </c>
      <c r="AT51" s="5">
        <f t="shared" si="15"/>
        <v>-4.6000000000000485E-3</v>
      </c>
      <c r="AU51">
        <f t="shared" si="16"/>
        <v>-109.69795217391187</v>
      </c>
      <c r="AV51">
        <f t="shared" si="17"/>
        <v>-138.78446493584192</v>
      </c>
      <c r="AW51">
        <v>1.2651509183673471</v>
      </c>
      <c r="AX51">
        <f t="shared" si="18"/>
        <v>19261.127707527936</v>
      </c>
      <c r="AY51" s="5"/>
      <c r="AZ51" s="5">
        <f t="shared" si="19"/>
        <v>0.13536666666666664</v>
      </c>
      <c r="BA51">
        <f t="shared" si="20"/>
        <v>2.7613548428137578</v>
      </c>
      <c r="BB51">
        <f t="shared" si="21"/>
        <v>3.4935306153239467</v>
      </c>
      <c r="BC51">
        <f t="shared" si="22"/>
        <v>1.8690988778884725</v>
      </c>
      <c r="BD51">
        <f t="shared" si="23"/>
        <v>3.4935306153239472</v>
      </c>
    </row>
    <row r="52" spans="1:56" x14ac:dyDescent="0.3">
      <c r="A52" s="20">
        <v>0.96</v>
      </c>
      <c r="B52" s="30">
        <v>0.23089999999999999</v>
      </c>
      <c r="C52" s="18">
        <v>0.2331</v>
      </c>
      <c r="D52" s="21">
        <v>0.2298</v>
      </c>
      <c r="E52" s="18">
        <f t="shared" si="0"/>
        <v>0.13336666666666663</v>
      </c>
      <c r="F52" s="32">
        <v>0.96</v>
      </c>
      <c r="G52" s="30">
        <v>0.23350000000000001</v>
      </c>
      <c r="H52" s="18">
        <v>0.23599999999999999</v>
      </c>
      <c r="I52" s="21">
        <v>0.23430000000000001</v>
      </c>
      <c r="J52" s="18">
        <f t="shared" si="1"/>
        <v>0.13669999999999999</v>
      </c>
      <c r="K52" s="32">
        <v>0.96</v>
      </c>
      <c r="L52" s="30">
        <v>0.2135</v>
      </c>
      <c r="M52" s="18">
        <v>0.21510000000000001</v>
      </c>
      <c r="N52" s="21">
        <v>0.21529999999999999</v>
      </c>
      <c r="O52" s="18">
        <f t="shared" si="2"/>
        <v>0.11673333333333331</v>
      </c>
      <c r="P52" s="32">
        <v>0.96</v>
      </c>
      <c r="Q52" s="30">
        <v>0.2286</v>
      </c>
      <c r="R52" s="18">
        <v>0.22969999999999999</v>
      </c>
      <c r="S52" s="21">
        <v>0.23219999999999999</v>
      </c>
      <c r="T52" s="18">
        <f t="shared" si="3"/>
        <v>0.13226666666666664</v>
      </c>
      <c r="U52" s="32">
        <v>0.96</v>
      </c>
      <c r="V52" s="30">
        <v>0.2218</v>
      </c>
      <c r="W52" s="18">
        <v>0.22020000000000001</v>
      </c>
      <c r="X52" s="21">
        <v>0.22550000000000001</v>
      </c>
      <c r="Y52" s="18">
        <f t="shared" si="4"/>
        <v>0.1246</v>
      </c>
      <c r="Z52" s="32">
        <v>0.96</v>
      </c>
      <c r="AA52" s="30">
        <v>0.2326</v>
      </c>
      <c r="AB52" s="18">
        <v>0.2324</v>
      </c>
      <c r="AC52" s="21">
        <v>0.2336</v>
      </c>
      <c r="AD52" s="18">
        <f t="shared" si="5"/>
        <v>0.13496666666666668</v>
      </c>
      <c r="AE52" s="32">
        <v>0.96</v>
      </c>
      <c r="AF52" s="53">
        <v>9.7900000000000001E-2</v>
      </c>
      <c r="AK52" s="5">
        <f t="shared" si="6"/>
        <v>1.6633333333333319E-2</v>
      </c>
      <c r="AL52">
        <f t="shared" si="7"/>
        <v>29.068436907147657</v>
      </c>
      <c r="AM52">
        <f t="shared" si="8"/>
        <v>37.542125474593249</v>
      </c>
      <c r="AN52">
        <f t="shared" si="9"/>
        <v>1.2915082291666666</v>
      </c>
      <c r="AO52">
        <f t="shared" si="10"/>
        <v>1409.4111851501034</v>
      </c>
      <c r="AP52" s="5">
        <f t="shared" si="11"/>
        <v>1.0999999999999899E-3</v>
      </c>
      <c r="AQ52">
        <f t="shared" si="12"/>
        <v>453.54600454545874</v>
      </c>
      <c r="AR52">
        <f t="shared" si="13"/>
        <v>585.75839717612234</v>
      </c>
      <c r="AS52">
        <f t="shared" si="14"/>
        <v>343112.89986233989</v>
      </c>
      <c r="AT52" s="5">
        <f t="shared" si="15"/>
        <v>-3.3333333333333548E-3</v>
      </c>
      <c r="AU52">
        <f t="shared" si="16"/>
        <v>-151.00166666666573</v>
      </c>
      <c r="AV52">
        <f t="shared" si="17"/>
        <v>-195.01989511788074</v>
      </c>
      <c r="AW52">
        <v>1.2915082291666666</v>
      </c>
      <c r="AX52">
        <f t="shared" si="18"/>
        <v>38032.759491789206</v>
      </c>
      <c r="AY52" s="5"/>
      <c r="AZ52" s="5">
        <f t="shared" si="19"/>
        <v>0.13336666666666663</v>
      </c>
      <c r="BA52">
        <f t="shared" si="20"/>
        <v>2.8157460676497554</v>
      </c>
      <c r="BB52">
        <f t="shared" si="21"/>
        <v>3.6365592176133408</v>
      </c>
      <c r="BC52">
        <f t="shared" si="22"/>
        <v>1.9069764596379633</v>
      </c>
      <c r="BD52">
        <f t="shared" si="23"/>
        <v>3.6365592176133403</v>
      </c>
    </row>
    <row r="53" spans="1:56" x14ac:dyDescent="0.3">
      <c r="A53" s="20">
        <v>0.94</v>
      </c>
      <c r="B53" s="30">
        <v>0.22509999999999999</v>
      </c>
      <c r="C53" s="18">
        <v>0.2283</v>
      </c>
      <c r="D53" s="21">
        <v>0.22520000000000001</v>
      </c>
      <c r="E53" s="18">
        <f t="shared" si="0"/>
        <v>0.12890000000000004</v>
      </c>
      <c r="F53" s="32">
        <v>0.94</v>
      </c>
      <c r="G53" s="30">
        <v>0.22869999999999999</v>
      </c>
      <c r="H53" s="18">
        <v>0.23380000000000001</v>
      </c>
      <c r="I53" s="21">
        <v>0.22850000000000001</v>
      </c>
      <c r="J53" s="18">
        <f t="shared" si="1"/>
        <v>0.13303333333333336</v>
      </c>
      <c r="K53" s="32">
        <v>0.94</v>
      </c>
      <c r="L53" s="30">
        <v>0.20979999999999999</v>
      </c>
      <c r="M53" s="18">
        <v>0.21190000000000001</v>
      </c>
      <c r="N53" s="21">
        <v>0.21079999999999999</v>
      </c>
      <c r="O53" s="18">
        <f t="shared" si="2"/>
        <v>0.11353333333333332</v>
      </c>
      <c r="P53" s="32">
        <v>0.94</v>
      </c>
      <c r="Q53" s="30">
        <v>0.22309999999999999</v>
      </c>
      <c r="R53" s="18">
        <v>0.22389999999999999</v>
      </c>
      <c r="S53" s="21">
        <v>0.22839999999999999</v>
      </c>
      <c r="T53" s="18">
        <f t="shared" si="3"/>
        <v>0.12783333333333333</v>
      </c>
      <c r="U53" s="32">
        <v>0.94</v>
      </c>
      <c r="V53" s="30">
        <v>0.21909999999999999</v>
      </c>
      <c r="W53" s="18">
        <v>0.21479999999999999</v>
      </c>
      <c r="X53" s="21">
        <v>0.22059999999999999</v>
      </c>
      <c r="Y53" s="18">
        <f t="shared" si="4"/>
        <v>0.12086666666666665</v>
      </c>
      <c r="Z53" s="32">
        <v>0.94</v>
      </c>
      <c r="AA53" s="30">
        <v>0.22739999999999999</v>
      </c>
      <c r="AB53" s="18">
        <v>0.22800000000000001</v>
      </c>
      <c r="AC53" s="21">
        <v>0.22919999999999999</v>
      </c>
      <c r="AD53" s="18">
        <f t="shared" si="5"/>
        <v>0.13089999999999999</v>
      </c>
      <c r="AE53" s="32">
        <v>0.94</v>
      </c>
      <c r="AF53" s="53">
        <v>9.7299999999999998E-2</v>
      </c>
      <c r="AK53" s="5">
        <f t="shared" si="6"/>
        <v>1.5366666666666723E-2</v>
      </c>
      <c r="AL53">
        <f t="shared" si="7"/>
        <v>31.545644287780068</v>
      </c>
      <c r="AM53">
        <f t="shared" si="8"/>
        <v>41.608298749309697</v>
      </c>
      <c r="AN53">
        <f t="shared" si="9"/>
        <v>1.3189871276595746</v>
      </c>
      <c r="AO53">
        <f t="shared" si="10"/>
        <v>1731.2505248118068</v>
      </c>
      <c r="AP53" s="5">
        <f t="shared" si="11"/>
        <v>1.0666666666667157E-3</v>
      </c>
      <c r="AQ53">
        <f t="shared" si="12"/>
        <v>467.75053333331169</v>
      </c>
      <c r="AR53">
        <f t="shared" si="13"/>
        <v>616.9569324225389</v>
      </c>
      <c r="AS53">
        <f t="shared" si="14"/>
        <v>380635.85646422923</v>
      </c>
      <c r="AT53" s="5">
        <f t="shared" si="15"/>
        <v>-4.1333333333333222E-3</v>
      </c>
      <c r="AU53">
        <f t="shared" si="16"/>
        <v>-121.96980860215086</v>
      </c>
      <c r="AV53">
        <f t="shared" si="17"/>
        <v>-160.87660750933904</v>
      </c>
      <c r="AW53">
        <v>1.3189871276595746</v>
      </c>
      <c r="AX53">
        <f t="shared" si="18"/>
        <v>25881.282843713921</v>
      </c>
      <c r="AY53" s="5"/>
      <c r="AZ53" s="5">
        <f t="shared" si="19"/>
        <v>0.12890000000000004</v>
      </c>
      <c r="BA53">
        <f t="shared" si="20"/>
        <v>2.9434259503491069</v>
      </c>
      <c r="BB53">
        <f t="shared" si="21"/>
        <v>3.8823409397296222</v>
      </c>
      <c r="BC53">
        <f t="shared" si="22"/>
        <v>1.9703656868027373</v>
      </c>
      <c r="BD53">
        <f t="shared" si="23"/>
        <v>3.8823409397296227</v>
      </c>
    </row>
    <row r="54" spans="1:56" x14ac:dyDescent="0.3">
      <c r="A54" s="20">
        <v>0.92</v>
      </c>
      <c r="B54" s="30">
        <v>0.22220000000000001</v>
      </c>
      <c r="C54" s="18">
        <v>0.22450000000000001</v>
      </c>
      <c r="D54" s="21">
        <v>0.2223</v>
      </c>
      <c r="E54" s="18">
        <f t="shared" si="0"/>
        <v>0.1241</v>
      </c>
      <c r="F54" s="32">
        <v>0.92</v>
      </c>
      <c r="G54" s="30">
        <v>0.22500000000000001</v>
      </c>
      <c r="H54" s="18">
        <v>0.2266</v>
      </c>
      <c r="I54" s="21">
        <v>0.22509999999999999</v>
      </c>
      <c r="J54" s="18">
        <f t="shared" si="1"/>
        <v>0.12666666666666665</v>
      </c>
      <c r="K54" s="32">
        <v>0.92</v>
      </c>
      <c r="L54" s="30">
        <v>0.20610000000000001</v>
      </c>
      <c r="M54" s="18">
        <v>0.2059</v>
      </c>
      <c r="N54" s="21">
        <v>0.2077</v>
      </c>
      <c r="O54" s="18">
        <f t="shared" si="2"/>
        <v>0.10766666666666667</v>
      </c>
      <c r="P54" s="32">
        <v>0.92</v>
      </c>
      <c r="Q54" s="30">
        <v>0.22059999999999999</v>
      </c>
      <c r="R54" s="18">
        <v>0.22259999999999999</v>
      </c>
      <c r="S54" s="21">
        <v>0.22359999999999999</v>
      </c>
      <c r="T54" s="18">
        <f t="shared" si="3"/>
        <v>0.12336666666666664</v>
      </c>
      <c r="U54" s="32">
        <v>0.92</v>
      </c>
      <c r="V54" s="30">
        <v>0.21590000000000001</v>
      </c>
      <c r="W54" s="18">
        <v>0.2135</v>
      </c>
      <c r="X54" s="21">
        <v>0.21629999999999999</v>
      </c>
      <c r="Y54" s="18">
        <f t="shared" si="4"/>
        <v>0.1163333333333333</v>
      </c>
      <c r="Z54" s="32">
        <v>0.92</v>
      </c>
      <c r="AA54" s="30">
        <v>0.22420000000000001</v>
      </c>
      <c r="AB54" s="18">
        <v>0.22289999999999999</v>
      </c>
      <c r="AC54" s="21">
        <v>0.22600000000000001</v>
      </c>
      <c r="AD54" s="18">
        <f t="shared" si="5"/>
        <v>0.12546666666666667</v>
      </c>
      <c r="AE54" s="32">
        <v>0.92</v>
      </c>
      <c r="AF54" s="53">
        <v>9.8900000000000002E-2</v>
      </c>
      <c r="AK54" s="5">
        <f t="shared" si="6"/>
        <v>1.6433333333333328E-2</v>
      </c>
      <c r="AL54">
        <f t="shared" si="7"/>
        <v>29.434180155510489</v>
      </c>
      <c r="AM54">
        <f t="shared" si="8"/>
        <v>39.66728962394712</v>
      </c>
      <c r="AN54">
        <f t="shared" si="9"/>
        <v>1.3476607608695652</v>
      </c>
      <c r="AO54">
        <f t="shared" si="10"/>
        <v>1573.4938661101028</v>
      </c>
      <c r="AP54" s="5">
        <f t="shared" si="11"/>
        <v>7.3333333333336359E-4</v>
      </c>
      <c r="AQ54">
        <f t="shared" si="12"/>
        <v>680.81854848482033</v>
      </c>
      <c r="AR54">
        <f t="shared" si="13"/>
        <v>917.51244306516594</v>
      </c>
      <c r="AS54">
        <f t="shared" si="14"/>
        <v>841829.08317940938</v>
      </c>
      <c r="AT54" s="5">
        <f t="shared" si="15"/>
        <v>-2.5666666666666477E-3</v>
      </c>
      <c r="AU54">
        <f t="shared" si="16"/>
        <v>-195.80647813852954</v>
      </c>
      <c r="AV54">
        <f t="shared" si="17"/>
        <v>-263.8807073113606</v>
      </c>
      <c r="AW54">
        <v>1.3476607608695652</v>
      </c>
      <c r="AX54">
        <f t="shared" si="18"/>
        <v>69633.027691143958</v>
      </c>
      <c r="AY54" s="5"/>
      <c r="AZ54" s="5">
        <f t="shared" si="19"/>
        <v>0.1241</v>
      </c>
      <c r="BA54">
        <f t="shared" si="20"/>
        <v>3.0910588638195007</v>
      </c>
      <c r="BB54">
        <f t="shared" si="21"/>
        <v>4.1656987403076018</v>
      </c>
      <c r="BC54">
        <f t="shared" si="22"/>
        <v>2.041004345979597</v>
      </c>
      <c r="BD54">
        <f t="shared" si="23"/>
        <v>4.1656987403076027</v>
      </c>
    </row>
    <row r="55" spans="1:56" x14ac:dyDescent="0.3">
      <c r="A55" s="20">
        <v>0.9</v>
      </c>
      <c r="B55" s="30">
        <v>0.2198</v>
      </c>
      <c r="C55" s="18">
        <v>0.22059999999999999</v>
      </c>
      <c r="D55" s="21">
        <v>0.21879999999999999</v>
      </c>
      <c r="E55" s="18">
        <f t="shared" si="0"/>
        <v>0.12263333333333333</v>
      </c>
      <c r="F55" s="32">
        <v>0.9</v>
      </c>
      <c r="G55" s="30">
        <v>0.222</v>
      </c>
      <c r="H55" s="18">
        <v>0.2253</v>
      </c>
      <c r="I55" s="21">
        <v>0.223</v>
      </c>
      <c r="J55" s="18">
        <f t="shared" si="1"/>
        <v>0.12633333333333335</v>
      </c>
      <c r="K55" s="32">
        <v>0.9</v>
      </c>
      <c r="L55" s="30">
        <v>0.20580000000000001</v>
      </c>
      <c r="M55" s="18">
        <v>0.20519999999999999</v>
      </c>
      <c r="N55" s="21">
        <v>0.20519999999999999</v>
      </c>
      <c r="O55" s="18">
        <f t="shared" si="2"/>
        <v>0.10830000000000002</v>
      </c>
      <c r="P55" s="32">
        <v>0.9</v>
      </c>
      <c r="Q55" s="30">
        <v>0.21820000000000001</v>
      </c>
      <c r="R55" s="18">
        <v>0.21990000000000001</v>
      </c>
      <c r="S55" s="21">
        <v>0.22070000000000001</v>
      </c>
      <c r="T55" s="18">
        <f t="shared" si="3"/>
        <v>0.12250000000000001</v>
      </c>
      <c r="U55" s="32">
        <v>0.9</v>
      </c>
      <c r="V55" s="30">
        <v>0.21490000000000001</v>
      </c>
      <c r="W55" s="18">
        <v>0.21010000000000001</v>
      </c>
      <c r="X55" s="21">
        <v>0.21529999999999999</v>
      </c>
      <c r="Y55" s="18">
        <f t="shared" si="4"/>
        <v>0.11633333333333336</v>
      </c>
      <c r="Z55" s="32">
        <v>0.9</v>
      </c>
      <c r="AA55" s="30">
        <v>0.223</v>
      </c>
      <c r="AB55" s="18">
        <v>0.22239999999999999</v>
      </c>
      <c r="AC55" s="21">
        <v>0.22409999999999999</v>
      </c>
      <c r="AD55" s="18">
        <f t="shared" si="5"/>
        <v>0.12606666666666666</v>
      </c>
      <c r="AE55" s="32">
        <v>0.9</v>
      </c>
      <c r="AF55" s="53">
        <v>9.7100000000000006E-2</v>
      </c>
      <c r="AK55" s="5">
        <f t="shared" si="6"/>
        <v>1.4333333333333309E-2</v>
      </c>
      <c r="AL55">
        <f t="shared" si="7"/>
        <v>33.890887596899283</v>
      </c>
      <c r="AM55">
        <f t="shared" si="8"/>
        <v>46.688384240168467</v>
      </c>
      <c r="AN55">
        <f t="shared" si="9"/>
        <v>1.3776087777777777</v>
      </c>
      <c r="AO55">
        <f t="shared" si="10"/>
        <v>2179.8052229576115</v>
      </c>
      <c r="AP55" s="5">
        <f t="shared" si="11"/>
        <v>1.3333333333331865E-4</v>
      </c>
      <c r="AQ55">
        <f t="shared" si="12"/>
        <v>3749.0000666670799</v>
      </c>
      <c r="AR55">
        <f t="shared" si="13"/>
        <v>5164.6553997300425</v>
      </c>
      <c r="AS55">
        <f t="shared" si="14"/>
        <v>26673665.397960685</v>
      </c>
      <c r="AT55" s="5">
        <f t="shared" si="15"/>
        <v>-3.7000000000000227E-3</v>
      </c>
      <c r="AU55">
        <f t="shared" si="16"/>
        <v>-136.13698513513432</v>
      </c>
      <c r="AV55">
        <f t="shared" si="17"/>
        <v>-187.54350570236389</v>
      </c>
      <c r="AW55">
        <v>1.3776087777777777</v>
      </c>
      <c r="AX55">
        <f t="shared" si="18"/>
        <v>35172.566531132594</v>
      </c>
      <c r="AY55" s="5"/>
      <c r="AZ55" s="5">
        <f t="shared" si="19"/>
        <v>0.12263333333333333</v>
      </c>
      <c r="BA55">
        <f t="shared" si="20"/>
        <v>3.1385115565824044</v>
      </c>
      <c r="BB55">
        <f t="shared" si="21"/>
        <v>4.3236410695049168</v>
      </c>
      <c r="BC55">
        <f t="shared" si="22"/>
        <v>2.0793366897895389</v>
      </c>
      <c r="BD55">
        <f t="shared" si="23"/>
        <v>4.3236410695049168</v>
      </c>
    </row>
    <row r="56" spans="1:56" x14ac:dyDescent="0.3">
      <c r="A56" s="20">
        <v>0.88</v>
      </c>
      <c r="B56" s="30">
        <v>0.21659999999999999</v>
      </c>
      <c r="C56" s="18">
        <v>0.22040000000000001</v>
      </c>
      <c r="D56" s="21">
        <v>0.2175</v>
      </c>
      <c r="E56" s="18">
        <f t="shared" si="0"/>
        <v>0.11986666666666665</v>
      </c>
      <c r="F56" s="32">
        <v>0.88</v>
      </c>
      <c r="G56" s="30">
        <v>0.21929999999999999</v>
      </c>
      <c r="H56" s="18">
        <v>0.2228</v>
      </c>
      <c r="I56" s="21">
        <v>0.22170000000000001</v>
      </c>
      <c r="J56" s="18">
        <f t="shared" si="1"/>
        <v>0.12296666666666664</v>
      </c>
      <c r="K56" s="32">
        <v>0.88</v>
      </c>
      <c r="L56" s="30">
        <v>0.2029</v>
      </c>
      <c r="M56" s="18">
        <v>0.2031</v>
      </c>
      <c r="N56" s="21">
        <v>0.20230000000000001</v>
      </c>
      <c r="O56" s="18">
        <f t="shared" si="2"/>
        <v>0.10446666666666668</v>
      </c>
      <c r="P56" s="32">
        <v>0.88</v>
      </c>
      <c r="Q56" s="30">
        <v>0.21299999999999999</v>
      </c>
      <c r="R56" s="18">
        <v>0.21490000000000001</v>
      </c>
      <c r="S56" s="21">
        <v>0.21759999999999999</v>
      </c>
      <c r="T56" s="18">
        <f t="shared" si="3"/>
        <v>0.11686666666666665</v>
      </c>
      <c r="U56" s="32">
        <v>0.88</v>
      </c>
      <c r="V56" s="30">
        <v>0.21240000000000001</v>
      </c>
      <c r="W56" s="18">
        <v>0.2102</v>
      </c>
      <c r="X56" s="21">
        <v>0.21440000000000001</v>
      </c>
      <c r="Y56" s="18">
        <f t="shared" si="4"/>
        <v>0.11403333333333335</v>
      </c>
      <c r="Z56" s="32">
        <v>0.88</v>
      </c>
      <c r="AA56" s="30">
        <v>0.22</v>
      </c>
      <c r="AB56" s="18">
        <v>0.21890000000000001</v>
      </c>
      <c r="AC56" s="21">
        <v>0.22120000000000001</v>
      </c>
      <c r="AD56" s="18">
        <f t="shared" si="5"/>
        <v>0.12173333333333333</v>
      </c>
      <c r="AE56" s="32">
        <v>0.88</v>
      </c>
      <c r="AF56" s="53">
        <v>9.8299999999999998E-2</v>
      </c>
      <c r="AK56" s="5">
        <f t="shared" si="6"/>
        <v>1.5399999999999969E-2</v>
      </c>
      <c r="AL56">
        <f t="shared" si="7"/>
        <v>31.475232467532532</v>
      </c>
      <c r="AM56">
        <f t="shared" si="8"/>
        <v>44.346023723729573</v>
      </c>
      <c r="AN56">
        <f t="shared" si="9"/>
        <v>1.4089180681818181</v>
      </c>
      <c r="AO56">
        <f t="shared" si="10"/>
        <v>1966.5698201055861</v>
      </c>
      <c r="AP56" s="5">
        <f t="shared" si="11"/>
        <v>3.0000000000000027E-3</v>
      </c>
      <c r="AQ56">
        <f t="shared" si="12"/>
        <v>165.66816666666654</v>
      </c>
      <c r="AR56">
        <f t="shared" si="13"/>
        <v>233.4128733392233</v>
      </c>
      <c r="AS56">
        <f t="shared" si="14"/>
        <v>54481.569440472296</v>
      </c>
      <c r="AT56" s="5">
        <f t="shared" si="15"/>
        <v>-3.0999999999999917E-3</v>
      </c>
      <c r="AU56">
        <f t="shared" si="16"/>
        <v>-162.29187258064556</v>
      </c>
      <c r="AV56">
        <f t="shared" si="17"/>
        <v>-228.65595159793293</v>
      </c>
      <c r="AW56">
        <v>1.4089180681818181</v>
      </c>
      <c r="AX56">
        <f t="shared" si="18"/>
        <v>52283.544201156248</v>
      </c>
      <c r="AY56" s="5"/>
      <c r="AZ56" s="5">
        <f t="shared" si="19"/>
        <v>0.11986666666666665</v>
      </c>
      <c r="BA56">
        <f t="shared" si="20"/>
        <v>3.2312347793845015</v>
      </c>
      <c r="BB56">
        <f t="shared" si="21"/>
        <v>4.5525450632123148</v>
      </c>
      <c r="BC56">
        <f t="shared" si="22"/>
        <v>2.1336693893882237</v>
      </c>
      <c r="BD56">
        <f t="shared" si="23"/>
        <v>4.5525450632123157</v>
      </c>
    </row>
    <row r="57" spans="1:56" x14ac:dyDescent="0.3">
      <c r="A57" s="20">
        <v>0.86</v>
      </c>
      <c r="B57" s="30">
        <v>0.21809999999999999</v>
      </c>
      <c r="C57" s="18">
        <v>0.21940000000000001</v>
      </c>
      <c r="D57" s="21">
        <v>0.21779999999999999</v>
      </c>
      <c r="E57" s="18">
        <f t="shared" si="0"/>
        <v>0.12143333333333334</v>
      </c>
      <c r="F57" s="32">
        <v>0.86</v>
      </c>
      <c r="G57" s="30">
        <v>0.21909999999999999</v>
      </c>
      <c r="H57" s="18">
        <v>0.22090000000000001</v>
      </c>
      <c r="I57" s="21">
        <v>0.21740000000000001</v>
      </c>
      <c r="J57" s="18">
        <f t="shared" si="1"/>
        <v>0.12213333333333332</v>
      </c>
      <c r="K57" s="32">
        <v>0.86</v>
      </c>
      <c r="L57" s="30">
        <v>0.20119999999999999</v>
      </c>
      <c r="M57" s="18">
        <v>0.1983</v>
      </c>
      <c r="N57" s="21">
        <v>0.1968</v>
      </c>
      <c r="O57" s="18">
        <f t="shared" si="2"/>
        <v>0.10176666666666664</v>
      </c>
      <c r="P57" s="32">
        <v>0.86</v>
      </c>
      <c r="Q57" s="30">
        <v>0.2102</v>
      </c>
      <c r="R57" s="18">
        <v>0.21629999999999999</v>
      </c>
      <c r="S57" s="21">
        <v>0.21410000000000001</v>
      </c>
      <c r="T57" s="18">
        <f t="shared" si="3"/>
        <v>0.11653333333333335</v>
      </c>
      <c r="U57" s="32">
        <v>0.86</v>
      </c>
      <c r="V57" s="30">
        <v>0.2114</v>
      </c>
      <c r="W57" s="18">
        <v>0.2082</v>
      </c>
      <c r="X57" s="21">
        <v>0.21210000000000001</v>
      </c>
      <c r="Y57" s="18">
        <f t="shared" si="4"/>
        <v>0.11356666666666665</v>
      </c>
      <c r="Z57" s="32">
        <v>0.86</v>
      </c>
      <c r="AA57" s="30">
        <v>0.2185</v>
      </c>
      <c r="AB57" s="18">
        <v>0.21740000000000001</v>
      </c>
      <c r="AC57" s="21">
        <v>0.2208</v>
      </c>
      <c r="AD57" s="18">
        <f t="shared" si="5"/>
        <v>0.12190000000000001</v>
      </c>
      <c r="AE57" s="32">
        <v>0.86</v>
      </c>
      <c r="AF57" s="53">
        <v>9.7000000000000003E-2</v>
      </c>
      <c r="AK57" s="5">
        <f t="shared" si="6"/>
        <v>1.9666666666666693E-2</v>
      </c>
      <c r="AL57">
        <f t="shared" si="7"/>
        <v>24.433562146892619</v>
      </c>
      <c r="AM57">
        <f t="shared" si="8"/>
        <v>35.225465950400356</v>
      </c>
      <c r="AN57">
        <f t="shared" si="9"/>
        <v>1.4416836046511627</v>
      </c>
      <c r="AO57">
        <f t="shared" si="10"/>
        <v>1240.8334514228147</v>
      </c>
      <c r="AP57" s="5">
        <f t="shared" si="11"/>
        <v>4.8999999999999877E-3</v>
      </c>
      <c r="AQ57">
        <f t="shared" si="12"/>
        <v>101.04326632653085</v>
      </c>
      <c r="AR57">
        <f t="shared" si="13"/>
        <v>145.67242042336045</v>
      </c>
      <c r="AS57">
        <f t="shared" si="14"/>
        <v>21220.454072000284</v>
      </c>
      <c r="AT57" s="5">
        <f t="shared" si="15"/>
        <v>-6.9999999999997842E-4</v>
      </c>
      <c r="AU57">
        <f t="shared" si="16"/>
        <v>-715.28606428573619</v>
      </c>
      <c r="AV57">
        <f t="shared" si="17"/>
        <v>-1031.2161915162035</v>
      </c>
      <c r="AW57">
        <v>1.4416836046511627</v>
      </c>
      <c r="AX57">
        <f t="shared" si="18"/>
        <v>1063406.8336451834</v>
      </c>
      <c r="AY57" s="5"/>
      <c r="AZ57" s="5">
        <f t="shared" si="19"/>
        <v>0.12143333333333334</v>
      </c>
      <c r="BA57">
        <f t="shared" si="20"/>
        <v>3.1782022554671063</v>
      </c>
      <c r="BB57">
        <f t="shared" si="21"/>
        <v>4.5819620839722734</v>
      </c>
      <c r="BC57">
        <f t="shared" si="22"/>
        <v>2.140551817633078</v>
      </c>
      <c r="BD57">
        <f t="shared" si="23"/>
        <v>4.5819620839722743</v>
      </c>
    </row>
    <row r="58" spans="1:56" x14ac:dyDescent="0.3">
      <c r="A58" s="20">
        <v>0.84</v>
      </c>
      <c r="B58" s="30">
        <v>0.218</v>
      </c>
      <c r="C58" s="18">
        <v>0.22040000000000001</v>
      </c>
      <c r="D58" s="21">
        <v>0.21679999999999999</v>
      </c>
      <c r="E58" s="18">
        <f t="shared" si="0"/>
        <v>0.12060000000000001</v>
      </c>
      <c r="F58" s="32">
        <v>0.84</v>
      </c>
      <c r="G58" s="30">
        <v>0.21859999999999999</v>
      </c>
      <c r="H58" s="18">
        <v>0.22070000000000001</v>
      </c>
      <c r="I58" s="21">
        <v>0.21809999999999999</v>
      </c>
      <c r="J58" s="18">
        <f t="shared" si="1"/>
        <v>0.12133333333333332</v>
      </c>
      <c r="K58" s="32">
        <v>0.84</v>
      </c>
      <c r="L58" s="30">
        <v>0.20119999999999999</v>
      </c>
      <c r="M58" s="18">
        <v>0.20180000000000001</v>
      </c>
      <c r="N58" s="21">
        <v>0.20269999999999999</v>
      </c>
      <c r="O58" s="18">
        <f t="shared" si="2"/>
        <v>0.1041</v>
      </c>
      <c r="P58" s="32">
        <v>0.84</v>
      </c>
      <c r="Q58" s="30">
        <v>0.21390000000000001</v>
      </c>
      <c r="R58" s="18">
        <v>0.21429999999999999</v>
      </c>
      <c r="S58" s="21">
        <v>0.2155</v>
      </c>
      <c r="T58" s="18">
        <f t="shared" si="3"/>
        <v>0.11676666666666669</v>
      </c>
      <c r="U58" s="32">
        <v>0.84</v>
      </c>
      <c r="V58" s="30">
        <v>0.2122</v>
      </c>
      <c r="W58" s="18">
        <v>0.20979999999999999</v>
      </c>
      <c r="X58" s="21">
        <v>0.21299999999999999</v>
      </c>
      <c r="Y58" s="18">
        <f t="shared" si="4"/>
        <v>0.11386666666666667</v>
      </c>
      <c r="Z58" s="32">
        <v>0.84</v>
      </c>
      <c r="AA58" s="30">
        <v>0.21940000000000001</v>
      </c>
      <c r="AB58" s="18">
        <v>0.21909999999999999</v>
      </c>
      <c r="AC58" s="21">
        <v>0.21959999999999999</v>
      </c>
      <c r="AD58" s="18">
        <f t="shared" si="5"/>
        <v>0.12156666666666668</v>
      </c>
      <c r="AE58" s="32">
        <v>0.84</v>
      </c>
      <c r="AF58" s="53">
        <v>9.7799999999999998E-2</v>
      </c>
      <c r="AK58" s="5">
        <f t="shared" si="6"/>
        <v>1.6500000000000015E-2</v>
      </c>
      <c r="AL58">
        <f t="shared" si="7"/>
        <v>29.31128030303028</v>
      </c>
      <c r="AM58">
        <f t="shared" si="8"/>
        <v>43.263725392885071</v>
      </c>
      <c r="AN58">
        <f t="shared" si="9"/>
        <v>1.4760094047619048</v>
      </c>
      <c r="AO58">
        <f t="shared" si="10"/>
        <v>1871.7499348709684</v>
      </c>
      <c r="AP58" s="5">
        <f t="shared" si="11"/>
        <v>3.8333333333333275E-3</v>
      </c>
      <c r="AQ58">
        <f t="shared" si="12"/>
        <v>129.43669927536251</v>
      </c>
      <c r="AR58">
        <f t="shared" si="13"/>
        <v>191.04978545177349</v>
      </c>
      <c r="AS58">
        <f t="shared" si="14"/>
        <v>36500.020521168677</v>
      </c>
      <c r="AT58" s="5">
        <f t="shared" si="15"/>
        <v>-7.3333333333330808E-4</v>
      </c>
      <c r="AU58">
        <f t="shared" si="16"/>
        <v>-682.81854848487194</v>
      </c>
      <c r="AV58">
        <f t="shared" si="17"/>
        <v>-1007.8465993095436</v>
      </c>
      <c r="AW58">
        <v>1.4760094047619048</v>
      </c>
      <c r="AX58">
        <f t="shared" si="18"/>
        <v>1015754.7677398118</v>
      </c>
      <c r="AY58" s="5"/>
      <c r="AZ58" s="5">
        <f t="shared" si="19"/>
        <v>0.12060000000000001</v>
      </c>
      <c r="BA58">
        <f t="shared" si="20"/>
        <v>3.2062369817578769</v>
      </c>
      <c r="BB58">
        <f t="shared" si="21"/>
        <v>4.7324359389700499</v>
      </c>
      <c r="BC58">
        <f t="shared" si="22"/>
        <v>2.1754162679749478</v>
      </c>
      <c r="BD58">
        <f t="shared" si="23"/>
        <v>4.7324359389700499</v>
      </c>
    </row>
    <row r="59" spans="1:56" x14ac:dyDescent="0.3">
      <c r="A59" s="20">
        <v>0.82</v>
      </c>
      <c r="B59" s="30">
        <v>0.2195</v>
      </c>
      <c r="C59" s="18">
        <v>0.21779999999999999</v>
      </c>
      <c r="D59" s="21">
        <v>0.21709999999999999</v>
      </c>
      <c r="E59" s="18">
        <f t="shared" si="0"/>
        <v>0.11903333333333332</v>
      </c>
      <c r="F59" s="32">
        <v>0.82</v>
      </c>
      <c r="G59" s="30">
        <v>0.21629999999999999</v>
      </c>
      <c r="H59" s="18">
        <v>0.22120000000000001</v>
      </c>
      <c r="I59" s="21">
        <v>0.21809999999999999</v>
      </c>
      <c r="J59" s="18">
        <f t="shared" si="1"/>
        <v>0.11943333333333334</v>
      </c>
      <c r="K59" s="32">
        <v>0.82</v>
      </c>
      <c r="L59" s="30">
        <v>0.19939999999999999</v>
      </c>
      <c r="M59" s="18">
        <v>0.1993</v>
      </c>
      <c r="N59" s="21">
        <v>0.20100000000000001</v>
      </c>
      <c r="O59" s="18">
        <f t="shared" si="2"/>
        <v>0.1008</v>
      </c>
      <c r="P59" s="32">
        <v>0.82</v>
      </c>
      <c r="Q59" s="30">
        <v>0.2137</v>
      </c>
      <c r="R59" s="18">
        <v>0.2137</v>
      </c>
      <c r="S59" s="21">
        <v>0.2152</v>
      </c>
      <c r="T59" s="18">
        <f t="shared" si="3"/>
        <v>0.11510000000000004</v>
      </c>
      <c r="U59" s="32">
        <v>0.82</v>
      </c>
      <c r="V59" s="30">
        <v>0.21210000000000001</v>
      </c>
      <c r="W59" s="18">
        <v>0.20710000000000001</v>
      </c>
      <c r="X59" s="21">
        <v>0.21240000000000001</v>
      </c>
      <c r="Y59" s="18">
        <f t="shared" si="4"/>
        <v>0.11143333333333336</v>
      </c>
      <c r="Z59" s="32">
        <v>0.82</v>
      </c>
      <c r="AA59" s="30">
        <v>0.21920000000000001</v>
      </c>
      <c r="AB59" s="18">
        <v>0.21829999999999999</v>
      </c>
      <c r="AC59" s="21">
        <v>0.2203</v>
      </c>
      <c r="AD59" s="18">
        <f t="shared" si="5"/>
        <v>0.12016666666666664</v>
      </c>
      <c r="AE59" s="32">
        <v>0.82</v>
      </c>
      <c r="AF59" s="53">
        <v>9.9099999999999994E-2</v>
      </c>
      <c r="AK59" s="5">
        <f t="shared" si="6"/>
        <v>1.8233333333333324E-2</v>
      </c>
      <c r="AL59">
        <f t="shared" si="7"/>
        <v>26.431420140158455</v>
      </c>
      <c r="AM59">
        <f t="shared" si="8"/>
        <v>39.964561896089229</v>
      </c>
      <c r="AN59">
        <f t="shared" si="9"/>
        <v>1.5120096341463416</v>
      </c>
      <c r="AO59">
        <f t="shared" si="10"/>
        <v>1597.1662075463471</v>
      </c>
      <c r="AP59" s="5">
        <f t="shared" si="11"/>
        <v>3.9333333333332887E-3</v>
      </c>
      <c r="AQ59">
        <f t="shared" si="12"/>
        <v>126.12061073446471</v>
      </c>
      <c r="AR59">
        <f t="shared" si="13"/>
        <v>190.69557849493114</v>
      </c>
      <c r="AS59">
        <f t="shared" si="14"/>
        <v>36364.803657516444</v>
      </c>
      <c r="AT59" s="5">
        <f t="shared" si="15"/>
        <v>-4.0000000000001146E-4</v>
      </c>
      <c r="AU59">
        <f t="shared" si="16"/>
        <v>-1251.000199999964</v>
      </c>
      <c r="AV59">
        <f t="shared" si="17"/>
        <v>-1891.5243547189457</v>
      </c>
      <c r="AW59">
        <v>1.5120096341463416</v>
      </c>
      <c r="AX59">
        <f t="shared" si="18"/>
        <v>3577864.384494924</v>
      </c>
      <c r="AY59" s="5"/>
      <c r="AZ59" s="5">
        <f t="shared" si="19"/>
        <v>0.11903333333333332</v>
      </c>
      <c r="BA59">
        <f t="shared" si="20"/>
        <v>3.2600207271539254</v>
      </c>
      <c r="BB59">
        <f t="shared" si="21"/>
        <v>4.9291827469734972</v>
      </c>
      <c r="BC59">
        <f t="shared" si="22"/>
        <v>2.2201762873640232</v>
      </c>
      <c r="BD59">
        <f t="shared" si="23"/>
        <v>4.9291827469734972</v>
      </c>
    </row>
    <row r="60" spans="1:56" x14ac:dyDescent="0.3">
      <c r="A60" s="20">
        <v>0.8</v>
      </c>
      <c r="B60" s="30">
        <v>0.2185</v>
      </c>
      <c r="C60" s="18">
        <v>0.219</v>
      </c>
      <c r="D60" s="21">
        <v>0.21759999999999999</v>
      </c>
      <c r="E60" s="18">
        <f t="shared" si="0"/>
        <v>0.12046666666666668</v>
      </c>
      <c r="F60" s="32">
        <v>0.8</v>
      </c>
      <c r="G60" s="30">
        <v>0.21740000000000001</v>
      </c>
      <c r="H60" s="18">
        <v>0.21940000000000001</v>
      </c>
      <c r="I60" s="21">
        <v>0.216</v>
      </c>
      <c r="J60" s="18">
        <f t="shared" si="1"/>
        <v>0.11970000000000001</v>
      </c>
      <c r="K60" s="32">
        <v>0.8</v>
      </c>
      <c r="L60" s="30">
        <v>0.19889999999999999</v>
      </c>
      <c r="M60" s="18">
        <v>0.1991</v>
      </c>
      <c r="N60" s="21">
        <v>0.19900000000000001</v>
      </c>
      <c r="O60" s="18">
        <f t="shared" si="2"/>
        <v>0.10109999999999998</v>
      </c>
      <c r="P60" s="32">
        <v>0.8</v>
      </c>
      <c r="Q60" s="30">
        <v>0.21079999999999999</v>
      </c>
      <c r="R60" s="18">
        <v>0.21240000000000001</v>
      </c>
      <c r="S60" s="21">
        <v>0.2145</v>
      </c>
      <c r="T60" s="18">
        <f t="shared" si="3"/>
        <v>0.11466666666666668</v>
      </c>
      <c r="U60" s="32">
        <v>0.8</v>
      </c>
      <c r="V60" s="30">
        <v>0.2107</v>
      </c>
      <c r="W60" s="18">
        <v>0.20730000000000001</v>
      </c>
      <c r="X60" s="21">
        <v>0.21260000000000001</v>
      </c>
      <c r="Y60" s="18">
        <f t="shared" si="4"/>
        <v>0.11230000000000002</v>
      </c>
      <c r="Z60" s="32">
        <v>0.8</v>
      </c>
      <c r="AA60" s="30">
        <v>0.2198</v>
      </c>
      <c r="AB60" s="18">
        <v>0.21729999999999999</v>
      </c>
      <c r="AC60" s="21">
        <v>0.21990000000000001</v>
      </c>
      <c r="AD60" s="18">
        <f t="shared" si="5"/>
        <v>0.1211</v>
      </c>
      <c r="AE60" s="32">
        <v>0.8</v>
      </c>
      <c r="AF60" s="53">
        <v>9.7900000000000001E-2</v>
      </c>
      <c r="AK60" s="5">
        <f t="shared" si="6"/>
        <v>1.9366666666666699E-2</v>
      </c>
      <c r="AL60">
        <f t="shared" si="7"/>
        <v>24.827239271371152</v>
      </c>
      <c r="AM60">
        <f t="shared" si="8"/>
        <v>38.477500591758819</v>
      </c>
      <c r="AN60">
        <f t="shared" si="9"/>
        <v>1.549809875</v>
      </c>
      <c r="AO60">
        <f t="shared" si="10"/>
        <v>1480.5180517888002</v>
      </c>
      <c r="AP60" s="5">
        <f t="shared" si="11"/>
        <v>5.7999999999999996E-3</v>
      </c>
      <c r="AQ60">
        <f t="shared" si="12"/>
        <v>85.209796551724139</v>
      </c>
      <c r="AR60">
        <f t="shared" si="13"/>
        <v>132.05898414260301</v>
      </c>
      <c r="AS60">
        <f t="shared" si="14"/>
        <v>17439.575292776273</v>
      </c>
      <c r="AT60" s="5">
        <f t="shared" si="15"/>
        <v>7.666666666666655E-4</v>
      </c>
      <c r="AU60">
        <f t="shared" si="16"/>
        <v>651.17429637681255</v>
      </c>
      <c r="AV60">
        <f t="shared" si="17"/>
        <v>1009.1963548709608</v>
      </c>
      <c r="AW60">
        <v>1.549809875</v>
      </c>
      <c r="AX60">
        <f t="shared" si="18"/>
        <v>1018477.2826848343</v>
      </c>
      <c r="AY60" s="5"/>
      <c r="AZ60" s="5">
        <f t="shared" si="19"/>
        <v>0.12046666666666668</v>
      </c>
      <c r="BA60">
        <f t="shared" si="20"/>
        <v>3.2107590665928787</v>
      </c>
      <c r="BB60">
        <f t="shared" si="21"/>
        <v>4.9760661076514259</v>
      </c>
      <c r="BC60">
        <f t="shared" si="22"/>
        <v>2.2307097766521369</v>
      </c>
      <c r="BD60">
        <f t="shared" si="23"/>
        <v>4.9760661076514268</v>
      </c>
    </row>
    <row r="61" spans="1:56" x14ac:dyDescent="0.3">
      <c r="A61" s="20">
        <v>0.78</v>
      </c>
      <c r="B61" s="30">
        <v>0.21820000000000001</v>
      </c>
      <c r="C61" s="18">
        <v>0.21990000000000001</v>
      </c>
      <c r="D61" s="21">
        <v>0.21929999999999999</v>
      </c>
      <c r="E61" s="18">
        <f t="shared" si="0"/>
        <v>0.12193333333333332</v>
      </c>
      <c r="F61" s="32">
        <v>0.78</v>
      </c>
      <c r="G61" s="30">
        <v>0.2157</v>
      </c>
      <c r="H61" s="18">
        <v>0.22009999999999999</v>
      </c>
      <c r="I61" s="21">
        <v>0.21510000000000001</v>
      </c>
      <c r="J61" s="18">
        <f t="shared" si="1"/>
        <v>0.11976666666666667</v>
      </c>
      <c r="K61" s="32">
        <v>0.78</v>
      </c>
      <c r="L61" s="30">
        <v>0.1986</v>
      </c>
      <c r="M61" s="18">
        <v>0.1986</v>
      </c>
      <c r="N61" s="21">
        <v>0.19919999999999999</v>
      </c>
      <c r="O61" s="18">
        <f t="shared" si="2"/>
        <v>0.10160000000000001</v>
      </c>
      <c r="P61" s="32">
        <v>0.78</v>
      </c>
      <c r="Q61" s="30">
        <v>0.20930000000000001</v>
      </c>
      <c r="R61" s="18">
        <v>0.21079999999999999</v>
      </c>
      <c r="S61" s="21">
        <v>0.21110000000000001</v>
      </c>
      <c r="T61" s="18">
        <f t="shared" si="3"/>
        <v>0.11320000000000001</v>
      </c>
      <c r="U61" s="32">
        <v>0.78</v>
      </c>
      <c r="V61" s="30">
        <v>0.21179999999999999</v>
      </c>
      <c r="W61" s="18">
        <v>0.20830000000000001</v>
      </c>
      <c r="X61" s="21">
        <v>0.21079999999999999</v>
      </c>
      <c r="Y61" s="18">
        <f t="shared" si="4"/>
        <v>0.11310000000000002</v>
      </c>
      <c r="Z61" s="32">
        <v>0.78</v>
      </c>
      <c r="AA61" s="30">
        <v>0.21759999999999999</v>
      </c>
      <c r="AB61" s="18">
        <v>0.21790000000000001</v>
      </c>
      <c r="AC61" s="21">
        <v>0.21870000000000001</v>
      </c>
      <c r="AD61" s="18">
        <f t="shared" si="5"/>
        <v>0.12086666666666666</v>
      </c>
      <c r="AE61" s="32">
        <v>0.78</v>
      </c>
      <c r="AF61" s="53">
        <v>9.7199999999999995E-2</v>
      </c>
      <c r="AK61" s="5">
        <f t="shared" si="6"/>
        <v>2.0333333333333314E-2</v>
      </c>
      <c r="AL61">
        <f t="shared" si="7"/>
        <v>23.600330601092921</v>
      </c>
      <c r="AM61">
        <f t="shared" si="8"/>
        <v>37.513872224449734</v>
      </c>
      <c r="AN61">
        <f t="shared" si="9"/>
        <v>1.5895485897435897</v>
      </c>
      <c r="AO61">
        <f t="shared" si="10"/>
        <v>1407.2906092723413</v>
      </c>
      <c r="AP61" s="5">
        <f t="shared" si="11"/>
        <v>8.7333333333333152E-3</v>
      </c>
      <c r="AQ61">
        <f t="shared" si="12"/>
        <v>56.256275063613359</v>
      </c>
      <c r="AR61">
        <f t="shared" si="13"/>
        <v>89.422082691594085</v>
      </c>
      <c r="AS61">
        <f t="shared" si="14"/>
        <v>7996.3088729022902</v>
      </c>
      <c r="AT61" s="5">
        <f t="shared" si="15"/>
        <v>2.1666666666666501E-3</v>
      </c>
      <c r="AU61">
        <f t="shared" si="16"/>
        <v>229.77031410256586</v>
      </c>
      <c r="AV61">
        <f t="shared" si="17"/>
        <v>365.23107874667522</v>
      </c>
      <c r="AW61">
        <v>1.5895485897435897</v>
      </c>
      <c r="AX61">
        <f t="shared" si="18"/>
        <v>133393.74088246009</v>
      </c>
      <c r="AY61" s="5"/>
      <c r="AZ61" s="5">
        <f t="shared" si="19"/>
        <v>0.12193333333333332</v>
      </c>
      <c r="BA61">
        <f t="shared" si="20"/>
        <v>3.1615680882084933</v>
      </c>
      <c r="BB61">
        <f t="shared" si="21"/>
        <v>5.0254660959901472</v>
      </c>
      <c r="BC61">
        <f t="shared" si="22"/>
        <v>2.2417551373845779</v>
      </c>
      <c r="BD61">
        <f t="shared" si="23"/>
        <v>5.025466095990148</v>
      </c>
    </row>
    <row r="62" spans="1:56" x14ac:dyDescent="0.3">
      <c r="A62" s="20">
        <v>0.76</v>
      </c>
      <c r="B62" s="30">
        <v>0.21929999999999999</v>
      </c>
      <c r="C62" s="18">
        <v>0.21970000000000001</v>
      </c>
      <c r="D62" s="21">
        <v>0.2177</v>
      </c>
      <c r="E62" s="18">
        <f t="shared" si="0"/>
        <v>0.12050000000000001</v>
      </c>
      <c r="F62" s="32">
        <v>0.76</v>
      </c>
      <c r="G62" s="30">
        <v>0.21560000000000001</v>
      </c>
      <c r="H62" s="18">
        <v>0.21929999999999999</v>
      </c>
      <c r="I62" s="21">
        <v>0.21540000000000001</v>
      </c>
      <c r="J62" s="18">
        <f t="shared" si="1"/>
        <v>0.11836666666666666</v>
      </c>
      <c r="K62" s="32">
        <v>0.76</v>
      </c>
      <c r="L62" s="30">
        <v>0.19819999999999999</v>
      </c>
      <c r="M62" s="18">
        <v>0.1973</v>
      </c>
      <c r="N62" s="21">
        <v>0.1971</v>
      </c>
      <c r="O62" s="18">
        <f t="shared" si="2"/>
        <v>9.9133333333333337E-2</v>
      </c>
      <c r="P62" s="32">
        <v>0.76</v>
      </c>
      <c r="Q62" s="30">
        <v>0.2097</v>
      </c>
      <c r="R62" s="18">
        <v>0.21029999999999999</v>
      </c>
      <c r="S62" s="21">
        <v>0.21210000000000001</v>
      </c>
      <c r="T62" s="18">
        <f t="shared" si="3"/>
        <v>0.1123</v>
      </c>
      <c r="U62" s="32">
        <v>0.76</v>
      </c>
      <c r="V62" s="30">
        <v>0.214</v>
      </c>
      <c r="W62" s="18">
        <v>0.20799999999999999</v>
      </c>
      <c r="X62" s="21">
        <v>0.21229999999999999</v>
      </c>
      <c r="Y62" s="18">
        <f t="shared" si="4"/>
        <v>0.11303333333333333</v>
      </c>
      <c r="Z62" s="32">
        <v>0.76</v>
      </c>
      <c r="AA62" s="30">
        <v>0.21820000000000001</v>
      </c>
      <c r="AB62" s="18">
        <v>0.21840000000000001</v>
      </c>
      <c r="AC62" s="21">
        <v>0.21890000000000001</v>
      </c>
      <c r="AD62" s="18">
        <f t="shared" si="5"/>
        <v>0.1201</v>
      </c>
      <c r="AE62" s="32">
        <v>0.76</v>
      </c>
      <c r="AF62" s="53">
        <v>9.8400000000000001E-2</v>
      </c>
      <c r="AK62" s="5">
        <f t="shared" si="6"/>
        <v>2.1366666666666673E-2</v>
      </c>
      <c r="AL62">
        <f t="shared" si="7"/>
        <v>22.411619370774826</v>
      </c>
      <c r="AM62">
        <f t="shared" si="8"/>
        <v>36.561841069019067</v>
      </c>
      <c r="AN62">
        <f t="shared" si="9"/>
        <v>1.6313788157894737</v>
      </c>
      <c r="AO62">
        <f t="shared" si="10"/>
        <v>1336.7682223562094</v>
      </c>
      <c r="AP62" s="5">
        <f t="shared" si="11"/>
        <v>8.2000000000000128E-3</v>
      </c>
      <c r="AQ62">
        <f t="shared" si="12"/>
        <v>59.979709756097471</v>
      </c>
      <c r="AR62">
        <f t="shared" si="13"/>
        <v>97.84962787329863</v>
      </c>
      <c r="AS62">
        <f t="shared" si="14"/>
        <v>9574.5496749430204</v>
      </c>
      <c r="AT62" s="5">
        <f t="shared" si="15"/>
        <v>2.1333333333333482E-3</v>
      </c>
      <c r="AU62">
        <f t="shared" si="16"/>
        <v>233.37606666666505</v>
      </c>
      <c r="AV62">
        <f t="shared" si="17"/>
        <v>380.72477127226932</v>
      </c>
      <c r="AW62">
        <v>1.6313788157894737</v>
      </c>
      <c r="AX62">
        <f t="shared" si="18"/>
        <v>144951.35146032178</v>
      </c>
      <c r="AY62" s="5"/>
      <c r="AZ62" s="5">
        <f t="shared" si="19"/>
        <v>0.12050000000000001</v>
      </c>
      <c r="BA62">
        <f t="shared" si="20"/>
        <v>3.2096275933609952</v>
      </c>
      <c r="BB62">
        <f t="shared" si="21"/>
        <v>5.2361184623824792</v>
      </c>
      <c r="BC62">
        <f t="shared" si="22"/>
        <v>2.2882566425955106</v>
      </c>
      <c r="BD62">
        <f t="shared" si="23"/>
        <v>5.2361184623824784</v>
      </c>
    </row>
    <row r="63" spans="1:56" x14ac:dyDescent="0.3">
      <c r="A63" s="20">
        <v>0.74</v>
      </c>
      <c r="B63" s="30">
        <v>0.2198</v>
      </c>
      <c r="C63" s="18">
        <v>0.21870000000000001</v>
      </c>
      <c r="D63" s="21">
        <v>0.21740000000000001</v>
      </c>
      <c r="E63" s="18">
        <f t="shared" si="0"/>
        <v>0.12053333333333334</v>
      </c>
      <c r="F63" s="32">
        <v>0.74</v>
      </c>
      <c r="G63" s="30">
        <v>0.214</v>
      </c>
      <c r="H63" s="18">
        <v>0.21859999999999999</v>
      </c>
      <c r="I63" s="21">
        <v>0.21410000000000001</v>
      </c>
      <c r="J63" s="18">
        <f t="shared" si="1"/>
        <v>0.11746666666666668</v>
      </c>
      <c r="K63" s="32">
        <v>0.74</v>
      </c>
      <c r="L63" s="30">
        <v>0.19589999999999999</v>
      </c>
      <c r="M63" s="18">
        <v>0.1966</v>
      </c>
      <c r="N63" s="21">
        <v>0.19650000000000001</v>
      </c>
      <c r="O63" s="18">
        <f t="shared" si="2"/>
        <v>9.8233333333333325E-2</v>
      </c>
      <c r="P63" s="32">
        <v>0.74</v>
      </c>
      <c r="Q63" s="30">
        <v>0.20799999999999999</v>
      </c>
      <c r="R63" s="18">
        <v>0.2107</v>
      </c>
      <c r="S63" s="21">
        <v>0.2112</v>
      </c>
      <c r="T63" s="18">
        <f t="shared" si="3"/>
        <v>0.11186666666666663</v>
      </c>
      <c r="U63" s="32">
        <v>0.74</v>
      </c>
      <c r="V63" s="30">
        <v>0.2117</v>
      </c>
      <c r="W63" s="18">
        <v>0.2094</v>
      </c>
      <c r="X63" s="21">
        <v>0.21</v>
      </c>
      <c r="Y63" s="18">
        <f t="shared" si="4"/>
        <v>0.11226666666666667</v>
      </c>
      <c r="Z63" s="32">
        <v>0.74</v>
      </c>
      <c r="AA63" s="30">
        <v>0.217</v>
      </c>
      <c r="AB63" s="18">
        <v>0.21510000000000001</v>
      </c>
      <c r="AC63" s="21">
        <v>0.21759999999999999</v>
      </c>
      <c r="AD63" s="18">
        <f t="shared" si="5"/>
        <v>0.11846666666666668</v>
      </c>
      <c r="AE63" s="32">
        <v>0.74</v>
      </c>
      <c r="AF63" s="53">
        <v>9.8100000000000007E-2</v>
      </c>
      <c r="AK63" s="5">
        <f t="shared" si="6"/>
        <v>2.2300000000000014E-2</v>
      </c>
      <c r="AL63">
        <f t="shared" si="7"/>
        <v>21.432674663677115</v>
      </c>
      <c r="AM63">
        <f t="shared" si="8"/>
        <v>35.909806315058482</v>
      </c>
      <c r="AN63">
        <f t="shared" si="9"/>
        <v>1.6754701351351351</v>
      </c>
      <c r="AO63">
        <f t="shared" si="10"/>
        <v>1289.514189585014</v>
      </c>
      <c r="AP63" s="5">
        <f t="shared" si="11"/>
        <v>8.6666666666667114E-3</v>
      </c>
      <c r="AQ63">
        <f t="shared" si="12"/>
        <v>56.69664102564073</v>
      </c>
      <c r="AR63">
        <f t="shared" si="13"/>
        <v>94.99352880093852</v>
      </c>
      <c r="AS63">
        <f t="shared" si="14"/>
        <v>9023.7705140547369</v>
      </c>
      <c r="AT63" s="5">
        <f t="shared" si="15"/>
        <v>3.066666666666662E-3</v>
      </c>
      <c r="AU63">
        <f t="shared" si="16"/>
        <v>162.04501159420315</v>
      </c>
      <c r="AV63">
        <f t="shared" si="17"/>
        <v>271.50157747371406</v>
      </c>
      <c r="AW63">
        <v>1.6754701351351351</v>
      </c>
      <c r="AX63">
        <f t="shared" si="18"/>
        <v>73713.106570715157</v>
      </c>
      <c r="AY63" s="5"/>
      <c r="AZ63" s="5">
        <f t="shared" si="19"/>
        <v>0.12053333333333334</v>
      </c>
      <c r="BA63">
        <f t="shared" si="20"/>
        <v>3.2084967551622414</v>
      </c>
      <c r="BB63">
        <f t="shared" si="21"/>
        <v>5.3757404919523228</v>
      </c>
      <c r="BC63">
        <f t="shared" si="22"/>
        <v>2.3185643169755554</v>
      </c>
      <c r="BD63">
        <f t="shared" si="23"/>
        <v>5.3757404919523237</v>
      </c>
    </row>
    <row r="64" spans="1:56" x14ac:dyDescent="0.3">
      <c r="A64" s="20">
        <v>0.72</v>
      </c>
      <c r="B64" s="30">
        <v>0.2198</v>
      </c>
      <c r="C64" s="18">
        <v>0.22189999999999999</v>
      </c>
      <c r="D64" s="21">
        <v>0.21779999999999999</v>
      </c>
      <c r="E64" s="18">
        <f t="shared" si="0"/>
        <v>0.12023333333333333</v>
      </c>
      <c r="F64" s="32">
        <v>0.72</v>
      </c>
      <c r="G64" s="30">
        <v>0.2135</v>
      </c>
      <c r="H64" s="18">
        <v>0.21679999999999999</v>
      </c>
      <c r="I64" s="21">
        <v>0.21460000000000001</v>
      </c>
      <c r="J64" s="18">
        <f t="shared" si="1"/>
        <v>0.11536666666666667</v>
      </c>
      <c r="K64" s="32">
        <v>0.72</v>
      </c>
      <c r="L64" s="30">
        <v>0.19600000000000001</v>
      </c>
      <c r="M64" s="18">
        <v>0.1961</v>
      </c>
      <c r="N64" s="21">
        <v>0.19719999999999999</v>
      </c>
      <c r="O64" s="18">
        <f t="shared" si="2"/>
        <v>9.6833333333333327E-2</v>
      </c>
      <c r="P64" s="32">
        <v>0.72</v>
      </c>
      <c r="Q64" s="30">
        <v>0.21079999999999999</v>
      </c>
      <c r="R64" s="18">
        <v>0.21</v>
      </c>
      <c r="S64" s="21">
        <v>0.2122</v>
      </c>
      <c r="T64" s="18">
        <f t="shared" si="3"/>
        <v>0.1114</v>
      </c>
      <c r="U64" s="32">
        <v>0.72</v>
      </c>
      <c r="V64" s="30">
        <v>0.21310000000000001</v>
      </c>
      <c r="W64" s="18">
        <v>0.2092</v>
      </c>
      <c r="X64" s="21">
        <v>0.21390000000000001</v>
      </c>
      <c r="Y64" s="18">
        <f t="shared" si="4"/>
        <v>0.11246666666666666</v>
      </c>
      <c r="Z64" s="32">
        <v>0.72</v>
      </c>
      <c r="AA64" s="30">
        <v>0.21840000000000001</v>
      </c>
      <c r="AB64" s="18">
        <v>0.21740000000000001</v>
      </c>
      <c r="AC64" s="21">
        <v>0.218</v>
      </c>
      <c r="AD64" s="18">
        <f t="shared" si="5"/>
        <v>0.11833333333333335</v>
      </c>
      <c r="AE64" s="32">
        <v>0.72</v>
      </c>
      <c r="AF64" s="53">
        <v>9.9599999999999994E-2</v>
      </c>
      <c r="AK64" s="5">
        <f t="shared" si="6"/>
        <v>2.3400000000000004E-2</v>
      </c>
      <c r="AL64">
        <f t="shared" si="7"/>
        <v>20.379221367521364</v>
      </c>
      <c r="AM64">
        <f t="shared" si="8"/>
        <v>35.093242800217354</v>
      </c>
      <c r="AN64">
        <f t="shared" si="9"/>
        <v>1.7220109722222223</v>
      </c>
      <c r="AO64">
        <f t="shared" si="10"/>
        <v>1231.5356902350072</v>
      </c>
      <c r="AP64" s="5">
        <f t="shared" si="11"/>
        <v>8.8333333333333319E-3</v>
      </c>
      <c r="AQ64">
        <f t="shared" si="12"/>
        <v>55.608190251572331</v>
      </c>
      <c r="AR64">
        <f t="shared" si="13"/>
        <v>95.757913758628376</v>
      </c>
      <c r="AS64">
        <f t="shared" si="14"/>
        <v>9169.5780474049097</v>
      </c>
      <c r="AT64" s="5">
        <f t="shared" si="15"/>
        <v>4.866666666666658E-3</v>
      </c>
      <c r="AU64">
        <f t="shared" si="16"/>
        <v>101.74215936073077</v>
      </c>
      <c r="AV64">
        <f t="shared" si="17"/>
        <v>175.20111475676026</v>
      </c>
      <c r="AW64">
        <v>1.7220109722222223</v>
      </c>
      <c r="AX64">
        <f t="shared" si="18"/>
        <v>30695.430612011478</v>
      </c>
      <c r="AY64" s="5"/>
      <c r="AZ64" s="5">
        <f t="shared" si="19"/>
        <v>0.12023333333333333</v>
      </c>
      <c r="BA64">
        <f t="shared" si="20"/>
        <v>3.2186972045097497</v>
      </c>
      <c r="BB64">
        <f t="shared" si="21"/>
        <v>5.5426319024267832</v>
      </c>
      <c r="BC64">
        <f t="shared" si="22"/>
        <v>2.3542794868975907</v>
      </c>
      <c r="BD64">
        <f t="shared" si="23"/>
        <v>5.5426319024267832</v>
      </c>
    </row>
    <row r="65" spans="1:56" x14ac:dyDescent="0.3">
      <c r="A65" s="20">
        <v>0.7</v>
      </c>
      <c r="B65" s="30">
        <v>0.22120000000000001</v>
      </c>
      <c r="C65" s="18">
        <v>0.2198</v>
      </c>
      <c r="D65" s="21">
        <v>0.22040000000000001</v>
      </c>
      <c r="E65" s="18">
        <f t="shared" si="0"/>
        <v>0.12226666666666668</v>
      </c>
      <c r="F65" s="32">
        <v>0.7</v>
      </c>
      <c r="G65" s="30">
        <v>0.21490000000000001</v>
      </c>
      <c r="H65" s="18">
        <v>0.21709999999999999</v>
      </c>
      <c r="I65" s="21">
        <v>0.21299999999999999</v>
      </c>
      <c r="J65" s="18">
        <f t="shared" si="1"/>
        <v>0.1168</v>
      </c>
      <c r="K65" s="32">
        <v>0.7</v>
      </c>
      <c r="L65" s="30">
        <v>0.19689999999999999</v>
      </c>
      <c r="M65" s="18">
        <v>0.19470000000000001</v>
      </c>
      <c r="N65" s="21">
        <v>0.19650000000000001</v>
      </c>
      <c r="O65" s="18">
        <f t="shared" si="2"/>
        <v>9.7833333333333369E-2</v>
      </c>
      <c r="P65" s="32">
        <v>0.7</v>
      </c>
      <c r="Q65" s="30">
        <v>0.2084</v>
      </c>
      <c r="R65" s="18">
        <v>0.20849999999999999</v>
      </c>
      <c r="S65" s="21">
        <v>0.21060000000000001</v>
      </c>
      <c r="T65" s="18">
        <f t="shared" si="3"/>
        <v>0.11096666666666664</v>
      </c>
      <c r="U65" s="32">
        <v>0.7</v>
      </c>
      <c r="V65" s="30">
        <v>0.21279999999999999</v>
      </c>
      <c r="W65" s="18">
        <v>0.20899999999999999</v>
      </c>
      <c r="X65" s="21">
        <v>0.2137</v>
      </c>
      <c r="Y65" s="18">
        <f t="shared" si="4"/>
        <v>0.11363333333333332</v>
      </c>
      <c r="Z65" s="32">
        <v>0.7</v>
      </c>
      <c r="AA65" s="30">
        <v>0.21870000000000001</v>
      </c>
      <c r="AB65" s="18">
        <v>0.21840000000000001</v>
      </c>
      <c r="AC65" s="21">
        <v>0.2195</v>
      </c>
      <c r="AD65" s="18">
        <f t="shared" si="5"/>
        <v>0.12066666666666669</v>
      </c>
      <c r="AE65" s="32">
        <v>0.7</v>
      </c>
      <c r="AF65" s="53">
        <v>9.8199999999999996E-2</v>
      </c>
      <c r="AK65" s="5">
        <f t="shared" si="6"/>
        <v>2.4433333333333307E-2</v>
      </c>
      <c r="AL65">
        <f t="shared" si="7"/>
        <v>19.476063869940905</v>
      </c>
      <c r="AM65">
        <f t="shared" si="8"/>
        <v>34.49622412773158</v>
      </c>
      <c r="AN65">
        <f t="shared" si="9"/>
        <v>1.7712112857142859</v>
      </c>
      <c r="AO65">
        <f t="shared" si="10"/>
        <v>1189.9894790706903</v>
      </c>
      <c r="AP65" s="5">
        <f t="shared" si="11"/>
        <v>1.1300000000000032E-2</v>
      </c>
      <c r="AQ65">
        <f t="shared" si="12"/>
        <v>43.253437610619336</v>
      </c>
      <c r="AR65">
        <f t="shared" si="13"/>
        <v>76.610976841867725</v>
      </c>
      <c r="AS65">
        <f t="shared" si="14"/>
        <v>5869.2417726651929</v>
      </c>
      <c r="AT65" s="5">
        <f t="shared" si="15"/>
        <v>5.4666666666666752E-3</v>
      </c>
      <c r="AU65">
        <f t="shared" si="16"/>
        <v>90.466147967479515</v>
      </c>
      <c r="AV65">
        <f t="shared" si="17"/>
        <v>160.23466225509821</v>
      </c>
      <c r="AW65">
        <v>1.7712112857142859</v>
      </c>
      <c r="AX65">
        <f t="shared" si="18"/>
        <v>25675.146988005396</v>
      </c>
      <c r="AY65" s="5"/>
      <c r="AZ65" s="5">
        <f t="shared" si="19"/>
        <v>0.12226666666666668</v>
      </c>
      <c r="BA65">
        <f t="shared" si="20"/>
        <v>3.1505553616866591</v>
      </c>
      <c r="BB65">
        <f t="shared" si="21"/>
        <v>5.5802992128870645</v>
      </c>
      <c r="BC65">
        <f t="shared" si="22"/>
        <v>2.3622656948123053</v>
      </c>
      <c r="BD65">
        <f t="shared" si="23"/>
        <v>5.5802992128870637</v>
      </c>
    </row>
    <row r="66" spans="1:56" x14ac:dyDescent="0.3">
      <c r="A66" s="20">
        <v>0.68</v>
      </c>
      <c r="B66" s="30">
        <v>0.22</v>
      </c>
      <c r="C66" s="18">
        <v>0.22040000000000001</v>
      </c>
      <c r="D66" s="21">
        <v>0.21879999999999999</v>
      </c>
      <c r="E66" s="18">
        <f t="shared" si="0"/>
        <v>0.12173333333333333</v>
      </c>
      <c r="F66" s="32">
        <v>0.68</v>
      </c>
      <c r="G66" s="30">
        <v>0.21310000000000001</v>
      </c>
      <c r="H66" s="18">
        <v>0.21579999999999999</v>
      </c>
      <c r="I66" s="21">
        <v>0.21279999999999999</v>
      </c>
      <c r="J66" s="18">
        <f t="shared" si="1"/>
        <v>0.11589999999999998</v>
      </c>
      <c r="K66" s="32">
        <v>0.68</v>
      </c>
      <c r="L66" s="30">
        <v>0.19439999999999999</v>
      </c>
      <c r="M66" s="18">
        <v>0.1966</v>
      </c>
      <c r="N66" s="21">
        <v>0.19500000000000001</v>
      </c>
      <c r="O66" s="18">
        <f t="shared" si="2"/>
        <v>9.7333333333333355E-2</v>
      </c>
      <c r="P66" s="32">
        <v>0.68</v>
      </c>
      <c r="Q66" s="30">
        <v>0.20730000000000001</v>
      </c>
      <c r="R66" s="18">
        <v>0.20760000000000001</v>
      </c>
      <c r="S66" s="21">
        <v>0.20979999999999999</v>
      </c>
      <c r="T66" s="18">
        <f t="shared" si="3"/>
        <v>0.11023333333333335</v>
      </c>
      <c r="U66" s="32">
        <v>0.68</v>
      </c>
      <c r="V66" s="30">
        <v>0.21199999999999999</v>
      </c>
      <c r="W66" s="18">
        <v>0.2097</v>
      </c>
      <c r="X66" s="21">
        <v>0.2122</v>
      </c>
      <c r="Y66" s="18">
        <f t="shared" si="4"/>
        <v>0.11329999999999996</v>
      </c>
      <c r="Z66" s="32">
        <v>0.68</v>
      </c>
      <c r="AA66" s="30">
        <v>0.21690000000000001</v>
      </c>
      <c r="AB66" s="18">
        <v>0.21820000000000001</v>
      </c>
      <c r="AC66" s="21">
        <v>0.21779999999999999</v>
      </c>
      <c r="AD66" s="18">
        <f t="shared" si="5"/>
        <v>0.11963333333333334</v>
      </c>
      <c r="AE66" s="32">
        <v>0.68</v>
      </c>
      <c r="AF66" s="53">
        <v>9.8000000000000004E-2</v>
      </c>
      <c r="AK66" s="5">
        <f t="shared" si="6"/>
        <v>2.4399999999999977E-2</v>
      </c>
      <c r="AL66">
        <f t="shared" si="7"/>
        <v>19.504003278688543</v>
      </c>
      <c r="AM66">
        <f t="shared" si="8"/>
        <v>35.561761039228095</v>
      </c>
      <c r="AN66">
        <f t="shared" si="9"/>
        <v>1.8233057352941175</v>
      </c>
      <c r="AO66">
        <f t="shared" si="10"/>
        <v>1264.6388482111613</v>
      </c>
      <c r="AP66" s="5">
        <f t="shared" si="11"/>
        <v>1.1499999999999982E-2</v>
      </c>
      <c r="AQ66">
        <f t="shared" si="12"/>
        <v>42.484010869565282</v>
      </c>
      <c r="AR66">
        <f t="shared" si="13"/>
        <v>77.461340676776004</v>
      </c>
      <c r="AS66">
        <f t="shared" si="14"/>
        <v>6000.2592994435527</v>
      </c>
      <c r="AT66" s="5">
        <f t="shared" si="15"/>
        <v>5.833333333333357E-3</v>
      </c>
      <c r="AU66">
        <f t="shared" si="16"/>
        <v>84.717202380952031</v>
      </c>
      <c r="AV66">
        <f t="shared" si="17"/>
        <v>154.4653609792623</v>
      </c>
      <c r="AW66">
        <v>1.8233057352941175</v>
      </c>
      <c r="AX66">
        <f t="shared" si="18"/>
        <v>23859.547742453808</v>
      </c>
      <c r="AY66" s="5"/>
      <c r="AZ66" s="5">
        <f t="shared" si="19"/>
        <v>0.12173333333333333</v>
      </c>
      <c r="BA66">
        <f t="shared" si="20"/>
        <v>3.1682051113545091</v>
      </c>
      <c r="BB66">
        <f t="shared" si="21"/>
        <v>5.7766065501208148</v>
      </c>
      <c r="BC66">
        <f t="shared" si="22"/>
        <v>2.4034572078821821</v>
      </c>
      <c r="BD66">
        <f t="shared" si="23"/>
        <v>5.7766065501208148</v>
      </c>
    </row>
    <row r="67" spans="1:56" x14ac:dyDescent="0.3">
      <c r="A67" s="20">
        <v>0.66</v>
      </c>
      <c r="B67" s="30">
        <v>0.21740000000000001</v>
      </c>
      <c r="C67" s="18">
        <v>0.22009999999999999</v>
      </c>
      <c r="D67" s="21">
        <v>0.2145</v>
      </c>
      <c r="E67" s="18">
        <f t="shared" si="0"/>
        <v>0.11893333333333335</v>
      </c>
      <c r="F67" s="32">
        <v>0.66</v>
      </c>
      <c r="G67" s="30">
        <v>0.20930000000000001</v>
      </c>
      <c r="H67" s="18">
        <v>0.2135</v>
      </c>
      <c r="I67" s="21">
        <v>0.21110000000000001</v>
      </c>
      <c r="J67" s="18">
        <f t="shared" si="1"/>
        <v>0.11290000000000001</v>
      </c>
      <c r="K67" s="32">
        <v>0.66</v>
      </c>
      <c r="L67" s="30">
        <v>0.1933</v>
      </c>
      <c r="M67" s="18">
        <v>0.19189999999999999</v>
      </c>
      <c r="N67" s="21">
        <v>0.19389999999999999</v>
      </c>
      <c r="O67" s="18">
        <f t="shared" si="2"/>
        <v>9.4633333333333305E-2</v>
      </c>
      <c r="P67" s="32">
        <v>0.66</v>
      </c>
      <c r="Q67" s="30">
        <v>0.20469999999999999</v>
      </c>
      <c r="R67" s="18">
        <v>0.2051</v>
      </c>
      <c r="S67" s="21">
        <v>0.20849999999999999</v>
      </c>
      <c r="T67" s="18">
        <f t="shared" si="3"/>
        <v>0.10769999999999998</v>
      </c>
      <c r="U67" s="32">
        <v>0.66</v>
      </c>
      <c r="V67" s="30">
        <v>0.21010000000000001</v>
      </c>
      <c r="W67" s="18">
        <v>0.20760000000000001</v>
      </c>
      <c r="X67" s="21">
        <v>0.21129999999999999</v>
      </c>
      <c r="Y67" s="18">
        <f t="shared" si="4"/>
        <v>0.11126666666666667</v>
      </c>
      <c r="Z67" s="32">
        <v>0.66</v>
      </c>
      <c r="AA67" s="30">
        <v>0.2157</v>
      </c>
      <c r="AB67" s="18">
        <v>0.2147</v>
      </c>
      <c r="AC67" s="21">
        <v>0.21729999999999999</v>
      </c>
      <c r="AD67" s="18">
        <f t="shared" si="5"/>
        <v>0.11749999999999998</v>
      </c>
      <c r="AE67" s="32">
        <v>0.66</v>
      </c>
      <c r="AF67" s="53">
        <v>9.8400000000000001E-2</v>
      </c>
      <c r="AK67" s="5">
        <f t="shared" si="6"/>
        <v>2.4300000000000044E-2</v>
      </c>
      <c r="AL67">
        <f t="shared" si="7"/>
        <v>19.588281687242763</v>
      </c>
      <c r="AM67">
        <f t="shared" si="8"/>
        <v>36.797711991721812</v>
      </c>
      <c r="AN67">
        <f t="shared" si="9"/>
        <v>1.8785574242424241</v>
      </c>
      <c r="AO67">
        <f t="shared" si="10"/>
        <v>1354.0716078257071</v>
      </c>
      <c r="AP67" s="5">
        <f t="shared" si="11"/>
        <v>1.1233333333333373E-2</v>
      </c>
      <c r="AQ67">
        <f t="shared" si="12"/>
        <v>43.51600242334306</v>
      </c>
      <c r="AR67">
        <f t="shared" si="13"/>
        <v>81.74730942572242</v>
      </c>
      <c r="AS67">
        <f t="shared" si="14"/>
        <v>6682.6225983448057</v>
      </c>
      <c r="AT67" s="5">
        <f t="shared" si="15"/>
        <v>6.033333333333335E-3</v>
      </c>
      <c r="AU67">
        <f t="shared" si="16"/>
        <v>81.875944843462221</v>
      </c>
      <c r="AV67">
        <f t="shared" si="17"/>
        <v>153.80866405254918</v>
      </c>
      <c r="AW67">
        <v>1.8785574242424241</v>
      </c>
      <c r="AX67">
        <f t="shared" si="18"/>
        <v>23657.105137629933</v>
      </c>
      <c r="AY67" s="5"/>
      <c r="AZ67" s="5">
        <f t="shared" si="19"/>
        <v>0.11893333333333335</v>
      </c>
      <c r="BA67">
        <f t="shared" si="20"/>
        <v>3.2635025411061283</v>
      </c>
      <c r="BB67">
        <f t="shared" si="21"/>
        <v>6.1306769276289339</v>
      </c>
      <c r="BC67">
        <f t="shared" si="22"/>
        <v>2.4760203811012813</v>
      </c>
      <c r="BD67">
        <f t="shared" si="23"/>
        <v>6.1306769276289339</v>
      </c>
    </row>
    <row r="68" spans="1:56" x14ac:dyDescent="0.3">
      <c r="A68" s="20">
        <v>0.64</v>
      </c>
      <c r="B68" s="30">
        <v>0.2167</v>
      </c>
      <c r="C68" s="18">
        <v>0.2177</v>
      </c>
      <c r="D68" s="21">
        <v>0.2175</v>
      </c>
      <c r="E68" s="18">
        <f t="shared" si="0"/>
        <v>0.12000000000000002</v>
      </c>
      <c r="F68" s="32">
        <v>0.64</v>
      </c>
      <c r="G68" s="30">
        <v>0.20880000000000001</v>
      </c>
      <c r="H68" s="18">
        <v>0.21329999999999999</v>
      </c>
      <c r="I68" s="21">
        <v>0.2107</v>
      </c>
      <c r="J68" s="18">
        <f t="shared" si="1"/>
        <v>0.11363333333333334</v>
      </c>
      <c r="K68" s="32">
        <v>0.64</v>
      </c>
      <c r="L68" s="30">
        <v>0.193</v>
      </c>
      <c r="M68" s="18">
        <v>0.1895</v>
      </c>
      <c r="N68" s="21">
        <v>0.1908</v>
      </c>
      <c r="O68" s="18">
        <f t="shared" si="2"/>
        <v>9.3800000000000022E-2</v>
      </c>
      <c r="P68" s="32">
        <v>0.64</v>
      </c>
      <c r="Q68" s="30">
        <v>0.20080000000000001</v>
      </c>
      <c r="R68" s="18">
        <v>0.2024</v>
      </c>
      <c r="S68" s="21">
        <v>0.2044</v>
      </c>
      <c r="T68" s="18">
        <f t="shared" si="3"/>
        <v>0.10523333333333335</v>
      </c>
      <c r="U68" s="32">
        <v>0.64</v>
      </c>
      <c r="V68" s="30">
        <v>0.21129999999999999</v>
      </c>
      <c r="W68" s="18">
        <v>0.2049</v>
      </c>
      <c r="X68" s="21">
        <v>0.2107</v>
      </c>
      <c r="Y68" s="18">
        <f t="shared" si="4"/>
        <v>0.11166666666666666</v>
      </c>
      <c r="Z68" s="32">
        <v>0.64</v>
      </c>
      <c r="AA68" s="30">
        <v>0.21429999999999999</v>
      </c>
      <c r="AB68" s="18">
        <v>0.21110000000000001</v>
      </c>
      <c r="AC68" s="21">
        <v>0.2142</v>
      </c>
      <c r="AD68" s="18">
        <f t="shared" si="5"/>
        <v>0.11589999999999998</v>
      </c>
      <c r="AE68" s="32">
        <v>0.64</v>
      </c>
      <c r="AF68" s="53">
        <v>9.7299999999999998E-2</v>
      </c>
      <c r="AK68" s="5">
        <f t="shared" si="6"/>
        <v>2.6200000000000001E-2</v>
      </c>
      <c r="AL68">
        <f t="shared" si="7"/>
        <v>18.097069465648854</v>
      </c>
      <c r="AM68">
        <f t="shared" si="8"/>
        <v>35.058771208029462</v>
      </c>
      <c r="AN68">
        <f t="shared" si="9"/>
        <v>1.9372623437500001</v>
      </c>
      <c r="AO68">
        <f t="shared" si="10"/>
        <v>1229.1174386169555</v>
      </c>
      <c r="AP68" s="5">
        <f t="shared" si="11"/>
        <v>1.4766666666666678E-2</v>
      </c>
      <c r="AQ68">
        <f t="shared" si="12"/>
        <v>32.86742848006017</v>
      </c>
      <c r="AR68">
        <f t="shared" si="13"/>
        <v>63.67283153031687</v>
      </c>
      <c r="AS68">
        <f t="shared" si="14"/>
        <v>4054.2294750881142</v>
      </c>
      <c r="AT68" s="5">
        <f t="shared" si="15"/>
        <v>6.3666666666666871E-3</v>
      </c>
      <c r="AU68">
        <f t="shared" si="16"/>
        <v>77.537214746945651</v>
      </c>
      <c r="AV68">
        <f t="shared" si="17"/>
        <v>150.209926368515</v>
      </c>
      <c r="AW68">
        <v>1.9372623437500001</v>
      </c>
      <c r="AX68">
        <f t="shared" si="18"/>
        <v>22563.021979634697</v>
      </c>
      <c r="AY68" s="5"/>
      <c r="AZ68" s="5">
        <f t="shared" si="19"/>
        <v>0.12000000000000002</v>
      </c>
      <c r="BA68">
        <f t="shared" si="20"/>
        <v>3.2266666666666661</v>
      </c>
      <c r="BB68">
        <f t="shared" si="21"/>
        <v>6.2508998291666655</v>
      </c>
      <c r="BC68">
        <f t="shared" si="22"/>
        <v>2.500179959356259</v>
      </c>
      <c r="BD68">
        <f t="shared" si="23"/>
        <v>6.2508998291666646</v>
      </c>
    </row>
    <row r="69" spans="1:56" x14ac:dyDescent="0.3">
      <c r="A69" s="20">
        <v>0.62</v>
      </c>
      <c r="B69" s="30">
        <v>0.2175</v>
      </c>
      <c r="C69" s="18">
        <v>0.21970000000000001</v>
      </c>
      <c r="D69" s="21">
        <v>0.2165</v>
      </c>
      <c r="E69" s="18">
        <f t="shared" si="0"/>
        <v>0.11750000000000001</v>
      </c>
      <c r="F69" s="32">
        <v>0.62</v>
      </c>
      <c r="G69" s="30">
        <v>0.20899999999999999</v>
      </c>
      <c r="H69" s="18">
        <v>0.21210000000000001</v>
      </c>
      <c r="I69" s="21">
        <v>0.2094</v>
      </c>
      <c r="J69" s="18">
        <f t="shared" si="1"/>
        <v>0.10976666666666669</v>
      </c>
      <c r="K69" s="32">
        <v>0.62</v>
      </c>
      <c r="L69" s="30">
        <v>0.19120000000000001</v>
      </c>
      <c r="M69" s="18">
        <v>0.19</v>
      </c>
      <c r="N69" s="21">
        <v>0.1913</v>
      </c>
      <c r="O69" s="18">
        <f t="shared" si="2"/>
        <v>9.0433333333333324E-2</v>
      </c>
      <c r="P69" s="32">
        <v>0.62</v>
      </c>
      <c r="Q69" s="30">
        <v>0.20369999999999999</v>
      </c>
      <c r="R69" s="18">
        <v>0.20250000000000001</v>
      </c>
      <c r="S69" s="21">
        <v>0.2049</v>
      </c>
      <c r="T69" s="18">
        <f t="shared" si="3"/>
        <v>0.10329999999999999</v>
      </c>
      <c r="U69" s="32">
        <v>0.62</v>
      </c>
      <c r="V69" s="30">
        <v>0.21110000000000001</v>
      </c>
      <c r="W69" s="18">
        <v>0.20749999999999999</v>
      </c>
      <c r="X69" s="21">
        <v>0.21240000000000001</v>
      </c>
      <c r="Y69" s="18">
        <f t="shared" si="4"/>
        <v>0.10993333333333334</v>
      </c>
      <c r="Z69" s="32">
        <v>0.62</v>
      </c>
      <c r="AA69" s="30">
        <v>0.21640000000000001</v>
      </c>
      <c r="AB69" s="18">
        <v>0.21529999999999999</v>
      </c>
      <c r="AC69" s="21">
        <v>0.2152</v>
      </c>
      <c r="AD69" s="18">
        <f t="shared" si="5"/>
        <v>0.11523333333333334</v>
      </c>
      <c r="AE69" s="32">
        <v>0.62</v>
      </c>
      <c r="AF69" s="53">
        <v>0.1004</v>
      </c>
      <c r="AK69" s="5">
        <f t="shared" si="6"/>
        <v>2.7066666666666683E-2</v>
      </c>
      <c r="AL69">
        <f t="shared" si="7"/>
        <v>17.48643973727421</v>
      </c>
      <c r="AM69">
        <f t="shared" si="8"/>
        <v>34.968589656025777</v>
      </c>
      <c r="AN69">
        <f t="shared" si="9"/>
        <v>1.9997546774193549</v>
      </c>
      <c r="AO69">
        <f t="shared" si="10"/>
        <v>1222.802262531513</v>
      </c>
      <c r="AP69" s="5">
        <f t="shared" si="11"/>
        <v>1.4200000000000018E-2</v>
      </c>
      <c r="AQ69">
        <f t="shared" si="12"/>
        <v>34.218367605633759</v>
      </c>
      <c r="AR69">
        <f t="shared" si="13"/>
        <v>68.42834067302104</v>
      </c>
      <c r="AS69">
        <f t="shared" si="14"/>
        <v>4682.4378072630252</v>
      </c>
      <c r="AT69" s="5">
        <f t="shared" si="15"/>
        <v>7.7333333333333143E-3</v>
      </c>
      <c r="AU69">
        <f t="shared" si="16"/>
        <v>63.65903908045992</v>
      </c>
      <c r="AV69">
        <f t="shared" si="17"/>
        <v>127.30246116117124</v>
      </c>
      <c r="AW69">
        <v>1.9997546774193549</v>
      </c>
      <c r="AX69">
        <f t="shared" si="18"/>
        <v>16205.916617691511</v>
      </c>
      <c r="AY69" s="5"/>
      <c r="AZ69" s="5">
        <f t="shared" si="19"/>
        <v>0.11750000000000001</v>
      </c>
      <c r="BA69">
        <f t="shared" ref="BA69:BA98" si="24">((AZ69-1)^2)/(2*AZ69)</f>
        <v>3.3140691489361696</v>
      </c>
      <c r="BB69">
        <f t="shared" si="21"/>
        <v>6.6273252818762858</v>
      </c>
      <c r="BC69">
        <f t="shared" si="22"/>
        <v>2.5743591983008676</v>
      </c>
      <c r="BD69">
        <f t="shared" si="23"/>
        <v>6.6273252818762858</v>
      </c>
    </row>
    <row r="70" spans="1:56" x14ac:dyDescent="0.3">
      <c r="A70" s="20">
        <v>0.6</v>
      </c>
      <c r="B70" s="30">
        <v>0.21709999999999999</v>
      </c>
      <c r="C70" s="18">
        <v>0.21840000000000001</v>
      </c>
      <c r="D70" s="21">
        <v>0.2117</v>
      </c>
      <c r="E70" s="18">
        <f t="shared" ref="E70:E98" si="25">((B70+C70+D70)/3)-AF70</f>
        <v>0.11633333333333333</v>
      </c>
      <c r="F70" s="32">
        <v>0.6</v>
      </c>
      <c r="G70" s="30">
        <v>0.20519999999999999</v>
      </c>
      <c r="H70" s="18">
        <v>0.20960000000000001</v>
      </c>
      <c r="I70" s="21">
        <v>0.20669999999999999</v>
      </c>
      <c r="J70" s="18">
        <f t="shared" ref="J70:J98" si="26">((G70+H70+I70)/3)-AF70</f>
        <v>0.10776666666666664</v>
      </c>
      <c r="K70" s="32">
        <v>0.6</v>
      </c>
      <c r="L70" s="30">
        <v>0.189</v>
      </c>
      <c r="M70" s="18">
        <v>0.18640000000000001</v>
      </c>
      <c r="N70" s="21">
        <v>0.18740000000000001</v>
      </c>
      <c r="O70" s="18">
        <f t="shared" ref="O70:O98" si="27">((L70+M70+N70)/3)-AF70</f>
        <v>8.8199999999999987E-2</v>
      </c>
      <c r="P70" s="32">
        <v>0.6</v>
      </c>
      <c r="Q70" s="30">
        <v>0.20030000000000001</v>
      </c>
      <c r="R70" s="18">
        <v>0.2011</v>
      </c>
      <c r="S70" s="21">
        <v>0.2036</v>
      </c>
      <c r="T70" s="18">
        <f t="shared" ref="T70:T98" si="28">((Q70+R70+S70)/3)-AF70</f>
        <v>0.10226666666666666</v>
      </c>
      <c r="U70" s="32">
        <v>0.6</v>
      </c>
      <c r="V70" s="30">
        <v>0.2104</v>
      </c>
      <c r="W70" s="18">
        <v>0.20830000000000001</v>
      </c>
      <c r="X70" s="21">
        <v>0.20979999999999999</v>
      </c>
      <c r="Y70" s="18">
        <f t="shared" ref="Y70:Y98" si="29">((V70+W70+X70)/3)-AF70</f>
        <v>0.11010000000000002</v>
      </c>
      <c r="Z70" s="32">
        <v>0.6</v>
      </c>
      <c r="AA70" s="30">
        <v>0.2142</v>
      </c>
      <c r="AB70" s="18">
        <v>0.21129999999999999</v>
      </c>
      <c r="AC70" s="21">
        <v>0.214</v>
      </c>
      <c r="AD70" s="18">
        <f t="shared" ref="AD70:AD98" si="30">((AA70+AB70+AC70)/3)-AF70</f>
        <v>0.11376666666666664</v>
      </c>
      <c r="AE70" s="32">
        <v>0.6</v>
      </c>
      <c r="AF70" s="53">
        <v>9.9400000000000002E-2</v>
      </c>
      <c r="AK70" s="5">
        <f t="shared" ref="AK70:AK97" si="31">E70-O70</f>
        <v>2.8133333333333344E-2</v>
      </c>
      <c r="AL70">
        <f t="shared" ref="AL70:AL98" si="32">((AK70-1)^2)/(2*AK70)</f>
        <v>16.786578515007893</v>
      </c>
      <c r="AM70">
        <f t="shared" ref="AM70:AM98" si="33">AL70*AN70</f>
        <v>34.688006866696092</v>
      </c>
      <c r="AN70">
        <f t="shared" ref="AN70:AN98" si="34">1.2398479/AE70</f>
        <v>2.066413166666667</v>
      </c>
      <c r="AO70">
        <f t="shared" ref="AO70:AO98" si="35">(AM70)^2</f>
        <v>1203.2578203839553</v>
      </c>
      <c r="AP70" s="5">
        <f t="shared" ref="AP70:AP98" si="36">E70-T70</f>
        <v>1.4066666666666672E-2</v>
      </c>
      <c r="AQ70">
        <f t="shared" ref="AQ70:AQ98" si="37">((AP70-1)^2)/(2*AP70)</f>
        <v>34.552057030015789</v>
      </c>
      <c r="AR70">
        <f t="shared" ref="AR70:AR98" si="38">AQ70*AN70</f>
        <v>71.398825582242196</v>
      </c>
      <c r="AS70">
        <f t="shared" ref="AS70:AS98" si="39">(AR70)^2</f>
        <v>5097.7922945234423</v>
      </c>
      <c r="AT70" s="5">
        <f t="shared" ref="AT70:AT98" si="40">E70-J70</f>
        <v>8.5666666666666946E-3</v>
      </c>
      <c r="AU70">
        <f t="shared" ref="AU70:AU98" si="41">((AT70-1)^2)/(2*AT70)</f>
        <v>57.370042088196954</v>
      </c>
      <c r="AV70">
        <f t="shared" ref="AV70:AV98" si="42">AU70*AN70</f>
        <v>118.55021034327103</v>
      </c>
      <c r="AW70">
        <v>2.066413166666667</v>
      </c>
      <c r="AX70">
        <f t="shared" ref="AX70:AX98" si="43">(AV70)^2</f>
        <v>14054.152372433806</v>
      </c>
      <c r="AY70" s="5"/>
      <c r="AZ70" s="5">
        <f t="shared" ref="AZ70:AZ98" si="44">E70</f>
        <v>0.11633333333333333</v>
      </c>
      <c r="BA70">
        <f t="shared" si="24"/>
        <v>3.3561609360076416</v>
      </c>
      <c r="BB70">
        <f t="shared" ref="BB70:BB98" si="45">BA70*AW70</f>
        <v>6.935215147618516</v>
      </c>
      <c r="BC70">
        <f t="shared" ref="BC70:BC98" si="46">(BB70)^0.5</f>
        <v>2.6334796653132746</v>
      </c>
      <c r="BD70">
        <f t="shared" ref="BD70:BD98" si="47">(BC70)^2</f>
        <v>6.9352151476185169</v>
      </c>
    </row>
    <row r="71" spans="1:56" x14ac:dyDescent="0.3">
      <c r="A71" s="20">
        <v>0.57999999999999996</v>
      </c>
      <c r="B71" s="30">
        <v>0.21640000000000001</v>
      </c>
      <c r="C71" s="18">
        <v>0.21560000000000001</v>
      </c>
      <c r="D71" s="21">
        <v>0.2127</v>
      </c>
      <c r="E71" s="18">
        <f t="shared" si="25"/>
        <v>0.11700000000000001</v>
      </c>
      <c r="F71" s="32">
        <v>0.57999999999999996</v>
      </c>
      <c r="G71" s="30">
        <v>0.2059</v>
      </c>
      <c r="H71" s="18">
        <v>0.2097</v>
      </c>
      <c r="I71" s="21">
        <v>0.2051</v>
      </c>
      <c r="J71" s="18">
        <f t="shared" si="26"/>
        <v>0.109</v>
      </c>
      <c r="K71" s="32">
        <v>0.57999999999999996</v>
      </c>
      <c r="L71" s="30">
        <v>0.1875</v>
      </c>
      <c r="M71" s="18">
        <v>0.18640000000000001</v>
      </c>
      <c r="N71" s="21">
        <v>0.18740000000000001</v>
      </c>
      <c r="O71" s="18">
        <f t="shared" si="27"/>
        <v>8.9200000000000015E-2</v>
      </c>
      <c r="P71" s="32">
        <v>0.57999999999999996</v>
      </c>
      <c r="Q71" s="30">
        <v>0.19939999999999999</v>
      </c>
      <c r="R71" s="18">
        <v>0.2011</v>
      </c>
      <c r="S71" s="21">
        <v>0.20080000000000001</v>
      </c>
      <c r="T71" s="18">
        <f t="shared" si="28"/>
        <v>0.10253333333333332</v>
      </c>
      <c r="U71" s="32">
        <v>0.57999999999999996</v>
      </c>
      <c r="V71" s="30">
        <v>0.20830000000000001</v>
      </c>
      <c r="W71" s="18">
        <v>0.2077</v>
      </c>
      <c r="X71" s="21">
        <v>0.20930000000000001</v>
      </c>
      <c r="Y71" s="18">
        <f t="shared" si="29"/>
        <v>0.11053333333333336</v>
      </c>
      <c r="Z71" s="32">
        <v>0.57999999999999996</v>
      </c>
      <c r="AA71" s="30">
        <v>0.2142</v>
      </c>
      <c r="AB71" s="18">
        <v>0.21129999999999999</v>
      </c>
      <c r="AC71" s="21">
        <v>0.21379999999999999</v>
      </c>
      <c r="AD71" s="18">
        <f t="shared" si="30"/>
        <v>0.11519999999999998</v>
      </c>
      <c r="AE71" s="32">
        <v>0.57999999999999996</v>
      </c>
      <c r="AF71" s="53">
        <v>9.7900000000000001E-2</v>
      </c>
      <c r="AK71" s="5">
        <f t="shared" si="31"/>
        <v>2.7799999999999991E-2</v>
      </c>
      <c r="AL71">
        <f t="shared" si="32"/>
        <v>16.999511510791372</v>
      </c>
      <c r="AM71">
        <f t="shared" si="33"/>
        <v>36.339325254621571</v>
      </c>
      <c r="AN71">
        <f t="shared" si="34"/>
        <v>2.1376687931034484</v>
      </c>
      <c r="AO71">
        <f t="shared" si="35"/>
        <v>1320.5465599611771</v>
      </c>
      <c r="AP71" s="5">
        <f t="shared" si="36"/>
        <v>1.4466666666666683E-2</v>
      </c>
      <c r="AQ71">
        <f t="shared" si="37"/>
        <v>33.569445314900115</v>
      </c>
      <c r="AR71">
        <f t="shared" si="38"/>
        <v>71.760355651454745</v>
      </c>
      <c r="AS71">
        <f t="shared" si="39"/>
        <v>5149.5486432232728</v>
      </c>
      <c r="AT71" s="5">
        <f t="shared" si="40"/>
        <v>8.0000000000000071E-3</v>
      </c>
      <c r="AU71">
        <f t="shared" si="41"/>
        <v>61.503999999999941</v>
      </c>
      <c r="AV71">
        <f t="shared" si="42"/>
        <v>131.47518145103436</v>
      </c>
      <c r="AW71">
        <v>2.1376687931034484</v>
      </c>
      <c r="AX71">
        <f t="shared" si="43"/>
        <v>17285.723337582411</v>
      </c>
      <c r="AY71" s="5"/>
      <c r="AZ71" s="5">
        <f t="shared" si="44"/>
        <v>0.11700000000000001</v>
      </c>
      <c r="BA71">
        <f t="shared" si="24"/>
        <v>3.332004273504273</v>
      </c>
      <c r="BB71">
        <f t="shared" si="45"/>
        <v>7.1227215539574118</v>
      </c>
      <c r="BC71">
        <f t="shared" si="46"/>
        <v>2.6688427368350895</v>
      </c>
      <c r="BD71">
        <f t="shared" si="47"/>
        <v>7.1227215539574109</v>
      </c>
    </row>
    <row r="72" spans="1:56" x14ac:dyDescent="0.3">
      <c r="A72" s="20">
        <v>0.56000000000000005</v>
      </c>
      <c r="B72" s="30">
        <v>0.21690000000000001</v>
      </c>
      <c r="C72" s="18">
        <v>0.217</v>
      </c>
      <c r="D72" s="21">
        <v>0.21290000000000001</v>
      </c>
      <c r="E72" s="18">
        <f t="shared" si="25"/>
        <v>0.11660000000000001</v>
      </c>
      <c r="F72" s="32">
        <v>0.56000000000000005</v>
      </c>
      <c r="G72" s="30">
        <v>0.2051</v>
      </c>
      <c r="H72" s="18">
        <v>0.20799999999999999</v>
      </c>
      <c r="I72" s="21">
        <v>0.2041</v>
      </c>
      <c r="J72" s="18">
        <f t="shared" si="26"/>
        <v>0.10673333333333332</v>
      </c>
      <c r="K72" s="32">
        <v>0.56000000000000005</v>
      </c>
      <c r="L72" s="30">
        <v>0.18740000000000001</v>
      </c>
      <c r="M72" s="18">
        <v>0.18940000000000001</v>
      </c>
      <c r="N72" s="21">
        <v>0.1855</v>
      </c>
      <c r="O72" s="18">
        <f t="shared" si="27"/>
        <v>8.8433333333333336E-2</v>
      </c>
      <c r="P72" s="32">
        <v>0.56000000000000005</v>
      </c>
      <c r="Q72" s="30">
        <v>0.19639999999999999</v>
      </c>
      <c r="R72" s="18">
        <v>0.19939999999999999</v>
      </c>
      <c r="S72" s="21">
        <v>0.20280000000000001</v>
      </c>
      <c r="T72" s="18">
        <f t="shared" si="28"/>
        <v>0.10053333333333334</v>
      </c>
      <c r="U72" s="32">
        <v>0.56000000000000005</v>
      </c>
      <c r="V72" s="30">
        <v>0.2102</v>
      </c>
      <c r="W72" s="18">
        <v>0.20699999999999999</v>
      </c>
      <c r="X72" s="21">
        <v>0.21049999999999999</v>
      </c>
      <c r="Y72" s="18">
        <f t="shared" si="29"/>
        <v>0.11023333333333335</v>
      </c>
      <c r="Z72" s="32">
        <v>0.56000000000000005</v>
      </c>
      <c r="AA72" s="30">
        <v>0.21260000000000001</v>
      </c>
      <c r="AB72" s="18">
        <v>0.21160000000000001</v>
      </c>
      <c r="AC72" s="21">
        <v>0.2137</v>
      </c>
      <c r="AD72" s="18">
        <f t="shared" si="30"/>
        <v>0.11363333333333334</v>
      </c>
      <c r="AE72" s="32">
        <v>0.56000000000000005</v>
      </c>
      <c r="AF72" s="53">
        <v>9.9000000000000005E-2</v>
      </c>
      <c r="AK72" s="5">
        <f t="shared" si="31"/>
        <v>2.8166666666666673E-2</v>
      </c>
      <c r="AL72">
        <f t="shared" si="32"/>
        <v>16.765562623274157</v>
      </c>
      <c r="AM72">
        <f t="shared" si="33"/>
        <v>37.119192162115986</v>
      </c>
      <c r="AN72">
        <f t="shared" si="34"/>
        <v>2.214014107142857</v>
      </c>
      <c r="AO72">
        <f t="shared" si="35"/>
        <v>1377.834426768093</v>
      </c>
      <c r="AP72" s="5">
        <f t="shared" si="36"/>
        <v>1.6066666666666674E-2</v>
      </c>
      <c r="AQ72">
        <f t="shared" si="37"/>
        <v>30.128365283540788</v>
      </c>
      <c r="AR72">
        <f t="shared" si="38"/>
        <v>66.7046257629124</v>
      </c>
      <c r="AS72">
        <f t="shared" si="39"/>
        <v>4449.5070981701965</v>
      </c>
      <c r="AT72" s="5">
        <f t="shared" si="40"/>
        <v>9.8666666666666902E-3</v>
      </c>
      <c r="AU72">
        <f t="shared" si="41"/>
        <v>49.68060900900889</v>
      </c>
      <c r="AV72">
        <f t="shared" si="42"/>
        <v>109.99356919739419</v>
      </c>
      <c r="AW72">
        <v>2.214014107142857</v>
      </c>
      <c r="AX72">
        <f t="shared" si="43"/>
        <v>12098.585264781945</v>
      </c>
      <c r="AY72" s="5"/>
      <c r="AZ72" s="5">
        <f t="shared" si="44"/>
        <v>0.11660000000000001</v>
      </c>
      <c r="BA72">
        <f t="shared" si="24"/>
        <v>3.3464646655231558</v>
      </c>
      <c r="BB72">
        <f t="shared" si="45"/>
        <v>7.4091199785233695</v>
      </c>
      <c r="BC72">
        <f t="shared" si="46"/>
        <v>2.7219698709800904</v>
      </c>
      <c r="BD72">
        <f t="shared" si="47"/>
        <v>7.4091199785233695</v>
      </c>
    </row>
    <row r="73" spans="1:56" x14ac:dyDescent="0.3">
      <c r="A73" s="20">
        <v>0.54</v>
      </c>
      <c r="B73" s="30">
        <v>0.2195</v>
      </c>
      <c r="C73" s="18">
        <v>0.2185</v>
      </c>
      <c r="D73" s="21">
        <v>0.21149999999999999</v>
      </c>
      <c r="E73" s="18">
        <f t="shared" si="25"/>
        <v>0.1182</v>
      </c>
      <c r="F73" s="32">
        <v>0.54</v>
      </c>
      <c r="G73" s="30">
        <v>0.2034</v>
      </c>
      <c r="H73" s="18">
        <v>0.20680000000000001</v>
      </c>
      <c r="I73" s="21">
        <v>0.20619999999999999</v>
      </c>
      <c r="J73" s="18">
        <f t="shared" si="26"/>
        <v>0.10716666666666669</v>
      </c>
      <c r="K73" s="32">
        <v>0.54</v>
      </c>
      <c r="L73" s="30">
        <v>0.18840000000000001</v>
      </c>
      <c r="M73" s="18">
        <v>0.1845</v>
      </c>
      <c r="N73" s="21">
        <v>0.18720000000000001</v>
      </c>
      <c r="O73" s="18">
        <f t="shared" si="27"/>
        <v>8.8400000000000006E-2</v>
      </c>
      <c r="P73" s="32">
        <v>0.54</v>
      </c>
      <c r="Q73" s="30">
        <v>0.20019999999999999</v>
      </c>
      <c r="R73" s="18">
        <v>0.1988</v>
      </c>
      <c r="S73" s="21">
        <v>0.20100000000000001</v>
      </c>
      <c r="T73" s="18">
        <f t="shared" si="28"/>
        <v>0.10170000000000004</v>
      </c>
      <c r="U73" s="32">
        <v>0.54</v>
      </c>
      <c r="V73" s="30">
        <v>0.2109</v>
      </c>
      <c r="W73" s="18">
        <v>0.2079</v>
      </c>
      <c r="X73" s="21">
        <v>0.21190000000000001</v>
      </c>
      <c r="Y73" s="18">
        <f t="shared" si="29"/>
        <v>0.11193333333333336</v>
      </c>
      <c r="Z73" s="32">
        <v>0.54</v>
      </c>
      <c r="AA73" s="30">
        <v>0.21460000000000001</v>
      </c>
      <c r="AB73" s="18">
        <v>0.21540000000000001</v>
      </c>
      <c r="AC73" s="21">
        <v>0.21429999999999999</v>
      </c>
      <c r="AD73" s="18">
        <f t="shared" si="30"/>
        <v>0.11646666666666669</v>
      </c>
      <c r="AE73" s="32">
        <v>0.54</v>
      </c>
      <c r="AF73" s="53">
        <v>9.8299999999999998E-2</v>
      </c>
      <c r="AK73" s="5">
        <f t="shared" si="31"/>
        <v>2.9799999999999993E-2</v>
      </c>
      <c r="AL73">
        <f t="shared" si="32"/>
        <v>15.793423489932888</v>
      </c>
      <c r="AM73">
        <f t="shared" si="33"/>
        <v>36.261931384822148</v>
      </c>
      <c r="AN73">
        <f t="shared" si="34"/>
        <v>2.2960146296296293</v>
      </c>
      <c r="AO73">
        <f t="shared" si="35"/>
        <v>1314.9276677575494</v>
      </c>
      <c r="AP73" s="5">
        <f t="shared" si="36"/>
        <v>1.6499999999999959E-2</v>
      </c>
      <c r="AQ73">
        <f t="shared" si="37"/>
        <v>29.311280303030376</v>
      </c>
      <c r="AR73">
        <f t="shared" si="38"/>
        <v>67.299128388932544</v>
      </c>
      <c r="AS73">
        <f t="shared" si="39"/>
        <v>4529.1726819100268</v>
      </c>
      <c r="AT73" s="5">
        <f t="shared" si="40"/>
        <v>1.1033333333333312E-2</v>
      </c>
      <c r="AU73">
        <f t="shared" si="41"/>
        <v>44.322737210473399</v>
      </c>
      <c r="AV73">
        <f t="shared" si="42"/>
        <v>101.76565306047647</v>
      </c>
      <c r="AW73">
        <v>2.2960146296296293</v>
      </c>
      <c r="AX73">
        <f t="shared" si="43"/>
        <v>10356.248142825263</v>
      </c>
      <c r="AY73" s="5"/>
      <c r="AZ73" s="5">
        <f t="shared" si="44"/>
        <v>0.1182</v>
      </c>
      <c r="BA73">
        <f t="shared" si="24"/>
        <v>3.2892184433164129</v>
      </c>
      <c r="BB73">
        <f t="shared" si="45"/>
        <v>7.5520936659020794</v>
      </c>
      <c r="BC73">
        <f t="shared" si="46"/>
        <v>2.7481072879169184</v>
      </c>
      <c r="BD73">
        <f t="shared" si="47"/>
        <v>7.5520936659020803</v>
      </c>
    </row>
    <row r="74" spans="1:56" x14ac:dyDescent="0.3">
      <c r="A74" s="20">
        <v>0.52</v>
      </c>
      <c r="B74" s="30">
        <v>0.21829999999999999</v>
      </c>
      <c r="C74" s="18">
        <v>0.21909999999999999</v>
      </c>
      <c r="D74" s="21">
        <v>0.2147</v>
      </c>
      <c r="E74" s="18">
        <f t="shared" si="25"/>
        <v>0.11876666666666669</v>
      </c>
      <c r="F74" s="32">
        <v>0.52</v>
      </c>
      <c r="G74" s="30">
        <v>0.20499999999999999</v>
      </c>
      <c r="H74" s="18">
        <v>0.20880000000000001</v>
      </c>
      <c r="I74" s="21">
        <v>0.20630000000000001</v>
      </c>
      <c r="J74" s="18">
        <f t="shared" si="26"/>
        <v>0.1081</v>
      </c>
      <c r="K74" s="32">
        <v>0.52</v>
      </c>
      <c r="L74" s="30">
        <v>0.1875</v>
      </c>
      <c r="M74" s="18">
        <v>0.1867</v>
      </c>
      <c r="N74" s="21">
        <v>0.18790000000000001</v>
      </c>
      <c r="O74" s="18">
        <f t="shared" si="27"/>
        <v>8.8766666666666688E-2</v>
      </c>
      <c r="P74" s="32">
        <v>0.52</v>
      </c>
      <c r="Q74" s="30">
        <v>0.19969999999999999</v>
      </c>
      <c r="R74" s="18">
        <v>0.1993</v>
      </c>
      <c r="S74" s="21">
        <v>0.2034</v>
      </c>
      <c r="T74" s="18">
        <f t="shared" si="28"/>
        <v>0.10220000000000001</v>
      </c>
      <c r="U74" s="32">
        <v>0.52</v>
      </c>
      <c r="V74" s="30">
        <v>0.21229999999999999</v>
      </c>
      <c r="W74" s="18">
        <v>0.20880000000000001</v>
      </c>
      <c r="X74" s="21">
        <v>0.21290000000000001</v>
      </c>
      <c r="Y74" s="18">
        <f t="shared" si="29"/>
        <v>0.11273333333333335</v>
      </c>
      <c r="Z74" s="32">
        <v>0.52</v>
      </c>
      <c r="AA74" s="30">
        <v>0.21460000000000001</v>
      </c>
      <c r="AB74" s="18">
        <v>0.2147</v>
      </c>
      <c r="AC74" s="21">
        <v>0.21659999999999999</v>
      </c>
      <c r="AD74" s="18">
        <f t="shared" si="30"/>
        <v>0.11670000000000003</v>
      </c>
      <c r="AE74" s="32">
        <v>0.52</v>
      </c>
      <c r="AF74" s="53">
        <v>9.8599999999999993E-2</v>
      </c>
      <c r="AK74" s="5">
        <f t="shared" si="31"/>
        <v>0.03</v>
      </c>
      <c r="AL74">
        <f t="shared" si="32"/>
        <v>15.681666666666667</v>
      </c>
      <c r="AM74">
        <f t="shared" si="33"/>
        <v>37.390156702243587</v>
      </c>
      <c r="AN74">
        <f t="shared" si="34"/>
        <v>2.3843228846153846</v>
      </c>
      <c r="AO74">
        <f t="shared" si="35"/>
        <v>1398.0238182183309</v>
      </c>
      <c r="AP74" s="5">
        <f t="shared" si="36"/>
        <v>1.6566666666666674E-2</v>
      </c>
      <c r="AQ74">
        <f t="shared" si="37"/>
        <v>29.18936985244801</v>
      </c>
      <c r="AR74">
        <f t="shared" si="38"/>
        <v>69.596882526694188</v>
      </c>
      <c r="AS74">
        <f t="shared" si="39"/>
        <v>4843.7260574344709</v>
      </c>
      <c r="AT74" s="5">
        <f t="shared" si="40"/>
        <v>1.0666666666666685E-2</v>
      </c>
      <c r="AU74">
        <f t="shared" si="41"/>
        <v>45.880333333333247</v>
      </c>
      <c r="AV74">
        <f t="shared" si="42"/>
        <v>109.39352872044851</v>
      </c>
      <c r="AW74">
        <v>2.3843228846153846</v>
      </c>
      <c r="AX74">
        <f t="shared" si="43"/>
        <v>11966.944125911594</v>
      </c>
      <c r="AY74" s="5"/>
      <c r="AZ74" s="5">
        <f t="shared" si="44"/>
        <v>0.11876666666666669</v>
      </c>
      <c r="BA74">
        <f t="shared" si="24"/>
        <v>3.2693187809898019</v>
      </c>
      <c r="BB74">
        <f t="shared" si="45"/>
        <v>7.7951115866168568</v>
      </c>
      <c r="BC74">
        <f t="shared" si="46"/>
        <v>2.7919727052062768</v>
      </c>
      <c r="BD74">
        <f t="shared" si="47"/>
        <v>7.7951115866168559</v>
      </c>
    </row>
    <row r="75" spans="1:56" x14ac:dyDescent="0.3">
      <c r="A75" s="20">
        <v>0.5</v>
      </c>
      <c r="B75" s="30">
        <v>0.21629999999999999</v>
      </c>
      <c r="C75" s="18">
        <v>0.2205</v>
      </c>
      <c r="D75" s="21">
        <v>0.21379999999999999</v>
      </c>
      <c r="E75" s="18">
        <f t="shared" si="25"/>
        <v>0.11586666666666665</v>
      </c>
      <c r="F75" s="32">
        <v>0.5</v>
      </c>
      <c r="G75" s="30">
        <v>0.20480000000000001</v>
      </c>
      <c r="H75" s="18">
        <v>0.20669999999999999</v>
      </c>
      <c r="I75" s="21">
        <v>0.20380000000000001</v>
      </c>
      <c r="J75" s="18">
        <f t="shared" si="26"/>
        <v>0.10409999999999997</v>
      </c>
      <c r="K75" s="32">
        <v>0.5</v>
      </c>
      <c r="L75" s="30">
        <v>0.18509999999999999</v>
      </c>
      <c r="M75" s="18">
        <v>0.1857</v>
      </c>
      <c r="N75" s="21">
        <v>0.18459999999999999</v>
      </c>
      <c r="O75" s="18">
        <f t="shared" si="27"/>
        <v>8.4133333333333338E-2</v>
      </c>
      <c r="P75" s="32">
        <v>0.5</v>
      </c>
      <c r="Q75" s="30">
        <v>0.19639999999999999</v>
      </c>
      <c r="R75" s="18">
        <v>0.19489999999999999</v>
      </c>
      <c r="S75" s="21">
        <v>0.20200000000000001</v>
      </c>
      <c r="T75" s="18">
        <f t="shared" si="28"/>
        <v>9.676666666666664E-2</v>
      </c>
      <c r="U75" s="32">
        <v>0.5</v>
      </c>
      <c r="V75" s="30">
        <v>0.21149999999999999</v>
      </c>
      <c r="W75" s="18">
        <v>0.20749999999999999</v>
      </c>
      <c r="X75" s="21">
        <v>0.2117</v>
      </c>
      <c r="Y75" s="18">
        <f t="shared" si="29"/>
        <v>0.10923333333333335</v>
      </c>
      <c r="Z75" s="32">
        <v>0.5</v>
      </c>
      <c r="AA75" s="30">
        <v>0.21510000000000001</v>
      </c>
      <c r="AB75" s="18">
        <v>0.21260000000000001</v>
      </c>
      <c r="AC75" s="21">
        <v>0.2152</v>
      </c>
      <c r="AD75" s="18">
        <f t="shared" si="30"/>
        <v>0.11330000000000001</v>
      </c>
      <c r="AE75" s="32">
        <v>0.5</v>
      </c>
      <c r="AF75" s="53">
        <v>0.10100000000000001</v>
      </c>
      <c r="AK75" s="5">
        <f t="shared" si="31"/>
        <v>3.1733333333333308E-2</v>
      </c>
      <c r="AL75">
        <f t="shared" si="32"/>
        <v>14.772169187675084</v>
      </c>
      <c r="AM75">
        <f t="shared" si="33"/>
        <v>36.630485891567318</v>
      </c>
      <c r="AN75">
        <f t="shared" si="34"/>
        <v>2.4796958</v>
      </c>
      <c r="AO75">
        <f t="shared" si="35"/>
        <v>1341.7924966523124</v>
      </c>
      <c r="AP75" s="5">
        <f t="shared" si="36"/>
        <v>1.9100000000000006E-2</v>
      </c>
      <c r="AQ75">
        <f t="shared" si="37"/>
        <v>25.187560471204179</v>
      </c>
      <c r="AR75">
        <f t="shared" si="38"/>
        <v>62.457487912691022</v>
      </c>
      <c r="AS75">
        <f t="shared" si="39"/>
        <v>3900.9377963639449</v>
      </c>
      <c r="AT75" s="5">
        <f t="shared" si="40"/>
        <v>1.1766666666666675E-2</v>
      </c>
      <c r="AU75">
        <f t="shared" si="41"/>
        <v>41.498801180358797</v>
      </c>
      <c r="AV75">
        <f t="shared" si="42"/>
        <v>102.90440299197076</v>
      </c>
      <c r="AW75">
        <v>2.4796958</v>
      </c>
      <c r="AX75">
        <f t="shared" si="43"/>
        <v>10589.31615513392</v>
      </c>
      <c r="AY75" s="5"/>
      <c r="AZ75" s="5">
        <f t="shared" si="44"/>
        <v>0.11586666666666665</v>
      </c>
      <c r="BA75">
        <f t="shared" si="24"/>
        <v>3.3732382815496744</v>
      </c>
      <c r="BB75">
        <f t="shared" si="45"/>
        <v>8.3646047991579451</v>
      </c>
      <c r="BC75">
        <f t="shared" si="46"/>
        <v>2.8921626508821983</v>
      </c>
      <c r="BD75">
        <f t="shared" si="47"/>
        <v>8.3646047991579451</v>
      </c>
    </row>
    <row r="76" spans="1:56" x14ac:dyDescent="0.3">
      <c r="A76" s="20">
        <v>0.48</v>
      </c>
      <c r="B76" s="30">
        <v>0.21629999999999999</v>
      </c>
      <c r="C76" s="18">
        <v>0.218</v>
      </c>
      <c r="D76" s="21">
        <v>0.21060000000000001</v>
      </c>
      <c r="E76" s="18">
        <f t="shared" si="25"/>
        <v>0.11236666666666667</v>
      </c>
      <c r="F76" s="32">
        <v>0.48</v>
      </c>
      <c r="G76" s="30">
        <v>0.2026</v>
      </c>
      <c r="H76" s="18">
        <v>0.20699999999999999</v>
      </c>
      <c r="I76" s="21">
        <v>0.2039</v>
      </c>
      <c r="J76" s="18">
        <f t="shared" si="26"/>
        <v>0.10189999999999999</v>
      </c>
      <c r="K76" s="32">
        <v>0.48</v>
      </c>
      <c r="L76" s="30">
        <v>0.18429999999999999</v>
      </c>
      <c r="M76" s="18">
        <v>0.182</v>
      </c>
      <c r="N76" s="21">
        <v>0.183</v>
      </c>
      <c r="O76" s="18">
        <f t="shared" si="27"/>
        <v>8.049999999999996E-2</v>
      </c>
      <c r="P76" s="32">
        <v>0.48</v>
      </c>
      <c r="Q76" s="30">
        <v>0.1966</v>
      </c>
      <c r="R76" s="18">
        <v>0.19700000000000001</v>
      </c>
      <c r="S76" s="21">
        <v>0.19819999999999999</v>
      </c>
      <c r="T76" s="18">
        <f t="shared" si="28"/>
        <v>9.4666666666666677E-2</v>
      </c>
      <c r="U76" s="32">
        <v>0.48</v>
      </c>
      <c r="V76" s="30">
        <v>0.20810000000000001</v>
      </c>
      <c r="W76" s="18">
        <v>0.2074</v>
      </c>
      <c r="X76" s="21">
        <v>0.21149999999999999</v>
      </c>
      <c r="Y76" s="18">
        <f t="shared" si="29"/>
        <v>0.10639999999999999</v>
      </c>
      <c r="Z76" s="32">
        <v>0.48</v>
      </c>
      <c r="AA76" s="30">
        <v>0.21340000000000001</v>
      </c>
      <c r="AB76" s="18">
        <v>0.2135</v>
      </c>
      <c r="AC76" s="21">
        <v>0.214</v>
      </c>
      <c r="AD76" s="18">
        <f t="shared" si="30"/>
        <v>0.11103333333333334</v>
      </c>
      <c r="AE76" s="32">
        <v>0.48</v>
      </c>
      <c r="AF76" s="53">
        <v>0.1026</v>
      </c>
      <c r="AK76" s="5">
        <f t="shared" si="31"/>
        <v>3.186666666666671E-2</v>
      </c>
      <c r="AL76">
        <f t="shared" si="32"/>
        <v>14.706309902370968</v>
      </c>
      <c r="AM76">
        <f t="shared" si="33"/>
        <v>37.986640519174685</v>
      </c>
      <c r="AN76">
        <f t="shared" si="34"/>
        <v>2.5830164583333333</v>
      </c>
      <c r="AO76">
        <f t="shared" si="35"/>
        <v>1442.9848579330039</v>
      </c>
      <c r="AP76" s="5">
        <f t="shared" si="36"/>
        <v>1.7699999999999994E-2</v>
      </c>
      <c r="AQ76">
        <f t="shared" si="37"/>
        <v>27.257437570621477</v>
      </c>
      <c r="AR76">
        <f t="shared" si="38"/>
        <v>70.406409856908624</v>
      </c>
      <c r="AS76">
        <f t="shared" si="39"/>
        <v>4957.0625489389995</v>
      </c>
      <c r="AT76" s="5">
        <f t="shared" si="40"/>
        <v>1.046666666666668E-2</v>
      </c>
      <c r="AU76">
        <f t="shared" si="41"/>
        <v>46.775933970275958</v>
      </c>
      <c r="AV76">
        <f t="shared" si="42"/>
        <v>120.82300729913605</v>
      </c>
      <c r="AW76">
        <v>2.5830164583333333</v>
      </c>
      <c r="AX76">
        <f t="shared" si="43"/>
        <v>14598.199092807083</v>
      </c>
      <c r="AY76" s="5"/>
      <c r="AZ76" s="5">
        <f t="shared" si="44"/>
        <v>0.11236666666666667</v>
      </c>
      <c r="BA76">
        <f t="shared" si="24"/>
        <v>3.5059015178483133</v>
      </c>
      <c r="BB76">
        <f t="shared" si="45"/>
        <v>9.0558013218980076</v>
      </c>
      <c r="BC76">
        <f t="shared" si="46"/>
        <v>3.0092858491505932</v>
      </c>
      <c r="BD76">
        <f t="shared" si="47"/>
        <v>9.0558013218980058</v>
      </c>
    </row>
    <row r="77" spans="1:56" x14ac:dyDescent="0.3">
      <c r="A77" s="20">
        <v>0.46</v>
      </c>
      <c r="B77" s="30">
        <v>0.2145</v>
      </c>
      <c r="C77" s="18">
        <v>0.216</v>
      </c>
      <c r="D77" s="21">
        <v>0.20830000000000001</v>
      </c>
      <c r="E77" s="18">
        <f t="shared" si="25"/>
        <v>0.11093333333333334</v>
      </c>
      <c r="F77" s="32">
        <v>0.46</v>
      </c>
      <c r="G77" s="30">
        <v>0.19980000000000001</v>
      </c>
      <c r="H77" s="18">
        <v>0.20499999999999999</v>
      </c>
      <c r="I77" s="21">
        <v>0.2009</v>
      </c>
      <c r="J77" s="18">
        <f t="shared" si="26"/>
        <v>9.9900000000000003E-2</v>
      </c>
      <c r="K77" s="32">
        <v>0.46</v>
      </c>
      <c r="L77" s="30">
        <v>0.18049999999999999</v>
      </c>
      <c r="M77" s="18">
        <v>0.18360000000000001</v>
      </c>
      <c r="N77" s="21">
        <v>0.1802</v>
      </c>
      <c r="O77" s="18">
        <f t="shared" si="27"/>
        <v>7.9433333333333342E-2</v>
      </c>
      <c r="P77" s="32">
        <v>0.46</v>
      </c>
      <c r="Q77" s="30">
        <v>0.19400000000000001</v>
      </c>
      <c r="R77" s="18">
        <v>0.19500000000000001</v>
      </c>
      <c r="S77" s="21">
        <v>0.19869999999999999</v>
      </c>
      <c r="T77" s="18">
        <f t="shared" si="28"/>
        <v>9.3899999999999997E-2</v>
      </c>
      <c r="U77" s="32">
        <v>0.46</v>
      </c>
      <c r="V77" s="30">
        <v>0.21029999999999999</v>
      </c>
      <c r="W77" s="18">
        <v>0.20630000000000001</v>
      </c>
      <c r="X77" s="21">
        <v>0.21199999999999999</v>
      </c>
      <c r="Y77" s="18">
        <f t="shared" si="29"/>
        <v>0.10753333333333333</v>
      </c>
      <c r="Z77" s="32">
        <v>0.46</v>
      </c>
      <c r="AA77" s="30">
        <v>0.21310000000000001</v>
      </c>
      <c r="AB77" s="18">
        <v>0.2104</v>
      </c>
      <c r="AC77" s="21">
        <v>0.21190000000000001</v>
      </c>
      <c r="AD77" s="18">
        <f t="shared" si="30"/>
        <v>0.10979999999999999</v>
      </c>
      <c r="AE77" s="32">
        <v>0.46</v>
      </c>
      <c r="AF77" s="53">
        <v>0.10199999999999999</v>
      </c>
      <c r="AK77" s="5">
        <f t="shared" si="31"/>
        <v>3.15E-2</v>
      </c>
      <c r="AL77">
        <f t="shared" si="32"/>
        <v>14.888765873015874</v>
      </c>
      <c r="AM77">
        <f t="shared" si="33"/>
        <v>40.130011089674781</v>
      </c>
      <c r="AN77">
        <f t="shared" si="34"/>
        <v>2.6953215217391304</v>
      </c>
      <c r="AO77">
        <f t="shared" si="35"/>
        <v>1610.4177900574209</v>
      </c>
      <c r="AP77" s="5">
        <f t="shared" si="36"/>
        <v>1.7033333333333345E-2</v>
      </c>
      <c r="AQ77">
        <f t="shared" si="37"/>
        <v>28.362724103065865</v>
      </c>
      <c r="AR77">
        <f t="shared" si="38"/>
        <v>76.446660690142608</v>
      </c>
      <c r="AS77">
        <f t="shared" si="39"/>
        <v>5844.0919306737951</v>
      </c>
      <c r="AT77" s="5">
        <f t="shared" si="40"/>
        <v>1.1033333333333339E-2</v>
      </c>
      <c r="AU77">
        <f t="shared" si="41"/>
        <v>44.322737210473285</v>
      </c>
      <c r="AV77">
        <f t="shared" si="42"/>
        <v>119.46402750577643</v>
      </c>
      <c r="AW77">
        <v>2.6953215217391304</v>
      </c>
      <c r="AX77">
        <f t="shared" si="43"/>
        <v>14271.653867900906</v>
      </c>
      <c r="AY77" s="5"/>
      <c r="AZ77" s="5">
        <f t="shared" si="44"/>
        <v>0.11093333333333334</v>
      </c>
      <c r="BA77">
        <f t="shared" si="24"/>
        <v>3.5626782051282047</v>
      </c>
      <c r="BB77">
        <f t="shared" si="45"/>
        <v>9.6025632413129856</v>
      </c>
      <c r="BC77">
        <f t="shared" si="46"/>
        <v>3.0988002906468473</v>
      </c>
      <c r="BD77">
        <f t="shared" si="47"/>
        <v>9.6025632413129856</v>
      </c>
    </row>
    <row r="78" spans="1:56" x14ac:dyDescent="0.3">
      <c r="A78" s="20">
        <v>0.45</v>
      </c>
      <c r="B78" s="30">
        <v>0.21299999999999999</v>
      </c>
      <c r="C78" s="18">
        <v>0.21440000000000001</v>
      </c>
      <c r="D78" s="21">
        <v>0.2064</v>
      </c>
      <c r="E78" s="18">
        <f t="shared" si="25"/>
        <v>0.10476666666666669</v>
      </c>
      <c r="F78" s="32">
        <v>0.45</v>
      </c>
      <c r="G78" s="30">
        <v>0.19919999999999999</v>
      </c>
      <c r="H78" s="18">
        <v>0.2021</v>
      </c>
      <c r="I78" s="21">
        <v>0.2014</v>
      </c>
      <c r="J78" s="18">
        <f t="shared" si="26"/>
        <v>9.4399999999999998E-2</v>
      </c>
      <c r="K78" s="32">
        <v>0.45</v>
      </c>
      <c r="L78" s="30">
        <v>0.17949999999999999</v>
      </c>
      <c r="M78" s="18">
        <v>0.18190000000000001</v>
      </c>
      <c r="N78" s="21">
        <v>0.17780000000000001</v>
      </c>
      <c r="O78" s="18">
        <f t="shared" si="27"/>
        <v>7.3233333333333331E-2</v>
      </c>
      <c r="P78" s="32">
        <v>0.45</v>
      </c>
      <c r="Q78" s="30">
        <v>0.1925</v>
      </c>
      <c r="R78" s="18">
        <v>0.19400000000000001</v>
      </c>
      <c r="S78" s="21">
        <v>0.19650000000000001</v>
      </c>
      <c r="T78" s="18">
        <f t="shared" si="28"/>
        <v>8.7833333333333333E-2</v>
      </c>
      <c r="U78" s="32">
        <v>0.45</v>
      </c>
      <c r="V78" s="30">
        <v>0.2122</v>
      </c>
      <c r="W78" s="18">
        <v>0.20469999999999999</v>
      </c>
      <c r="X78" s="21">
        <v>0.2117</v>
      </c>
      <c r="Y78" s="18">
        <f t="shared" si="29"/>
        <v>0.10303333333333335</v>
      </c>
      <c r="Z78" s="32">
        <v>0.45</v>
      </c>
      <c r="AA78" s="30">
        <v>0.21129999999999999</v>
      </c>
      <c r="AB78" s="18">
        <v>0.20960000000000001</v>
      </c>
      <c r="AC78" s="21">
        <v>0.21160000000000001</v>
      </c>
      <c r="AD78" s="18">
        <f t="shared" si="30"/>
        <v>0.10433333333333335</v>
      </c>
      <c r="AE78" s="32">
        <v>0.45</v>
      </c>
      <c r="AF78" s="53">
        <v>0.1065</v>
      </c>
      <c r="AK78" s="5">
        <f t="shared" si="31"/>
        <v>3.1533333333333358E-2</v>
      </c>
      <c r="AL78">
        <f t="shared" si="32"/>
        <v>14.872003453135997</v>
      </c>
      <c r="AM78">
        <f t="shared" si="33"/>
        <v>40.975605000363139</v>
      </c>
      <c r="AN78">
        <f t="shared" si="34"/>
        <v>2.7552175555555554</v>
      </c>
      <c r="AO78">
        <f t="shared" si="35"/>
        <v>1679.0002051457845</v>
      </c>
      <c r="AP78" s="5">
        <f t="shared" si="36"/>
        <v>1.6933333333333356E-2</v>
      </c>
      <c r="AQ78">
        <f t="shared" si="37"/>
        <v>28.536025721784739</v>
      </c>
      <c r="AR78">
        <f t="shared" si="38"/>
        <v>78.622959034446197</v>
      </c>
      <c r="AS78">
        <f t="shared" si="39"/>
        <v>6181.5696873322049</v>
      </c>
      <c r="AT78" s="5">
        <f t="shared" si="40"/>
        <v>1.0366666666666691E-2</v>
      </c>
      <c r="AU78">
        <f t="shared" si="41"/>
        <v>47.236694587352524</v>
      </c>
      <c r="AV78">
        <f t="shared" si="42"/>
        <v>130.14737019348976</v>
      </c>
      <c r="AW78">
        <v>2.7552175555555554</v>
      </c>
      <c r="AX78">
        <f t="shared" si="43"/>
        <v>16938.337968281267</v>
      </c>
      <c r="AY78" s="5"/>
      <c r="AZ78" s="5">
        <f t="shared" si="44"/>
        <v>0.10476666666666669</v>
      </c>
      <c r="BA78">
        <f t="shared" si="24"/>
        <v>3.8248936737724035</v>
      </c>
      <c r="BB78">
        <f t="shared" si="45"/>
        <v>10.538414198111109</v>
      </c>
      <c r="BC78">
        <f t="shared" si="46"/>
        <v>3.2462923771760162</v>
      </c>
      <c r="BD78">
        <f t="shared" si="47"/>
        <v>10.538414198111109</v>
      </c>
    </row>
    <row r="79" spans="1:56" x14ac:dyDescent="0.3">
      <c r="A79" s="20">
        <v>0.44</v>
      </c>
      <c r="B79" s="30">
        <v>0.2112</v>
      </c>
      <c r="C79" s="18">
        <v>0.2112</v>
      </c>
      <c r="D79" s="21">
        <v>0.20269999999999999</v>
      </c>
      <c r="E79" s="18">
        <f t="shared" si="25"/>
        <v>0.10286666666666668</v>
      </c>
      <c r="F79" s="32">
        <v>0.44</v>
      </c>
      <c r="G79" s="30">
        <v>0.1978</v>
      </c>
      <c r="H79" s="18">
        <v>0.2006</v>
      </c>
      <c r="I79" s="21">
        <v>0.19819999999999999</v>
      </c>
      <c r="J79" s="18">
        <f t="shared" si="26"/>
        <v>9.3366666666666667E-2</v>
      </c>
      <c r="K79" s="32">
        <v>0.44</v>
      </c>
      <c r="L79" s="30">
        <v>0.1784</v>
      </c>
      <c r="M79" s="18">
        <v>0.17849999999999999</v>
      </c>
      <c r="N79" s="21">
        <v>0.17899999999999999</v>
      </c>
      <c r="O79" s="18">
        <f t="shared" si="27"/>
        <v>7.3133333333333342E-2</v>
      </c>
      <c r="P79" s="32">
        <v>0.44</v>
      </c>
      <c r="Q79" s="30">
        <v>0.1905</v>
      </c>
      <c r="R79" s="18">
        <v>0.192</v>
      </c>
      <c r="S79" s="21">
        <v>0.19339999999999999</v>
      </c>
      <c r="T79" s="18">
        <f t="shared" si="28"/>
        <v>8.646666666666665E-2</v>
      </c>
      <c r="U79" s="32">
        <v>0.44</v>
      </c>
      <c r="V79" s="30">
        <v>0.2092</v>
      </c>
      <c r="W79" s="18">
        <v>0.2039</v>
      </c>
      <c r="X79" s="21">
        <v>0.2104</v>
      </c>
      <c r="Y79" s="18">
        <f t="shared" si="29"/>
        <v>0.10233333333333335</v>
      </c>
      <c r="Z79" s="32">
        <v>0.44</v>
      </c>
      <c r="AA79" s="30">
        <v>0.20860000000000001</v>
      </c>
      <c r="AB79" s="18">
        <v>0.20860000000000001</v>
      </c>
      <c r="AC79" s="21">
        <v>0.2114</v>
      </c>
      <c r="AD79" s="18">
        <f t="shared" si="30"/>
        <v>0.10403333333333335</v>
      </c>
      <c r="AE79" s="32">
        <v>0.44</v>
      </c>
      <c r="AF79" s="53">
        <v>0.1055</v>
      </c>
      <c r="AK79" s="5">
        <f t="shared" si="31"/>
        <v>2.9733333333333334E-2</v>
      </c>
      <c r="AL79">
        <f t="shared" si="32"/>
        <v>15.831010164424512</v>
      </c>
      <c r="AM79">
        <f t="shared" si="33"/>
        <v>44.609192516455423</v>
      </c>
      <c r="AN79">
        <f t="shared" si="34"/>
        <v>2.8178361363636362</v>
      </c>
      <c r="AO79">
        <f t="shared" si="35"/>
        <v>1989.9800569701824</v>
      </c>
      <c r="AP79" s="5">
        <f t="shared" si="36"/>
        <v>1.6400000000000026E-2</v>
      </c>
      <c r="AQ79">
        <f t="shared" si="37"/>
        <v>29.496004878048737</v>
      </c>
      <c r="AR79">
        <f t="shared" si="38"/>
        <v>83.114908423723818</v>
      </c>
      <c r="AS79">
        <f t="shared" si="39"/>
        <v>6908.0880022839965</v>
      </c>
      <c r="AT79" s="5">
        <f t="shared" si="40"/>
        <v>9.5000000000000084E-3</v>
      </c>
      <c r="AU79">
        <f t="shared" si="41"/>
        <v>51.636328947368369</v>
      </c>
      <c r="AV79">
        <f t="shared" si="42"/>
        <v>145.50271365705427</v>
      </c>
      <c r="AW79">
        <v>2.8178361363636362</v>
      </c>
      <c r="AX79">
        <f t="shared" si="43"/>
        <v>21171.039681566726</v>
      </c>
      <c r="AY79" s="5"/>
      <c r="AZ79" s="5">
        <f t="shared" si="44"/>
        <v>0.10286666666666668</v>
      </c>
      <c r="BA79">
        <f t="shared" si="24"/>
        <v>3.9120943832361199</v>
      </c>
      <c r="BB79">
        <f t="shared" si="45"/>
        <v>11.023640921947951</v>
      </c>
      <c r="BC79">
        <f t="shared" si="46"/>
        <v>3.3201868805758434</v>
      </c>
      <c r="BD79">
        <f t="shared" si="47"/>
        <v>11.023640921947949</v>
      </c>
    </row>
    <row r="80" spans="1:56" x14ac:dyDescent="0.3">
      <c r="A80" s="20">
        <v>0.43</v>
      </c>
      <c r="B80" s="30">
        <v>0.21160000000000001</v>
      </c>
      <c r="C80" s="18">
        <v>0.2114</v>
      </c>
      <c r="D80" s="21">
        <v>0.20430000000000001</v>
      </c>
      <c r="E80" s="18">
        <f t="shared" si="25"/>
        <v>0.10100000000000003</v>
      </c>
      <c r="F80" s="32">
        <v>0.43</v>
      </c>
      <c r="G80" s="30">
        <v>0.19739999999999999</v>
      </c>
      <c r="H80" s="18">
        <v>0.2021</v>
      </c>
      <c r="I80" s="21">
        <v>0.1991</v>
      </c>
      <c r="J80" s="18">
        <f t="shared" si="26"/>
        <v>9.1433333333333339E-2</v>
      </c>
      <c r="K80" s="32">
        <v>0.43</v>
      </c>
      <c r="L80" s="30">
        <v>0.17929999999999999</v>
      </c>
      <c r="M80" s="18">
        <v>0.1777</v>
      </c>
      <c r="N80" s="21">
        <v>0.17810000000000001</v>
      </c>
      <c r="O80" s="18">
        <f t="shared" si="27"/>
        <v>7.0266666666666672E-2</v>
      </c>
      <c r="P80" s="32">
        <v>0.43</v>
      </c>
      <c r="Q80" s="30">
        <v>0.19159999999999999</v>
      </c>
      <c r="R80" s="18">
        <v>0.19109999999999999</v>
      </c>
      <c r="S80" s="21">
        <v>0.19520000000000001</v>
      </c>
      <c r="T80" s="18">
        <f t="shared" si="28"/>
        <v>8.4533333333333321E-2</v>
      </c>
      <c r="U80" s="32">
        <v>0.43</v>
      </c>
      <c r="V80" s="30">
        <v>0.21110000000000001</v>
      </c>
      <c r="W80" s="18">
        <v>0.2054</v>
      </c>
      <c r="X80" s="21">
        <v>0.21129999999999999</v>
      </c>
      <c r="Y80" s="18">
        <f t="shared" si="29"/>
        <v>0.10116666666666663</v>
      </c>
      <c r="Z80" s="32">
        <v>0.43</v>
      </c>
      <c r="AA80" s="30">
        <v>0.2097</v>
      </c>
      <c r="AB80" s="18">
        <v>0.2082</v>
      </c>
      <c r="AC80" s="21">
        <v>0.20949999999999999</v>
      </c>
      <c r="AD80" s="18">
        <f t="shared" si="30"/>
        <v>0.10103333333333331</v>
      </c>
      <c r="AE80" s="32">
        <v>0.43</v>
      </c>
      <c r="AF80" s="53">
        <v>0.1081</v>
      </c>
      <c r="AK80" s="5">
        <f t="shared" si="31"/>
        <v>3.0733333333333362E-2</v>
      </c>
      <c r="AL80">
        <f t="shared" si="32"/>
        <v>15.284347143890079</v>
      </c>
      <c r="AM80">
        <f t="shared" si="33"/>
        <v>44.070385370286303</v>
      </c>
      <c r="AN80">
        <f t="shared" si="34"/>
        <v>2.8833672093023255</v>
      </c>
      <c r="AO80">
        <f t="shared" si="35"/>
        <v>1942.198866685545</v>
      </c>
      <c r="AP80" s="5">
        <f t="shared" si="36"/>
        <v>1.6466666666666713E-2</v>
      </c>
      <c r="AQ80">
        <f t="shared" si="37"/>
        <v>29.372605802968874</v>
      </c>
      <c r="AR80">
        <f t="shared" si="38"/>
        <v>84.692008424043649</v>
      </c>
      <c r="AS80">
        <f t="shared" si="39"/>
        <v>7172.7362908982805</v>
      </c>
      <c r="AT80" s="5">
        <f t="shared" si="40"/>
        <v>9.5666666666666955E-3</v>
      </c>
      <c r="AU80">
        <f t="shared" si="41"/>
        <v>51.269591695702509</v>
      </c>
      <c r="AV80">
        <f t="shared" si="42"/>
        <v>147.82905952970742</v>
      </c>
      <c r="AW80">
        <v>2.8833672093023255</v>
      </c>
      <c r="AX80">
        <f t="shared" si="43"/>
        <v>21853.430841437781</v>
      </c>
      <c r="AY80" s="5"/>
      <c r="AZ80" s="5">
        <f t="shared" si="44"/>
        <v>0.10100000000000003</v>
      </c>
      <c r="BA80">
        <f t="shared" si="24"/>
        <v>4.0009950495049491</v>
      </c>
      <c r="BB80">
        <f t="shared" si="45"/>
        <v>11.536337930323505</v>
      </c>
      <c r="BC80">
        <f t="shared" si="46"/>
        <v>3.3965185013957315</v>
      </c>
      <c r="BD80">
        <f t="shared" si="47"/>
        <v>11.536337930323507</v>
      </c>
    </row>
    <row r="81" spans="1:56" x14ac:dyDescent="0.3">
      <c r="A81" s="20">
        <v>0.42</v>
      </c>
      <c r="B81" s="30">
        <v>0.20519999999999999</v>
      </c>
      <c r="C81" s="18">
        <v>0.2109</v>
      </c>
      <c r="D81" s="21">
        <v>0.2014</v>
      </c>
      <c r="E81" s="18">
        <f t="shared" si="25"/>
        <v>9.7133333333333335E-2</v>
      </c>
      <c r="F81" s="32">
        <v>0.42</v>
      </c>
      <c r="G81" s="30">
        <v>0.19689999999999999</v>
      </c>
      <c r="H81" s="18">
        <v>0.1976</v>
      </c>
      <c r="I81" s="21">
        <v>0.19719999999999999</v>
      </c>
      <c r="J81" s="18">
        <f t="shared" si="26"/>
        <v>8.8533333333333283E-2</v>
      </c>
      <c r="K81" s="32">
        <v>0.42</v>
      </c>
      <c r="L81" s="30">
        <v>0.17430000000000001</v>
      </c>
      <c r="M81" s="18">
        <v>0.1757</v>
      </c>
      <c r="N81" s="21">
        <v>0.17449999999999999</v>
      </c>
      <c r="O81" s="18">
        <f t="shared" si="27"/>
        <v>6.6133333333333308E-2</v>
      </c>
      <c r="P81" s="32">
        <v>0.42</v>
      </c>
      <c r="Q81" s="30">
        <v>0.19</v>
      </c>
      <c r="R81" s="18">
        <v>0.18790000000000001</v>
      </c>
      <c r="S81" s="21">
        <v>0.19270000000000001</v>
      </c>
      <c r="T81" s="18">
        <f t="shared" si="28"/>
        <v>8.1500000000000003E-2</v>
      </c>
      <c r="U81" s="32">
        <v>0.42</v>
      </c>
      <c r="V81" s="30">
        <v>0.20949999999999999</v>
      </c>
      <c r="W81" s="18">
        <v>0.2039</v>
      </c>
      <c r="X81" s="21">
        <v>0.20760000000000001</v>
      </c>
      <c r="Y81" s="18">
        <f t="shared" si="29"/>
        <v>9.8299999999999985E-2</v>
      </c>
      <c r="Z81" s="32">
        <v>0.42</v>
      </c>
      <c r="AA81" s="30">
        <v>0.20910000000000001</v>
      </c>
      <c r="AB81" s="18">
        <v>0.20880000000000001</v>
      </c>
      <c r="AC81" s="21">
        <v>0.20619999999999999</v>
      </c>
      <c r="AD81" s="18">
        <f t="shared" si="30"/>
        <v>9.9333333333333371E-2</v>
      </c>
      <c r="AE81" s="32">
        <v>0.42</v>
      </c>
      <c r="AF81" s="53">
        <v>0.1087</v>
      </c>
      <c r="AK81" s="5">
        <f t="shared" si="31"/>
        <v>3.1000000000000028E-2</v>
      </c>
      <c r="AL81">
        <f t="shared" si="32"/>
        <v>15.144532258064501</v>
      </c>
      <c r="AM81">
        <f t="shared" si="33"/>
        <v>44.706944087246498</v>
      </c>
      <c r="AN81">
        <f t="shared" si="34"/>
        <v>2.9520188095238096</v>
      </c>
      <c r="AO81">
        <f t="shared" si="35"/>
        <v>1998.7108496201847</v>
      </c>
      <c r="AP81" s="5">
        <f t="shared" si="36"/>
        <v>1.5633333333333332E-2</v>
      </c>
      <c r="AQ81">
        <f t="shared" si="37"/>
        <v>30.99075909737029</v>
      </c>
      <c r="AR81">
        <f t="shared" si="38"/>
        <v>91.485303776858217</v>
      </c>
      <c r="AS81">
        <f t="shared" si="39"/>
        <v>8369.5608071440274</v>
      </c>
      <c r="AT81" s="5">
        <f t="shared" si="40"/>
        <v>8.600000000000052E-3</v>
      </c>
      <c r="AU81">
        <f t="shared" si="41"/>
        <v>57.143834883720579</v>
      </c>
      <c r="AV81">
        <f t="shared" si="42"/>
        <v>168.68967542506596</v>
      </c>
      <c r="AW81">
        <v>2.9520188095238096</v>
      </c>
      <c r="AX81">
        <f t="shared" si="43"/>
        <v>28456.2065950141</v>
      </c>
      <c r="AY81" s="5"/>
      <c r="AZ81" s="5">
        <f t="shared" si="44"/>
        <v>9.7133333333333335E-2</v>
      </c>
      <c r="BA81">
        <f t="shared" si="24"/>
        <v>4.1961301532830015</v>
      </c>
      <c r="BB81">
        <f t="shared" si="45"/>
        <v>12.387055139701447</v>
      </c>
      <c r="BC81">
        <f t="shared" si="46"/>
        <v>3.5195248457286739</v>
      </c>
      <c r="BD81">
        <f t="shared" si="47"/>
        <v>12.387055139701445</v>
      </c>
    </row>
    <row r="82" spans="1:56" x14ac:dyDescent="0.3">
      <c r="A82" s="20">
        <v>0.41</v>
      </c>
      <c r="B82" s="30">
        <v>0.19550000000000001</v>
      </c>
      <c r="C82" s="18">
        <v>0.19139999999999999</v>
      </c>
      <c r="D82" s="21">
        <v>0.19109999999999999</v>
      </c>
      <c r="E82" s="18">
        <f t="shared" si="25"/>
        <v>9.2466666666666683E-2</v>
      </c>
      <c r="F82" s="32">
        <v>0.41</v>
      </c>
      <c r="G82" s="30">
        <v>0.1867</v>
      </c>
      <c r="H82" s="18">
        <v>0.19139999999999999</v>
      </c>
      <c r="I82" s="21">
        <v>0.18870000000000001</v>
      </c>
      <c r="J82" s="18">
        <f t="shared" si="26"/>
        <v>8.8733333333333317E-2</v>
      </c>
      <c r="K82" s="32">
        <v>0.41</v>
      </c>
      <c r="L82" s="30">
        <v>0.16339999999999999</v>
      </c>
      <c r="M82" s="18">
        <v>0.16489999999999999</v>
      </c>
      <c r="N82" s="21">
        <v>0.15890000000000001</v>
      </c>
      <c r="O82" s="18">
        <f t="shared" si="27"/>
        <v>6.2199999999999991E-2</v>
      </c>
      <c r="P82" s="32">
        <v>0.41</v>
      </c>
      <c r="Q82" s="30">
        <v>0.18279999999999999</v>
      </c>
      <c r="R82" s="18">
        <v>0.1842</v>
      </c>
      <c r="S82" s="21">
        <v>0.1842</v>
      </c>
      <c r="T82" s="18">
        <f t="shared" si="28"/>
        <v>8.3533333333333334E-2</v>
      </c>
      <c r="U82" s="32">
        <v>0.41</v>
      </c>
      <c r="V82" s="30">
        <v>0.19769999999999999</v>
      </c>
      <c r="W82" s="18">
        <v>0.19439999999999999</v>
      </c>
      <c r="X82" s="21">
        <v>0.19869999999999999</v>
      </c>
      <c r="Y82" s="18">
        <f t="shared" si="29"/>
        <v>9.6733333333333324E-2</v>
      </c>
      <c r="Z82" s="32">
        <v>0.41</v>
      </c>
      <c r="AA82" s="30">
        <v>0.1983</v>
      </c>
      <c r="AB82" s="18">
        <v>0.20100000000000001</v>
      </c>
      <c r="AC82" s="21">
        <v>0.19839999999999999</v>
      </c>
      <c r="AD82" s="18">
        <f t="shared" si="30"/>
        <v>9.9033333333333348E-2</v>
      </c>
      <c r="AE82" s="32">
        <v>0.41</v>
      </c>
      <c r="AF82" s="53">
        <v>0.1002</v>
      </c>
      <c r="AK82" s="5">
        <f t="shared" si="31"/>
        <v>3.0266666666666692E-2</v>
      </c>
      <c r="AL82">
        <f t="shared" si="32"/>
        <v>15.534957121879577</v>
      </c>
      <c r="AM82">
        <f t="shared" si="33"/>
        <v>46.978009668664484</v>
      </c>
      <c r="AN82">
        <f t="shared" si="34"/>
        <v>3.0240192682926832</v>
      </c>
      <c r="AO82">
        <f t="shared" si="35"/>
        <v>2206.9333924291336</v>
      </c>
      <c r="AP82" s="5">
        <f t="shared" si="36"/>
        <v>8.9333333333333487E-3</v>
      </c>
      <c r="AQ82">
        <f t="shared" si="37"/>
        <v>54.974615920397916</v>
      </c>
      <c r="AR82">
        <f t="shared" si="38"/>
        <v>166.244297810273</v>
      </c>
      <c r="AS82">
        <f t="shared" si="39"/>
        <v>27637.16655443074</v>
      </c>
      <c r="AT82" s="5">
        <f t="shared" si="40"/>
        <v>3.7333333333333663E-3</v>
      </c>
      <c r="AU82">
        <f t="shared" si="41"/>
        <v>132.93043809523692</v>
      </c>
      <c r="AV82">
        <f t="shared" si="42"/>
        <v>401.98420614258418</v>
      </c>
      <c r="AW82">
        <v>3.0240192682926832</v>
      </c>
      <c r="AX82">
        <f t="shared" si="43"/>
        <v>161591.30198808361</v>
      </c>
      <c r="AY82" s="5"/>
      <c r="AZ82" s="5">
        <f t="shared" si="44"/>
        <v>9.2466666666666683E-2</v>
      </c>
      <c r="BA82">
        <f t="shared" si="24"/>
        <v>4.4535873347752934</v>
      </c>
      <c r="BB82">
        <f t="shared" si="45"/>
        <v>13.467733913384745</v>
      </c>
      <c r="BC82">
        <f t="shared" si="46"/>
        <v>3.6698411291750417</v>
      </c>
      <c r="BD82">
        <f t="shared" si="47"/>
        <v>13.467733913384745</v>
      </c>
    </row>
    <row r="83" spans="1:56" x14ac:dyDescent="0.3">
      <c r="A83" s="20">
        <v>0.4</v>
      </c>
      <c r="B83" s="30">
        <v>0.1968</v>
      </c>
      <c r="C83" s="18">
        <v>0.19739999999999999</v>
      </c>
      <c r="D83" s="21">
        <v>0.19439999999999999</v>
      </c>
      <c r="E83" s="18">
        <f t="shared" si="25"/>
        <v>8.5900000000000018E-2</v>
      </c>
      <c r="F83" s="32">
        <v>0.4</v>
      </c>
      <c r="G83" s="30">
        <v>0.19059999999999999</v>
      </c>
      <c r="H83" s="18">
        <v>0.19320000000000001</v>
      </c>
      <c r="I83" s="21">
        <v>0.18709999999999999</v>
      </c>
      <c r="J83" s="18">
        <f t="shared" si="26"/>
        <v>0.08</v>
      </c>
      <c r="K83" s="32">
        <v>0.4</v>
      </c>
      <c r="L83" s="30">
        <v>0.1681</v>
      </c>
      <c r="M83" s="18">
        <v>0.1656</v>
      </c>
      <c r="N83" s="21">
        <v>0.1668</v>
      </c>
      <c r="O83" s="18">
        <f t="shared" si="27"/>
        <v>5.653333333333331E-2</v>
      </c>
      <c r="P83" s="32">
        <v>0.4</v>
      </c>
      <c r="Q83" s="30">
        <v>0.1865</v>
      </c>
      <c r="R83" s="18">
        <v>0.1852</v>
      </c>
      <c r="S83" s="21">
        <v>0.18479999999999999</v>
      </c>
      <c r="T83" s="18">
        <f t="shared" si="28"/>
        <v>7.5200000000000003E-2</v>
      </c>
      <c r="U83" s="32">
        <v>0.4</v>
      </c>
      <c r="V83" s="30">
        <v>0.20319999999999999</v>
      </c>
      <c r="W83" s="18">
        <v>0.2014</v>
      </c>
      <c r="X83" s="21">
        <v>0.20630000000000001</v>
      </c>
      <c r="Y83" s="18">
        <f t="shared" si="29"/>
        <v>9.3333333333333338E-2</v>
      </c>
      <c r="Z83" s="32">
        <v>0.4</v>
      </c>
      <c r="AA83" s="30">
        <v>0.20399999999999999</v>
      </c>
      <c r="AB83" s="18">
        <v>0.20169999999999999</v>
      </c>
      <c r="AC83" s="21">
        <v>0.20269999999999999</v>
      </c>
      <c r="AD83" s="18">
        <f t="shared" si="30"/>
        <v>9.2499999999999985E-2</v>
      </c>
      <c r="AE83" s="32">
        <v>0.4</v>
      </c>
      <c r="AF83" s="53">
        <v>0.1103</v>
      </c>
      <c r="AK83" s="5">
        <f t="shared" si="31"/>
        <v>2.9366666666666708E-2</v>
      </c>
      <c r="AL83">
        <f t="shared" si="32"/>
        <v>16.04079003026861</v>
      </c>
      <c r="AM83">
        <f t="shared" si="33"/>
        <v>49.720349583423683</v>
      </c>
      <c r="AN83">
        <f t="shared" si="34"/>
        <v>3.09961975</v>
      </c>
      <c r="AO83">
        <f t="shared" si="35"/>
        <v>2472.1131626978595</v>
      </c>
      <c r="AP83" s="5">
        <f t="shared" si="36"/>
        <v>1.0700000000000015E-2</v>
      </c>
      <c r="AQ83">
        <f t="shared" si="37"/>
        <v>45.734321962616754</v>
      </c>
      <c r="AR83">
        <f t="shared" si="38"/>
        <v>141.75900760818564</v>
      </c>
      <c r="AS83">
        <f t="shared" si="39"/>
        <v>20095.616238057635</v>
      </c>
      <c r="AT83" s="5">
        <f t="shared" si="40"/>
        <v>5.9000000000000163E-3</v>
      </c>
      <c r="AU83">
        <f t="shared" si="41"/>
        <v>83.748712711864172</v>
      </c>
      <c r="AV83">
        <f t="shared" si="42"/>
        <v>259.58916395877026</v>
      </c>
      <c r="AW83">
        <v>3.09961975</v>
      </c>
      <c r="AX83">
        <f t="shared" si="43"/>
        <v>67386.534044813307</v>
      </c>
      <c r="AY83" s="5"/>
      <c r="AZ83" s="5">
        <f t="shared" si="44"/>
        <v>8.5900000000000018E-2</v>
      </c>
      <c r="BA83">
        <f t="shared" si="24"/>
        <v>4.8636717694994172</v>
      </c>
      <c r="BB83">
        <f t="shared" si="45"/>
        <v>15.075533074257841</v>
      </c>
      <c r="BC83">
        <f t="shared" si="46"/>
        <v>3.8827223792408647</v>
      </c>
      <c r="BD83">
        <f t="shared" si="47"/>
        <v>15.075533074257841</v>
      </c>
    </row>
    <row r="84" spans="1:56" x14ac:dyDescent="0.3">
      <c r="A84" s="20">
        <v>0.39</v>
      </c>
      <c r="B84" s="30">
        <v>0.1978</v>
      </c>
      <c r="C84" s="18">
        <v>0.1988</v>
      </c>
      <c r="D84" s="21">
        <v>0.1968</v>
      </c>
      <c r="E84" s="18">
        <f>((B84+C84+D84)/3)-AF84</f>
        <v>8.8500000000000009E-2</v>
      </c>
      <c r="F84" s="32">
        <v>0.39</v>
      </c>
      <c r="G84" s="30">
        <v>0.18920000000000001</v>
      </c>
      <c r="H84" s="18">
        <v>0.19320000000000001</v>
      </c>
      <c r="I84" s="21">
        <v>0.1903</v>
      </c>
      <c r="J84" s="18">
        <f t="shared" si="26"/>
        <v>8.1599999999999992E-2</v>
      </c>
      <c r="K84" s="32">
        <v>0.39</v>
      </c>
      <c r="L84" s="30">
        <v>0.16900000000000001</v>
      </c>
      <c r="M84" s="18">
        <v>0.1691</v>
      </c>
      <c r="N84" s="21">
        <v>0.16900000000000001</v>
      </c>
      <c r="O84" s="18">
        <f t="shared" si="27"/>
        <v>5.9733333333333347E-2</v>
      </c>
      <c r="P84" s="32">
        <v>0.39</v>
      </c>
      <c r="Q84" s="30">
        <v>0.18690000000000001</v>
      </c>
      <c r="R84" s="18">
        <v>0.1893</v>
      </c>
      <c r="S84" s="21">
        <v>0.1893</v>
      </c>
      <c r="T84" s="18">
        <f t="shared" si="28"/>
        <v>7.9200000000000007E-2</v>
      </c>
      <c r="U84" s="32">
        <v>0.39</v>
      </c>
      <c r="V84" s="30">
        <v>0.20280000000000001</v>
      </c>
      <c r="W84" s="18">
        <v>0.19900000000000001</v>
      </c>
      <c r="X84" s="21">
        <v>0.20430000000000001</v>
      </c>
      <c r="Y84" s="18">
        <f t="shared" si="29"/>
        <v>9.2733333333333376E-2</v>
      </c>
      <c r="Z84" s="32">
        <v>0.39</v>
      </c>
      <c r="AA84" s="30">
        <v>0.20619999999999999</v>
      </c>
      <c r="AB84" s="18">
        <v>0.2041</v>
      </c>
      <c r="AC84" s="21">
        <v>0.2019</v>
      </c>
      <c r="AD84" s="18">
        <f t="shared" si="30"/>
        <v>9.4766666666666652E-2</v>
      </c>
      <c r="AE84" s="32">
        <v>0.39</v>
      </c>
      <c r="AF84" s="53">
        <v>0.10929999999999999</v>
      </c>
      <c r="AK84" s="5">
        <f t="shared" si="31"/>
        <v>2.8766666666666663E-2</v>
      </c>
      <c r="AL84">
        <f t="shared" si="32"/>
        <v>16.395611606797996</v>
      </c>
      <c r="AM84">
        <f t="shared" si="33"/>
        <v>52.123242615138771</v>
      </c>
      <c r="AN84">
        <f t="shared" si="34"/>
        <v>3.1790971794871794</v>
      </c>
      <c r="AO84">
        <f t="shared" si="35"/>
        <v>2716.8324207166183</v>
      </c>
      <c r="AP84" s="5">
        <f t="shared" si="36"/>
        <v>9.3000000000000027E-3</v>
      </c>
      <c r="AQ84">
        <f t="shared" si="37"/>
        <v>52.768090860215047</v>
      </c>
      <c r="AR84">
        <f t="shared" si="38"/>
        <v>167.75488882063286</v>
      </c>
      <c r="AS84">
        <f t="shared" si="39"/>
        <v>28141.70272322289</v>
      </c>
      <c r="AT84" s="5">
        <f t="shared" si="40"/>
        <v>6.9000000000000172E-3</v>
      </c>
      <c r="AU84">
        <f t="shared" si="41"/>
        <v>71.467218115941847</v>
      </c>
      <c r="AV84">
        <f t="shared" si="42"/>
        <v>227.20123153818577</v>
      </c>
      <c r="AW84">
        <v>3.1790971794871794</v>
      </c>
      <c r="AX84">
        <f t="shared" si="43"/>
        <v>51620.399612468296</v>
      </c>
      <c r="AY84" s="5"/>
      <c r="AZ84" s="5">
        <f t="shared" si="44"/>
        <v>8.8500000000000009E-2</v>
      </c>
      <c r="BA84">
        <f t="shared" si="24"/>
        <v>4.6939675141242931</v>
      </c>
      <c r="BB84">
        <f t="shared" si="45"/>
        <v>14.922578884756987</v>
      </c>
      <c r="BC84">
        <f t="shared" si="46"/>
        <v>3.8629753927195791</v>
      </c>
      <c r="BD84">
        <f t="shared" si="47"/>
        <v>14.922578884756987</v>
      </c>
    </row>
    <row r="85" spans="1:56" x14ac:dyDescent="0.3">
      <c r="A85" s="20">
        <v>0.38</v>
      </c>
      <c r="B85" s="30">
        <v>0.19789999999999999</v>
      </c>
      <c r="C85" s="18">
        <v>0.1983</v>
      </c>
      <c r="D85" s="21">
        <v>0.19769999999999999</v>
      </c>
      <c r="E85" s="18">
        <f t="shared" si="25"/>
        <v>8.6366666666666647E-2</v>
      </c>
      <c r="F85" s="32">
        <v>0.38</v>
      </c>
      <c r="G85" s="30">
        <v>0.1933</v>
      </c>
      <c r="H85" s="18">
        <v>0.19189999999999999</v>
      </c>
      <c r="I85" s="21">
        <v>0.1943</v>
      </c>
      <c r="J85" s="18">
        <f t="shared" si="26"/>
        <v>8.1566666666666676E-2</v>
      </c>
      <c r="K85" s="32">
        <v>0.38</v>
      </c>
      <c r="L85" s="30">
        <v>0.17430000000000001</v>
      </c>
      <c r="M85" s="18">
        <v>0.1696</v>
      </c>
      <c r="N85" s="21">
        <v>0.1699</v>
      </c>
      <c r="O85" s="18">
        <f t="shared" si="27"/>
        <v>5.9666666666666673E-2</v>
      </c>
      <c r="P85" s="32">
        <v>0.38</v>
      </c>
      <c r="Q85" s="30">
        <v>0.1883</v>
      </c>
      <c r="R85" s="18">
        <v>0.1915</v>
      </c>
      <c r="S85" s="21">
        <v>0.1893</v>
      </c>
      <c r="T85" s="18">
        <f t="shared" si="28"/>
        <v>7.8100000000000003E-2</v>
      </c>
      <c r="U85" s="32">
        <v>0.38</v>
      </c>
      <c r="V85" s="30">
        <v>0.20449999999999999</v>
      </c>
      <c r="W85" s="18">
        <v>0.2016</v>
      </c>
      <c r="X85" s="21">
        <v>0.2024</v>
      </c>
      <c r="Y85" s="18">
        <f t="shared" si="29"/>
        <v>9.1233333333333333E-2</v>
      </c>
      <c r="Z85" s="32">
        <v>0.38</v>
      </c>
      <c r="AA85" s="30">
        <v>0.20799999999999999</v>
      </c>
      <c r="AB85" s="18">
        <v>0.2069</v>
      </c>
      <c r="AC85" s="21">
        <v>0.20280000000000001</v>
      </c>
      <c r="AD85" s="18">
        <f t="shared" si="30"/>
        <v>9.4299999999999995E-2</v>
      </c>
      <c r="AE85" s="32">
        <v>0.38</v>
      </c>
      <c r="AF85" s="53">
        <v>0.1116</v>
      </c>
      <c r="AK85" s="5">
        <f t="shared" si="31"/>
        <v>2.6699999999999974E-2</v>
      </c>
      <c r="AL85">
        <f t="shared" si="32"/>
        <v>17.739941760299644</v>
      </c>
      <c r="AM85">
        <f t="shared" si="33"/>
        <v>57.881130362183733</v>
      </c>
      <c r="AN85">
        <f t="shared" si="34"/>
        <v>3.2627576315789475</v>
      </c>
      <c r="AO85">
        <f t="shared" si="35"/>
        <v>3350.2252520041075</v>
      </c>
      <c r="AP85" s="5">
        <f t="shared" si="36"/>
        <v>8.2666666666666444E-3</v>
      </c>
      <c r="AQ85">
        <f t="shared" si="37"/>
        <v>59.488004301075435</v>
      </c>
      <c r="AR85">
        <f t="shared" si="38"/>
        <v>194.09494002073512</v>
      </c>
      <c r="AS85">
        <f t="shared" si="39"/>
        <v>37672.845741652767</v>
      </c>
      <c r="AT85" s="5">
        <f t="shared" si="40"/>
        <v>4.799999999999971E-3</v>
      </c>
      <c r="AU85">
        <f t="shared" si="41"/>
        <v>103.16906666666731</v>
      </c>
      <c r="AV85">
        <f t="shared" si="42"/>
        <v>336.61565960954596</v>
      </c>
      <c r="AW85">
        <v>3.2627576315789475</v>
      </c>
      <c r="AX85">
        <f t="shared" si="43"/>
        <v>113310.1022943697</v>
      </c>
      <c r="AY85" s="5"/>
      <c r="AZ85" s="5">
        <f t="shared" si="44"/>
        <v>8.6366666666666647E-2</v>
      </c>
      <c r="BA85">
        <f t="shared" si="24"/>
        <v>4.832453885243793</v>
      </c>
      <c r="BB85">
        <f t="shared" si="45"/>
        <v>15.767125793332522</v>
      </c>
      <c r="BC85">
        <f t="shared" si="46"/>
        <v>3.9707840275356858</v>
      </c>
      <c r="BD85">
        <f t="shared" si="47"/>
        <v>15.767125793332522</v>
      </c>
    </row>
    <row r="86" spans="1:56" x14ac:dyDescent="0.3">
      <c r="A86" s="20">
        <v>0.37</v>
      </c>
      <c r="B86" s="30">
        <v>0.19769999999999999</v>
      </c>
      <c r="C86" s="18">
        <v>0.19520000000000001</v>
      </c>
      <c r="D86" s="21">
        <v>0.2001</v>
      </c>
      <c r="E86" s="18">
        <f t="shared" si="25"/>
        <v>8.486666666666666E-2</v>
      </c>
      <c r="F86" s="32">
        <v>0.37</v>
      </c>
      <c r="G86" s="30">
        <v>0.19400000000000001</v>
      </c>
      <c r="H86" s="18">
        <v>0.1986</v>
      </c>
      <c r="I86" s="21">
        <v>0.193</v>
      </c>
      <c r="J86" s="18">
        <f t="shared" si="26"/>
        <v>8.2400000000000015E-2</v>
      </c>
      <c r="K86" s="32">
        <v>0.37</v>
      </c>
      <c r="L86" s="30">
        <v>0.1699</v>
      </c>
      <c r="M86" s="18">
        <v>0.1678</v>
      </c>
      <c r="N86" s="21">
        <v>0.16839999999999999</v>
      </c>
      <c r="O86" s="18">
        <f t="shared" si="27"/>
        <v>5.5899999999999991E-2</v>
      </c>
      <c r="P86" s="32">
        <v>0.37</v>
      </c>
      <c r="Q86" s="30">
        <v>0.18870000000000001</v>
      </c>
      <c r="R86" s="18">
        <v>0.18770000000000001</v>
      </c>
      <c r="S86" s="21">
        <v>0.188</v>
      </c>
      <c r="T86" s="18">
        <f t="shared" si="28"/>
        <v>7.5333333333333349E-2</v>
      </c>
      <c r="U86" s="32">
        <v>0.37</v>
      </c>
      <c r="V86" s="30">
        <v>0.2069</v>
      </c>
      <c r="W86" s="18">
        <v>0.19980000000000001</v>
      </c>
      <c r="X86" s="21">
        <v>0.2064</v>
      </c>
      <c r="Y86" s="18">
        <f t="shared" si="29"/>
        <v>9.1566666666666671E-2</v>
      </c>
      <c r="Z86" s="32">
        <v>0.37</v>
      </c>
      <c r="AA86" s="30">
        <v>0.2044</v>
      </c>
      <c r="AB86" s="18">
        <v>0.2039</v>
      </c>
      <c r="AC86" s="21">
        <v>0.20649999999999999</v>
      </c>
      <c r="AD86" s="18">
        <f t="shared" si="30"/>
        <v>9.2133333333333331E-2</v>
      </c>
      <c r="AE86" s="32">
        <v>0.37</v>
      </c>
      <c r="AF86" s="53">
        <v>0.1128</v>
      </c>
      <c r="AK86" s="5">
        <f t="shared" si="31"/>
        <v>2.8966666666666668E-2</v>
      </c>
      <c r="AL86">
        <f t="shared" si="32"/>
        <v>16.275703126198692</v>
      </c>
      <c r="AM86">
        <f t="shared" si="33"/>
        <v>54.538909032542925</v>
      </c>
      <c r="AN86">
        <f t="shared" si="34"/>
        <v>3.3509402702702702</v>
      </c>
      <c r="AO86">
        <f t="shared" si="35"/>
        <v>2974.4925984599922</v>
      </c>
      <c r="AP86" s="5">
        <f t="shared" si="36"/>
        <v>9.5333333333333103E-3</v>
      </c>
      <c r="AQ86">
        <f t="shared" si="37"/>
        <v>51.452319114219243</v>
      </c>
      <c r="AR86">
        <f t="shared" si="38"/>
        <v>172.41364811863403</v>
      </c>
      <c r="AS86">
        <f t="shared" si="39"/>
        <v>29726.466057576155</v>
      </c>
      <c r="AT86" s="5">
        <f t="shared" si="40"/>
        <v>2.4666666666666448E-3</v>
      </c>
      <c r="AU86">
        <f t="shared" si="41"/>
        <v>201.70393603603785</v>
      </c>
      <c r="AV86">
        <f t="shared" si="42"/>
        <v>675.89784193517789</v>
      </c>
      <c r="AW86">
        <v>3.3509402702702702</v>
      </c>
      <c r="AX86">
        <f t="shared" si="43"/>
        <v>456837.89273263072</v>
      </c>
      <c r="AY86" s="5"/>
      <c r="AZ86" s="5">
        <f t="shared" si="44"/>
        <v>8.486666666666666E-2</v>
      </c>
      <c r="BA86">
        <f t="shared" si="24"/>
        <v>4.9340279916208436</v>
      </c>
      <c r="BB86">
        <f t="shared" si="45"/>
        <v>16.533633091763029</v>
      </c>
      <c r="BC86">
        <f t="shared" si="46"/>
        <v>4.0661570421914384</v>
      </c>
      <c r="BD86">
        <f t="shared" si="47"/>
        <v>16.533633091763026</v>
      </c>
    </row>
    <row r="87" spans="1:56" x14ac:dyDescent="0.3">
      <c r="A87" s="20">
        <v>0.36</v>
      </c>
      <c r="B87" s="30">
        <v>0.19819999999999999</v>
      </c>
      <c r="C87" s="18">
        <v>0.1948</v>
      </c>
      <c r="D87" s="21">
        <v>0.19919999999999999</v>
      </c>
      <c r="E87" s="18">
        <f t="shared" si="25"/>
        <v>8.1700000000000023E-2</v>
      </c>
      <c r="F87" s="32">
        <v>0.36</v>
      </c>
      <c r="G87" s="30">
        <v>0.19220000000000001</v>
      </c>
      <c r="H87" s="18">
        <v>0.20069999999999999</v>
      </c>
      <c r="I87" s="21">
        <v>0.19470000000000001</v>
      </c>
      <c r="J87" s="18">
        <f t="shared" si="26"/>
        <v>8.0166666666666664E-2</v>
      </c>
      <c r="K87" s="32">
        <v>0.36</v>
      </c>
      <c r="L87" s="30">
        <v>0.16700000000000001</v>
      </c>
      <c r="M87" s="18">
        <v>0.1676</v>
      </c>
      <c r="N87" s="21">
        <v>0.17680000000000001</v>
      </c>
      <c r="O87" s="18">
        <f t="shared" si="27"/>
        <v>5.4766666666666686E-2</v>
      </c>
      <c r="P87" s="32">
        <v>0.36</v>
      </c>
      <c r="Q87" s="30">
        <v>0.18809999999999999</v>
      </c>
      <c r="R87" s="18">
        <v>0.19359999999999999</v>
      </c>
      <c r="S87" s="21">
        <v>0.19070000000000001</v>
      </c>
      <c r="T87" s="18">
        <f t="shared" si="28"/>
        <v>7.51E-2</v>
      </c>
      <c r="U87" s="32">
        <v>0.36</v>
      </c>
      <c r="V87" s="30">
        <v>0.20380000000000001</v>
      </c>
      <c r="W87" s="18">
        <v>0.19969999999999999</v>
      </c>
      <c r="X87" s="21">
        <v>0.20610000000000001</v>
      </c>
      <c r="Y87" s="18">
        <f t="shared" si="29"/>
        <v>8.7499999999999967E-2</v>
      </c>
      <c r="Z87" s="32">
        <v>0.36</v>
      </c>
      <c r="AA87" s="30">
        <v>0.2074</v>
      </c>
      <c r="AB87" s="18">
        <v>0.2049</v>
      </c>
      <c r="AC87" s="21">
        <v>0.2036</v>
      </c>
      <c r="AD87" s="18">
        <f t="shared" si="30"/>
        <v>8.9600000000000013E-2</v>
      </c>
      <c r="AE87" s="32">
        <v>0.36</v>
      </c>
      <c r="AF87" s="53">
        <v>0.1157</v>
      </c>
      <c r="AK87" s="5">
        <f t="shared" si="31"/>
        <v>2.6933333333333337E-2</v>
      </c>
      <c r="AL87">
        <f t="shared" si="32"/>
        <v>17.577823102310226</v>
      </c>
      <c r="AM87">
        <f t="shared" si="33"/>
        <v>60.538408499918944</v>
      </c>
      <c r="AN87">
        <f t="shared" si="34"/>
        <v>3.4440219444444446</v>
      </c>
      <c r="AO87">
        <f t="shared" si="35"/>
        <v>3664.8989037030583</v>
      </c>
      <c r="AP87" s="5">
        <f t="shared" si="36"/>
        <v>6.6000000000000225E-3</v>
      </c>
      <c r="AQ87">
        <f t="shared" si="37"/>
        <v>74.760875757575505</v>
      </c>
      <c r="AR87">
        <f t="shared" si="38"/>
        <v>257.47809669497474</v>
      </c>
      <c r="AS87">
        <f t="shared" si="39"/>
        <v>66294.970277666755</v>
      </c>
      <c r="AT87" s="5">
        <f t="shared" si="40"/>
        <v>1.5333333333333588E-3</v>
      </c>
      <c r="AU87">
        <f t="shared" si="41"/>
        <v>325.08772318840039</v>
      </c>
      <c r="AV87">
        <f t="shared" si="42"/>
        <v>1119.609252530332</v>
      </c>
      <c r="AW87">
        <v>3.4440219444444446</v>
      </c>
      <c r="AX87">
        <f t="shared" si="43"/>
        <v>1253524.8783515287</v>
      </c>
      <c r="AY87" s="5"/>
      <c r="AZ87" s="5">
        <f t="shared" si="44"/>
        <v>8.1700000000000023E-2</v>
      </c>
      <c r="BA87">
        <f t="shared" si="24"/>
        <v>5.1608010403916751</v>
      </c>
      <c r="BB87">
        <f t="shared" si="45"/>
        <v>17.77391203402065</v>
      </c>
      <c r="BC87">
        <f t="shared" si="46"/>
        <v>4.2159117678173308</v>
      </c>
      <c r="BD87">
        <f t="shared" si="47"/>
        <v>17.77391203402065</v>
      </c>
    </row>
    <row r="88" spans="1:56" x14ac:dyDescent="0.3">
      <c r="A88" s="20">
        <v>0.35</v>
      </c>
      <c r="B88" s="30">
        <v>0.19370000000000001</v>
      </c>
      <c r="C88" s="18">
        <v>0.2046</v>
      </c>
      <c r="D88" s="21">
        <v>0.2031</v>
      </c>
      <c r="E88" s="18">
        <f t="shared" si="25"/>
        <v>8.4266666666666656E-2</v>
      </c>
      <c r="F88" s="32">
        <v>0.35</v>
      </c>
      <c r="G88" s="30">
        <v>0.1988</v>
      </c>
      <c r="H88" s="18">
        <v>0.20130000000000001</v>
      </c>
      <c r="I88" s="21">
        <v>0.19650000000000001</v>
      </c>
      <c r="J88" s="18">
        <f t="shared" si="26"/>
        <v>8.2666666666666666E-2</v>
      </c>
      <c r="K88" s="32">
        <v>0.35</v>
      </c>
      <c r="L88" s="30">
        <v>0.1744</v>
      </c>
      <c r="M88" s="18">
        <v>0.16930000000000001</v>
      </c>
      <c r="N88" s="21">
        <v>0.1691</v>
      </c>
      <c r="O88" s="18">
        <f t="shared" si="27"/>
        <v>5.4733333333333356E-2</v>
      </c>
      <c r="P88" s="32">
        <v>0.35</v>
      </c>
      <c r="Q88" s="30">
        <v>0.19070000000000001</v>
      </c>
      <c r="R88" s="18">
        <v>0.1973</v>
      </c>
      <c r="S88" s="21">
        <v>0.1933</v>
      </c>
      <c r="T88" s="18">
        <f t="shared" si="28"/>
        <v>7.7566666666666673E-2</v>
      </c>
      <c r="U88" s="32">
        <v>0.35</v>
      </c>
      <c r="V88" s="30">
        <v>0.2072</v>
      </c>
      <c r="W88" s="18">
        <v>0.19869999999999999</v>
      </c>
      <c r="X88" s="21">
        <v>0.20610000000000001</v>
      </c>
      <c r="Y88" s="18">
        <f t="shared" si="29"/>
        <v>8.7799999999999989E-2</v>
      </c>
      <c r="Z88" s="32">
        <v>0.35</v>
      </c>
      <c r="AA88" s="30">
        <v>0.21</v>
      </c>
      <c r="AB88" s="18">
        <v>0.2077</v>
      </c>
      <c r="AC88" s="21">
        <v>0.20699999999999999</v>
      </c>
      <c r="AD88" s="18">
        <f t="shared" si="30"/>
        <v>9.20333333333333E-2</v>
      </c>
      <c r="AE88" s="32">
        <v>0.35</v>
      </c>
      <c r="AF88" s="53">
        <v>0.1162</v>
      </c>
      <c r="AK88" s="5">
        <f t="shared" si="31"/>
        <v>2.95333333333333E-2</v>
      </c>
      <c r="AL88">
        <f t="shared" si="32"/>
        <v>15.944789240030117</v>
      </c>
      <c r="AM88">
        <f t="shared" si="33"/>
        <v>56.483181300554108</v>
      </c>
      <c r="AN88">
        <f t="shared" si="34"/>
        <v>3.5424225714285718</v>
      </c>
      <c r="AO88">
        <f t="shared" si="35"/>
        <v>3190.3497698312653</v>
      </c>
      <c r="AP88" s="5">
        <f t="shared" si="36"/>
        <v>6.6999999999999837E-3</v>
      </c>
      <c r="AQ88">
        <f t="shared" si="37"/>
        <v>73.630215671641977</v>
      </c>
      <c r="AR88">
        <f t="shared" si="38"/>
        <v>260.82933793437832</v>
      </c>
      <c r="AS88">
        <f t="shared" si="39"/>
        <v>68031.94352728613</v>
      </c>
      <c r="AT88" s="5">
        <f t="shared" si="40"/>
        <v>1.5999999999999903E-3</v>
      </c>
      <c r="AU88">
        <f t="shared" si="41"/>
        <v>311.50080000000185</v>
      </c>
      <c r="AV88">
        <f t="shared" si="42"/>
        <v>1103.4674649380638</v>
      </c>
      <c r="AW88">
        <v>3.5424225714285718</v>
      </c>
      <c r="AX88">
        <f t="shared" si="43"/>
        <v>1217640.4461768372</v>
      </c>
      <c r="AY88" s="5"/>
      <c r="AZ88" s="5">
        <f t="shared" si="44"/>
        <v>8.4266666666666656E-2</v>
      </c>
      <c r="BA88">
        <f t="shared" si="24"/>
        <v>4.9756776371308016</v>
      </c>
      <c r="BB88">
        <f t="shared" si="45"/>
        <v>17.625952769924535</v>
      </c>
      <c r="BC88">
        <f t="shared" si="46"/>
        <v>4.198327377649882</v>
      </c>
      <c r="BD88">
        <f t="shared" si="47"/>
        <v>17.625952769924535</v>
      </c>
    </row>
    <row r="89" spans="1:56" x14ac:dyDescent="0.3">
      <c r="A89" s="20">
        <v>0.34</v>
      </c>
      <c r="B89" s="30">
        <v>0.20250000000000001</v>
      </c>
      <c r="C89" s="18">
        <v>0.19869999999999999</v>
      </c>
      <c r="D89" s="21">
        <v>0.20169999999999999</v>
      </c>
      <c r="E89" s="18">
        <f t="shared" si="25"/>
        <v>7.9966666666666658E-2</v>
      </c>
      <c r="F89" s="32">
        <v>0.34</v>
      </c>
      <c r="G89" s="30">
        <v>0.19950000000000001</v>
      </c>
      <c r="H89" s="18">
        <v>0.20030000000000001</v>
      </c>
      <c r="I89" s="21">
        <v>0.19819999999999999</v>
      </c>
      <c r="J89" s="18">
        <f t="shared" si="26"/>
        <v>7.8333333333333366E-2</v>
      </c>
      <c r="K89" s="32">
        <v>0.34</v>
      </c>
      <c r="L89" s="30">
        <v>0.17299999999999999</v>
      </c>
      <c r="M89" s="18">
        <v>0.17150000000000001</v>
      </c>
      <c r="N89" s="21">
        <v>0.16930000000000001</v>
      </c>
      <c r="O89" s="18">
        <f t="shared" si="27"/>
        <v>5.0266666666666682E-2</v>
      </c>
      <c r="P89" s="32">
        <v>0.34</v>
      </c>
      <c r="Q89" s="30">
        <v>0.19309999999999999</v>
      </c>
      <c r="R89" s="18">
        <v>0.1913</v>
      </c>
      <c r="S89" s="21">
        <v>0.19239999999999999</v>
      </c>
      <c r="T89" s="18">
        <f t="shared" si="28"/>
        <v>7.1266666666666673E-2</v>
      </c>
      <c r="U89" s="32">
        <v>0.34</v>
      </c>
      <c r="V89" s="30">
        <v>0.21</v>
      </c>
      <c r="W89" s="18">
        <v>0.2079</v>
      </c>
      <c r="X89" s="21">
        <v>0.20399999999999999</v>
      </c>
      <c r="Y89" s="18">
        <f t="shared" si="29"/>
        <v>8.6300000000000016E-2</v>
      </c>
      <c r="Z89" s="32">
        <v>0.34</v>
      </c>
      <c r="AA89" s="30">
        <v>0.20649999999999999</v>
      </c>
      <c r="AB89" s="18">
        <v>0.2069</v>
      </c>
      <c r="AC89" s="21">
        <v>0.20780000000000001</v>
      </c>
      <c r="AD89" s="18">
        <f t="shared" si="30"/>
        <v>8.6066666666666652E-2</v>
      </c>
      <c r="AE89" s="32">
        <v>0.34</v>
      </c>
      <c r="AF89" s="53">
        <v>0.121</v>
      </c>
      <c r="AK89" s="5">
        <f t="shared" si="31"/>
        <v>2.9699999999999976E-2</v>
      </c>
      <c r="AL89">
        <f t="shared" si="32"/>
        <v>15.849866835016849</v>
      </c>
      <c r="AM89">
        <f t="shared" si="33"/>
        <v>57.798306207868485</v>
      </c>
      <c r="AN89">
        <f t="shared" si="34"/>
        <v>3.6466114705882351</v>
      </c>
      <c r="AO89">
        <f t="shared" si="35"/>
        <v>3340.6442004985288</v>
      </c>
      <c r="AP89" s="5">
        <f t="shared" si="36"/>
        <v>8.6999999999999855E-3</v>
      </c>
      <c r="AQ89">
        <f t="shared" si="37"/>
        <v>56.475614367816192</v>
      </c>
      <c r="AR89">
        <f t="shared" si="38"/>
        <v>205.94462316219625</v>
      </c>
      <c r="AS89">
        <f t="shared" si="39"/>
        <v>42413.187809419018</v>
      </c>
      <c r="AT89" s="5">
        <f t="shared" si="40"/>
        <v>1.6333333333332922E-3</v>
      </c>
      <c r="AU89">
        <f t="shared" si="41"/>
        <v>305.12326564626625</v>
      </c>
      <c r="AV89">
        <f t="shared" si="42"/>
        <v>1112.6660004490157</v>
      </c>
      <c r="AW89">
        <v>3.6466114705882351</v>
      </c>
      <c r="AX89">
        <f t="shared" si="43"/>
        <v>1238025.6285552089</v>
      </c>
      <c r="AY89" s="5"/>
      <c r="AZ89" s="5">
        <f t="shared" si="44"/>
        <v>7.9966666666666658E-2</v>
      </c>
      <c r="BA89">
        <f t="shared" si="24"/>
        <v>5.292588585521746</v>
      </c>
      <c r="BB89">
        <f t="shared" si="45"/>
        <v>19.30001424506796</v>
      </c>
      <c r="BC89">
        <f t="shared" si="46"/>
        <v>4.3931781485694339</v>
      </c>
      <c r="BD89">
        <f t="shared" si="47"/>
        <v>19.30001424506796</v>
      </c>
    </row>
    <row r="90" spans="1:56" x14ac:dyDescent="0.3">
      <c r="A90" s="20">
        <v>0.33</v>
      </c>
      <c r="B90" s="30">
        <v>0.2026</v>
      </c>
      <c r="C90" s="18">
        <v>0.2029</v>
      </c>
      <c r="D90" s="21">
        <v>0.20849999999999999</v>
      </c>
      <c r="E90" s="18">
        <f t="shared" si="25"/>
        <v>8.376666666666667E-2</v>
      </c>
      <c r="F90" s="32">
        <v>0.33</v>
      </c>
      <c r="G90" s="30">
        <v>0.2036</v>
      </c>
      <c r="H90" s="18">
        <v>0.20080000000000001</v>
      </c>
      <c r="I90" s="21">
        <v>0.19520000000000001</v>
      </c>
      <c r="J90" s="18">
        <f t="shared" si="26"/>
        <v>7.8966666666666671E-2</v>
      </c>
      <c r="K90" s="32">
        <v>0.33</v>
      </c>
      <c r="L90" s="30">
        <v>0.1782</v>
      </c>
      <c r="M90" s="18">
        <v>0.1729</v>
      </c>
      <c r="N90" s="21">
        <v>0.16889999999999999</v>
      </c>
      <c r="O90" s="18">
        <f t="shared" si="27"/>
        <v>5.2433333333333346E-2</v>
      </c>
      <c r="P90" s="32">
        <v>0.33</v>
      </c>
      <c r="Q90" s="30">
        <v>0.1956</v>
      </c>
      <c r="R90" s="18">
        <v>0.19600000000000001</v>
      </c>
      <c r="S90" s="21">
        <v>0.19450000000000001</v>
      </c>
      <c r="T90" s="18">
        <f t="shared" si="28"/>
        <v>7.4466666666666695E-2</v>
      </c>
      <c r="U90" s="32">
        <v>0.33</v>
      </c>
      <c r="V90" s="30">
        <v>0.2082</v>
      </c>
      <c r="W90" s="18">
        <v>0.2026</v>
      </c>
      <c r="X90" s="21">
        <v>0.2034</v>
      </c>
      <c r="Y90" s="18">
        <f t="shared" si="29"/>
        <v>8.3833333333333329E-2</v>
      </c>
      <c r="Z90" s="32">
        <v>0.33</v>
      </c>
      <c r="AA90" s="30">
        <v>0.21360000000000001</v>
      </c>
      <c r="AB90" s="18">
        <v>0.20960000000000001</v>
      </c>
      <c r="AC90" s="21">
        <v>0.21029999999999999</v>
      </c>
      <c r="AD90" s="18">
        <f t="shared" si="30"/>
        <v>9.0266666666666648E-2</v>
      </c>
      <c r="AE90" s="32">
        <v>0.33</v>
      </c>
      <c r="AF90" s="53">
        <v>0.12089999999999999</v>
      </c>
      <c r="AK90" s="5">
        <f t="shared" si="31"/>
        <v>3.1333333333333324E-2</v>
      </c>
      <c r="AL90">
        <f t="shared" si="32"/>
        <v>14.973113475177309</v>
      </c>
      <c r="AM90">
        <f t="shared" si="33"/>
        <v>56.255706965637231</v>
      </c>
      <c r="AN90">
        <f t="shared" si="34"/>
        <v>3.7571148484848482</v>
      </c>
      <c r="AO90">
        <f t="shared" si="35"/>
        <v>3164.7045662036453</v>
      </c>
      <c r="AP90" s="5">
        <f t="shared" si="36"/>
        <v>9.299999999999975E-3</v>
      </c>
      <c r="AQ90">
        <f t="shared" si="37"/>
        <v>52.768090860215203</v>
      </c>
      <c r="AR90">
        <f t="shared" si="38"/>
        <v>198.25577769711214</v>
      </c>
      <c r="AS90">
        <f t="shared" si="39"/>
        <v>39305.353390286749</v>
      </c>
      <c r="AT90" s="5">
        <f t="shared" si="40"/>
        <v>4.7999999999999987E-3</v>
      </c>
      <c r="AU90">
        <f t="shared" si="41"/>
        <v>103.16906666666668</v>
      </c>
      <c r="AV90">
        <f t="shared" si="42"/>
        <v>387.6180322776566</v>
      </c>
      <c r="AW90">
        <v>3.7571148484848482</v>
      </c>
      <c r="AX90">
        <f t="shared" si="43"/>
        <v>150247.73894680242</v>
      </c>
      <c r="AY90" s="5"/>
      <c r="AZ90" s="5">
        <f t="shared" si="44"/>
        <v>8.376666666666667E-2</v>
      </c>
      <c r="BA90">
        <f t="shared" si="24"/>
        <v>5.0108447340496083</v>
      </c>
      <c r="BB90">
        <f t="shared" si="45"/>
        <v>18.826319153749893</v>
      </c>
      <c r="BC90">
        <f t="shared" si="46"/>
        <v>4.3389306463401658</v>
      </c>
      <c r="BD90">
        <f t="shared" si="47"/>
        <v>18.826319153749889</v>
      </c>
    </row>
    <row r="91" spans="1:56" x14ac:dyDescent="0.3">
      <c r="A91" s="20">
        <v>0.32</v>
      </c>
      <c r="B91" s="30">
        <v>0.20530000000000001</v>
      </c>
      <c r="C91" s="18">
        <v>0.19600000000000001</v>
      </c>
      <c r="D91" s="21">
        <v>0.2087</v>
      </c>
      <c r="E91" s="18">
        <f t="shared" si="25"/>
        <v>7.6233333333333347E-2</v>
      </c>
      <c r="F91" s="32">
        <v>0.32</v>
      </c>
      <c r="G91" s="30">
        <v>0.20649999999999999</v>
      </c>
      <c r="H91" s="18">
        <v>0.20080000000000001</v>
      </c>
      <c r="I91" s="21">
        <v>0.20449999999999999</v>
      </c>
      <c r="J91" s="18">
        <f t="shared" si="26"/>
        <v>7.6833333333333337E-2</v>
      </c>
      <c r="K91" s="32">
        <v>0.32</v>
      </c>
      <c r="L91" s="30">
        <v>0.16339999999999999</v>
      </c>
      <c r="M91" s="18">
        <v>0.17580000000000001</v>
      </c>
      <c r="N91" s="21">
        <v>0.1724</v>
      </c>
      <c r="O91" s="18">
        <f t="shared" si="27"/>
        <v>4.3433333333333352E-2</v>
      </c>
      <c r="P91" s="32">
        <v>0.32</v>
      </c>
      <c r="Q91" s="30">
        <v>0.19670000000000001</v>
      </c>
      <c r="R91" s="18">
        <v>0.2001</v>
      </c>
      <c r="S91" s="21">
        <v>0.20219999999999999</v>
      </c>
      <c r="T91" s="18">
        <f t="shared" si="28"/>
        <v>7.2566666666666668E-2</v>
      </c>
      <c r="U91" s="32">
        <v>0.32</v>
      </c>
      <c r="V91" s="30">
        <v>0.21099999999999999</v>
      </c>
      <c r="W91" s="18">
        <v>0.19819999999999999</v>
      </c>
      <c r="X91" s="21">
        <v>0.21010000000000001</v>
      </c>
      <c r="Y91" s="18">
        <f t="shared" si="29"/>
        <v>7.9333333333333339E-2</v>
      </c>
      <c r="Z91" s="32">
        <v>0.32</v>
      </c>
      <c r="AA91" s="30">
        <v>0.21529999999999999</v>
      </c>
      <c r="AB91" s="18">
        <v>0.2137</v>
      </c>
      <c r="AC91" s="21">
        <v>0.20599999999999999</v>
      </c>
      <c r="AD91" s="18">
        <f t="shared" si="30"/>
        <v>8.4566666666666679E-2</v>
      </c>
      <c r="AE91" s="32">
        <v>0.32</v>
      </c>
      <c r="AF91" s="53">
        <v>0.12709999999999999</v>
      </c>
      <c r="AK91" s="5">
        <f t="shared" si="31"/>
        <v>3.2799999999999996E-2</v>
      </c>
      <c r="AL91">
        <f t="shared" si="32"/>
        <v>14.260302439024395</v>
      </c>
      <c r="AM91">
        <f t="shared" si="33"/>
        <v>55.251893851216487</v>
      </c>
      <c r="AN91">
        <f t="shared" si="34"/>
        <v>3.8745246875000001</v>
      </c>
      <c r="AO91">
        <f t="shared" si="35"/>
        <v>3052.7717741460942</v>
      </c>
      <c r="AP91" s="5">
        <f t="shared" si="36"/>
        <v>3.6666666666666792E-3</v>
      </c>
      <c r="AQ91">
        <f t="shared" si="37"/>
        <v>135.36546969696923</v>
      </c>
      <c r="AR91">
        <f t="shared" si="38"/>
        <v>524.47685417594039</v>
      </c>
      <c r="AS91">
        <f t="shared" si="39"/>
        <v>275075.97056629066</v>
      </c>
      <c r="AT91" s="5">
        <f t="shared" si="40"/>
        <v>-5.9999999999998943E-4</v>
      </c>
      <c r="AU91">
        <f t="shared" si="41"/>
        <v>-834.33363333334796</v>
      </c>
      <c r="AV91">
        <f t="shared" si="42"/>
        <v>-3232.6462599616298</v>
      </c>
      <c r="AW91">
        <v>3.8745246875000001</v>
      </c>
      <c r="AX91">
        <f t="shared" si="43"/>
        <v>10450001.842043912</v>
      </c>
      <c r="AY91" s="5"/>
      <c r="AZ91" s="5">
        <f t="shared" si="44"/>
        <v>7.6233333333333347E-2</v>
      </c>
      <c r="BA91">
        <f t="shared" si="24"/>
        <v>5.5969273356653533</v>
      </c>
      <c r="BB91">
        <f t="shared" si="45"/>
        <v>21.685433136179011</v>
      </c>
      <c r="BC91">
        <f t="shared" si="46"/>
        <v>4.6567620871351174</v>
      </c>
      <c r="BD91">
        <f t="shared" si="47"/>
        <v>21.685433136179014</v>
      </c>
    </row>
    <row r="92" spans="1:56" x14ac:dyDescent="0.3">
      <c r="A92" s="20">
        <v>0.31</v>
      </c>
      <c r="B92" s="30">
        <v>0.21429999999999999</v>
      </c>
      <c r="C92" s="18">
        <v>0.21609999999999999</v>
      </c>
      <c r="D92" s="21">
        <v>0.20449999999999999</v>
      </c>
      <c r="E92" s="18">
        <f t="shared" si="25"/>
        <v>8.4733333333333327E-2</v>
      </c>
      <c r="F92" s="32">
        <v>0.31</v>
      </c>
      <c r="G92" s="30">
        <v>0.20449999999999999</v>
      </c>
      <c r="H92" s="18">
        <v>0.21440000000000001</v>
      </c>
      <c r="I92" s="21">
        <v>0.20150000000000001</v>
      </c>
      <c r="J92" s="18">
        <f t="shared" si="26"/>
        <v>7.9899999999999999E-2</v>
      </c>
      <c r="K92" s="32">
        <v>0.31</v>
      </c>
      <c r="L92" s="30">
        <v>0.17549999999999999</v>
      </c>
      <c r="M92" s="18">
        <v>0.1782</v>
      </c>
      <c r="N92" s="21">
        <v>0.1699</v>
      </c>
      <c r="O92" s="18">
        <f t="shared" si="27"/>
        <v>4.7633333333333333E-2</v>
      </c>
      <c r="P92" s="32">
        <v>0.31</v>
      </c>
      <c r="Q92" s="30">
        <v>0.19550000000000001</v>
      </c>
      <c r="R92" s="18">
        <v>0.20250000000000001</v>
      </c>
      <c r="S92" s="21">
        <v>0.19980000000000001</v>
      </c>
      <c r="T92" s="18">
        <f t="shared" si="28"/>
        <v>7.2366666666666662E-2</v>
      </c>
      <c r="U92" s="32">
        <v>0.31</v>
      </c>
      <c r="V92" s="30">
        <v>0.2195</v>
      </c>
      <c r="W92" s="18">
        <v>0.20979999999999999</v>
      </c>
      <c r="X92" s="21">
        <v>0.21099999999999999</v>
      </c>
      <c r="Y92" s="18">
        <f t="shared" si="29"/>
        <v>8.6533333333333323E-2</v>
      </c>
      <c r="Z92" s="32">
        <v>0.31</v>
      </c>
      <c r="AA92" s="30">
        <v>0.2039</v>
      </c>
      <c r="AB92" s="18">
        <v>0.22450000000000001</v>
      </c>
      <c r="AC92" s="21">
        <v>0.21210000000000001</v>
      </c>
      <c r="AD92" s="18">
        <f t="shared" si="30"/>
        <v>8.660000000000001E-2</v>
      </c>
      <c r="AE92" s="32">
        <v>0.31</v>
      </c>
      <c r="AF92" s="53">
        <v>0.12690000000000001</v>
      </c>
      <c r="AK92" s="5">
        <f t="shared" si="31"/>
        <v>3.7099999999999994E-2</v>
      </c>
      <c r="AL92">
        <f t="shared" si="32"/>
        <v>12.495638948787063</v>
      </c>
      <c r="AM92">
        <f t="shared" si="33"/>
        <v>49.976424870360795</v>
      </c>
      <c r="AN92">
        <f t="shared" si="34"/>
        <v>3.9995093548387097</v>
      </c>
      <c r="AO92">
        <f t="shared" si="35"/>
        <v>2497.6430428228168</v>
      </c>
      <c r="AP92" s="5">
        <f t="shared" si="36"/>
        <v>1.2366666666666665E-2</v>
      </c>
      <c r="AQ92">
        <f t="shared" si="37"/>
        <v>39.43745017969453</v>
      </c>
      <c r="AR92">
        <f t="shared" si="38"/>
        <v>157.73045092467382</v>
      </c>
      <c r="AS92">
        <f t="shared" si="39"/>
        <v>24878.895148900934</v>
      </c>
      <c r="AT92" s="5">
        <f t="shared" si="40"/>
        <v>4.8333333333333284E-3</v>
      </c>
      <c r="AU92">
        <f t="shared" si="41"/>
        <v>102.45069252873573</v>
      </c>
      <c r="AV92">
        <f t="shared" si="42"/>
        <v>409.75250317838288</v>
      </c>
      <c r="AW92">
        <v>3.9995093548387097</v>
      </c>
      <c r="AX92">
        <f t="shared" si="43"/>
        <v>167897.11386095066</v>
      </c>
      <c r="AY92" s="5"/>
      <c r="AZ92" s="5">
        <f t="shared" si="44"/>
        <v>8.4733333333333327E-2</v>
      </c>
      <c r="BA92">
        <f t="shared" si="24"/>
        <v>4.9432321269341735</v>
      </c>
      <c r="BB92">
        <f t="shared" si="45"/>
        <v>19.770503134812479</v>
      </c>
      <c r="BC92">
        <f t="shared" si="46"/>
        <v>4.4464033931721128</v>
      </c>
      <c r="BD92">
        <f t="shared" si="47"/>
        <v>19.770503134812479</v>
      </c>
    </row>
    <row r="93" spans="1:56" x14ac:dyDescent="0.3">
      <c r="A93" s="20">
        <v>0.3</v>
      </c>
      <c r="B93" s="30">
        <v>0.224</v>
      </c>
      <c r="C93" s="18">
        <v>0.21079999999999999</v>
      </c>
      <c r="D93" s="21">
        <v>0.2145</v>
      </c>
      <c r="E93" s="18">
        <f t="shared" si="25"/>
        <v>8.4433333333333332E-2</v>
      </c>
      <c r="F93" s="32">
        <v>0.3</v>
      </c>
      <c r="G93" s="30">
        <v>0.21299999999999999</v>
      </c>
      <c r="H93" s="18">
        <v>0.21049999999999999</v>
      </c>
      <c r="I93" s="21">
        <v>0.21329999999999999</v>
      </c>
      <c r="J93" s="18">
        <f t="shared" si="26"/>
        <v>8.0266666666666681E-2</v>
      </c>
      <c r="K93" s="32">
        <v>0.3</v>
      </c>
      <c r="L93" s="30">
        <v>0.17560000000000001</v>
      </c>
      <c r="M93" s="18">
        <v>0.18049999999999999</v>
      </c>
      <c r="N93" s="21">
        <v>0.1855</v>
      </c>
      <c r="O93" s="18">
        <f t="shared" si="27"/>
        <v>4.8533333333333317E-2</v>
      </c>
      <c r="P93" s="32">
        <v>0.3</v>
      </c>
      <c r="Q93" s="30">
        <v>0.2046</v>
      </c>
      <c r="R93" s="18">
        <v>0.2135</v>
      </c>
      <c r="S93" s="21">
        <v>0.20799999999999999</v>
      </c>
      <c r="T93" s="18">
        <f t="shared" si="28"/>
        <v>7.669999999999999E-2</v>
      </c>
      <c r="U93" s="32">
        <v>0.3</v>
      </c>
      <c r="V93" s="30">
        <v>0.2157</v>
      </c>
      <c r="W93" s="18">
        <v>0.20419999999999999</v>
      </c>
      <c r="X93" s="21">
        <v>0.21990000000000001</v>
      </c>
      <c r="Y93" s="18">
        <f t="shared" si="29"/>
        <v>8.1266666666666681E-2</v>
      </c>
      <c r="Z93" s="32">
        <v>0.3</v>
      </c>
      <c r="AA93" s="30">
        <v>0.21779999999999999</v>
      </c>
      <c r="AB93" s="18">
        <v>0.22259999999999999</v>
      </c>
      <c r="AC93" s="21">
        <v>0.2198</v>
      </c>
      <c r="AD93" s="18">
        <f t="shared" si="30"/>
        <v>8.8066666666666654E-2</v>
      </c>
      <c r="AE93" s="32">
        <v>0.3</v>
      </c>
      <c r="AF93" s="53">
        <v>0.13200000000000001</v>
      </c>
      <c r="AK93" s="5">
        <f t="shared" si="31"/>
        <v>3.5900000000000015E-2</v>
      </c>
      <c r="AL93">
        <f t="shared" si="32"/>
        <v>12.945526601671302</v>
      </c>
      <c r="AM93">
        <f t="shared" si="33"/>
        <v>53.501613238254343</v>
      </c>
      <c r="AN93">
        <f t="shared" si="34"/>
        <v>4.1328263333333339</v>
      </c>
      <c r="AO93">
        <f t="shared" si="35"/>
        <v>2862.4226190957525</v>
      </c>
      <c r="AP93" s="5">
        <f t="shared" si="36"/>
        <v>7.7333333333333421E-3</v>
      </c>
      <c r="AQ93">
        <f t="shared" si="37"/>
        <v>63.659039080459692</v>
      </c>
      <c r="AR93">
        <f t="shared" si="38"/>
        <v>263.09175306641964</v>
      </c>
      <c r="AS93">
        <f t="shared" si="39"/>
        <v>69217.270531561924</v>
      </c>
      <c r="AT93" s="5">
        <f t="shared" si="40"/>
        <v>4.1666666666666519E-3</v>
      </c>
      <c r="AU93">
        <f t="shared" si="41"/>
        <v>119.00208333333376</v>
      </c>
      <c r="AV93">
        <f t="shared" si="42"/>
        <v>491.81494372152963</v>
      </c>
      <c r="AW93">
        <v>4.1328263333333339</v>
      </c>
      <c r="AX93">
        <f t="shared" si="43"/>
        <v>241881.93886781135</v>
      </c>
      <c r="AY93" s="5"/>
      <c r="AZ93" s="5">
        <f t="shared" si="44"/>
        <v>8.4433333333333332E-2</v>
      </c>
      <c r="BA93">
        <f t="shared" si="24"/>
        <v>4.9640484866429793</v>
      </c>
      <c r="BB93">
        <f t="shared" si="45"/>
        <v>20.515550305541588</v>
      </c>
      <c r="BC93">
        <f t="shared" si="46"/>
        <v>4.5294094875095574</v>
      </c>
      <c r="BD93">
        <f t="shared" si="47"/>
        <v>20.515550305541591</v>
      </c>
    </row>
    <row r="94" spans="1:56" x14ac:dyDescent="0.3">
      <c r="A94" s="25">
        <v>0.28999999999999998</v>
      </c>
      <c r="B94" s="30">
        <v>0.21529999999999999</v>
      </c>
      <c r="C94" s="18">
        <v>0.21740000000000001</v>
      </c>
      <c r="D94" s="21">
        <v>0.2172</v>
      </c>
      <c r="E94" s="18">
        <f t="shared" si="25"/>
        <v>8.4533333333333321E-2</v>
      </c>
      <c r="F94" s="33">
        <v>0.28999999999999998</v>
      </c>
      <c r="G94" s="30">
        <v>0.21260000000000001</v>
      </c>
      <c r="H94" s="18">
        <v>0.21709999999999999</v>
      </c>
      <c r="I94" s="21">
        <v>0.2114</v>
      </c>
      <c r="J94" s="18">
        <f t="shared" si="26"/>
        <v>8.1600000000000006E-2</v>
      </c>
      <c r="K94" s="33">
        <v>0.28999999999999998</v>
      </c>
      <c r="L94" s="30">
        <v>0.19939999999999999</v>
      </c>
      <c r="M94" s="18">
        <v>0.1784</v>
      </c>
      <c r="N94" s="21">
        <v>0.17799999999999999</v>
      </c>
      <c r="O94" s="18">
        <f t="shared" si="27"/>
        <v>5.3166666666666695E-2</v>
      </c>
      <c r="P94" s="33">
        <v>0.28999999999999998</v>
      </c>
      <c r="Q94" s="30">
        <v>0.20519999999999999</v>
      </c>
      <c r="R94" s="18">
        <v>0.2087</v>
      </c>
      <c r="S94" s="21">
        <v>0.20480000000000001</v>
      </c>
      <c r="T94" s="18">
        <f t="shared" si="28"/>
        <v>7.4133333333333357E-2</v>
      </c>
      <c r="U94" s="33">
        <v>0.28999999999999998</v>
      </c>
      <c r="V94" s="30">
        <v>0.21790000000000001</v>
      </c>
      <c r="W94" s="18">
        <v>0.20960000000000001</v>
      </c>
      <c r="X94" s="21">
        <v>0.22059999999999999</v>
      </c>
      <c r="Y94" s="18">
        <f t="shared" si="29"/>
        <v>8.3933333333333332E-2</v>
      </c>
      <c r="Z94" s="33">
        <v>0.28999999999999998</v>
      </c>
      <c r="AA94" s="30">
        <v>0.2233</v>
      </c>
      <c r="AB94" s="18">
        <v>0.2263</v>
      </c>
      <c r="AC94" s="21">
        <v>0.21640000000000001</v>
      </c>
      <c r="AD94" s="18">
        <f t="shared" si="30"/>
        <v>8.9900000000000008E-2</v>
      </c>
      <c r="AE94" s="33">
        <v>0.28999999999999998</v>
      </c>
      <c r="AF94" s="53">
        <v>0.1321</v>
      </c>
      <c r="AK94" s="5">
        <f t="shared" si="31"/>
        <v>3.1366666666666626E-2</v>
      </c>
      <c r="AL94">
        <f t="shared" si="32"/>
        <v>14.956172174991165</v>
      </c>
      <c r="AM94">
        <f t="shared" si="33"/>
        <v>63.942685045521479</v>
      </c>
      <c r="AN94">
        <f t="shared" si="34"/>
        <v>4.2753375862068967</v>
      </c>
      <c r="AO94">
        <f t="shared" si="35"/>
        <v>4088.6669708307563</v>
      </c>
      <c r="AP94" s="5">
        <f t="shared" si="36"/>
        <v>1.0399999999999965E-2</v>
      </c>
      <c r="AQ94">
        <f t="shared" si="37"/>
        <v>47.082123076923239</v>
      </c>
      <c r="AR94">
        <f t="shared" si="38"/>
        <v>201.29197042918904</v>
      </c>
      <c r="AS94">
        <f t="shared" si="39"/>
        <v>40518.457359265514</v>
      </c>
      <c r="AT94" s="5">
        <f t="shared" si="40"/>
        <v>2.9333333333333156E-3</v>
      </c>
      <c r="AU94">
        <f t="shared" si="41"/>
        <v>169.45601212121312</v>
      </c>
      <c r="AV94">
        <f t="shared" si="42"/>
        <v>724.4816578305539</v>
      </c>
      <c r="AW94">
        <v>4.2753375862068967</v>
      </c>
      <c r="AX94">
        <f t="shared" si="43"/>
        <v>524873.6725329078</v>
      </c>
      <c r="AY94" s="5"/>
      <c r="AZ94" s="5">
        <f t="shared" si="44"/>
        <v>8.4533333333333321E-2</v>
      </c>
      <c r="BA94">
        <f t="shared" si="24"/>
        <v>4.9570931650893799</v>
      </c>
      <c r="BB94">
        <f t="shared" si="45"/>
        <v>21.193246727035934</v>
      </c>
      <c r="BC94">
        <f t="shared" si="46"/>
        <v>4.603612356295427</v>
      </c>
      <c r="BD94">
        <f t="shared" si="47"/>
        <v>21.193246727035934</v>
      </c>
    </row>
    <row r="95" spans="1:56" x14ac:dyDescent="0.3">
      <c r="A95" s="25">
        <v>0.28000000000000003</v>
      </c>
      <c r="B95" s="30">
        <v>0.2165</v>
      </c>
      <c r="C95" s="18">
        <v>0.24110000000000001</v>
      </c>
      <c r="D95" s="21">
        <v>0.23480000000000001</v>
      </c>
      <c r="E95" s="18">
        <f t="shared" si="25"/>
        <v>8.9100000000000013E-2</v>
      </c>
      <c r="F95" s="33">
        <v>0.28000000000000003</v>
      </c>
      <c r="G95" s="30">
        <v>0.23119999999999999</v>
      </c>
      <c r="H95" s="18">
        <v>0.22059999999999999</v>
      </c>
      <c r="I95" s="21">
        <v>0.20849999999999999</v>
      </c>
      <c r="J95" s="18">
        <f t="shared" si="26"/>
        <v>7.8399999999999997E-2</v>
      </c>
      <c r="K95" s="33">
        <v>0.28000000000000003</v>
      </c>
      <c r="L95" s="30">
        <v>0.18210000000000001</v>
      </c>
      <c r="M95" s="18">
        <v>0.1802</v>
      </c>
      <c r="N95" s="21">
        <v>0.1865</v>
      </c>
      <c r="O95" s="18">
        <f t="shared" si="27"/>
        <v>4.1233333333333316E-2</v>
      </c>
      <c r="P95" s="33">
        <v>0.28000000000000003</v>
      </c>
      <c r="Q95" s="30">
        <v>0.2094</v>
      </c>
      <c r="R95" s="18">
        <v>0.214</v>
      </c>
      <c r="S95" s="21">
        <v>0.21279999999999999</v>
      </c>
      <c r="T95" s="18">
        <f t="shared" si="28"/>
        <v>7.0366666666666661E-2</v>
      </c>
      <c r="U95" s="33">
        <v>0.28000000000000003</v>
      </c>
      <c r="V95" s="30">
        <v>0.2223</v>
      </c>
      <c r="W95" s="18">
        <v>0.21310000000000001</v>
      </c>
      <c r="X95" s="21">
        <v>0.22370000000000001</v>
      </c>
      <c r="Y95" s="18">
        <f t="shared" si="29"/>
        <v>7.8000000000000014E-2</v>
      </c>
      <c r="Z95" s="33">
        <v>0.28000000000000003</v>
      </c>
      <c r="AA95" s="30">
        <v>0.22170000000000001</v>
      </c>
      <c r="AB95" s="18">
        <v>0.2215</v>
      </c>
      <c r="AC95" s="21">
        <v>0.21679999999999999</v>
      </c>
      <c r="AD95" s="18">
        <f t="shared" si="30"/>
        <v>7.8300000000000008E-2</v>
      </c>
      <c r="AE95" s="33">
        <v>0.28000000000000003</v>
      </c>
      <c r="AF95" s="53">
        <v>0.14169999999999999</v>
      </c>
      <c r="AK95" s="5">
        <f t="shared" si="31"/>
        <v>4.7866666666666696E-2</v>
      </c>
      <c r="AL95">
        <f t="shared" si="32"/>
        <v>9.4696157845868072</v>
      </c>
      <c r="AM95">
        <f t="shared" si="33"/>
        <v>41.931725872595727</v>
      </c>
      <c r="AN95">
        <f t="shared" si="34"/>
        <v>4.4280282142857139</v>
      </c>
      <c r="AO95">
        <f t="shared" si="35"/>
        <v>1758.269634654514</v>
      </c>
      <c r="AP95" s="5">
        <f t="shared" si="36"/>
        <v>1.8733333333333352E-2</v>
      </c>
      <c r="AQ95">
        <f t="shared" si="37"/>
        <v>25.699758125741372</v>
      </c>
      <c r="AR95">
        <f t="shared" si="38"/>
        <v>113.79925408110134</v>
      </c>
      <c r="AS95">
        <f t="shared" si="39"/>
        <v>12950.27022941506</v>
      </c>
      <c r="AT95" s="5">
        <f t="shared" si="40"/>
        <v>1.0700000000000015E-2</v>
      </c>
      <c r="AU95">
        <f t="shared" si="41"/>
        <v>45.734321962616754</v>
      </c>
      <c r="AV95">
        <f t="shared" si="42"/>
        <v>202.51286801169377</v>
      </c>
      <c r="AW95">
        <v>4.4280282142857139</v>
      </c>
      <c r="AX95">
        <f t="shared" si="43"/>
        <v>41011.461710321702</v>
      </c>
      <c r="AY95" s="5"/>
      <c r="AZ95" s="5">
        <f t="shared" si="44"/>
        <v>8.9100000000000013E-2</v>
      </c>
      <c r="BA95">
        <f t="shared" si="24"/>
        <v>4.6562222783389444</v>
      </c>
      <c r="BB95">
        <f t="shared" si="45"/>
        <v>20.617883620470554</v>
      </c>
      <c r="BC95">
        <f t="shared" si="46"/>
        <v>4.5406919759515239</v>
      </c>
      <c r="BD95">
        <f t="shared" si="47"/>
        <v>20.617883620470554</v>
      </c>
    </row>
    <row r="96" spans="1:56" x14ac:dyDescent="0.3">
      <c r="A96" s="25">
        <v>0.27</v>
      </c>
      <c r="B96" s="30">
        <v>0.2276</v>
      </c>
      <c r="C96" s="18">
        <v>0.22559999999999999</v>
      </c>
      <c r="D96" s="21">
        <v>0.2311</v>
      </c>
      <c r="E96" s="18">
        <f t="shared" si="25"/>
        <v>7.980000000000001E-2</v>
      </c>
      <c r="F96" s="33">
        <v>0.27</v>
      </c>
      <c r="G96" s="30">
        <v>0.224</v>
      </c>
      <c r="H96" s="18">
        <v>0.222</v>
      </c>
      <c r="I96" s="21">
        <v>0.21440000000000001</v>
      </c>
      <c r="J96" s="18">
        <f t="shared" si="26"/>
        <v>7.1833333333333332E-2</v>
      </c>
      <c r="K96" s="33">
        <v>0.27</v>
      </c>
      <c r="L96" s="30">
        <v>0.1885</v>
      </c>
      <c r="M96" s="18">
        <v>0.18179999999999999</v>
      </c>
      <c r="N96" s="21">
        <v>0.1741</v>
      </c>
      <c r="O96" s="18">
        <f t="shared" si="27"/>
        <v>3.3166666666666678E-2</v>
      </c>
      <c r="P96" s="33">
        <v>0.27</v>
      </c>
      <c r="Q96" s="30">
        <v>0.2074</v>
      </c>
      <c r="R96" s="18">
        <v>0.2051</v>
      </c>
      <c r="S96" s="21">
        <v>0.21829999999999999</v>
      </c>
      <c r="T96" s="18">
        <f t="shared" si="28"/>
        <v>6.1966666666666698E-2</v>
      </c>
      <c r="U96" s="33">
        <v>0.27</v>
      </c>
      <c r="V96" s="30">
        <v>0.2195</v>
      </c>
      <c r="W96" s="18">
        <v>0.222</v>
      </c>
      <c r="X96" s="21">
        <v>0.2208</v>
      </c>
      <c r="Y96" s="18">
        <f t="shared" si="29"/>
        <v>7.2466666666666679E-2</v>
      </c>
      <c r="Z96" s="33">
        <v>0.27</v>
      </c>
      <c r="AA96" s="30">
        <v>0.2208</v>
      </c>
      <c r="AB96" s="18">
        <v>0.22450000000000001</v>
      </c>
      <c r="AC96" s="21">
        <v>0.22189999999999999</v>
      </c>
      <c r="AD96" s="18">
        <f t="shared" si="30"/>
        <v>7.4100000000000027E-2</v>
      </c>
      <c r="AE96" s="33">
        <v>0.27</v>
      </c>
      <c r="AF96" s="53">
        <v>0.14829999999999999</v>
      </c>
      <c r="AK96" s="5">
        <f t="shared" si="31"/>
        <v>4.6633333333333332E-2</v>
      </c>
      <c r="AL96">
        <f t="shared" si="32"/>
        <v>9.7452609125565886</v>
      </c>
      <c r="AM96">
        <f t="shared" si="33"/>
        <v>44.750523249575437</v>
      </c>
      <c r="AN96">
        <f t="shared" si="34"/>
        <v>4.5920292592592586</v>
      </c>
      <c r="AO96">
        <f t="shared" si="35"/>
        <v>2002.6093311107918</v>
      </c>
      <c r="AP96" s="5">
        <f t="shared" si="36"/>
        <v>1.7833333333333312E-2</v>
      </c>
      <c r="AQ96">
        <f t="shared" si="37"/>
        <v>27.046299844236792</v>
      </c>
      <c r="AR96">
        <f t="shared" si="38"/>
        <v>124.19740023943447</v>
      </c>
      <c r="AS96">
        <f t="shared" si="39"/>
        <v>15424.994226234277</v>
      </c>
      <c r="AT96" s="5">
        <f t="shared" si="40"/>
        <v>7.9666666666666774E-3</v>
      </c>
      <c r="AU96">
        <f t="shared" si="41"/>
        <v>61.765489609483879</v>
      </c>
      <c r="AV96">
        <f t="shared" si="42"/>
        <v>283.6289354992237</v>
      </c>
      <c r="AW96">
        <v>4.5920292592592586</v>
      </c>
      <c r="AX96">
        <f t="shared" si="43"/>
        <v>80445.373052422801</v>
      </c>
      <c r="AY96" s="5"/>
      <c r="AZ96" s="5">
        <f t="shared" si="44"/>
        <v>7.980000000000001E-2</v>
      </c>
      <c r="BA96">
        <f t="shared" si="24"/>
        <v>5.3055641604010022</v>
      </c>
      <c r="BB96">
        <f t="shared" si="45"/>
        <v>24.363305861438686</v>
      </c>
      <c r="BC96">
        <f t="shared" si="46"/>
        <v>4.9359199610040969</v>
      </c>
      <c r="BD96">
        <f t="shared" si="47"/>
        <v>24.363305861438686</v>
      </c>
    </row>
    <row r="97" spans="1:56" x14ac:dyDescent="0.3">
      <c r="A97" s="25">
        <v>0.26</v>
      </c>
      <c r="B97" s="30">
        <v>0.22170000000000001</v>
      </c>
      <c r="C97" s="18">
        <v>0.22339999999999999</v>
      </c>
      <c r="D97" s="21">
        <v>0.2273</v>
      </c>
      <c r="E97" s="18">
        <f t="shared" si="25"/>
        <v>7.2333333333333333E-2</v>
      </c>
      <c r="F97" s="33">
        <v>0.26</v>
      </c>
      <c r="G97" s="30">
        <v>0.20949999999999999</v>
      </c>
      <c r="H97" s="18">
        <v>0.2094</v>
      </c>
      <c r="I97" s="21">
        <v>0.2137</v>
      </c>
      <c r="J97" s="18">
        <f t="shared" si="26"/>
        <v>5.9066666666666684E-2</v>
      </c>
      <c r="K97" s="33">
        <v>0.26</v>
      </c>
      <c r="L97" s="30">
        <v>0.17319999999999999</v>
      </c>
      <c r="M97" s="18">
        <v>0.18340000000000001</v>
      </c>
      <c r="N97" s="21">
        <v>0.17180000000000001</v>
      </c>
      <c r="O97" s="18">
        <f t="shared" si="27"/>
        <v>2.4333333333333346E-2</v>
      </c>
      <c r="P97" s="33">
        <v>0.26</v>
      </c>
      <c r="Q97" s="30">
        <v>0.20449999999999999</v>
      </c>
      <c r="R97" s="18">
        <v>0.19389999999999999</v>
      </c>
      <c r="S97" s="21">
        <v>0.19889999999999999</v>
      </c>
      <c r="T97" s="18">
        <f t="shared" si="28"/>
        <v>4.7299999999999981E-2</v>
      </c>
      <c r="U97" s="33">
        <v>0.26</v>
      </c>
      <c r="V97" s="30">
        <v>0.21779999999999999</v>
      </c>
      <c r="W97" s="18">
        <v>0.21279999999999999</v>
      </c>
      <c r="X97" s="21">
        <v>0.21440000000000001</v>
      </c>
      <c r="Y97" s="18">
        <f t="shared" si="29"/>
        <v>6.3200000000000006E-2</v>
      </c>
      <c r="Z97" s="33">
        <v>0.26</v>
      </c>
      <c r="AA97" s="30">
        <v>0.20949999999999999</v>
      </c>
      <c r="AB97" s="18">
        <v>0.2145</v>
      </c>
      <c r="AC97" s="21">
        <v>0.22259999999999999</v>
      </c>
      <c r="AD97" s="18">
        <f t="shared" si="30"/>
        <v>6.3733333333333336E-2</v>
      </c>
      <c r="AE97" s="33">
        <v>0.26</v>
      </c>
      <c r="AF97" s="53">
        <v>0.15179999999999999</v>
      </c>
      <c r="AK97" s="5">
        <f t="shared" si="31"/>
        <v>4.7999999999999987E-2</v>
      </c>
      <c r="AL97">
        <f t="shared" si="32"/>
        <v>9.4406666666666688</v>
      </c>
      <c r="AM97">
        <f t="shared" si="33"/>
        <v>45.019195158717956</v>
      </c>
      <c r="AN97">
        <f t="shared" si="34"/>
        <v>4.7686457692307691</v>
      </c>
      <c r="AO97">
        <f t="shared" si="35"/>
        <v>2026.7279327387344</v>
      </c>
      <c r="AP97" s="5">
        <f t="shared" si="36"/>
        <v>2.5033333333333352E-2</v>
      </c>
      <c r="AQ97">
        <f t="shared" si="37"/>
        <v>18.985885508211258</v>
      </c>
      <c r="AR97">
        <f t="shared" si="38"/>
        <v>90.536962603831384</v>
      </c>
      <c r="AS97">
        <f t="shared" si="39"/>
        <v>8196.9415975275624</v>
      </c>
      <c r="AT97" s="5">
        <f t="shared" si="40"/>
        <v>1.3266666666666649E-2</v>
      </c>
      <c r="AU97">
        <f t="shared" si="41"/>
        <v>36.695075544388658</v>
      </c>
      <c r="AV97">
        <f t="shared" si="42"/>
        <v>174.98581674635244</v>
      </c>
      <c r="AW97">
        <v>4.7686457692307691</v>
      </c>
      <c r="AX97">
        <f t="shared" si="43"/>
        <v>30620.036062388037</v>
      </c>
      <c r="AY97" s="5"/>
      <c r="AZ97" s="5">
        <f t="shared" si="44"/>
        <v>7.2333333333333333E-2</v>
      </c>
      <c r="BA97">
        <f t="shared" si="24"/>
        <v>5.9486090629800303</v>
      </c>
      <c r="BB97">
        <f t="shared" si="45"/>
        <v>28.366809440987531</v>
      </c>
      <c r="BC97">
        <f t="shared" si="46"/>
        <v>5.3260500787157019</v>
      </c>
      <c r="BD97">
        <f t="shared" si="47"/>
        <v>28.366809440987534</v>
      </c>
    </row>
    <row r="98" spans="1:56" ht="16.2" thickBot="1" x14ac:dyDescent="0.35">
      <c r="A98" s="26">
        <v>0.25</v>
      </c>
      <c r="B98" s="31">
        <v>0.20469999999999999</v>
      </c>
      <c r="C98" s="22">
        <v>0.20749999999999999</v>
      </c>
      <c r="D98" s="23">
        <v>0.2157</v>
      </c>
      <c r="E98" s="18">
        <f t="shared" si="25"/>
        <v>5.9900000000000009E-2</v>
      </c>
      <c r="F98" s="35">
        <v>0.25</v>
      </c>
      <c r="G98" s="31">
        <v>0.21</v>
      </c>
      <c r="H98" s="22">
        <v>0.2054</v>
      </c>
      <c r="I98" s="23">
        <v>0.21129999999999999</v>
      </c>
      <c r="J98" s="18">
        <f t="shared" si="26"/>
        <v>5.9499999999999997E-2</v>
      </c>
      <c r="K98" s="35">
        <v>0.25</v>
      </c>
      <c r="L98" s="31">
        <v>0.17119999999999999</v>
      </c>
      <c r="M98" s="22">
        <v>0.15709999999999999</v>
      </c>
      <c r="N98" s="23">
        <v>0.16619999999999999</v>
      </c>
      <c r="O98" s="18">
        <f t="shared" si="27"/>
        <v>1.5433333333333299E-2</v>
      </c>
      <c r="P98" s="35">
        <v>0.25</v>
      </c>
      <c r="Q98" s="31">
        <v>0.20569999999999999</v>
      </c>
      <c r="R98" s="22">
        <v>0.19839999999999999</v>
      </c>
      <c r="S98" s="23">
        <v>0.1928</v>
      </c>
      <c r="T98" s="18">
        <f t="shared" si="28"/>
        <v>4.9566666666666648E-2</v>
      </c>
      <c r="U98" s="35">
        <v>0.25</v>
      </c>
      <c r="V98" s="31">
        <v>0.217</v>
      </c>
      <c r="W98" s="22">
        <v>0.20530000000000001</v>
      </c>
      <c r="X98" s="23">
        <v>0.20380000000000001</v>
      </c>
      <c r="Y98" s="18">
        <f t="shared" si="29"/>
        <v>5.9299999999999992E-2</v>
      </c>
      <c r="Z98" s="35">
        <v>0.25</v>
      </c>
      <c r="AA98" s="31">
        <v>0.22140000000000001</v>
      </c>
      <c r="AB98" s="22">
        <v>0.20680000000000001</v>
      </c>
      <c r="AC98" s="23">
        <v>0.21609999999999999</v>
      </c>
      <c r="AD98" s="18">
        <f t="shared" si="30"/>
        <v>6.5366666666666656E-2</v>
      </c>
      <c r="AE98" s="35">
        <v>0.25</v>
      </c>
      <c r="AF98" s="54">
        <v>0.14940000000000001</v>
      </c>
      <c r="AK98" s="5">
        <f>E98-O98</f>
        <v>4.446666666666671E-2</v>
      </c>
      <c r="AL98">
        <f t="shared" si="32"/>
        <v>10.266611144427776</v>
      </c>
      <c r="AM98">
        <f t="shared" si="33"/>
        <v>50.916145070141496</v>
      </c>
      <c r="AN98">
        <f t="shared" si="34"/>
        <v>4.9593916</v>
      </c>
      <c r="AO98">
        <f t="shared" si="35"/>
        <v>2592.4538288036943</v>
      </c>
      <c r="AP98" s="5">
        <f t="shared" si="36"/>
        <v>1.0333333333333361E-2</v>
      </c>
      <c r="AQ98">
        <f t="shared" si="37"/>
        <v>47.392263440860091</v>
      </c>
      <c r="AR98">
        <f t="shared" si="38"/>
        <v>235.03679321358862</v>
      </c>
      <c r="AS98">
        <f t="shared" si="39"/>
        <v>55242.294164127219</v>
      </c>
      <c r="AT98" s="5">
        <f t="shared" si="40"/>
        <v>4.0000000000001146E-4</v>
      </c>
      <c r="AU98">
        <f t="shared" si="41"/>
        <v>1249.0001999999645</v>
      </c>
      <c r="AV98">
        <f t="shared" si="42"/>
        <v>6194.2811002781436</v>
      </c>
      <c r="AW98">
        <v>4.9593916</v>
      </c>
      <c r="AX98">
        <f t="shared" si="43"/>
        <v>38369118.349263012</v>
      </c>
      <c r="AY98" s="5"/>
      <c r="AZ98" s="5">
        <f t="shared" si="44"/>
        <v>5.9900000000000009E-2</v>
      </c>
      <c r="BA98">
        <f t="shared" si="24"/>
        <v>7.3771954090150222</v>
      </c>
      <c r="BB98">
        <f t="shared" si="45"/>
        <v>36.586400943027662</v>
      </c>
      <c r="BC98">
        <f t="shared" si="46"/>
        <v>6.0486693530914435</v>
      </c>
      <c r="BD98">
        <f t="shared" si="47"/>
        <v>36.586400943027662</v>
      </c>
    </row>
    <row r="99" spans="1:56" x14ac:dyDescent="0.3">
      <c r="A99" s="18"/>
      <c r="B99" s="18"/>
      <c r="C99" s="18"/>
      <c r="D99" s="18"/>
      <c r="E99" s="18"/>
      <c r="F99" s="18"/>
      <c r="G99" s="6"/>
      <c r="H99" s="1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E99" s="6"/>
      <c r="AF99" s="6"/>
    </row>
    <row r="100" spans="1:56" x14ac:dyDescent="0.3">
      <c r="A100" s="18"/>
      <c r="B100" s="18"/>
      <c r="C100" s="18"/>
      <c r="D100" s="18"/>
      <c r="E100" s="18"/>
      <c r="F100" s="18"/>
      <c r="G100" s="6"/>
      <c r="H100" s="1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E100" s="6"/>
      <c r="AF100" s="6"/>
    </row>
    <row r="101" spans="1:56" x14ac:dyDescent="0.3">
      <c r="A101" s="18"/>
      <c r="B101" s="18"/>
      <c r="C101" s="18"/>
      <c r="D101" s="5"/>
      <c r="E101" s="18"/>
      <c r="F101" s="18"/>
      <c r="H101" s="18"/>
    </row>
    <row r="102" spans="1:56" x14ac:dyDescent="0.3">
      <c r="A102" s="18"/>
      <c r="B102" s="18"/>
      <c r="C102" s="18"/>
      <c r="D102" s="5"/>
      <c r="E102" s="18"/>
      <c r="F102" s="18"/>
      <c r="H102" s="18"/>
    </row>
    <row r="103" spans="1:56" x14ac:dyDescent="0.3">
      <c r="A103" s="18"/>
      <c r="B103" s="18"/>
      <c r="C103" s="69"/>
      <c r="D103" s="5"/>
      <c r="E103" s="18"/>
      <c r="F103" s="18"/>
      <c r="H103" s="18"/>
    </row>
    <row r="104" spans="1:56" x14ac:dyDescent="0.3">
      <c r="A104" s="18"/>
      <c r="B104" s="18"/>
      <c r="C104" s="69"/>
      <c r="D104" s="5"/>
      <c r="E104" s="18"/>
      <c r="F104" s="18"/>
      <c r="H104" s="18"/>
    </row>
    <row r="105" spans="1:56" x14ac:dyDescent="0.3">
      <c r="C105" s="36"/>
      <c r="D105"/>
      <c r="E105" s="18"/>
      <c r="F105" s="6"/>
      <c r="H105" s="6"/>
    </row>
    <row r="106" spans="1:56" x14ac:dyDescent="0.3">
      <c r="A106" s="1"/>
      <c r="B106" s="2"/>
      <c r="C106" s="70"/>
      <c r="D106"/>
      <c r="E106" s="2"/>
      <c r="F106" s="2"/>
      <c r="H106" s="2"/>
    </row>
    <row r="107" spans="1:56" x14ac:dyDescent="0.3">
      <c r="A107" s="2"/>
      <c r="B107" s="2"/>
      <c r="C107" s="70"/>
      <c r="D107"/>
      <c r="E107" s="2"/>
      <c r="F107" s="2"/>
      <c r="H107" s="2"/>
    </row>
    <row r="108" spans="1:56" x14ac:dyDescent="0.3">
      <c r="A108" s="2"/>
      <c r="B108" s="2"/>
      <c r="C108" s="70"/>
      <c r="D108" s="2"/>
      <c r="E108" s="2"/>
      <c r="F108" s="2"/>
      <c r="G108" s="2"/>
      <c r="H108" s="2"/>
      <c r="I108" s="2"/>
    </row>
    <row r="109" spans="1:56" x14ac:dyDescent="0.3">
      <c r="A109" s="2"/>
      <c r="B109" s="2"/>
      <c r="C109" s="2"/>
      <c r="D109" s="2"/>
      <c r="F109" s="2"/>
      <c r="G109" s="2"/>
      <c r="H109" s="2"/>
      <c r="I109" s="2"/>
      <c r="J109" s="2"/>
      <c r="K109" s="2"/>
      <c r="U109" s="2"/>
    </row>
    <row r="110" spans="1:56" x14ac:dyDescent="0.3">
      <c r="A110" s="1"/>
      <c r="B110" s="1"/>
      <c r="C110" s="2"/>
      <c r="D110" s="2"/>
      <c r="F110" s="1"/>
      <c r="G110" s="1"/>
      <c r="H110" s="1"/>
      <c r="I110" s="1"/>
      <c r="J110" s="2"/>
      <c r="K110" s="2"/>
      <c r="U110" s="2"/>
    </row>
    <row r="111" spans="1:56" x14ac:dyDescent="0.3">
      <c r="A111" s="1"/>
      <c r="B111" s="1"/>
      <c r="C111" s="2"/>
      <c r="D111" s="2"/>
      <c r="F111" s="1"/>
      <c r="G111" s="1"/>
      <c r="H111" s="1"/>
      <c r="I111" s="1"/>
      <c r="J111" s="2"/>
      <c r="K111" s="2"/>
      <c r="U111" s="2"/>
    </row>
    <row r="112" spans="1:56" x14ac:dyDescent="0.3">
      <c r="A112" s="2"/>
      <c r="B112" s="2"/>
      <c r="C112" s="2"/>
      <c r="D112" s="2"/>
      <c r="F112" s="2"/>
      <c r="G112" s="2"/>
      <c r="H112" s="2"/>
      <c r="I112" s="2"/>
      <c r="J112" s="2"/>
      <c r="K112" s="2"/>
      <c r="U112" s="2"/>
    </row>
    <row r="113" spans="1:32" x14ac:dyDescent="0.3">
      <c r="A113" s="2"/>
      <c r="B113" s="2"/>
      <c r="C113" s="2"/>
      <c r="D113" s="2"/>
      <c r="F113" s="2"/>
      <c r="G113" s="2"/>
      <c r="H113" s="2"/>
      <c r="I113" s="2"/>
      <c r="J113" s="2"/>
      <c r="K113" s="2"/>
      <c r="U113" s="2"/>
    </row>
    <row r="114" spans="1:32" x14ac:dyDescent="0.3">
      <c r="A114" s="2"/>
      <c r="B114" s="2"/>
      <c r="C114" s="2"/>
      <c r="D114" s="2"/>
      <c r="F114" s="2"/>
      <c r="G114" s="2"/>
      <c r="H114" s="2"/>
      <c r="I114" s="2"/>
      <c r="K114" s="2"/>
      <c r="L114" s="2"/>
      <c r="M114" s="2"/>
      <c r="N114" s="2"/>
      <c r="P114" s="2"/>
      <c r="Q114" s="2"/>
      <c r="R114" s="2"/>
      <c r="S114" s="2"/>
      <c r="U114" s="2"/>
      <c r="V114" s="2"/>
      <c r="W114" s="2"/>
      <c r="X114" s="2"/>
      <c r="Z114" s="2"/>
      <c r="AA114" s="2"/>
      <c r="AB114" s="2"/>
      <c r="AC114" s="2"/>
      <c r="AE114" s="2"/>
      <c r="AF114" s="2"/>
    </row>
    <row r="115" spans="1:32" x14ac:dyDescent="0.3">
      <c r="A115" s="2"/>
      <c r="B115" s="2"/>
      <c r="C115" s="2"/>
      <c r="D115" s="2"/>
      <c r="F115" s="2"/>
      <c r="G115" s="2"/>
      <c r="H115" s="2"/>
      <c r="I115" s="2"/>
      <c r="K115" s="2"/>
      <c r="L115" s="2"/>
      <c r="M115" s="2"/>
      <c r="N115" s="2"/>
      <c r="P115" s="2"/>
      <c r="Q115" s="2"/>
      <c r="R115" s="2"/>
      <c r="S115" s="2"/>
      <c r="U115" s="2"/>
      <c r="V115" s="2"/>
      <c r="W115" s="2"/>
      <c r="X115" s="2"/>
      <c r="Z115" s="2"/>
      <c r="AA115" s="2"/>
      <c r="AB115" s="2"/>
      <c r="AC115" s="2"/>
      <c r="AE115" s="2"/>
      <c r="AF115" s="2"/>
    </row>
    <row r="116" spans="1:32" x14ac:dyDescent="0.3">
      <c r="A116" s="2"/>
      <c r="B116" s="2"/>
      <c r="C116" s="2"/>
      <c r="D116" s="2"/>
      <c r="F116" s="2"/>
      <c r="G116" s="2"/>
      <c r="H116" s="2"/>
      <c r="I116" s="2"/>
      <c r="K116" s="2"/>
      <c r="L116" s="2"/>
      <c r="M116" s="2"/>
      <c r="N116" s="2"/>
      <c r="P116" s="2"/>
      <c r="Q116" s="2"/>
      <c r="R116" s="2"/>
      <c r="S116" s="2"/>
      <c r="U116" s="2"/>
      <c r="V116" s="2"/>
      <c r="W116" s="2"/>
      <c r="X116" s="2"/>
      <c r="Z116" s="2"/>
      <c r="AA116" s="2"/>
      <c r="AB116" s="2"/>
      <c r="AC116" s="2"/>
      <c r="AE116" s="2"/>
      <c r="AF116" s="2"/>
    </row>
    <row r="117" spans="1:32" x14ac:dyDescent="0.3">
      <c r="A117" s="2"/>
      <c r="B117" s="2"/>
      <c r="C117" s="2"/>
      <c r="D117" s="2"/>
      <c r="F117" s="2"/>
      <c r="G117" s="2"/>
      <c r="H117" s="2"/>
      <c r="I117" s="2"/>
      <c r="K117" s="2"/>
      <c r="L117" s="2"/>
      <c r="M117" s="2"/>
      <c r="N117" s="2"/>
      <c r="P117" s="2"/>
      <c r="Q117" s="2"/>
      <c r="R117" s="2"/>
      <c r="S117" s="2"/>
      <c r="U117" s="2"/>
      <c r="V117" s="2"/>
      <c r="W117" s="2"/>
      <c r="X117" s="2"/>
      <c r="Z117" s="2"/>
      <c r="AA117" s="2"/>
      <c r="AB117" s="2"/>
      <c r="AC117" s="2"/>
      <c r="AE117" s="2"/>
      <c r="AF117" s="2"/>
    </row>
    <row r="118" spans="1:32" x14ac:dyDescent="0.3">
      <c r="A118" s="2"/>
      <c r="B118" s="2"/>
      <c r="C118" s="2"/>
      <c r="D118" s="2"/>
      <c r="F118" s="2"/>
      <c r="G118" s="2"/>
      <c r="H118" s="2"/>
      <c r="I118" s="2"/>
      <c r="K118" s="2"/>
      <c r="L118" s="2"/>
      <c r="M118" s="2"/>
      <c r="N118" s="2"/>
      <c r="P118" s="2"/>
      <c r="Q118" s="2"/>
      <c r="R118" s="2"/>
      <c r="S118" s="2"/>
      <c r="U118" s="2"/>
      <c r="V118" s="2"/>
      <c r="W118" s="2"/>
      <c r="X118" s="2"/>
      <c r="Z118" s="2"/>
      <c r="AA118" s="2"/>
      <c r="AB118" s="2"/>
      <c r="AC118" s="2"/>
      <c r="AE118" s="2"/>
      <c r="AF118" s="2"/>
    </row>
    <row r="119" spans="1:32" x14ac:dyDescent="0.3">
      <c r="A119" s="2"/>
      <c r="B119" s="3"/>
      <c r="C119" s="4"/>
      <c r="D119" s="3"/>
      <c r="F119" s="2"/>
      <c r="G119" s="3"/>
      <c r="H119" s="4"/>
      <c r="I119" s="3"/>
      <c r="K119" s="2"/>
      <c r="L119" s="3"/>
      <c r="M119" s="4"/>
      <c r="N119" s="3"/>
      <c r="P119" s="2"/>
      <c r="Q119" s="3"/>
      <c r="R119" s="4"/>
      <c r="S119" s="3"/>
      <c r="U119" s="2"/>
      <c r="V119" s="3"/>
      <c r="W119" s="4"/>
      <c r="X119" s="3"/>
      <c r="Z119" s="2"/>
      <c r="AA119" s="3"/>
      <c r="AB119" s="4"/>
      <c r="AC119" s="3"/>
      <c r="AE119" s="2"/>
      <c r="AF119" s="3"/>
    </row>
    <row r="120" spans="1:32" x14ac:dyDescent="0.3">
      <c r="A120" s="2"/>
      <c r="B120" s="2"/>
      <c r="C120" s="2"/>
      <c r="D120" s="2"/>
      <c r="F120" s="2"/>
      <c r="G120" s="2"/>
      <c r="H120" s="2"/>
      <c r="I120" s="2"/>
      <c r="K120" s="2"/>
      <c r="L120" s="2"/>
      <c r="M120" s="2"/>
      <c r="N120" s="2"/>
      <c r="P120" s="2"/>
      <c r="Q120" s="2"/>
      <c r="R120" s="2"/>
      <c r="S120" s="2"/>
      <c r="U120" s="2"/>
      <c r="V120" s="2"/>
      <c r="W120" s="2"/>
      <c r="X120" s="2"/>
      <c r="Z120" s="2"/>
      <c r="AA120" s="2"/>
      <c r="AB120" s="2"/>
      <c r="AC120" s="2"/>
      <c r="AE120" s="2"/>
      <c r="AF120" s="2"/>
    </row>
    <row r="121" spans="1:32" x14ac:dyDescent="0.3">
      <c r="A121" s="1"/>
      <c r="B121" s="1"/>
      <c r="C121" s="1"/>
      <c r="D121" s="2"/>
      <c r="F121" s="1"/>
      <c r="G121" s="1"/>
      <c r="H121" s="1"/>
      <c r="I121" s="2"/>
      <c r="K121" s="1"/>
      <c r="L121" s="1"/>
      <c r="M121" s="1"/>
      <c r="N121" s="2"/>
      <c r="P121" s="1"/>
      <c r="Q121" s="1"/>
      <c r="R121" s="1"/>
      <c r="S121" s="2"/>
      <c r="U121" s="1"/>
      <c r="V121" s="1"/>
      <c r="W121" s="1"/>
      <c r="X121" s="2"/>
      <c r="Z121" s="1"/>
      <c r="AA121" s="1"/>
      <c r="AB121" s="1"/>
      <c r="AC121" s="2"/>
      <c r="AE121" s="1"/>
      <c r="AF121" s="1"/>
    </row>
    <row r="122" spans="1:32" x14ac:dyDescent="0.3">
      <c r="A122" s="2"/>
      <c r="B122" s="2"/>
      <c r="C122" s="2"/>
      <c r="D122" s="2"/>
      <c r="F122" s="2"/>
      <c r="G122" s="2"/>
      <c r="H122" s="2"/>
      <c r="I122" s="2"/>
      <c r="K122" s="2"/>
      <c r="L122" s="2"/>
      <c r="M122" s="2"/>
      <c r="N122" s="2"/>
      <c r="P122" s="2"/>
      <c r="Q122" s="2"/>
      <c r="R122" s="2"/>
      <c r="S122" s="2"/>
      <c r="U122" s="2"/>
      <c r="V122" s="2"/>
      <c r="W122" s="2"/>
      <c r="X122" s="2"/>
      <c r="Z122" s="2"/>
      <c r="AA122" s="2"/>
      <c r="AB122" s="2"/>
      <c r="AC122" s="2"/>
      <c r="AE122" s="2"/>
      <c r="AF122" s="2"/>
    </row>
    <row r="123" spans="1:32" x14ac:dyDescent="0.3">
      <c r="A123" s="2"/>
      <c r="B123" s="2"/>
      <c r="C123" s="2"/>
      <c r="D123" s="2"/>
      <c r="F123" s="2"/>
      <c r="G123" s="2"/>
      <c r="H123" s="2"/>
      <c r="I123" s="2"/>
      <c r="K123" s="2"/>
      <c r="L123" s="2"/>
      <c r="M123" s="2"/>
      <c r="N123" s="2"/>
      <c r="P123" s="2"/>
      <c r="Q123" s="2"/>
      <c r="R123" s="2"/>
      <c r="S123" s="2"/>
      <c r="U123" s="2"/>
      <c r="V123" s="2"/>
      <c r="W123" s="2"/>
      <c r="X123" s="2"/>
      <c r="Z123" s="2"/>
      <c r="AA123" s="2"/>
      <c r="AB123" s="2"/>
      <c r="AC123" s="2"/>
      <c r="AE123" s="2"/>
      <c r="AF123" s="2"/>
    </row>
    <row r="124" spans="1:32" x14ac:dyDescent="0.3">
      <c r="A124" s="2"/>
      <c r="B124" s="2"/>
      <c r="C124" s="2"/>
      <c r="D124" s="2"/>
      <c r="F124" s="2"/>
      <c r="G124" s="2"/>
      <c r="H124" s="2"/>
      <c r="I124" s="2"/>
      <c r="K124" s="2"/>
      <c r="L124" s="2"/>
      <c r="M124" s="2"/>
      <c r="N124" s="2"/>
      <c r="P124" s="2"/>
      <c r="Q124" s="2"/>
      <c r="R124" s="2"/>
      <c r="S124" s="2"/>
      <c r="U124" s="2"/>
      <c r="V124" s="2"/>
      <c r="W124" s="2"/>
      <c r="X124" s="2"/>
      <c r="Z124" s="2"/>
      <c r="AA124" s="2"/>
      <c r="AB124" s="2"/>
      <c r="AC124" s="2"/>
      <c r="AE124" s="2"/>
      <c r="AF124" s="2"/>
    </row>
    <row r="125" spans="1:32" x14ac:dyDescent="0.3">
      <c r="F125" s="6"/>
      <c r="G125" s="6"/>
      <c r="H125" s="6"/>
      <c r="I125" s="6"/>
      <c r="K125" s="6"/>
      <c r="L125" s="6"/>
      <c r="M125" s="6"/>
      <c r="N125" s="6"/>
      <c r="P125" s="6"/>
      <c r="Q125" s="6"/>
      <c r="R125" s="6"/>
      <c r="S125" s="6"/>
      <c r="U125" s="6"/>
      <c r="V125" s="6"/>
      <c r="W125" s="6"/>
      <c r="X125" s="6"/>
      <c r="Z125" s="6"/>
      <c r="AA125" s="6"/>
      <c r="AB125" s="6"/>
      <c r="AC125" s="6"/>
      <c r="AE125" s="6"/>
      <c r="AF125" s="6"/>
    </row>
    <row r="126" spans="1:32" x14ac:dyDescent="0.3">
      <c r="F126" s="6"/>
      <c r="G126" s="6"/>
      <c r="H126" s="6"/>
      <c r="I126" s="6"/>
      <c r="K126" s="6"/>
      <c r="L126" s="6"/>
      <c r="M126" s="6"/>
      <c r="N126" s="6"/>
      <c r="P126" s="6"/>
      <c r="Q126" s="6"/>
      <c r="R126" s="6"/>
      <c r="S126" s="6"/>
      <c r="U126" s="6"/>
      <c r="V126" s="6"/>
      <c r="W126" s="6"/>
      <c r="X126" s="6"/>
      <c r="Z126" s="6"/>
      <c r="AA126" s="6"/>
      <c r="AB126" s="6"/>
      <c r="AC126" s="6"/>
      <c r="AE126" s="6"/>
      <c r="AF126" s="6"/>
    </row>
    <row r="127" spans="1:32" x14ac:dyDescent="0.3">
      <c r="F127" s="6"/>
      <c r="G127" s="6"/>
      <c r="H127" s="6"/>
      <c r="I127" s="6"/>
      <c r="K127" s="6"/>
      <c r="L127" s="6"/>
      <c r="M127" s="6"/>
      <c r="N127" s="6"/>
      <c r="P127" s="6"/>
      <c r="Q127" s="6"/>
      <c r="R127" s="6"/>
      <c r="S127" s="6"/>
      <c r="U127" s="6"/>
      <c r="V127" s="6"/>
      <c r="W127" s="6"/>
      <c r="X127" s="6"/>
      <c r="Z127" s="6"/>
      <c r="AA127" s="6"/>
      <c r="AB127" s="6"/>
      <c r="AC127" s="6"/>
      <c r="AE127" s="6"/>
      <c r="AF127" s="6"/>
    </row>
    <row r="128" spans="1:32" x14ac:dyDescent="0.3">
      <c r="F128" s="6"/>
      <c r="G128" s="6"/>
      <c r="H128" s="6"/>
      <c r="I128" s="6"/>
      <c r="K128" s="6"/>
      <c r="L128" s="6"/>
      <c r="M128" s="6"/>
      <c r="N128" s="6"/>
      <c r="P128" s="6"/>
      <c r="Q128" s="6"/>
      <c r="R128" s="6"/>
      <c r="S128" s="6"/>
      <c r="U128" s="6"/>
      <c r="V128" s="6"/>
      <c r="W128" s="6"/>
      <c r="X128" s="6"/>
      <c r="Z128" s="6"/>
      <c r="AA128" s="6"/>
      <c r="AB128" s="6"/>
      <c r="AC128" s="6"/>
      <c r="AE128" s="6"/>
      <c r="AF128" s="6"/>
    </row>
    <row r="129" spans="6:32" x14ac:dyDescent="0.3">
      <c r="F129" s="6"/>
      <c r="G129" s="6"/>
      <c r="H129" s="6"/>
      <c r="I129" s="6"/>
      <c r="K129" s="6"/>
      <c r="L129" s="6"/>
      <c r="M129" s="6"/>
      <c r="N129" s="6"/>
      <c r="P129" s="6"/>
      <c r="Q129" s="6"/>
      <c r="R129" s="6"/>
      <c r="S129" s="6"/>
      <c r="U129" s="6"/>
      <c r="V129" s="6"/>
      <c r="W129" s="6"/>
      <c r="X129" s="6"/>
      <c r="Z129" s="6"/>
      <c r="AA129" s="6"/>
      <c r="AB129" s="6"/>
      <c r="AC129" s="6"/>
      <c r="AE129" s="6"/>
      <c r="AF129" s="6"/>
    </row>
    <row r="130" spans="6:32" x14ac:dyDescent="0.3">
      <c r="F130" s="6"/>
      <c r="G130" s="6"/>
      <c r="H130" s="6"/>
      <c r="I130" s="6"/>
      <c r="K130" s="6"/>
      <c r="L130" s="6"/>
      <c r="M130" s="6"/>
      <c r="N130" s="6"/>
      <c r="P130" s="6"/>
      <c r="Q130" s="6"/>
      <c r="R130" s="6"/>
      <c r="S130" s="6"/>
      <c r="U130" s="6"/>
      <c r="V130" s="6"/>
      <c r="W130" s="6"/>
      <c r="X130" s="6"/>
      <c r="Z130" s="6"/>
      <c r="AA130" s="6"/>
      <c r="AB130" s="6"/>
      <c r="AC130" s="6"/>
      <c r="AE130" s="6"/>
      <c r="AF130" s="6"/>
    </row>
    <row r="131" spans="6:32" x14ac:dyDescent="0.3">
      <c r="F131" s="6"/>
      <c r="G131" s="6"/>
      <c r="H131" s="6"/>
      <c r="I131" s="6"/>
      <c r="K131" s="6"/>
      <c r="L131" s="6"/>
      <c r="M131" s="6"/>
      <c r="N131" s="6"/>
      <c r="P131" s="6"/>
      <c r="Q131" s="6"/>
      <c r="R131" s="6"/>
      <c r="S131" s="6"/>
      <c r="U131" s="6"/>
      <c r="V131" s="6"/>
      <c r="W131" s="6"/>
      <c r="X131" s="6"/>
      <c r="Z131" s="6"/>
      <c r="AA131" s="6"/>
      <c r="AB131" s="6"/>
      <c r="AC131" s="6"/>
      <c r="AE131" s="6"/>
      <c r="AF131" s="6"/>
    </row>
    <row r="132" spans="6:32" x14ac:dyDescent="0.3">
      <c r="F132" s="6"/>
      <c r="G132" s="6"/>
      <c r="H132" s="6"/>
      <c r="I132" s="6"/>
      <c r="K132" s="6"/>
      <c r="L132" s="6"/>
      <c r="M132" s="6"/>
      <c r="N132" s="6"/>
      <c r="P132" s="6"/>
      <c r="Q132" s="6"/>
      <c r="R132" s="6"/>
      <c r="S132" s="6"/>
      <c r="U132" s="6"/>
      <c r="V132" s="6"/>
      <c r="W132" s="6"/>
      <c r="X132" s="6"/>
      <c r="Z132" s="6"/>
      <c r="AA132" s="6"/>
      <c r="AB132" s="6"/>
      <c r="AC132" s="6"/>
      <c r="AE132" s="6"/>
      <c r="AF132" s="6"/>
    </row>
    <row r="133" spans="6:32" x14ac:dyDescent="0.3">
      <c r="F133" s="6"/>
      <c r="G133" s="6"/>
      <c r="H133" s="6"/>
      <c r="I133" s="6"/>
      <c r="K133" s="6"/>
      <c r="L133" s="6"/>
      <c r="M133" s="6"/>
      <c r="N133" s="6"/>
      <c r="P133" s="6"/>
      <c r="Q133" s="6"/>
      <c r="R133" s="6"/>
      <c r="S133" s="6"/>
      <c r="U133" s="6"/>
      <c r="V133" s="6"/>
      <c r="W133" s="6"/>
      <c r="X133" s="6"/>
      <c r="Z133" s="6"/>
      <c r="AA133" s="6"/>
      <c r="AB133" s="6"/>
      <c r="AC133" s="6"/>
      <c r="AE133" s="6"/>
      <c r="AF133" s="6"/>
    </row>
    <row r="134" spans="6:32" x14ac:dyDescent="0.3">
      <c r="F134" s="6"/>
      <c r="G134" s="6"/>
      <c r="H134" s="6"/>
      <c r="I134" s="6"/>
      <c r="K134" s="6"/>
      <c r="L134" s="6"/>
      <c r="M134" s="6"/>
      <c r="N134" s="6"/>
      <c r="P134" s="6"/>
      <c r="Q134" s="6"/>
      <c r="R134" s="6"/>
      <c r="S134" s="6"/>
      <c r="U134" s="6"/>
      <c r="V134" s="6"/>
      <c r="W134" s="6"/>
      <c r="X134" s="6"/>
      <c r="Z134" s="6"/>
      <c r="AA134" s="6"/>
      <c r="AB134" s="6"/>
      <c r="AC134" s="6"/>
      <c r="AE134" s="6"/>
      <c r="AF134" s="6"/>
    </row>
    <row r="135" spans="6:32" x14ac:dyDescent="0.3">
      <c r="F135" s="6"/>
      <c r="G135" s="6"/>
      <c r="H135" s="6"/>
      <c r="I135" s="6"/>
      <c r="K135" s="6"/>
      <c r="L135" s="6"/>
      <c r="M135" s="6"/>
      <c r="N135" s="6"/>
      <c r="P135" s="6"/>
      <c r="Q135" s="6"/>
      <c r="R135" s="6"/>
      <c r="S135" s="6"/>
      <c r="U135" s="6"/>
      <c r="V135" s="6"/>
      <c r="W135" s="6"/>
      <c r="X135" s="6"/>
      <c r="Z135" s="6"/>
      <c r="AA135" s="6"/>
      <c r="AB135" s="6"/>
      <c r="AC135" s="6"/>
      <c r="AE135" s="6"/>
      <c r="AF135" s="6"/>
    </row>
    <row r="136" spans="6:32" x14ac:dyDescent="0.3">
      <c r="F136" s="6"/>
      <c r="G136" s="6"/>
      <c r="H136" s="6"/>
      <c r="I136" s="6"/>
      <c r="K136" s="6"/>
      <c r="L136" s="6"/>
      <c r="M136" s="6"/>
      <c r="N136" s="6"/>
      <c r="P136" s="6"/>
      <c r="Q136" s="6"/>
      <c r="R136" s="6"/>
      <c r="S136" s="6"/>
      <c r="U136" s="6"/>
      <c r="V136" s="6"/>
      <c r="W136" s="6"/>
      <c r="X136" s="6"/>
      <c r="Z136" s="6"/>
      <c r="AA136" s="6"/>
      <c r="AB136" s="6"/>
      <c r="AC136" s="6"/>
      <c r="AE136" s="6"/>
      <c r="AF136" s="6"/>
    </row>
    <row r="137" spans="6:32" x14ac:dyDescent="0.3">
      <c r="F137" s="6"/>
      <c r="G137" s="6"/>
      <c r="H137" s="6"/>
      <c r="I137" s="6"/>
      <c r="K137" s="6"/>
      <c r="L137" s="6"/>
      <c r="M137" s="6"/>
      <c r="N137" s="6"/>
      <c r="P137" s="6"/>
      <c r="Q137" s="6"/>
      <c r="R137" s="6"/>
      <c r="S137" s="6"/>
      <c r="U137" s="6"/>
      <c r="V137" s="6"/>
      <c r="W137" s="6"/>
      <c r="X137" s="6"/>
      <c r="Z137" s="6"/>
      <c r="AA137" s="6"/>
      <c r="AB137" s="6"/>
      <c r="AC137" s="6"/>
      <c r="AE137" s="6"/>
      <c r="AF137" s="6"/>
    </row>
    <row r="138" spans="6:32" x14ac:dyDescent="0.3">
      <c r="F138" s="6"/>
      <c r="G138" s="6"/>
      <c r="H138" s="6"/>
      <c r="I138" s="6"/>
      <c r="K138" s="6"/>
      <c r="L138" s="6"/>
      <c r="M138" s="6"/>
      <c r="N138" s="6"/>
      <c r="P138" s="6"/>
      <c r="Q138" s="6"/>
      <c r="R138" s="6"/>
      <c r="S138" s="6"/>
      <c r="U138" s="6"/>
      <c r="V138" s="6"/>
      <c r="W138" s="6"/>
      <c r="X138" s="6"/>
      <c r="Z138" s="6"/>
      <c r="AA138" s="6"/>
      <c r="AB138" s="6"/>
      <c r="AC138" s="6"/>
      <c r="AE138" s="6"/>
      <c r="AF138" s="6"/>
    </row>
    <row r="139" spans="6:32" x14ac:dyDescent="0.3">
      <c r="F139" s="6"/>
      <c r="G139" s="6"/>
      <c r="H139" s="6"/>
      <c r="I139" s="6"/>
      <c r="K139" s="6"/>
      <c r="L139" s="6"/>
      <c r="M139" s="6"/>
      <c r="N139" s="6"/>
      <c r="P139" s="6"/>
      <c r="Q139" s="6"/>
      <c r="R139" s="6"/>
      <c r="S139" s="6"/>
      <c r="U139" s="6"/>
      <c r="V139" s="6"/>
      <c r="W139" s="6"/>
      <c r="X139" s="6"/>
      <c r="Z139" s="6"/>
      <c r="AA139" s="6"/>
      <c r="AB139" s="6"/>
      <c r="AC139" s="6"/>
      <c r="AE139" s="6"/>
      <c r="AF139" s="6"/>
    </row>
    <row r="140" spans="6:32" x14ac:dyDescent="0.3">
      <c r="F140" s="6"/>
      <c r="G140" s="6"/>
      <c r="H140" s="6"/>
      <c r="I140" s="6"/>
      <c r="K140" s="6"/>
      <c r="L140" s="6"/>
      <c r="M140" s="6"/>
      <c r="N140" s="6"/>
      <c r="P140" s="6"/>
      <c r="Q140" s="6"/>
      <c r="R140" s="6"/>
      <c r="S140" s="6"/>
      <c r="U140" s="6"/>
      <c r="V140" s="6"/>
      <c r="W140" s="6"/>
      <c r="X140" s="6"/>
      <c r="Z140" s="6"/>
      <c r="AA140" s="6"/>
      <c r="AB140" s="6"/>
      <c r="AC140" s="6"/>
      <c r="AE140" s="6"/>
      <c r="AF140" s="6"/>
    </row>
    <row r="141" spans="6:32" x14ac:dyDescent="0.3">
      <c r="F141" s="6"/>
      <c r="G141" s="6"/>
      <c r="H141" s="6"/>
      <c r="I141" s="6"/>
      <c r="K141" s="6"/>
      <c r="L141" s="6"/>
      <c r="M141" s="6"/>
      <c r="N141" s="6"/>
      <c r="P141" s="6"/>
      <c r="Q141" s="6"/>
      <c r="R141" s="6"/>
      <c r="S141" s="6"/>
      <c r="U141" s="6"/>
      <c r="V141" s="6"/>
      <c r="W141" s="6"/>
      <c r="X141" s="6"/>
      <c r="Z141" s="6"/>
      <c r="AA141" s="6"/>
      <c r="AB141" s="6"/>
      <c r="AC141" s="6"/>
      <c r="AE141" s="6"/>
      <c r="AF141" s="6"/>
    </row>
    <row r="142" spans="6:32" x14ac:dyDescent="0.3">
      <c r="F142" s="6"/>
      <c r="G142" s="6"/>
      <c r="H142" s="6"/>
      <c r="I142" s="6"/>
      <c r="K142" s="6"/>
      <c r="L142" s="6"/>
      <c r="M142" s="6"/>
      <c r="N142" s="6"/>
      <c r="P142" s="6"/>
      <c r="Q142" s="6"/>
      <c r="R142" s="6"/>
      <c r="S142" s="6"/>
      <c r="U142" s="6"/>
      <c r="V142" s="6"/>
      <c r="W142" s="6"/>
      <c r="X142" s="6"/>
      <c r="Z142" s="6"/>
      <c r="AA142" s="6"/>
      <c r="AB142" s="6"/>
      <c r="AC142" s="6"/>
      <c r="AE142" s="6"/>
      <c r="AF142" s="6"/>
    </row>
    <row r="143" spans="6:32" x14ac:dyDescent="0.3">
      <c r="F143" s="6"/>
      <c r="G143" s="6"/>
      <c r="H143" s="6"/>
      <c r="I143" s="6"/>
      <c r="K143" s="6"/>
      <c r="L143" s="6"/>
      <c r="M143" s="6"/>
      <c r="N143" s="6"/>
      <c r="P143" s="6"/>
      <c r="Q143" s="6"/>
      <c r="R143" s="6"/>
      <c r="S143" s="6"/>
      <c r="U143" s="6"/>
      <c r="V143" s="6"/>
      <c r="W143" s="6"/>
      <c r="X143" s="6"/>
      <c r="Z143" s="6"/>
      <c r="AA143" s="6"/>
      <c r="AB143" s="6"/>
      <c r="AC143" s="6"/>
      <c r="AE143" s="6"/>
      <c r="AF143" s="6"/>
    </row>
    <row r="144" spans="6:32" x14ac:dyDescent="0.3">
      <c r="F144" s="6"/>
      <c r="G144" s="6"/>
      <c r="H144" s="6"/>
      <c r="I144" s="6"/>
      <c r="K144" s="6"/>
      <c r="L144" s="6"/>
      <c r="M144" s="6"/>
      <c r="N144" s="6"/>
      <c r="P144" s="6"/>
      <c r="Q144" s="6"/>
      <c r="R144" s="6"/>
      <c r="S144" s="6"/>
      <c r="U144" s="6"/>
      <c r="V144" s="6"/>
      <c r="W144" s="6"/>
      <c r="X144" s="6"/>
      <c r="Z144" s="6"/>
      <c r="AA144" s="6"/>
      <c r="AB144" s="6"/>
      <c r="AC144" s="6"/>
      <c r="AE144" s="6"/>
      <c r="AF144" s="6"/>
    </row>
    <row r="145" spans="1:32" x14ac:dyDescent="0.3">
      <c r="F145" s="6"/>
      <c r="G145" s="6"/>
      <c r="H145" s="6"/>
      <c r="I145" s="6"/>
      <c r="K145" s="6"/>
      <c r="L145" s="6"/>
      <c r="M145" s="6"/>
      <c r="N145" s="6"/>
      <c r="P145" s="6"/>
      <c r="Q145" s="6"/>
      <c r="R145" s="6"/>
      <c r="S145" s="6"/>
      <c r="U145" s="6"/>
      <c r="V145" s="6"/>
      <c r="W145" s="6"/>
      <c r="X145" s="6"/>
      <c r="Z145" s="6"/>
      <c r="AA145" s="6"/>
      <c r="AB145" s="6"/>
      <c r="AC145" s="6"/>
      <c r="AE145" s="6"/>
      <c r="AF145" s="6"/>
    </row>
    <row r="146" spans="1:32" x14ac:dyDescent="0.3">
      <c r="F146" s="6"/>
      <c r="G146" s="6"/>
      <c r="H146" s="6"/>
      <c r="I146" s="6"/>
      <c r="K146" s="6"/>
      <c r="L146" s="6"/>
      <c r="M146" s="6"/>
      <c r="N146" s="6"/>
      <c r="P146" s="6"/>
      <c r="Q146" s="6"/>
      <c r="R146" s="6"/>
      <c r="S146" s="6"/>
      <c r="U146" s="6"/>
      <c r="V146" s="6"/>
      <c r="W146" s="6"/>
      <c r="X146" s="6"/>
      <c r="Z146" s="6"/>
      <c r="AA146" s="6"/>
      <c r="AB146" s="6"/>
      <c r="AC146" s="6"/>
      <c r="AE146" s="6"/>
      <c r="AF146" s="6"/>
    </row>
    <row r="147" spans="1:32" x14ac:dyDescent="0.3">
      <c r="F147" s="6"/>
      <c r="G147" s="6"/>
      <c r="H147" s="6"/>
      <c r="I147" s="6"/>
      <c r="K147" s="6"/>
      <c r="L147" s="6"/>
      <c r="M147" s="6"/>
      <c r="N147" s="6"/>
      <c r="P147" s="6"/>
      <c r="Q147" s="6"/>
      <c r="R147" s="6"/>
      <c r="S147" s="6"/>
      <c r="U147" s="6"/>
      <c r="V147" s="6"/>
      <c r="W147" s="6"/>
      <c r="X147" s="6"/>
      <c r="Z147" s="6"/>
      <c r="AA147" s="6"/>
      <c r="AB147" s="6"/>
      <c r="AC147" s="6"/>
      <c r="AE147" s="6"/>
      <c r="AF147" s="6"/>
    </row>
    <row r="148" spans="1:32" x14ac:dyDescent="0.3">
      <c r="F148" s="6"/>
      <c r="G148" s="6"/>
      <c r="H148" s="6"/>
      <c r="I148" s="6"/>
      <c r="K148" s="6"/>
      <c r="L148" s="6"/>
      <c r="M148" s="6"/>
      <c r="N148" s="6"/>
      <c r="P148" s="6"/>
      <c r="Q148" s="6"/>
      <c r="R148" s="6"/>
      <c r="S148" s="6"/>
      <c r="U148" s="6"/>
      <c r="V148" s="6"/>
      <c r="W148" s="6"/>
      <c r="X148" s="6"/>
      <c r="Z148" s="6"/>
      <c r="AA148" s="6"/>
      <c r="AB148" s="6"/>
      <c r="AC148" s="6"/>
      <c r="AE148" s="6"/>
      <c r="AF148" s="6"/>
    </row>
    <row r="149" spans="1:32" x14ac:dyDescent="0.3">
      <c r="F149" s="6"/>
      <c r="G149" s="6"/>
      <c r="H149" s="6"/>
      <c r="I149" s="6"/>
      <c r="K149" s="6"/>
      <c r="L149" s="6"/>
      <c r="M149" s="6"/>
      <c r="N149" s="6"/>
      <c r="P149" s="6"/>
      <c r="Q149" s="6"/>
      <c r="R149" s="6"/>
      <c r="S149" s="6"/>
      <c r="U149" s="6"/>
      <c r="V149" s="6"/>
      <c r="W149" s="6"/>
      <c r="X149" s="6"/>
      <c r="Z149" s="6"/>
      <c r="AA149" s="6"/>
      <c r="AB149" s="6"/>
      <c r="AC149" s="6"/>
      <c r="AE149" s="6"/>
      <c r="AF149" s="6"/>
    </row>
    <row r="150" spans="1:32" x14ac:dyDescent="0.3">
      <c r="F150" s="6"/>
      <c r="G150" s="6"/>
      <c r="H150" s="6"/>
      <c r="I150" s="6"/>
      <c r="K150" s="6"/>
      <c r="L150" s="6"/>
      <c r="M150" s="6"/>
      <c r="N150" s="6"/>
      <c r="P150" s="6"/>
      <c r="Q150" s="6"/>
      <c r="R150" s="6"/>
      <c r="S150" s="6"/>
      <c r="U150" s="6"/>
      <c r="V150" s="6"/>
      <c r="W150" s="6"/>
      <c r="X150" s="6"/>
      <c r="Z150" s="6"/>
      <c r="AA150" s="6"/>
      <c r="AB150" s="6"/>
      <c r="AC150" s="6"/>
      <c r="AE150" s="6"/>
      <c r="AF150" s="6"/>
    </row>
    <row r="151" spans="1:32" x14ac:dyDescent="0.3">
      <c r="F151" s="6"/>
      <c r="G151" s="6"/>
      <c r="H151" s="6"/>
      <c r="I151" s="6"/>
      <c r="K151" s="6"/>
      <c r="L151" s="6"/>
      <c r="M151" s="6"/>
      <c r="N151" s="6"/>
      <c r="P151" s="6"/>
      <c r="Q151" s="6"/>
      <c r="R151" s="6"/>
      <c r="S151" s="6"/>
      <c r="U151" s="6"/>
      <c r="V151" s="6"/>
      <c r="W151" s="6"/>
      <c r="X151" s="6"/>
      <c r="Z151" s="6"/>
      <c r="AA151" s="6"/>
      <c r="AB151" s="6"/>
      <c r="AC151" s="6"/>
      <c r="AE151" s="6"/>
      <c r="AF151" s="6"/>
    </row>
    <row r="152" spans="1:32" x14ac:dyDescent="0.3">
      <c r="F152" s="6"/>
      <c r="G152" s="6"/>
      <c r="H152" s="6"/>
      <c r="I152" s="6"/>
      <c r="K152" s="6"/>
      <c r="L152" s="6"/>
      <c r="M152" s="6"/>
      <c r="N152" s="6"/>
      <c r="P152" s="6"/>
      <c r="Q152" s="6"/>
      <c r="R152" s="6"/>
      <c r="S152" s="6"/>
      <c r="U152" s="6"/>
      <c r="V152" s="6"/>
      <c r="W152" s="6"/>
      <c r="X152" s="6"/>
      <c r="Z152" s="6"/>
      <c r="AA152" s="6"/>
      <c r="AB152" s="6"/>
      <c r="AC152" s="6"/>
      <c r="AE152" s="6"/>
      <c r="AF152" s="6"/>
    </row>
    <row r="153" spans="1:32" x14ac:dyDescent="0.3">
      <c r="F153" s="6"/>
      <c r="G153" s="6"/>
      <c r="H153" s="6"/>
      <c r="I153" s="6"/>
      <c r="K153" s="6"/>
      <c r="L153" s="6"/>
      <c r="M153" s="6"/>
      <c r="N153" s="6"/>
      <c r="P153" s="6"/>
      <c r="Q153" s="6"/>
      <c r="R153" s="6"/>
      <c r="S153" s="6"/>
      <c r="U153" s="6"/>
      <c r="V153" s="6"/>
      <c r="W153" s="6"/>
      <c r="X153" s="6"/>
      <c r="Z153" s="6"/>
      <c r="AA153" s="6"/>
      <c r="AB153" s="6"/>
      <c r="AC153" s="6"/>
      <c r="AE153" s="6"/>
      <c r="AF153" s="6"/>
    </row>
    <row r="154" spans="1:32" x14ac:dyDescent="0.3">
      <c r="F154" s="6"/>
      <c r="G154" s="6"/>
      <c r="H154" s="6"/>
      <c r="I154" s="6"/>
      <c r="K154" s="6"/>
      <c r="L154" s="6"/>
      <c r="M154" s="6"/>
      <c r="N154" s="6"/>
      <c r="P154" s="6"/>
      <c r="Q154" s="6"/>
      <c r="R154" s="6"/>
      <c r="S154" s="6"/>
      <c r="U154" s="6"/>
      <c r="V154" s="6"/>
      <c r="W154" s="6"/>
      <c r="X154" s="6"/>
      <c r="Z154" s="6"/>
      <c r="AA154" s="6"/>
      <c r="AB154" s="6"/>
      <c r="AC154" s="6"/>
      <c r="AE154" s="6"/>
      <c r="AF154" s="6"/>
    </row>
    <row r="155" spans="1:32" x14ac:dyDescent="0.3">
      <c r="F155" s="6"/>
      <c r="G155" s="6"/>
      <c r="H155" s="6"/>
      <c r="I155" s="6"/>
      <c r="K155" s="6"/>
      <c r="L155" s="6"/>
      <c r="M155" s="6"/>
      <c r="N155" s="6"/>
      <c r="P155" s="6"/>
      <c r="Q155" s="6"/>
      <c r="R155" s="6"/>
      <c r="S155" s="6"/>
      <c r="U155" s="6"/>
      <c r="V155" s="6"/>
      <c r="W155" s="6"/>
      <c r="X155" s="6"/>
      <c r="Z155" s="6"/>
      <c r="AA155" s="6"/>
      <c r="AB155" s="6"/>
      <c r="AC155" s="6"/>
      <c r="AE155" s="6"/>
      <c r="AF155" s="6"/>
    </row>
    <row r="156" spans="1:32" x14ac:dyDescent="0.3">
      <c r="F156" s="6"/>
      <c r="G156" s="6"/>
      <c r="H156" s="6"/>
      <c r="I156" s="6"/>
      <c r="K156" s="6"/>
      <c r="L156" s="6"/>
      <c r="M156" s="6"/>
      <c r="N156" s="6"/>
      <c r="P156" s="6"/>
      <c r="Q156" s="6"/>
      <c r="R156" s="6"/>
      <c r="S156" s="6"/>
      <c r="U156" s="6"/>
      <c r="V156" s="6"/>
      <c r="W156" s="6"/>
      <c r="X156" s="6"/>
      <c r="Z156" s="6"/>
      <c r="AA156" s="6"/>
      <c r="AB156" s="6"/>
      <c r="AC156" s="6"/>
      <c r="AE156" s="6"/>
      <c r="AF156" s="6"/>
    </row>
    <row r="157" spans="1:32" x14ac:dyDescent="0.3">
      <c r="F157" s="6"/>
      <c r="G157" s="6"/>
      <c r="H157" s="6"/>
      <c r="I157" s="6"/>
      <c r="K157" s="6"/>
      <c r="L157" s="6"/>
      <c r="M157" s="6"/>
      <c r="N157" s="6"/>
      <c r="P157" s="6"/>
      <c r="Q157" s="6"/>
      <c r="R157" s="6"/>
      <c r="S157" s="6"/>
      <c r="U157" s="6"/>
      <c r="V157" s="6"/>
      <c r="W157" s="6"/>
      <c r="X157" s="6"/>
      <c r="Z157" s="6"/>
      <c r="AA157" s="6"/>
      <c r="AB157" s="6"/>
      <c r="AC157" s="6"/>
      <c r="AE157" s="6"/>
      <c r="AF157" s="6"/>
    </row>
    <row r="158" spans="1:32" x14ac:dyDescent="0.3">
      <c r="F158" s="6"/>
      <c r="G158" s="6"/>
      <c r="H158" s="6"/>
      <c r="I158" s="6"/>
      <c r="K158" s="6"/>
      <c r="L158" s="6"/>
      <c r="M158" s="6"/>
      <c r="N158" s="6"/>
      <c r="P158" s="6"/>
      <c r="Q158" s="6"/>
      <c r="R158" s="6"/>
      <c r="S158" s="6"/>
      <c r="U158" s="6"/>
      <c r="V158" s="6"/>
      <c r="W158" s="6"/>
      <c r="X158" s="6"/>
      <c r="Z158" s="6"/>
      <c r="AA158" s="6"/>
      <c r="AB158" s="6"/>
      <c r="AC158" s="6"/>
      <c r="AE158" s="6"/>
      <c r="AF158" s="6"/>
    </row>
    <row r="159" spans="1:32" x14ac:dyDescent="0.3">
      <c r="A159" s="6" t="s">
        <v>0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R159" s="6"/>
      <c r="S159" s="6"/>
      <c r="U159" s="6"/>
      <c r="V159" s="6"/>
      <c r="W159" s="6"/>
      <c r="X159" s="6"/>
      <c r="Z159" s="6"/>
      <c r="AA159" s="6"/>
      <c r="AB159" s="6"/>
      <c r="AC159" s="6"/>
      <c r="AE159" s="6"/>
      <c r="AF159" s="6"/>
    </row>
    <row r="160" spans="1:32" x14ac:dyDescent="0.3">
      <c r="A160" s="6" t="s">
        <v>1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R160" s="6"/>
      <c r="S160" s="6"/>
      <c r="U160" s="6"/>
      <c r="V160" s="6"/>
      <c r="W160" s="6"/>
      <c r="X160" s="6"/>
      <c r="Z160" s="6"/>
      <c r="AA160" s="6"/>
      <c r="AB160" s="6"/>
      <c r="AC160" s="6"/>
      <c r="AE160" s="6"/>
      <c r="AF160" s="6"/>
    </row>
    <row r="161" spans="1:32" x14ac:dyDescent="0.3">
      <c r="A161" s="6" t="s">
        <v>2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R161" s="6"/>
      <c r="S161" s="6"/>
      <c r="U161" s="6"/>
      <c r="V161" s="6"/>
      <c r="W161" s="6"/>
      <c r="X161" s="6"/>
      <c r="Z161" s="6"/>
      <c r="AA161" s="6"/>
      <c r="AB161" s="6"/>
      <c r="AC161" s="6"/>
      <c r="AE161" s="6"/>
      <c r="AF161" s="6"/>
    </row>
    <row r="162" spans="1:32" x14ac:dyDescent="0.3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R162" s="6"/>
      <c r="S162" s="6"/>
      <c r="U162" s="6"/>
      <c r="V162" s="6"/>
      <c r="W162" s="6"/>
      <c r="X162" s="6"/>
      <c r="Z162" s="6"/>
      <c r="AA162" s="6"/>
      <c r="AB162" s="6"/>
      <c r="AC162" s="6"/>
      <c r="AE162" s="6"/>
      <c r="AF162" s="6"/>
    </row>
    <row r="163" spans="1:32" x14ac:dyDescent="0.3">
      <c r="A163" s="6" t="s">
        <v>3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R163" s="6"/>
      <c r="S163" s="6"/>
      <c r="U163" s="6"/>
      <c r="V163" s="6"/>
      <c r="W163" s="6"/>
      <c r="X163" s="6"/>
      <c r="Z163" s="6"/>
      <c r="AA163" s="6"/>
      <c r="AB163" s="6"/>
      <c r="AC163" s="6"/>
      <c r="AE163" s="6"/>
      <c r="AF163" s="6"/>
    </row>
    <row r="164" spans="1:32" x14ac:dyDescent="0.3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R164" s="6"/>
      <c r="S164" s="6"/>
      <c r="U164" s="6"/>
      <c r="V164" s="6"/>
      <c r="W164" s="6"/>
      <c r="X164" s="6"/>
      <c r="Z164" s="6"/>
      <c r="AA164" s="6"/>
      <c r="AB164" s="6"/>
      <c r="AC164" s="6"/>
      <c r="AE164" s="6"/>
      <c r="AF164" s="6"/>
    </row>
    <row r="165" spans="1:32" x14ac:dyDescent="0.3">
      <c r="A165" s="6" t="s">
        <v>4</v>
      </c>
      <c r="B165" s="7">
        <v>44816</v>
      </c>
      <c r="C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R165" s="6"/>
      <c r="S165" s="6"/>
      <c r="U165" s="6"/>
      <c r="V165" s="6"/>
      <c r="W165" s="6"/>
      <c r="X165" s="6"/>
      <c r="Z165" s="6"/>
      <c r="AA165" s="6"/>
      <c r="AB165" s="6"/>
      <c r="AC165" s="6"/>
      <c r="AE165" s="6"/>
      <c r="AF165" s="6"/>
    </row>
    <row r="166" spans="1:32" x14ac:dyDescent="0.3">
      <c r="B166" s="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R166" s="6"/>
      <c r="S166" s="6"/>
      <c r="U166" s="6"/>
      <c r="V166" s="6"/>
      <c r="W166" s="6"/>
      <c r="X166" s="6"/>
      <c r="Z166" s="6"/>
      <c r="AA166" s="6"/>
      <c r="AB166" s="6"/>
      <c r="AC166" s="6"/>
      <c r="AE166" s="6"/>
      <c r="AF166" s="6"/>
    </row>
    <row r="167" spans="1:32" x14ac:dyDescent="0.3">
      <c r="A167" s="6" t="s">
        <v>5</v>
      </c>
      <c r="B167" s="9" t="s">
        <v>107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R167" s="6"/>
      <c r="S167" s="6"/>
      <c r="U167" s="6"/>
      <c r="V167" s="6"/>
      <c r="W167" s="6"/>
      <c r="X167" s="6"/>
      <c r="Z167" s="6"/>
      <c r="AA167" s="6"/>
      <c r="AB167" s="6"/>
      <c r="AC167" s="6"/>
      <c r="AE167" s="6"/>
      <c r="AF167" s="6"/>
    </row>
    <row r="168" spans="1:32" x14ac:dyDescent="0.3">
      <c r="A168" s="6" t="s">
        <v>7</v>
      </c>
      <c r="B168" s="9" t="s">
        <v>8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R168" s="6"/>
      <c r="S168" s="6"/>
      <c r="U168" s="6"/>
      <c r="V168" s="6"/>
      <c r="W168" s="6"/>
      <c r="X168" s="6"/>
      <c r="Z168" s="6"/>
      <c r="AA168" s="6"/>
      <c r="AB168" s="6"/>
      <c r="AC168" s="6"/>
      <c r="AE168" s="6"/>
      <c r="AF168" s="6"/>
    </row>
    <row r="169" spans="1:32" x14ac:dyDescent="0.3">
      <c r="A169" s="6" t="s">
        <v>9</v>
      </c>
      <c r="B169" s="6" t="s">
        <v>10</v>
      </c>
      <c r="C169" s="10"/>
      <c r="D169" s="10"/>
      <c r="E169" s="10"/>
      <c r="F169" s="10"/>
      <c r="G169" s="10"/>
      <c r="H169" s="6"/>
      <c r="I169" s="6"/>
      <c r="J169" s="6"/>
      <c r="K169" s="6"/>
      <c r="L169" s="6"/>
      <c r="M169" s="6"/>
      <c r="N169" s="10"/>
      <c r="O169" s="6"/>
      <c r="R169" s="6"/>
      <c r="S169" s="6"/>
      <c r="U169" s="6"/>
      <c r="V169" s="6"/>
      <c r="W169" s="6"/>
      <c r="X169" s="6"/>
      <c r="Z169" s="6"/>
      <c r="AA169" s="6"/>
      <c r="AB169" s="6"/>
      <c r="AC169" s="6"/>
      <c r="AE169" s="6"/>
      <c r="AF169" s="6"/>
    </row>
    <row r="170" spans="1:32" x14ac:dyDescent="0.3">
      <c r="A170" s="11"/>
      <c r="C170" s="10"/>
      <c r="D170" s="10"/>
      <c r="E170" s="10"/>
      <c r="F170" s="10"/>
      <c r="G170" s="10"/>
      <c r="H170" s="6"/>
      <c r="I170" s="6"/>
      <c r="J170" s="6"/>
      <c r="K170" s="6"/>
      <c r="L170" s="6"/>
      <c r="M170" s="6"/>
      <c r="N170" s="10"/>
      <c r="O170" s="6"/>
      <c r="R170" s="6"/>
      <c r="S170" s="6"/>
      <c r="U170" s="6"/>
      <c r="V170" s="6"/>
      <c r="W170" s="6" t="s">
        <v>108</v>
      </c>
      <c r="X170" s="6"/>
      <c r="Z170" s="6"/>
      <c r="AA170" s="6"/>
      <c r="AB170" s="6"/>
      <c r="AC170" s="6"/>
      <c r="AE170" s="6"/>
      <c r="AF170" s="6"/>
    </row>
    <row r="171" spans="1:32" x14ac:dyDescent="0.3">
      <c r="A171" s="11"/>
      <c r="C171" s="10"/>
      <c r="D171" s="10"/>
      <c r="E171" s="10"/>
      <c r="F171" s="10"/>
      <c r="G171" s="10"/>
      <c r="H171" s="6"/>
      <c r="I171" s="6"/>
      <c r="J171" s="6"/>
      <c r="K171" s="6"/>
      <c r="L171" s="6"/>
      <c r="M171" s="6"/>
      <c r="N171" s="10"/>
      <c r="O171" s="6"/>
      <c r="R171" s="6"/>
      <c r="S171" s="6" t="s">
        <v>109</v>
      </c>
      <c r="U171" s="6"/>
      <c r="V171" s="6"/>
      <c r="W171" s="6"/>
      <c r="X171" s="6"/>
      <c r="Z171" s="6"/>
      <c r="AA171" s="6"/>
      <c r="AB171" s="6"/>
      <c r="AC171" s="6"/>
      <c r="AE171" s="6"/>
      <c r="AF171" s="6"/>
    </row>
    <row r="172" spans="1:32" ht="16.2" thickBot="1" x14ac:dyDescent="0.35">
      <c r="A172" s="11"/>
      <c r="C172" s="10"/>
      <c r="D172" s="10"/>
      <c r="E172" s="10"/>
      <c r="F172" s="10"/>
      <c r="G172" s="10"/>
      <c r="H172" s="6"/>
      <c r="I172" s="6"/>
      <c r="J172" s="6"/>
      <c r="K172" s="6"/>
      <c r="L172" s="6"/>
      <c r="M172" s="6"/>
      <c r="N172" s="10"/>
      <c r="O172" s="6"/>
      <c r="R172" s="6"/>
      <c r="S172" s="6"/>
      <c r="U172" s="6"/>
      <c r="V172" s="6"/>
      <c r="W172" s="6"/>
      <c r="X172" s="6"/>
      <c r="Z172" s="6"/>
      <c r="AA172" s="6"/>
      <c r="AB172" s="6"/>
      <c r="AC172" s="6"/>
      <c r="AE172" s="6"/>
      <c r="AF172" s="6"/>
    </row>
    <row r="173" spans="1:32" x14ac:dyDescent="0.3">
      <c r="B173" s="76" t="s">
        <v>110</v>
      </c>
      <c r="C173" s="77"/>
      <c r="D173" s="78"/>
      <c r="E173" s="71"/>
      <c r="F173" s="12"/>
      <c r="G173" s="12"/>
      <c r="H173" s="76" t="s">
        <v>78</v>
      </c>
      <c r="I173" s="77"/>
      <c r="J173" s="78"/>
      <c r="K173" s="71"/>
      <c r="L173" s="6"/>
      <c r="M173" s="6"/>
      <c r="N173" s="12"/>
      <c r="O173" s="85" t="s">
        <v>13</v>
      </c>
      <c r="P173" t="s">
        <v>111</v>
      </c>
      <c r="Q173" t="s">
        <v>112</v>
      </c>
      <c r="R173" t="s">
        <v>98</v>
      </c>
      <c r="S173" t="s">
        <v>99</v>
      </c>
      <c r="T173" t="s">
        <v>100</v>
      </c>
      <c r="U173" t="s">
        <v>113</v>
      </c>
      <c r="V173" s="6" t="s">
        <v>114</v>
      </c>
      <c r="W173" s="6" t="s">
        <v>105</v>
      </c>
      <c r="X173" s="6" t="s">
        <v>115</v>
      </c>
      <c r="Z173" s="6"/>
      <c r="AA173" s="6"/>
      <c r="AB173" s="6"/>
      <c r="AC173" s="6"/>
      <c r="AE173" s="6"/>
      <c r="AF173" s="6"/>
    </row>
    <row r="174" spans="1:32" ht="16.2" thickBot="1" x14ac:dyDescent="0.35">
      <c r="B174" s="79"/>
      <c r="C174" s="80"/>
      <c r="D174" s="81"/>
      <c r="E174" s="71"/>
      <c r="F174" s="36"/>
      <c r="G174" s="6"/>
      <c r="H174" s="79"/>
      <c r="I174" s="80"/>
      <c r="J174" s="81"/>
      <c r="K174" s="71"/>
      <c r="L174" s="6"/>
      <c r="M174" s="6"/>
      <c r="N174" s="6"/>
      <c r="O174" s="86"/>
      <c r="U174" s="6"/>
      <c r="V174" s="6"/>
      <c r="W174" s="6"/>
      <c r="X174" s="6"/>
      <c r="Z174" s="6"/>
      <c r="AA174" s="6"/>
      <c r="AB174" s="6"/>
      <c r="AC174" s="6"/>
      <c r="AE174" s="6"/>
      <c r="AF174" s="6"/>
    </row>
    <row r="175" spans="1:32" ht="16.2" thickBot="1" x14ac:dyDescent="0.35">
      <c r="A175" s="72" t="s">
        <v>17</v>
      </c>
      <c r="B175" s="83" t="s">
        <v>18</v>
      </c>
      <c r="C175" s="83"/>
      <c r="D175" s="84"/>
      <c r="E175" s="73" t="s">
        <v>15</v>
      </c>
      <c r="F175" s="36" t="s">
        <v>116</v>
      </c>
      <c r="G175" s="72" t="s">
        <v>17</v>
      </c>
      <c r="H175" s="83" t="s">
        <v>18</v>
      </c>
      <c r="I175" s="83"/>
      <c r="J175" s="84"/>
      <c r="K175" s="73" t="s">
        <v>15</v>
      </c>
      <c r="L175" s="6" t="s">
        <v>116</v>
      </c>
      <c r="M175" s="6" t="s">
        <v>117</v>
      </c>
      <c r="N175" s="72" t="s">
        <v>17</v>
      </c>
      <c r="O175" s="51" t="s">
        <v>18</v>
      </c>
      <c r="U175" s="6"/>
      <c r="V175" s="6"/>
      <c r="W175" s="6"/>
      <c r="X175" s="6"/>
      <c r="Z175" s="6"/>
      <c r="AA175" s="6"/>
      <c r="AB175" s="6"/>
      <c r="AC175" s="6"/>
      <c r="AE175" s="6"/>
      <c r="AF175" s="6"/>
    </row>
    <row r="176" spans="1:32" x14ac:dyDescent="0.3">
      <c r="A176" s="20">
        <v>1.4</v>
      </c>
      <c r="B176" s="30">
        <v>0.39639999999999997</v>
      </c>
      <c r="C176" s="18">
        <v>0.39810000000000001</v>
      </c>
      <c r="D176" s="21">
        <v>0.4022</v>
      </c>
      <c r="E176" s="18">
        <f>(B176+C176+D176)/3</f>
        <v>0.39889999999999998</v>
      </c>
      <c r="F176" s="18">
        <f>((1-E176-O176)^2)/(2*(E176-O176))</f>
        <v>0.42130558484349245</v>
      </c>
      <c r="G176" s="32">
        <v>1.4</v>
      </c>
      <c r="H176" s="30">
        <v>0.35560000000000003</v>
      </c>
      <c r="I176" s="18">
        <v>0.3518</v>
      </c>
      <c r="J176" s="21">
        <v>0.3533</v>
      </c>
      <c r="K176" s="18">
        <f>(H176+I176+J176)/3</f>
        <v>0.35356666666666664</v>
      </c>
      <c r="L176" s="6">
        <f t="shared" ref="L176:L221" si="48">((1-K176-O176)^2)/(2*(K176-O176))</f>
        <v>0.58806533462448896</v>
      </c>
      <c r="M176" s="18">
        <f>(L176-F176)</f>
        <v>0.1667597497809965</v>
      </c>
      <c r="N176" s="32">
        <v>1.4</v>
      </c>
      <c r="O176" s="52">
        <v>9.5399999999999999E-2</v>
      </c>
      <c r="P176" s="5">
        <f>E176-K176</f>
        <v>4.5333333333333337E-2</v>
      </c>
      <c r="Q176" s="5">
        <f>E176-O176</f>
        <v>0.30349999999999999</v>
      </c>
      <c r="R176">
        <f>((P176-1)^2)/(2*P176)</f>
        <v>10.052078431372548</v>
      </c>
      <c r="S176">
        <f>R176*T176</f>
        <v>8.9021773812661067</v>
      </c>
      <c r="T176">
        <f>1.2398479/N176</f>
        <v>0.88560564285714294</v>
      </c>
      <c r="U176" s="6">
        <f>(S176^0.5)</f>
        <v>2.9836516856473221</v>
      </c>
      <c r="V176" s="18">
        <f>K176-O176</f>
        <v>0.25816666666666666</v>
      </c>
      <c r="W176" s="6">
        <f>S176^2</f>
        <v>79.248762127525879</v>
      </c>
      <c r="X176" s="18">
        <f>E176-O176</f>
        <v>0.30349999999999999</v>
      </c>
      <c r="Z176" s="6"/>
      <c r="AA176" s="6"/>
      <c r="AB176" s="6"/>
      <c r="AC176" s="6"/>
      <c r="AE176" s="6"/>
      <c r="AF176" s="6"/>
    </row>
    <row r="177" spans="1:39" x14ac:dyDescent="0.3">
      <c r="A177" s="20">
        <v>1.367</v>
      </c>
      <c r="B177" s="30">
        <v>0.38750000000000001</v>
      </c>
      <c r="C177" s="18">
        <v>0.38919999999999999</v>
      </c>
      <c r="D177" s="21">
        <v>0.39450000000000002</v>
      </c>
      <c r="E177" s="18">
        <f t="shared" ref="E177:E221" si="49">(B177+C177+D177)/3</f>
        <v>0.39040000000000002</v>
      </c>
      <c r="F177" s="18">
        <f>((1-E177-O177)^2)/(2*(E177-O177))</f>
        <v>0.44793758925535504</v>
      </c>
      <c r="G177" s="32">
        <v>1.367</v>
      </c>
      <c r="H177" s="30">
        <v>0.34599999999999997</v>
      </c>
      <c r="I177" s="18">
        <v>0.34389999999999998</v>
      </c>
      <c r="J177" s="21">
        <v>0.3448</v>
      </c>
      <c r="K177" s="18">
        <f t="shared" ref="K177:K221" si="50">(H177+I177+J177)/3</f>
        <v>0.34489999999999998</v>
      </c>
      <c r="L177" s="6">
        <f t="shared" si="48"/>
        <v>0.62803185840707954</v>
      </c>
      <c r="M177" s="18">
        <f t="shared" ref="M177:M221" si="51">(L177-F177)</f>
        <v>0.1800942691517245</v>
      </c>
      <c r="N177" s="32">
        <v>1.367</v>
      </c>
      <c r="O177" s="53">
        <v>9.6299999999999997E-2</v>
      </c>
      <c r="P177" s="5">
        <f t="shared" ref="P177:P221" si="52">E177-K177</f>
        <v>4.550000000000004E-2</v>
      </c>
      <c r="Q177" s="5">
        <f t="shared" ref="Q177:Q221" si="53">E177-O177</f>
        <v>0.29410000000000003</v>
      </c>
      <c r="R177">
        <f t="shared" ref="R177:R221" si="54">((P177-1)^2)/(2*P177)</f>
        <v>10.011760989010979</v>
      </c>
      <c r="S177">
        <f t="shared" ref="S177:S221" si="55">R177*T177</f>
        <v>9.0805126829021106</v>
      </c>
      <c r="T177">
        <f t="shared" ref="T177:T221" si="56">1.2398479/N177</f>
        <v>0.9069845647403072</v>
      </c>
      <c r="U177" s="6">
        <f t="shared" ref="U177:U221" si="57">(S177^0.5)</f>
        <v>3.0133889033614811</v>
      </c>
      <c r="V177" s="18">
        <f t="shared" ref="V177:V221" si="58">K177-O177</f>
        <v>0.24859999999999999</v>
      </c>
      <c r="W177" s="6">
        <f t="shared" ref="W177:W221" si="59">S177^2</f>
        <v>82.455710584346079</v>
      </c>
      <c r="X177" s="18">
        <f t="shared" ref="X177:X221" si="60">E177-O177</f>
        <v>0.29410000000000003</v>
      </c>
      <c r="Z177" s="6"/>
      <c r="AA177" s="6"/>
      <c r="AB177" s="6"/>
      <c r="AC177" s="6"/>
      <c r="AE177" s="6"/>
      <c r="AF177" s="6"/>
    </row>
    <row r="178" spans="1:39" x14ac:dyDescent="0.3">
      <c r="A178" s="20">
        <v>1.333</v>
      </c>
      <c r="B178" s="30">
        <v>0.37659999999999999</v>
      </c>
      <c r="C178" s="18">
        <v>0.37769999999999998</v>
      </c>
      <c r="D178" s="21">
        <v>0.38350000000000001</v>
      </c>
      <c r="E178" s="18">
        <f t="shared" si="49"/>
        <v>0.37926666666666664</v>
      </c>
      <c r="F178" s="18">
        <f t="shared" ref="F178:F221" si="61">((1-E178-O178)^2)/(2*E178)</f>
        <v>0.36272000937481697</v>
      </c>
      <c r="G178" s="32">
        <v>1.333</v>
      </c>
      <c r="H178" s="30">
        <v>0.33710000000000001</v>
      </c>
      <c r="I178" s="18">
        <v>0.33389999999999997</v>
      </c>
      <c r="J178" s="21">
        <v>0.3347</v>
      </c>
      <c r="K178" s="18">
        <f t="shared" si="50"/>
        <v>0.33523333333333333</v>
      </c>
      <c r="L178" s="6">
        <f t="shared" si="48"/>
        <v>0.67619869148886746</v>
      </c>
      <c r="M178" s="18">
        <f t="shared" si="51"/>
        <v>0.3134786821140505</v>
      </c>
      <c r="N178" s="32">
        <v>1.333</v>
      </c>
      <c r="O178" s="53">
        <v>9.6199999999999994E-2</v>
      </c>
      <c r="P178" s="5">
        <f t="shared" si="52"/>
        <v>4.4033333333333313E-2</v>
      </c>
      <c r="Q178" s="5">
        <f t="shared" si="53"/>
        <v>0.28306666666666663</v>
      </c>
      <c r="R178">
        <f t="shared" si="54"/>
        <v>10.377050731768866</v>
      </c>
      <c r="S178">
        <f t="shared" si="55"/>
        <v>9.6518863900803389</v>
      </c>
      <c r="T178">
        <f t="shared" si="56"/>
        <v>0.93011845461365339</v>
      </c>
      <c r="U178" s="6">
        <f t="shared" si="57"/>
        <v>3.1067485237914476</v>
      </c>
      <c r="V178" s="18">
        <f t="shared" si="58"/>
        <v>0.23903333333333332</v>
      </c>
      <c r="W178" s="6">
        <f t="shared" si="59"/>
        <v>93.158910887018081</v>
      </c>
      <c r="X178" s="18">
        <f t="shared" si="60"/>
        <v>0.28306666666666663</v>
      </c>
      <c r="Z178" s="6"/>
      <c r="AA178" s="6"/>
      <c r="AB178" s="6"/>
      <c r="AC178" s="6"/>
      <c r="AE178" s="6"/>
      <c r="AF178" s="6"/>
    </row>
    <row r="179" spans="1:39" x14ac:dyDescent="0.3">
      <c r="A179" s="20">
        <v>1.3</v>
      </c>
      <c r="B179" s="30">
        <v>0.3659</v>
      </c>
      <c r="C179" s="18">
        <v>0.36709999999999998</v>
      </c>
      <c r="D179" s="21">
        <v>0.373</v>
      </c>
      <c r="E179" s="18">
        <f t="shared" si="49"/>
        <v>0.36866666666666664</v>
      </c>
      <c r="F179" s="18">
        <f t="shared" si="61"/>
        <v>0.38852810277275468</v>
      </c>
      <c r="G179" s="32">
        <v>1.3</v>
      </c>
      <c r="H179" s="30">
        <v>0.32529999999999998</v>
      </c>
      <c r="I179" s="18">
        <v>0.32550000000000001</v>
      </c>
      <c r="J179" s="21">
        <v>0.32519999999999999</v>
      </c>
      <c r="K179" s="18">
        <f t="shared" si="50"/>
        <v>0.32533333333333331</v>
      </c>
      <c r="L179" s="6">
        <f t="shared" si="48"/>
        <v>0.7301280815277984</v>
      </c>
      <c r="M179" s="18">
        <f t="shared" si="51"/>
        <v>0.34159997875504372</v>
      </c>
      <c r="N179" s="32">
        <v>1.3</v>
      </c>
      <c r="O179" s="53">
        <v>9.6100000000000005E-2</v>
      </c>
      <c r="P179" s="5">
        <f t="shared" si="52"/>
        <v>4.3333333333333335E-2</v>
      </c>
      <c r="Q179" s="5">
        <f t="shared" si="53"/>
        <v>0.27256666666666662</v>
      </c>
      <c r="R179">
        <f t="shared" si="54"/>
        <v>10.560128205128205</v>
      </c>
      <c r="S179">
        <f t="shared" si="55"/>
        <v>10.071502137583826</v>
      </c>
      <c r="T179">
        <f t="shared" si="56"/>
        <v>0.95372915384615387</v>
      </c>
      <c r="U179" s="6">
        <f t="shared" si="57"/>
        <v>3.1735630035630025</v>
      </c>
      <c r="V179" s="18">
        <f t="shared" si="58"/>
        <v>0.22923333333333329</v>
      </c>
      <c r="W179" s="6">
        <f t="shared" si="59"/>
        <v>101.43515530735557</v>
      </c>
      <c r="X179" s="18">
        <f t="shared" si="60"/>
        <v>0.27256666666666662</v>
      </c>
      <c r="Z179" s="6"/>
      <c r="AA179" s="6"/>
      <c r="AB179" s="6"/>
      <c r="AC179" s="6"/>
      <c r="AE179" s="6"/>
      <c r="AF179" s="6"/>
    </row>
    <row r="180" spans="1:39" x14ac:dyDescent="0.3">
      <c r="A180" s="20">
        <v>1.2669999999999999</v>
      </c>
      <c r="B180" s="30">
        <v>0.35460000000000003</v>
      </c>
      <c r="C180" s="18">
        <v>0.35799999999999998</v>
      </c>
      <c r="D180" s="21">
        <v>0.3634</v>
      </c>
      <c r="E180" s="18">
        <f t="shared" si="49"/>
        <v>0.35866666666666669</v>
      </c>
      <c r="F180" s="18">
        <f t="shared" si="61"/>
        <v>0.41427093556381661</v>
      </c>
      <c r="G180" s="32">
        <v>1.2669999999999999</v>
      </c>
      <c r="H180" s="30">
        <v>0.31730000000000003</v>
      </c>
      <c r="I180" s="18">
        <v>0.31480000000000002</v>
      </c>
      <c r="J180" s="21">
        <v>0.31490000000000001</v>
      </c>
      <c r="K180" s="18">
        <f t="shared" si="50"/>
        <v>0.31566666666666671</v>
      </c>
      <c r="L180" s="6">
        <f t="shared" si="48"/>
        <v>0.78804864317537437</v>
      </c>
      <c r="M180" s="18">
        <f t="shared" si="51"/>
        <v>0.37377770761155776</v>
      </c>
      <c r="N180" s="32">
        <v>1.2669999999999999</v>
      </c>
      <c r="O180" s="53">
        <v>9.6199999999999994E-2</v>
      </c>
      <c r="P180" s="5">
        <f t="shared" si="52"/>
        <v>4.2999999999999983E-2</v>
      </c>
      <c r="Q180" s="5">
        <f t="shared" si="53"/>
        <v>0.26246666666666668</v>
      </c>
      <c r="R180">
        <f t="shared" si="54"/>
        <v>10.649406976744192</v>
      </c>
      <c r="S180">
        <f t="shared" si="55"/>
        <v>10.421187747720314</v>
      </c>
      <c r="T180">
        <f t="shared" si="56"/>
        <v>0.97856977111286514</v>
      </c>
      <c r="U180" s="6">
        <f t="shared" si="57"/>
        <v>3.2281864487232323</v>
      </c>
      <c r="V180" s="18">
        <f t="shared" si="58"/>
        <v>0.2194666666666667</v>
      </c>
      <c r="W180" s="6">
        <f t="shared" si="59"/>
        <v>108.60115407323599</v>
      </c>
      <c r="X180" s="18">
        <f t="shared" si="60"/>
        <v>0.26246666666666668</v>
      </c>
      <c r="Z180" s="6"/>
      <c r="AA180" s="6"/>
      <c r="AB180" s="6"/>
      <c r="AC180" s="6"/>
      <c r="AE180" s="6"/>
      <c r="AF180" s="6"/>
    </row>
    <row r="181" spans="1:39" x14ac:dyDescent="0.3">
      <c r="A181" s="20">
        <v>1.2330000000000001</v>
      </c>
      <c r="B181" s="30">
        <v>0.34720000000000001</v>
      </c>
      <c r="C181" s="18">
        <v>0.3513</v>
      </c>
      <c r="D181" s="21">
        <v>0.35310000000000002</v>
      </c>
      <c r="E181" s="18">
        <f t="shared" si="49"/>
        <v>0.35053333333333336</v>
      </c>
      <c r="F181" s="18">
        <f t="shared" si="61"/>
        <v>0.43552194909344483</v>
      </c>
      <c r="G181" s="32">
        <v>1.2330000000000001</v>
      </c>
      <c r="H181" s="30">
        <v>0.31009999999999999</v>
      </c>
      <c r="I181" s="18">
        <v>0.30590000000000001</v>
      </c>
      <c r="J181" s="21">
        <v>0.307</v>
      </c>
      <c r="K181" s="18">
        <f t="shared" si="50"/>
        <v>0.3076666666666667</v>
      </c>
      <c r="L181" s="6">
        <f t="shared" si="48"/>
        <v>0.84107430280984719</v>
      </c>
      <c r="M181" s="18">
        <f t="shared" si="51"/>
        <v>0.40555235371640236</v>
      </c>
      <c r="N181" s="32">
        <v>1.2330000000000001</v>
      </c>
      <c r="O181" s="53">
        <v>9.69E-2</v>
      </c>
      <c r="P181" s="5">
        <f t="shared" si="52"/>
        <v>4.2866666666666664E-2</v>
      </c>
      <c r="Q181" s="5">
        <f t="shared" si="53"/>
        <v>0.25363333333333338</v>
      </c>
      <c r="R181">
        <f t="shared" si="54"/>
        <v>10.685507983411096</v>
      </c>
      <c r="S181">
        <f t="shared" si="55"/>
        <v>10.744853717490253</v>
      </c>
      <c r="T181">
        <f t="shared" si="56"/>
        <v>1.0055538523925385</v>
      </c>
      <c r="U181" s="6">
        <f t="shared" si="57"/>
        <v>3.2779343674775205</v>
      </c>
      <c r="V181" s="18">
        <f t="shared" si="58"/>
        <v>0.21076666666666671</v>
      </c>
      <c r="W181" s="6">
        <f t="shared" si="59"/>
        <v>115.45188141026411</v>
      </c>
      <c r="X181" s="18">
        <f t="shared" si="60"/>
        <v>0.25363333333333338</v>
      </c>
      <c r="Z181" s="6"/>
      <c r="AA181" s="6"/>
      <c r="AB181" s="6"/>
      <c r="AC181" s="6"/>
      <c r="AE181" s="6"/>
      <c r="AF181" s="6"/>
      <c r="AM181" s="5"/>
    </row>
    <row r="182" spans="1:39" x14ac:dyDescent="0.3">
      <c r="A182" s="20">
        <v>1.2</v>
      </c>
      <c r="B182" s="30">
        <v>0.34039999999999998</v>
      </c>
      <c r="C182" s="18">
        <v>0.3387</v>
      </c>
      <c r="D182" s="21">
        <v>0.34510000000000002</v>
      </c>
      <c r="E182" s="18">
        <f t="shared" si="49"/>
        <v>0.34139999999999998</v>
      </c>
      <c r="F182" s="18">
        <f t="shared" si="61"/>
        <v>0.46355998828353856</v>
      </c>
      <c r="G182" s="32">
        <v>1.2</v>
      </c>
      <c r="H182" s="30">
        <v>0.30159999999999998</v>
      </c>
      <c r="I182" s="18">
        <v>0.2989</v>
      </c>
      <c r="J182" s="21">
        <v>0.29870000000000002</v>
      </c>
      <c r="K182" s="18">
        <f t="shared" si="50"/>
        <v>0.29973333333333335</v>
      </c>
      <c r="L182" s="6">
        <f t="shared" si="48"/>
        <v>0.89611797556718997</v>
      </c>
      <c r="M182" s="18">
        <f t="shared" si="51"/>
        <v>0.43255798728365141</v>
      </c>
      <c r="N182" s="32">
        <v>1.2</v>
      </c>
      <c r="O182" s="53">
        <v>9.6000000000000002E-2</v>
      </c>
      <c r="P182" s="5">
        <f t="shared" si="52"/>
        <v>4.166666666666663E-2</v>
      </c>
      <c r="Q182" s="5">
        <f t="shared" si="53"/>
        <v>0.24539999999999998</v>
      </c>
      <c r="R182">
        <f t="shared" si="54"/>
        <v>11.020833333333345</v>
      </c>
      <c r="S182">
        <f t="shared" si="55"/>
        <v>11.386797553819457</v>
      </c>
      <c r="T182">
        <f t="shared" si="56"/>
        <v>1.0332065833333335</v>
      </c>
      <c r="U182" s="6">
        <f t="shared" si="57"/>
        <v>3.3744329232953287</v>
      </c>
      <c r="V182" s="18">
        <f t="shared" si="58"/>
        <v>0.20373333333333335</v>
      </c>
      <c r="W182" s="6">
        <f t="shared" si="59"/>
        <v>129.65915853166879</v>
      </c>
      <c r="X182" s="18">
        <f t="shared" si="60"/>
        <v>0.24539999999999998</v>
      </c>
      <c r="Z182" s="6"/>
      <c r="AA182" s="6"/>
      <c r="AB182" s="6"/>
      <c r="AC182" s="6"/>
      <c r="AE182" s="6"/>
      <c r="AF182" s="6"/>
      <c r="AM182" s="5"/>
    </row>
    <row r="183" spans="1:39" x14ac:dyDescent="0.3">
      <c r="A183" s="20">
        <v>1.167</v>
      </c>
      <c r="B183" s="30">
        <v>0.32890000000000003</v>
      </c>
      <c r="C183" s="18">
        <v>0.32740000000000002</v>
      </c>
      <c r="D183" s="21">
        <v>0.33650000000000002</v>
      </c>
      <c r="E183" s="18">
        <f t="shared" si="49"/>
        <v>0.33093333333333336</v>
      </c>
      <c r="F183" s="18">
        <f t="shared" si="61"/>
        <v>0.49358650449905989</v>
      </c>
      <c r="G183" s="32">
        <v>1.167</v>
      </c>
      <c r="H183" s="30">
        <v>0.29239999999999999</v>
      </c>
      <c r="I183" s="18">
        <v>0.2883</v>
      </c>
      <c r="J183" s="21">
        <v>0.28949999999999998</v>
      </c>
      <c r="K183" s="18">
        <f t="shared" si="50"/>
        <v>0.29006666666666664</v>
      </c>
      <c r="L183" s="6">
        <f t="shared" si="48"/>
        <v>0.97388243321216306</v>
      </c>
      <c r="M183" s="18">
        <f t="shared" si="51"/>
        <v>0.48029592871310317</v>
      </c>
      <c r="N183" s="32">
        <v>1.167</v>
      </c>
      <c r="O183" s="53">
        <v>9.7500000000000003E-2</v>
      </c>
      <c r="P183" s="5">
        <f t="shared" si="52"/>
        <v>4.0866666666666718E-2</v>
      </c>
      <c r="Q183" s="5">
        <f t="shared" si="53"/>
        <v>0.23343333333333335</v>
      </c>
      <c r="R183">
        <f t="shared" si="54"/>
        <v>11.255343610657951</v>
      </c>
      <c r="S183">
        <f t="shared" si="55"/>
        <v>11.957938422838627</v>
      </c>
      <c r="T183">
        <f t="shared" si="56"/>
        <v>1.0624232219365894</v>
      </c>
      <c r="U183" s="6">
        <f t="shared" si="57"/>
        <v>3.458025220098695</v>
      </c>
      <c r="V183" s="18">
        <f t="shared" si="58"/>
        <v>0.19256666666666664</v>
      </c>
      <c r="W183" s="6">
        <f t="shared" si="59"/>
        <v>142.99229132440036</v>
      </c>
      <c r="X183" s="18">
        <f t="shared" si="60"/>
        <v>0.23343333333333335</v>
      </c>
      <c r="Z183" s="6"/>
      <c r="AA183" s="6"/>
      <c r="AB183" s="6"/>
      <c r="AC183" s="6"/>
      <c r="AE183" s="6"/>
      <c r="AF183" s="6"/>
      <c r="AM183" s="5"/>
    </row>
    <row r="184" spans="1:39" x14ac:dyDescent="0.3">
      <c r="A184" s="20">
        <v>1.133</v>
      </c>
      <c r="B184" s="30">
        <v>0.3155</v>
      </c>
      <c r="C184" s="18">
        <v>0.31640000000000001</v>
      </c>
      <c r="D184" s="21">
        <v>0.32040000000000002</v>
      </c>
      <c r="E184" s="18">
        <f t="shared" si="49"/>
        <v>0.31743333333333335</v>
      </c>
      <c r="F184" s="18">
        <f t="shared" si="61"/>
        <v>0.54046401519129117</v>
      </c>
      <c r="G184" s="32">
        <v>1.133</v>
      </c>
      <c r="H184" s="30">
        <v>0.28039999999999998</v>
      </c>
      <c r="I184" s="18">
        <v>0.27500000000000002</v>
      </c>
      <c r="J184" s="21">
        <v>0.27929999999999999</v>
      </c>
      <c r="K184" s="18">
        <f t="shared" si="50"/>
        <v>0.27823333333333333</v>
      </c>
      <c r="L184" s="6">
        <f t="shared" si="48"/>
        <v>1.0763825127074529</v>
      </c>
      <c r="M184" s="18">
        <f t="shared" si="51"/>
        <v>0.53591849751616172</v>
      </c>
      <c r="N184" s="32">
        <v>1.133</v>
      </c>
      <c r="O184" s="53">
        <v>9.6799999999999997E-2</v>
      </c>
      <c r="P184" s="5">
        <f t="shared" si="52"/>
        <v>3.9200000000000013E-2</v>
      </c>
      <c r="Q184" s="5">
        <f t="shared" si="53"/>
        <v>0.22063333333333335</v>
      </c>
      <c r="R184">
        <f t="shared" si="54"/>
        <v>11.774702040816322</v>
      </c>
      <c r="S184">
        <f t="shared" si="55"/>
        <v>12.885118798262871</v>
      </c>
      <c r="T184">
        <f t="shared" si="56"/>
        <v>1.0943052956751986</v>
      </c>
      <c r="U184" s="6">
        <f t="shared" si="57"/>
        <v>3.5895847668306806</v>
      </c>
      <c r="V184" s="18">
        <f t="shared" si="58"/>
        <v>0.18143333333333334</v>
      </c>
      <c r="W184" s="6">
        <f t="shared" si="59"/>
        <v>166.02628644534721</v>
      </c>
      <c r="X184" s="18">
        <f t="shared" si="60"/>
        <v>0.22063333333333335</v>
      </c>
      <c r="Z184" s="6"/>
      <c r="AA184" s="6"/>
      <c r="AB184" s="6"/>
      <c r="AC184" s="6"/>
      <c r="AE184" s="6"/>
      <c r="AF184" s="6"/>
      <c r="AM184" s="5"/>
    </row>
    <row r="185" spans="1:39" x14ac:dyDescent="0.3">
      <c r="A185" s="20">
        <v>1.1000000000000001</v>
      </c>
      <c r="B185" s="30">
        <v>0.30380000000000001</v>
      </c>
      <c r="C185" s="18">
        <v>0.30580000000000002</v>
      </c>
      <c r="D185" s="21">
        <v>0.30940000000000001</v>
      </c>
      <c r="E185" s="18">
        <f t="shared" si="49"/>
        <v>0.30633333333333335</v>
      </c>
      <c r="F185" s="18">
        <f t="shared" si="61"/>
        <v>0.57855517047515403</v>
      </c>
      <c r="G185" s="32">
        <v>1.1000000000000001</v>
      </c>
      <c r="H185" s="30">
        <v>0.26850000000000002</v>
      </c>
      <c r="I185" s="18">
        <v>0.26690000000000003</v>
      </c>
      <c r="J185" s="21">
        <v>0.2671</v>
      </c>
      <c r="K185" s="18">
        <f t="shared" si="50"/>
        <v>0.26750000000000002</v>
      </c>
      <c r="L185" s="6">
        <f t="shared" si="48"/>
        <v>1.1885627659574463</v>
      </c>
      <c r="M185" s="18">
        <f t="shared" si="51"/>
        <v>0.61000759548229222</v>
      </c>
      <c r="N185" s="32">
        <v>1.1000000000000001</v>
      </c>
      <c r="O185" s="53">
        <v>9.8299999999999998E-2</v>
      </c>
      <c r="P185" s="5">
        <f t="shared" si="52"/>
        <v>3.8833333333333331E-2</v>
      </c>
      <c r="Q185" s="5">
        <f t="shared" si="53"/>
        <v>0.20803333333333335</v>
      </c>
      <c r="R185">
        <f t="shared" si="54"/>
        <v>11.894953147353364</v>
      </c>
      <c r="S185">
        <f t="shared" si="55"/>
        <v>13.40721152758587</v>
      </c>
      <c r="T185">
        <f t="shared" si="56"/>
        <v>1.1271344545454545</v>
      </c>
      <c r="U185" s="6">
        <f t="shared" si="57"/>
        <v>3.6615859306570795</v>
      </c>
      <c r="V185" s="18">
        <f t="shared" si="58"/>
        <v>0.16920000000000002</v>
      </c>
      <c r="W185" s="6">
        <f t="shared" si="59"/>
        <v>179.75332094543145</v>
      </c>
      <c r="X185" s="18">
        <f t="shared" si="60"/>
        <v>0.20803333333333335</v>
      </c>
      <c r="Z185" s="6"/>
      <c r="AA185" s="6"/>
      <c r="AB185" s="6"/>
      <c r="AC185" s="6"/>
      <c r="AE185" s="6"/>
      <c r="AF185" s="6"/>
      <c r="AM185" s="5"/>
    </row>
    <row r="186" spans="1:39" x14ac:dyDescent="0.3">
      <c r="A186" s="20">
        <v>1.0669999999999999</v>
      </c>
      <c r="B186" s="30">
        <v>0.2923</v>
      </c>
      <c r="C186" s="18">
        <v>0.29360000000000003</v>
      </c>
      <c r="D186" s="21">
        <v>0.3029</v>
      </c>
      <c r="E186" s="18">
        <f t="shared" si="49"/>
        <v>0.29626666666666668</v>
      </c>
      <c r="F186" s="18">
        <f t="shared" si="61"/>
        <v>0.62004548454845476</v>
      </c>
      <c r="G186" s="32">
        <v>1.0669999999999999</v>
      </c>
      <c r="H186" s="30">
        <v>0.25740000000000002</v>
      </c>
      <c r="I186" s="18">
        <v>0.25430000000000003</v>
      </c>
      <c r="J186" s="21">
        <v>0.25440000000000002</v>
      </c>
      <c r="K186" s="18">
        <f t="shared" si="50"/>
        <v>0.25536666666666669</v>
      </c>
      <c r="L186" s="6">
        <f t="shared" si="48"/>
        <v>1.3268079477427983</v>
      </c>
      <c r="M186" s="18">
        <f t="shared" si="51"/>
        <v>0.70676246319434355</v>
      </c>
      <c r="N186" s="32">
        <v>1.0669999999999999</v>
      </c>
      <c r="O186" s="53">
        <v>9.7600000000000006E-2</v>
      </c>
      <c r="P186" s="5">
        <f t="shared" si="52"/>
        <v>4.0899999999999992E-2</v>
      </c>
      <c r="Q186" s="5">
        <f t="shared" si="53"/>
        <v>0.19866666666666666</v>
      </c>
      <c r="R186">
        <f t="shared" si="54"/>
        <v>11.245388875305627</v>
      </c>
      <c r="S186">
        <f t="shared" si="55"/>
        <v>13.06707758362797</v>
      </c>
      <c r="T186">
        <f t="shared" si="56"/>
        <v>1.1619942830365511</v>
      </c>
      <c r="U186" s="6">
        <f t="shared" si="57"/>
        <v>3.6148412943901107</v>
      </c>
      <c r="V186" s="18">
        <f t="shared" si="58"/>
        <v>0.15776666666666667</v>
      </c>
      <c r="W186" s="6">
        <f t="shared" si="59"/>
        <v>170.74851657655259</v>
      </c>
      <c r="X186" s="18">
        <f t="shared" si="60"/>
        <v>0.19866666666666666</v>
      </c>
      <c r="Z186" s="6"/>
      <c r="AA186" s="6"/>
      <c r="AB186" s="6"/>
      <c r="AC186" s="6"/>
      <c r="AE186" s="6"/>
      <c r="AF186" s="6"/>
      <c r="AM186" s="5"/>
    </row>
    <row r="187" spans="1:39" x14ac:dyDescent="0.3">
      <c r="A187" s="20">
        <v>1.0329999999999999</v>
      </c>
      <c r="B187" s="30">
        <v>0.28610000000000002</v>
      </c>
      <c r="C187" s="18">
        <v>0.28749999999999998</v>
      </c>
      <c r="D187" s="21">
        <v>0.29630000000000001</v>
      </c>
      <c r="E187" s="18">
        <f t="shared" si="49"/>
        <v>0.28996666666666665</v>
      </c>
      <c r="F187" s="18">
        <f t="shared" si="61"/>
        <v>0.64506610146760146</v>
      </c>
      <c r="G187" s="32">
        <v>1.0329999999999999</v>
      </c>
      <c r="H187" s="30">
        <v>0.2475</v>
      </c>
      <c r="I187" s="18">
        <v>0.24640000000000001</v>
      </c>
      <c r="J187" s="21">
        <v>0.24460000000000001</v>
      </c>
      <c r="K187" s="18">
        <f t="shared" si="50"/>
        <v>0.24616666666666667</v>
      </c>
      <c r="L187" s="6">
        <f t="shared" si="48"/>
        <v>1.4536189525528234</v>
      </c>
      <c r="M187" s="18">
        <f t="shared" si="51"/>
        <v>0.8085528510852219</v>
      </c>
      <c r="N187" s="32">
        <v>1.0329999999999999</v>
      </c>
      <c r="O187" s="53">
        <v>9.8400000000000001E-2</v>
      </c>
      <c r="P187" s="5">
        <f t="shared" si="52"/>
        <v>4.3799999999999978E-2</v>
      </c>
      <c r="Q187" s="5">
        <f t="shared" si="53"/>
        <v>0.19156666666666666</v>
      </c>
      <c r="R187">
        <f t="shared" si="54"/>
        <v>10.437425114155257</v>
      </c>
      <c r="S187">
        <f t="shared" si="55"/>
        <v>12.527414916933841</v>
      </c>
      <c r="T187">
        <f t="shared" si="56"/>
        <v>1.2002399806389159</v>
      </c>
      <c r="U187" s="6">
        <f t="shared" si="57"/>
        <v>3.5394088372119206</v>
      </c>
      <c r="V187" s="18">
        <f t="shared" si="58"/>
        <v>0.14776666666666666</v>
      </c>
      <c r="W187" s="6">
        <f t="shared" si="59"/>
        <v>156.93612450101651</v>
      </c>
      <c r="X187" s="18">
        <f t="shared" si="60"/>
        <v>0.19156666666666666</v>
      </c>
      <c r="Z187" s="6"/>
      <c r="AA187" s="6"/>
      <c r="AB187" s="6"/>
      <c r="AC187" s="6"/>
      <c r="AE187" s="6"/>
      <c r="AF187" s="6"/>
      <c r="AM187" s="5"/>
    </row>
    <row r="188" spans="1:39" x14ac:dyDescent="0.3">
      <c r="A188" s="20">
        <v>1</v>
      </c>
      <c r="B188" s="30">
        <v>0.27860000000000001</v>
      </c>
      <c r="C188" s="18">
        <v>0.27900000000000003</v>
      </c>
      <c r="D188" s="21">
        <v>0.28949999999999998</v>
      </c>
      <c r="E188" s="18">
        <f t="shared" si="49"/>
        <v>0.28236666666666671</v>
      </c>
      <c r="F188" s="18">
        <f t="shared" si="61"/>
        <v>0.67899289536851204</v>
      </c>
      <c r="G188" s="32">
        <v>1</v>
      </c>
      <c r="H188" s="30">
        <v>0.2407</v>
      </c>
      <c r="I188" s="18">
        <v>0.23880000000000001</v>
      </c>
      <c r="J188" s="21">
        <v>0.24030000000000001</v>
      </c>
      <c r="K188" s="18">
        <f t="shared" si="50"/>
        <v>0.23993333333333333</v>
      </c>
      <c r="L188" s="6">
        <f t="shared" si="48"/>
        <v>1.5466419375098128</v>
      </c>
      <c r="M188" s="18">
        <f t="shared" si="51"/>
        <v>0.86764904214130079</v>
      </c>
      <c r="N188" s="32">
        <v>1</v>
      </c>
      <c r="O188" s="53">
        <v>9.8400000000000001E-2</v>
      </c>
      <c r="P188" s="5">
        <f t="shared" si="52"/>
        <v>4.2433333333333378E-2</v>
      </c>
      <c r="Q188" s="5">
        <f t="shared" si="53"/>
        <v>0.18396666666666672</v>
      </c>
      <c r="R188">
        <f t="shared" si="54"/>
        <v>10.804405983241676</v>
      </c>
      <c r="S188">
        <f t="shared" si="55"/>
        <v>13.395820069069627</v>
      </c>
      <c r="T188">
        <f t="shared" si="56"/>
        <v>1.2398479</v>
      </c>
      <c r="U188" s="6">
        <f t="shared" si="57"/>
        <v>3.6600300639570746</v>
      </c>
      <c r="V188" s="18">
        <f t="shared" si="58"/>
        <v>0.14153333333333334</v>
      </c>
      <c r="W188" s="6">
        <f t="shared" si="59"/>
        <v>179.44799532288857</v>
      </c>
      <c r="X188" s="18">
        <f t="shared" si="60"/>
        <v>0.18396666666666672</v>
      </c>
      <c r="Z188" s="6"/>
      <c r="AA188" s="6"/>
      <c r="AB188" s="6"/>
      <c r="AC188" s="6"/>
      <c r="AE188" s="6"/>
      <c r="AF188" s="6"/>
    </row>
    <row r="189" spans="1:39" x14ac:dyDescent="0.3">
      <c r="A189" s="20">
        <v>0.98</v>
      </c>
      <c r="B189" s="30">
        <v>0.27250000000000002</v>
      </c>
      <c r="C189" s="18">
        <v>0.27310000000000001</v>
      </c>
      <c r="D189" s="21">
        <v>0.28339999999999999</v>
      </c>
      <c r="E189" s="18">
        <f t="shared" si="49"/>
        <v>0.27633333333333338</v>
      </c>
      <c r="F189" s="18">
        <f t="shared" si="61"/>
        <v>0.70853544229995968</v>
      </c>
      <c r="G189" s="32">
        <v>0.98</v>
      </c>
      <c r="H189" s="30">
        <v>0.2359</v>
      </c>
      <c r="I189" s="18">
        <v>0.23549999999999999</v>
      </c>
      <c r="J189" s="21">
        <v>0.2341</v>
      </c>
      <c r="K189" s="18">
        <f t="shared" si="50"/>
        <v>0.23516666666666666</v>
      </c>
      <c r="L189" s="6">
        <f t="shared" si="48"/>
        <v>1.6202042415412017</v>
      </c>
      <c r="M189" s="18">
        <f t="shared" si="51"/>
        <v>0.911668799241242</v>
      </c>
      <c r="N189" s="32">
        <v>0.98</v>
      </c>
      <c r="O189" s="53">
        <v>9.7900000000000001E-2</v>
      </c>
      <c r="P189" s="5">
        <f t="shared" si="52"/>
        <v>4.1166666666666712E-2</v>
      </c>
      <c r="Q189" s="5">
        <f t="shared" si="53"/>
        <v>0.17843333333333339</v>
      </c>
      <c r="R189">
        <f t="shared" si="54"/>
        <v>11.166332321187571</v>
      </c>
      <c r="S189">
        <f t="shared" si="55"/>
        <v>14.127095590945446</v>
      </c>
      <c r="T189">
        <f t="shared" si="56"/>
        <v>1.2651509183673471</v>
      </c>
      <c r="U189" s="6">
        <f t="shared" si="57"/>
        <v>3.7586028775258296</v>
      </c>
      <c r="V189" s="18">
        <f t="shared" si="58"/>
        <v>0.13726666666666665</v>
      </c>
      <c r="W189" s="6">
        <f t="shared" si="59"/>
        <v>199.57482983571026</v>
      </c>
      <c r="X189" s="18">
        <f t="shared" si="60"/>
        <v>0.17843333333333339</v>
      </c>
      <c r="Z189" s="6"/>
      <c r="AA189" s="6"/>
      <c r="AB189" s="6"/>
      <c r="AC189" s="6"/>
      <c r="AE189" s="6"/>
      <c r="AF189" s="6"/>
    </row>
    <row r="190" spans="1:39" x14ac:dyDescent="0.3">
      <c r="A190" s="20">
        <v>0.96</v>
      </c>
      <c r="B190" s="30">
        <v>0.26929999999999998</v>
      </c>
      <c r="C190" s="18">
        <v>0.26850000000000002</v>
      </c>
      <c r="D190" s="21">
        <v>0.27760000000000001</v>
      </c>
      <c r="E190" s="18">
        <f t="shared" si="49"/>
        <v>0.27180000000000004</v>
      </c>
      <c r="F190" s="18">
        <f t="shared" si="61"/>
        <v>0.73082798013245021</v>
      </c>
      <c r="G190" s="32">
        <v>0.96</v>
      </c>
      <c r="H190" s="30">
        <v>0.2326</v>
      </c>
      <c r="I190" s="18">
        <v>0.23080000000000001</v>
      </c>
      <c r="J190" s="21">
        <v>0.23050000000000001</v>
      </c>
      <c r="K190" s="18">
        <f t="shared" si="50"/>
        <v>0.23130000000000003</v>
      </c>
      <c r="L190" s="6">
        <f t="shared" si="48"/>
        <v>1.6865541229385301</v>
      </c>
      <c r="M190" s="18">
        <f t="shared" si="51"/>
        <v>0.95572614280607993</v>
      </c>
      <c r="N190" s="32">
        <v>0.96</v>
      </c>
      <c r="O190" s="53">
        <v>9.7900000000000001E-2</v>
      </c>
      <c r="P190" s="5">
        <f t="shared" si="52"/>
        <v>4.0500000000000008E-2</v>
      </c>
      <c r="Q190" s="5">
        <f t="shared" si="53"/>
        <v>0.17390000000000005</v>
      </c>
      <c r="R190">
        <f t="shared" si="54"/>
        <v>11.365929012345678</v>
      </c>
      <c r="S190">
        <f t="shared" si="55"/>
        <v>14.679190851568606</v>
      </c>
      <c r="T190">
        <f t="shared" si="56"/>
        <v>1.2915082291666666</v>
      </c>
      <c r="U190" s="6">
        <f t="shared" si="57"/>
        <v>3.831343217667742</v>
      </c>
      <c r="V190" s="18">
        <f t="shared" si="58"/>
        <v>0.13340000000000002</v>
      </c>
      <c r="W190" s="6">
        <f t="shared" si="59"/>
        <v>215.47864405677547</v>
      </c>
      <c r="X190" s="18">
        <f t="shared" si="60"/>
        <v>0.17390000000000005</v>
      </c>
      <c r="Z190" s="6"/>
      <c r="AA190" s="6"/>
      <c r="AB190" s="6"/>
      <c r="AC190" s="6"/>
      <c r="AE190" s="6"/>
      <c r="AF190" s="6"/>
    </row>
    <row r="191" spans="1:39" x14ac:dyDescent="0.3">
      <c r="A191" s="20">
        <v>0.94</v>
      </c>
      <c r="B191" s="30">
        <v>0.2646</v>
      </c>
      <c r="C191" s="18">
        <v>0.2651</v>
      </c>
      <c r="D191" s="21">
        <v>0.27529999999999999</v>
      </c>
      <c r="E191" s="18">
        <f t="shared" si="49"/>
        <v>0.26833333333333337</v>
      </c>
      <c r="F191" s="18">
        <f t="shared" si="61"/>
        <v>0.74985292132505177</v>
      </c>
      <c r="G191" s="32">
        <v>0.94</v>
      </c>
      <c r="H191" s="30">
        <v>0.22939999999999999</v>
      </c>
      <c r="I191" s="18">
        <v>0.22800000000000001</v>
      </c>
      <c r="J191" s="21">
        <v>0.22600000000000001</v>
      </c>
      <c r="K191" s="18">
        <f t="shared" si="50"/>
        <v>0.2278</v>
      </c>
      <c r="L191" s="6">
        <f t="shared" si="48"/>
        <v>1.7451724521072798</v>
      </c>
      <c r="M191" s="18">
        <f t="shared" si="51"/>
        <v>0.99531953078222801</v>
      </c>
      <c r="N191" s="32">
        <v>0.94</v>
      </c>
      <c r="O191" s="53">
        <v>9.7299999999999998E-2</v>
      </c>
      <c r="P191" s="5">
        <f t="shared" si="52"/>
        <v>4.0533333333333366E-2</v>
      </c>
      <c r="Q191" s="5">
        <f t="shared" si="53"/>
        <v>0.17103333333333337</v>
      </c>
      <c r="R191">
        <f t="shared" si="54"/>
        <v>11.355792982456132</v>
      </c>
      <c r="S191">
        <f t="shared" si="55"/>
        <v>14.978144768226567</v>
      </c>
      <c r="T191">
        <f t="shared" si="56"/>
        <v>1.3189871276595746</v>
      </c>
      <c r="U191" s="6">
        <f t="shared" si="57"/>
        <v>3.870160819426832</v>
      </c>
      <c r="V191" s="18">
        <f t="shared" si="58"/>
        <v>0.1305</v>
      </c>
      <c r="W191" s="6">
        <f t="shared" si="59"/>
        <v>224.34482069795288</v>
      </c>
      <c r="X191" s="18">
        <f t="shared" si="60"/>
        <v>0.17103333333333337</v>
      </c>
      <c r="Z191" s="6"/>
      <c r="AA191" s="6"/>
      <c r="AB191" s="6"/>
      <c r="AC191" s="6"/>
      <c r="AE191" s="6"/>
      <c r="AF191" s="6"/>
    </row>
    <row r="192" spans="1:39" x14ac:dyDescent="0.3">
      <c r="A192" s="20">
        <v>0.92</v>
      </c>
      <c r="B192" s="30">
        <v>0.2611</v>
      </c>
      <c r="C192" s="18">
        <v>0.26200000000000001</v>
      </c>
      <c r="D192" s="21">
        <v>0.27029999999999998</v>
      </c>
      <c r="E192" s="18">
        <f t="shared" si="49"/>
        <v>0.26446666666666668</v>
      </c>
      <c r="F192" s="18">
        <f t="shared" si="61"/>
        <v>0.76626292118309403</v>
      </c>
      <c r="G192" s="32">
        <v>0.92</v>
      </c>
      <c r="H192" s="30">
        <v>0.22620000000000001</v>
      </c>
      <c r="I192" s="18">
        <v>0.2233</v>
      </c>
      <c r="J192" s="21">
        <v>0.22409999999999999</v>
      </c>
      <c r="K192" s="18">
        <f t="shared" si="50"/>
        <v>0.22453333333333333</v>
      </c>
      <c r="L192" s="6">
        <f t="shared" si="48"/>
        <v>1.8217396701158577</v>
      </c>
      <c r="M192" s="18">
        <f t="shared" si="51"/>
        <v>1.0554767489327637</v>
      </c>
      <c r="N192" s="32">
        <v>0.92</v>
      </c>
      <c r="O192" s="53">
        <v>9.8900000000000002E-2</v>
      </c>
      <c r="P192" s="5">
        <f t="shared" si="52"/>
        <v>3.9933333333333348E-2</v>
      </c>
      <c r="Q192" s="5">
        <f t="shared" si="53"/>
        <v>0.1655666666666667</v>
      </c>
      <c r="R192">
        <f t="shared" si="54"/>
        <v>11.540834780189199</v>
      </c>
      <c r="S192">
        <f t="shared" si="55"/>
        <v>15.553130180939718</v>
      </c>
      <c r="T192">
        <f t="shared" si="56"/>
        <v>1.3476607608695652</v>
      </c>
      <c r="U192" s="6">
        <f t="shared" si="57"/>
        <v>3.9437457043957229</v>
      </c>
      <c r="V192" s="18">
        <f t="shared" si="58"/>
        <v>0.12563333333333332</v>
      </c>
      <c r="W192" s="6">
        <f t="shared" si="59"/>
        <v>241.89985842525795</v>
      </c>
      <c r="X192" s="18">
        <f t="shared" si="60"/>
        <v>0.1655666666666667</v>
      </c>
      <c r="Z192" s="6"/>
      <c r="AA192" s="6"/>
      <c r="AB192" s="6"/>
      <c r="AC192" s="6"/>
      <c r="AE192" s="6"/>
      <c r="AF192" s="6"/>
    </row>
    <row r="193" spans="1:32" x14ac:dyDescent="0.3">
      <c r="A193" s="20">
        <v>0.9</v>
      </c>
      <c r="B193" s="30">
        <v>0.2591</v>
      </c>
      <c r="C193" s="18">
        <v>0.25950000000000001</v>
      </c>
      <c r="D193" s="21">
        <v>0.26910000000000001</v>
      </c>
      <c r="E193" s="18">
        <f t="shared" si="49"/>
        <v>0.26256666666666667</v>
      </c>
      <c r="F193" s="18">
        <f t="shared" si="61"/>
        <v>0.78080508653886871</v>
      </c>
      <c r="G193" s="32">
        <v>0.9</v>
      </c>
      <c r="H193" s="30">
        <v>0.22189999999999999</v>
      </c>
      <c r="I193" s="18">
        <v>0.222</v>
      </c>
      <c r="J193" s="21">
        <v>0.221</v>
      </c>
      <c r="K193" s="18">
        <f t="shared" si="50"/>
        <v>0.22163333333333332</v>
      </c>
      <c r="L193" s="6">
        <f t="shared" si="48"/>
        <v>1.8634539793005001</v>
      </c>
      <c r="M193" s="18">
        <f t="shared" si="51"/>
        <v>1.0826488927616313</v>
      </c>
      <c r="N193" s="32">
        <v>0.9</v>
      </c>
      <c r="O193" s="53">
        <v>9.7100000000000006E-2</v>
      </c>
      <c r="P193" s="5">
        <f t="shared" si="52"/>
        <v>4.0933333333333349E-2</v>
      </c>
      <c r="Q193" s="5">
        <f t="shared" si="53"/>
        <v>0.16546666666666665</v>
      </c>
      <c r="R193">
        <f t="shared" si="54"/>
        <v>11.23545038002171</v>
      </c>
      <c r="S193">
        <f t="shared" si="55"/>
        <v>15.478055065804575</v>
      </c>
      <c r="T193">
        <f t="shared" si="56"/>
        <v>1.3776087777777777</v>
      </c>
      <c r="U193" s="6">
        <f t="shared" si="57"/>
        <v>3.9342159404136137</v>
      </c>
      <c r="V193" s="18">
        <f t="shared" si="58"/>
        <v>0.12453333333333332</v>
      </c>
      <c r="W193" s="6">
        <f t="shared" si="59"/>
        <v>239.57018862007868</v>
      </c>
      <c r="X193" s="18">
        <f t="shared" si="60"/>
        <v>0.16546666666666665</v>
      </c>
      <c r="Z193" s="6"/>
      <c r="AA193" s="6"/>
      <c r="AB193" s="6"/>
      <c r="AC193" s="6"/>
      <c r="AE193" s="6"/>
      <c r="AF193" s="6"/>
    </row>
    <row r="194" spans="1:32" x14ac:dyDescent="0.3">
      <c r="A194" s="20">
        <v>0.88</v>
      </c>
      <c r="B194" s="30">
        <v>0.25700000000000001</v>
      </c>
      <c r="C194" s="18">
        <v>0.2586</v>
      </c>
      <c r="D194" s="21">
        <v>0.26319999999999999</v>
      </c>
      <c r="E194" s="18">
        <f t="shared" si="49"/>
        <v>0.2596</v>
      </c>
      <c r="F194" s="18">
        <f t="shared" si="61"/>
        <v>0.7940916987673341</v>
      </c>
      <c r="G194" s="32">
        <v>0.88</v>
      </c>
      <c r="H194" s="30">
        <v>0.22059999999999999</v>
      </c>
      <c r="I194" s="18">
        <v>0.21870000000000001</v>
      </c>
      <c r="J194" s="21">
        <v>0.21929999999999999</v>
      </c>
      <c r="K194" s="18">
        <f t="shared" si="50"/>
        <v>0.21953333333333336</v>
      </c>
      <c r="L194" s="6">
        <f t="shared" si="48"/>
        <v>1.9192384978462096</v>
      </c>
      <c r="M194" s="18">
        <f t="shared" si="51"/>
        <v>1.1251467990788755</v>
      </c>
      <c r="N194" s="32">
        <v>0.88</v>
      </c>
      <c r="O194" s="53">
        <v>9.8299999999999998E-2</v>
      </c>
      <c r="P194" s="5">
        <f t="shared" si="52"/>
        <v>4.0066666666666639E-2</v>
      </c>
      <c r="Q194" s="5">
        <f t="shared" si="53"/>
        <v>0.1613</v>
      </c>
      <c r="R194">
        <f t="shared" si="54"/>
        <v>11.499234664448149</v>
      </c>
      <c r="S194">
        <f t="shared" si="55"/>
        <v>16.201479489003685</v>
      </c>
      <c r="T194">
        <f t="shared" si="56"/>
        <v>1.4089180681818181</v>
      </c>
      <c r="U194" s="6">
        <f t="shared" si="57"/>
        <v>4.0251061463026891</v>
      </c>
      <c r="V194" s="18">
        <f t="shared" si="58"/>
        <v>0.12123333333333336</v>
      </c>
      <c r="W194" s="6">
        <f t="shared" si="59"/>
        <v>262.4879376326071</v>
      </c>
      <c r="X194" s="18">
        <f t="shared" si="60"/>
        <v>0.1613</v>
      </c>
      <c r="Z194" s="6"/>
      <c r="AA194" s="6"/>
      <c r="AB194" s="6"/>
      <c r="AC194" s="6"/>
      <c r="AE194" s="6"/>
      <c r="AF194" s="6"/>
    </row>
    <row r="195" spans="1:32" x14ac:dyDescent="0.3">
      <c r="A195" s="20">
        <v>0.86</v>
      </c>
      <c r="B195" s="30">
        <v>0.2555</v>
      </c>
      <c r="C195" s="18">
        <v>0.25440000000000002</v>
      </c>
      <c r="D195" s="21">
        <v>0.2636</v>
      </c>
      <c r="E195" s="18">
        <f t="shared" si="49"/>
        <v>0.25783333333333336</v>
      </c>
      <c r="F195" s="18">
        <f t="shared" si="61"/>
        <v>0.80718815987933634</v>
      </c>
      <c r="G195" s="32">
        <v>0.86</v>
      </c>
      <c r="H195" s="30">
        <v>0.21990000000000001</v>
      </c>
      <c r="I195" s="18">
        <v>0.21809999999999999</v>
      </c>
      <c r="J195" s="21">
        <v>0.21640000000000001</v>
      </c>
      <c r="K195" s="18">
        <f t="shared" si="50"/>
        <v>0.21813333333333332</v>
      </c>
      <c r="L195" s="6">
        <f t="shared" si="48"/>
        <v>1.9360581361218132</v>
      </c>
      <c r="M195" s="18">
        <f t="shared" si="51"/>
        <v>1.128869976242477</v>
      </c>
      <c r="N195" s="32">
        <v>0.86</v>
      </c>
      <c r="O195" s="53">
        <v>9.7000000000000003E-2</v>
      </c>
      <c r="P195" s="5">
        <f t="shared" si="52"/>
        <v>3.9700000000000041E-2</v>
      </c>
      <c r="Q195" s="5">
        <f t="shared" si="53"/>
        <v>0.16083333333333336</v>
      </c>
      <c r="R195">
        <f t="shared" si="54"/>
        <v>11.614308438287141</v>
      </c>
      <c r="S195">
        <f t="shared" si="55"/>
        <v>16.744158054840224</v>
      </c>
      <c r="T195">
        <f t="shared" si="56"/>
        <v>1.4416836046511627</v>
      </c>
      <c r="U195" s="6">
        <f t="shared" si="57"/>
        <v>4.0919626165008181</v>
      </c>
      <c r="V195" s="18">
        <f t="shared" si="58"/>
        <v>0.12113333333333332</v>
      </c>
      <c r="W195" s="6">
        <f t="shared" si="59"/>
        <v>280.36682896547075</v>
      </c>
      <c r="X195" s="18">
        <f t="shared" si="60"/>
        <v>0.16083333333333336</v>
      </c>
      <c r="Z195" s="6"/>
      <c r="AA195" s="6"/>
      <c r="AB195" s="6"/>
      <c r="AC195" s="6"/>
      <c r="AE195" s="6"/>
      <c r="AF195" s="6"/>
    </row>
    <row r="196" spans="1:32" x14ac:dyDescent="0.3">
      <c r="A196" s="20">
        <v>0.84</v>
      </c>
      <c r="B196" s="30">
        <v>0.25490000000000002</v>
      </c>
      <c r="C196" s="18">
        <v>0.25640000000000002</v>
      </c>
      <c r="D196" s="21">
        <v>0.26650000000000001</v>
      </c>
      <c r="E196" s="18">
        <f t="shared" si="49"/>
        <v>0.2592666666666667</v>
      </c>
      <c r="F196" s="18">
        <f t="shared" si="61"/>
        <v>0.79717781777663466</v>
      </c>
      <c r="G196" s="32">
        <v>0.84</v>
      </c>
      <c r="H196" s="30">
        <v>0.22090000000000001</v>
      </c>
      <c r="I196" s="18">
        <v>0.21829999999999999</v>
      </c>
      <c r="J196" s="21">
        <v>0.21729999999999999</v>
      </c>
      <c r="K196" s="18">
        <f t="shared" si="50"/>
        <v>0.21883333333333335</v>
      </c>
      <c r="L196" s="6">
        <f t="shared" si="48"/>
        <v>1.9291792940420449</v>
      </c>
      <c r="M196" s="18">
        <f t="shared" si="51"/>
        <v>1.1320014762654103</v>
      </c>
      <c r="N196" s="32">
        <v>0.84</v>
      </c>
      <c r="O196" s="53">
        <v>9.7799999999999998E-2</v>
      </c>
      <c r="P196" s="5">
        <f t="shared" si="52"/>
        <v>4.0433333333333349E-2</v>
      </c>
      <c r="Q196" s="5">
        <f t="shared" si="53"/>
        <v>0.1614666666666667</v>
      </c>
      <c r="R196">
        <f t="shared" si="54"/>
        <v>11.386251291563612</v>
      </c>
      <c r="S196">
        <f t="shared" si="55"/>
        <v>16.806213991330278</v>
      </c>
      <c r="T196">
        <f t="shared" si="56"/>
        <v>1.4760094047619048</v>
      </c>
      <c r="U196" s="6">
        <f t="shared" si="57"/>
        <v>4.0995382656258101</v>
      </c>
      <c r="V196" s="18">
        <f t="shared" si="58"/>
        <v>0.12103333333333335</v>
      </c>
      <c r="W196" s="6">
        <f t="shared" si="59"/>
        <v>282.4488287223856</v>
      </c>
      <c r="X196" s="18">
        <f t="shared" si="60"/>
        <v>0.1614666666666667</v>
      </c>
      <c r="Z196" s="6"/>
      <c r="AA196" s="6"/>
      <c r="AB196" s="6"/>
      <c r="AC196" s="6"/>
      <c r="AE196" s="6"/>
      <c r="AF196" s="6"/>
    </row>
    <row r="197" spans="1:32" x14ac:dyDescent="0.3">
      <c r="A197" s="20">
        <v>0.82</v>
      </c>
      <c r="B197" s="30">
        <v>0.25700000000000001</v>
      </c>
      <c r="C197" s="18">
        <v>0.25590000000000002</v>
      </c>
      <c r="D197" s="21">
        <v>0.26440000000000002</v>
      </c>
      <c r="E197" s="18">
        <f t="shared" si="49"/>
        <v>0.25910000000000005</v>
      </c>
      <c r="F197" s="18">
        <f t="shared" si="61"/>
        <v>0.79488081821690426</v>
      </c>
      <c r="G197" s="32">
        <v>0.82</v>
      </c>
      <c r="H197" s="30">
        <v>0.21970000000000001</v>
      </c>
      <c r="I197" s="18">
        <v>0.21729999999999999</v>
      </c>
      <c r="J197" s="21">
        <v>0.2177</v>
      </c>
      <c r="K197" s="18">
        <f t="shared" si="50"/>
        <v>0.21823333333333336</v>
      </c>
      <c r="L197" s="6">
        <f t="shared" si="48"/>
        <v>1.9559335944786413</v>
      </c>
      <c r="M197" s="18">
        <f t="shared" si="51"/>
        <v>1.1610527762617371</v>
      </c>
      <c r="N197" s="32">
        <v>0.82</v>
      </c>
      <c r="O197" s="53">
        <v>9.9099999999999994E-2</v>
      </c>
      <c r="P197" s="5">
        <f t="shared" si="52"/>
        <v>4.086666666666669E-2</v>
      </c>
      <c r="Q197" s="5">
        <f t="shared" si="53"/>
        <v>0.16000000000000006</v>
      </c>
      <c r="R197">
        <f t="shared" si="54"/>
        <v>11.25534361065796</v>
      </c>
      <c r="S197">
        <f t="shared" si="55"/>
        <v>17.018187974942304</v>
      </c>
      <c r="T197">
        <f t="shared" si="56"/>
        <v>1.5120096341463416</v>
      </c>
      <c r="U197" s="6">
        <f t="shared" si="57"/>
        <v>4.1253106519318399</v>
      </c>
      <c r="V197" s="18">
        <f t="shared" si="58"/>
        <v>0.11913333333333337</v>
      </c>
      <c r="W197" s="6">
        <f t="shared" si="59"/>
        <v>289.61872195047084</v>
      </c>
      <c r="X197" s="18">
        <f t="shared" si="60"/>
        <v>0.16000000000000006</v>
      </c>
      <c r="Z197" s="6"/>
      <c r="AA197" s="6"/>
      <c r="AB197" s="6"/>
      <c r="AC197" s="6"/>
      <c r="AE197" s="6"/>
      <c r="AF197" s="6"/>
    </row>
    <row r="198" spans="1:32" x14ac:dyDescent="0.3">
      <c r="A198" s="20">
        <v>0.8</v>
      </c>
      <c r="B198" s="30">
        <v>0.25609999999999999</v>
      </c>
      <c r="C198" s="18">
        <v>0.25590000000000002</v>
      </c>
      <c r="D198" s="21">
        <v>0.26340000000000002</v>
      </c>
      <c r="E198" s="18">
        <f t="shared" si="49"/>
        <v>0.25846666666666668</v>
      </c>
      <c r="F198" s="18">
        <f t="shared" si="61"/>
        <v>0.80138741509758415</v>
      </c>
      <c r="G198" s="32">
        <v>0.8</v>
      </c>
      <c r="H198" s="30">
        <v>0.21920000000000001</v>
      </c>
      <c r="I198" s="18">
        <v>0.21859999999999999</v>
      </c>
      <c r="J198" s="21">
        <v>0.21809999999999999</v>
      </c>
      <c r="K198" s="18">
        <f t="shared" si="50"/>
        <v>0.21863333333333332</v>
      </c>
      <c r="L198" s="6">
        <f t="shared" si="48"/>
        <v>1.9345390023927851</v>
      </c>
      <c r="M198" s="18">
        <f t="shared" si="51"/>
        <v>1.1331515872952009</v>
      </c>
      <c r="N198" s="32">
        <v>0.8</v>
      </c>
      <c r="O198" s="53">
        <v>9.7900000000000001E-2</v>
      </c>
      <c r="P198" s="5">
        <f t="shared" si="52"/>
        <v>3.9833333333333359E-2</v>
      </c>
      <c r="Q198" s="5">
        <f t="shared" si="53"/>
        <v>0.16056666666666669</v>
      </c>
      <c r="R198">
        <f t="shared" si="54"/>
        <v>11.572217921896783</v>
      </c>
      <c r="S198">
        <f t="shared" si="55"/>
        <v>17.934737611007613</v>
      </c>
      <c r="T198">
        <f t="shared" si="56"/>
        <v>1.549809875</v>
      </c>
      <c r="U198" s="6">
        <f t="shared" si="57"/>
        <v>4.2349424566347551</v>
      </c>
      <c r="V198" s="18">
        <f t="shared" si="58"/>
        <v>0.12073333333333332</v>
      </c>
      <c r="W198" s="6">
        <f t="shared" si="59"/>
        <v>321.65481317569106</v>
      </c>
      <c r="X198" s="18">
        <f t="shared" si="60"/>
        <v>0.16056666666666669</v>
      </c>
      <c r="Z198" s="6"/>
      <c r="AA198" s="6"/>
      <c r="AB198" s="6"/>
      <c r="AC198" s="6"/>
      <c r="AE198" s="6"/>
      <c r="AF198" s="6"/>
    </row>
    <row r="199" spans="1:32" x14ac:dyDescent="0.3">
      <c r="A199" s="20">
        <v>0.78</v>
      </c>
      <c r="B199" s="30">
        <v>0.254</v>
      </c>
      <c r="C199" s="18">
        <v>0.25769999999999998</v>
      </c>
      <c r="D199" s="21">
        <v>0.26319999999999999</v>
      </c>
      <c r="E199" s="18">
        <f t="shared" si="49"/>
        <v>0.25830000000000003</v>
      </c>
      <c r="F199" s="18">
        <f t="shared" si="61"/>
        <v>0.80406552458381741</v>
      </c>
      <c r="G199" s="32">
        <v>0.78</v>
      </c>
      <c r="H199" s="30">
        <v>0.2195</v>
      </c>
      <c r="I199" s="18">
        <v>0.2165</v>
      </c>
      <c r="J199" s="21">
        <v>0.2172</v>
      </c>
      <c r="K199" s="18">
        <f t="shared" si="50"/>
        <v>0.21773333333333333</v>
      </c>
      <c r="L199" s="6">
        <f t="shared" si="48"/>
        <v>1.9468321533923305</v>
      </c>
      <c r="M199" s="18">
        <f t="shared" si="51"/>
        <v>1.1427666288085132</v>
      </c>
      <c r="N199" s="32">
        <v>0.78</v>
      </c>
      <c r="O199" s="53">
        <v>9.7199999999999995E-2</v>
      </c>
      <c r="P199" s="5">
        <f t="shared" si="52"/>
        <v>4.0566666666666695E-2</v>
      </c>
      <c r="Q199" s="5">
        <f t="shared" si="53"/>
        <v>0.16110000000000002</v>
      </c>
      <c r="R199">
        <f t="shared" si="54"/>
        <v>11.345673637359621</v>
      </c>
      <c r="S199">
        <f t="shared" si="55"/>
        <v>18.034499529956008</v>
      </c>
      <c r="T199">
        <f t="shared" si="56"/>
        <v>1.5895485897435897</v>
      </c>
      <c r="U199" s="6">
        <f t="shared" si="57"/>
        <v>4.2467045494072231</v>
      </c>
      <c r="V199" s="18">
        <f t="shared" si="58"/>
        <v>0.12053333333333334</v>
      </c>
      <c r="W199" s="6">
        <f t="shared" si="59"/>
        <v>325.24317329598347</v>
      </c>
      <c r="X199" s="18">
        <f t="shared" si="60"/>
        <v>0.16110000000000002</v>
      </c>
      <c r="Z199" s="6"/>
      <c r="AA199" s="6"/>
      <c r="AB199" s="6"/>
      <c r="AC199" s="6"/>
      <c r="AE199" s="6"/>
      <c r="AF199" s="6"/>
    </row>
    <row r="200" spans="1:32" x14ac:dyDescent="0.3">
      <c r="A200" s="20">
        <v>0.76</v>
      </c>
      <c r="B200" s="30">
        <v>0.25750000000000001</v>
      </c>
      <c r="C200" s="18">
        <v>0.25719999999999998</v>
      </c>
      <c r="D200" s="21">
        <v>0.26350000000000001</v>
      </c>
      <c r="E200" s="18">
        <f t="shared" si="49"/>
        <v>0.25940000000000002</v>
      </c>
      <c r="F200" s="18">
        <f t="shared" si="61"/>
        <v>0.7949515034695448</v>
      </c>
      <c r="G200" s="32">
        <v>0.76</v>
      </c>
      <c r="H200" s="30">
        <v>0.22059999999999999</v>
      </c>
      <c r="I200" s="18">
        <v>0.21790000000000001</v>
      </c>
      <c r="J200" s="21">
        <v>0.21790000000000001</v>
      </c>
      <c r="K200" s="18">
        <f t="shared" si="50"/>
        <v>0.21879999999999999</v>
      </c>
      <c r="L200" s="6">
        <f t="shared" si="48"/>
        <v>1.9361122923588039</v>
      </c>
      <c r="M200" s="18">
        <f t="shared" si="51"/>
        <v>1.141160788889259</v>
      </c>
      <c r="N200" s="32">
        <v>0.76</v>
      </c>
      <c r="O200" s="53">
        <v>9.8400000000000001E-2</v>
      </c>
      <c r="P200" s="5">
        <f t="shared" si="52"/>
        <v>4.0600000000000025E-2</v>
      </c>
      <c r="Q200" s="5">
        <f t="shared" si="53"/>
        <v>0.16100000000000003</v>
      </c>
      <c r="R200">
        <f t="shared" si="54"/>
        <v>11.335570935960584</v>
      </c>
      <c r="S200">
        <f t="shared" si="55"/>
        <v>18.492610289804954</v>
      </c>
      <c r="T200">
        <f t="shared" si="56"/>
        <v>1.6313788157894737</v>
      </c>
      <c r="U200" s="6">
        <f t="shared" si="57"/>
        <v>4.3003035113588153</v>
      </c>
      <c r="V200" s="18">
        <f t="shared" si="58"/>
        <v>0.12039999999999999</v>
      </c>
      <c r="W200" s="6">
        <f t="shared" si="59"/>
        <v>341.97663533060006</v>
      </c>
      <c r="X200" s="18">
        <f t="shared" si="60"/>
        <v>0.16100000000000003</v>
      </c>
      <c r="Z200" s="6"/>
      <c r="AA200" s="6"/>
      <c r="AB200" s="6"/>
      <c r="AC200" s="6"/>
      <c r="AE200" s="6"/>
      <c r="AF200" s="6"/>
    </row>
    <row r="201" spans="1:32" x14ac:dyDescent="0.3">
      <c r="A201" s="20">
        <v>0.74</v>
      </c>
      <c r="B201" s="30">
        <v>0.25719999999999998</v>
      </c>
      <c r="C201" s="18">
        <v>0.25779999999999997</v>
      </c>
      <c r="D201" s="21">
        <v>0.26279999999999998</v>
      </c>
      <c r="E201" s="18">
        <f t="shared" si="49"/>
        <v>0.25926666666666659</v>
      </c>
      <c r="F201" s="18">
        <f t="shared" si="61"/>
        <v>0.79643404688437536</v>
      </c>
      <c r="G201" s="32">
        <v>0.74</v>
      </c>
      <c r="H201" s="30">
        <v>0.21959999999999999</v>
      </c>
      <c r="I201" s="18">
        <v>0.21859999999999999</v>
      </c>
      <c r="J201" s="21">
        <v>0.21920000000000001</v>
      </c>
      <c r="K201" s="18">
        <f t="shared" si="50"/>
        <v>0.21913333333333332</v>
      </c>
      <c r="L201" s="6">
        <f t="shared" si="48"/>
        <v>1.9257931194345002</v>
      </c>
      <c r="M201" s="18">
        <f t="shared" si="51"/>
        <v>1.1293590725501248</v>
      </c>
      <c r="N201" s="32">
        <v>0.74</v>
      </c>
      <c r="O201" s="53">
        <v>9.8100000000000007E-2</v>
      </c>
      <c r="P201" s="5">
        <f t="shared" si="52"/>
        <v>4.0133333333333271E-2</v>
      </c>
      <c r="Q201" s="5">
        <f t="shared" si="53"/>
        <v>0.16116666666666657</v>
      </c>
      <c r="R201">
        <f t="shared" si="54"/>
        <v>11.478538427464029</v>
      </c>
      <c r="S201">
        <f t="shared" si="55"/>
        <v>19.231948330216998</v>
      </c>
      <c r="T201">
        <f t="shared" si="56"/>
        <v>1.6754701351351351</v>
      </c>
      <c r="U201" s="6">
        <f t="shared" si="57"/>
        <v>4.3854245324959127</v>
      </c>
      <c r="V201" s="18">
        <f t="shared" si="58"/>
        <v>0.12103333333333331</v>
      </c>
      <c r="W201" s="6">
        <f t="shared" si="59"/>
        <v>369.86783657613637</v>
      </c>
      <c r="X201" s="18">
        <f t="shared" si="60"/>
        <v>0.16116666666666657</v>
      </c>
      <c r="Z201" s="6"/>
      <c r="AA201" s="6"/>
      <c r="AB201" s="6"/>
      <c r="AC201" s="6"/>
      <c r="AE201" s="6"/>
      <c r="AF201" s="6"/>
    </row>
    <row r="202" spans="1:32" x14ac:dyDescent="0.3">
      <c r="A202" s="20">
        <v>0.72</v>
      </c>
      <c r="B202" s="30">
        <v>0.25829999999999997</v>
      </c>
      <c r="C202" s="18">
        <v>0.26029999999999998</v>
      </c>
      <c r="D202" s="21">
        <v>0.26669999999999999</v>
      </c>
      <c r="E202" s="18">
        <f t="shared" si="49"/>
        <v>0.26176666666666665</v>
      </c>
      <c r="F202" s="18">
        <f t="shared" si="61"/>
        <v>0.7790383314232352</v>
      </c>
      <c r="G202" s="32">
        <v>0.72</v>
      </c>
      <c r="H202" s="30">
        <v>0.222</v>
      </c>
      <c r="I202" s="18">
        <v>0.21909999999999999</v>
      </c>
      <c r="J202" s="21">
        <v>0.2203</v>
      </c>
      <c r="K202" s="18">
        <f t="shared" si="50"/>
        <v>0.22046666666666667</v>
      </c>
      <c r="L202" s="6">
        <f t="shared" si="48"/>
        <v>1.9124765765765761</v>
      </c>
      <c r="M202" s="18">
        <f t="shared" si="51"/>
        <v>1.1334382451533409</v>
      </c>
      <c r="N202" s="32">
        <v>0.72</v>
      </c>
      <c r="O202" s="53">
        <v>9.9599999999999994E-2</v>
      </c>
      <c r="P202" s="5">
        <f t="shared" si="52"/>
        <v>4.1299999999999976E-2</v>
      </c>
      <c r="Q202" s="5">
        <f t="shared" si="53"/>
        <v>0.16216666666666665</v>
      </c>
      <c r="R202">
        <f t="shared" si="54"/>
        <v>11.127187530266349</v>
      </c>
      <c r="S202">
        <f t="shared" si="55"/>
        <v>19.161139017092946</v>
      </c>
      <c r="T202">
        <f t="shared" si="56"/>
        <v>1.7220109722222223</v>
      </c>
      <c r="U202" s="6">
        <f t="shared" si="57"/>
        <v>4.3773438312626238</v>
      </c>
      <c r="V202" s="18">
        <f t="shared" si="58"/>
        <v>0.12086666666666668</v>
      </c>
      <c r="W202" s="6">
        <f t="shared" si="59"/>
        <v>367.14924843236162</v>
      </c>
      <c r="X202" s="18">
        <f t="shared" si="60"/>
        <v>0.16216666666666665</v>
      </c>
      <c r="Z202" s="6"/>
      <c r="AA202" s="6"/>
      <c r="AB202" s="6"/>
      <c r="AC202" s="6"/>
      <c r="AE202" s="6"/>
      <c r="AF202" s="6"/>
    </row>
    <row r="203" spans="1:32" x14ac:dyDescent="0.3">
      <c r="A203" s="20">
        <v>0.7</v>
      </c>
      <c r="B203" s="30">
        <v>0.25990000000000002</v>
      </c>
      <c r="C203" s="18">
        <v>0.25750000000000001</v>
      </c>
      <c r="D203" s="21">
        <v>0.26729999999999998</v>
      </c>
      <c r="E203" s="18">
        <f t="shared" si="49"/>
        <v>0.26156666666666667</v>
      </c>
      <c r="F203" s="18">
        <f t="shared" si="61"/>
        <v>0.78354540801155426</v>
      </c>
      <c r="G203" s="32">
        <v>0.7</v>
      </c>
      <c r="H203" s="30">
        <v>0.221</v>
      </c>
      <c r="I203" s="18">
        <v>0.21990000000000001</v>
      </c>
      <c r="J203" s="21">
        <v>0.219</v>
      </c>
      <c r="K203" s="18">
        <f t="shared" si="50"/>
        <v>0.21996666666666667</v>
      </c>
      <c r="L203" s="6">
        <f t="shared" si="48"/>
        <v>1.9089653481157043</v>
      </c>
      <c r="M203" s="18">
        <f t="shared" si="51"/>
        <v>1.12541994010415</v>
      </c>
      <c r="N203" s="32">
        <v>0.7</v>
      </c>
      <c r="O203" s="53">
        <v>9.8199999999999996E-2</v>
      </c>
      <c r="P203" s="5">
        <f t="shared" si="52"/>
        <v>4.1599999999999998E-2</v>
      </c>
      <c r="Q203" s="5">
        <f t="shared" si="53"/>
        <v>0.16336666666666666</v>
      </c>
      <c r="R203">
        <f t="shared" si="54"/>
        <v>11.040030769230771</v>
      </c>
      <c r="S203">
        <f t="shared" si="55"/>
        <v>19.554227093094511</v>
      </c>
      <c r="T203">
        <f t="shared" si="56"/>
        <v>1.7712112857142859</v>
      </c>
      <c r="U203" s="6">
        <f t="shared" si="57"/>
        <v>4.4220161796509192</v>
      </c>
      <c r="V203" s="18">
        <f t="shared" si="58"/>
        <v>0.12176666666666668</v>
      </c>
      <c r="W203" s="6">
        <f t="shared" si="59"/>
        <v>382.3677972083114</v>
      </c>
      <c r="X203" s="18">
        <f t="shared" si="60"/>
        <v>0.16336666666666666</v>
      </c>
      <c r="Z203" s="6"/>
      <c r="AA203" s="6"/>
      <c r="AB203" s="6"/>
      <c r="AC203" s="6"/>
      <c r="AE203" s="6"/>
      <c r="AF203" s="6"/>
    </row>
    <row r="204" spans="1:32" x14ac:dyDescent="0.3">
      <c r="A204" s="20">
        <v>0.68</v>
      </c>
      <c r="B204" s="30">
        <v>0.25750000000000001</v>
      </c>
      <c r="C204" s="18">
        <v>0.25929999999999997</v>
      </c>
      <c r="D204" s="21">
        <v>0.26550000000000001</v>
      </c>
      <c r="E204" s="18">
        <f t="shared" si="49"/>
        <v>0.26076666666666665</v>
      </c>
      <c r="F204" s="18">
        <f t="shared" si="61"/>
        <v>0.78840634240913576</v>
      </c>
      <c r="G204" s="32">
        <v>0.68</v>
      </c>
      <c r="H204" s="30">
        <v>0.21920000000000001</v>
      </c>
      <c r="I204" s="18">
        <v>0.21859999999999999</v>
      </c>
      <c r="J204" s="21">
        <v>0.2198</v>
      </c>
      <c r="K204" s="18">
        <f t="shared" si="50"/>
        <v>0.21919999999999998</v>
      </c>
      <c r="L204" s="6">
        <f t="shared" si="48"/>
        <v>1.9233326732673275</v>
      </c>
      <c r="M204" s="18">
        <f t="shared" si="51"/>
        <v>1.1349263308581916</v>
      </c>
      <c r="N204" s="32">
        <v>0.68</v>
      </c>
      <c r="O204" s="53">
        <v>9.8000000000000004E-2</v>
      </c>
      <c r="P204" s="5">
        <f t="shared" si="52"/>
        <v>4.1566666666666668E-2</v>
      </c>
      <c r="Q204" s="5">
        <f t="shared" si="53"/>
        <v>0.16276666666666664</v>
      </c>
      <c r="R204">
        <f t="shared" si="54"/>
        <v>11.049652619620423</v>
      </c>
      <c r="S204">
        <f t="shared" si="55"/>
        <v>20.146894994361588</v>
      </c>
      <c r="T204">
        <f t="shared" si="56"/>
        <v>1.8233057352941175</v>
      </c>
      <c r="U204" s="6">
        <f t="shared" si="57"/>
        <v>4.4885292685201001</v>
      </c>
      <c r="V204" s="18">
        <f t="shared" si="58"/>
        <v>0.12119999999999997</v>
      </c>
      <c r="W204" s="6">
        <f t="shared" si="59"/>
        <v>405.89737791383203</v>
      </c>
      <c r="X204" s="18">
        <f t="shared" si="60"/>
        <v>0.16276666666666664</v>
      </c>
      <c r="Z204" s="6"/>
      <c r="AA204" s="6"/>
      <c r="AB204" s="6"/>
      <c r="AC204" s="6"/>
      <c r="AE204" s="6"/>
      <c r="AF204" s="6"/>
    </row>
    <row r="205" spans="1:32" x14ac:dyDescent="0.3">
      <c r="A205" s="20">
        <v>0.66</v>
      </c>
      <c r="B205" s="30">
        <v>0.25750000000000001</v>
      </c>
      <c r="C205" s="18">
        <v>0.25800000000000001</v>
      </c>
      <c r="D205" s="21">
        <v>0.26329999999999998</v>
      </c>
      <c r="E205" s="18">
        <f t="shared" si="49"/>
        <v>0.2596</v>
      </c>
      <c r="F205" s="18">
        <f t="shared" si="61"/>
        <v>0.79384437596301982</v>
      </c>
      <c r="G205" s="32">
        <v>0.66</v>
      </c>
      <c r="H205" s="30">
        <v>0.22070000000000001</v>
      </c>
      <c r="I205" s="18">
        <v>0.21709999999999999</v>
      </c>
      <c r="J205" s="21">
        <v>0.21609999999999999</v>
      </c>
      <c r="K205" s="18">
        <f t="shared" si="50"/>
        <v>0.21796666666666664</v>
      </c>
      <c r="L205" s="6">
        <f t="shared" si="48"/>
        <v>1.9543680001858565</v>
      </c>
      <c r="M205" s="18">
        <f t="shared" si="51"/>
        <v>1.1605236242228367</v>
      </c>
      <c r="N205" s="32">
        <v>0.66</v>
      </c>
      <c r="O205" s="53">
        <v>9.8400000000000001E-2</v>
      </c>
      <c r="P205" s="5">
        <f t="shared" si="52"/>
        <v>4.1633333333333356E-2</v>
      </c>
      <c r="Q205" s="5">
        <f t="shared" si="53"/>
        <v>0.16120000000000001</v>
      </c>
      <c r="R205">
        <f t="shared" si="54"/>
        <v>11.030424352815578</v>
      </c>
      <c r="S205">
        <f t="shared" si="55"/>
        <v>20.721285560526141</v>
      </c>
      <c r="T205">
        <f t="shared" si="56"/>
        <v>1.8785574242424241</v>
      </c>
      <c r="U205" s="6">
        <f t="shared" si="57"/>
        <v>4.5520638792229331</v>
      </c>
      <c r="V205" s="18">
        <f t="shared" si="58"/>
        <v>0.11956666666666664</v>
      </c>
      <c r="W205" s="6">
        <f t="shared" si="59"/>
        <v>429.37167528086917</v>
      </c>
      <c r="X205" s="18">
        <f t="shared" si="60"/>
        <v>0.16120000000000001</v>
      </c>
      <c r="Z205" s="6"/>
      <c r="AA205" s="6"/>
      <c r="AB205" s="6"/>
      <c r="AC205" s="6"/>
      <c r="AE205" s="6"/>
      <c r="AF205" s="6"/>
    </row>
    <row r="206" spans="1:32" x14ac:dyDescent="0.3">
      <c r="A206" s="20">
        <v>0.64</v>
      </c>
      <c r="B206" s="30">
        <v>0.25440000000000002</v>
      </c>
      <c r="C206" s="18">
        <v>0.25459999999999999</v>
      </c>
      <c r="D206" s="21">
        <v>0.2631</v>
      </c>
      <c r="E206" s="18">
        <f t="shared" si="49"/>
        <v>0.25736666666666669</v>
      </c>
      <c r="F206" s="18">
        <f t="shared" si="61"/>
        <v>0.80906963692095146</v>
      </c>
      <c r="G206" s="32">
        <v>0.64</v>
      </c>
      <c r="H206" s="30">
        <v>0.21909999999999999</v>
      </c>
      <c r="I206" s="18">
        <v>0.21460000000000001</v>
      </c>
      <c r="J206" s="21">
        <v>0.21929999999999999</v>
      </c>
      <c r="K206" s="18">
        <f t="shared" si="50"/>
        <v>0.21766666666666667</v>
      </c>
      <c r="L206" s="6">
        <f t="shared" si="48"/>
        <v>1.9493381380965571</v>
      </c>
      <c r="M206" s="18">
        <f t="shared" si="51"/>
        <v>1.1402685011756057</v>
      </c>
      <c r="N206" s="32">
        <v>0.64</v>
      </c>
      <c r="O206" s="53">
        <v>9.7299999999999998E-2</v>
      </c>
      <c r="P206" s="5">
        <f t="shared" si="52"/>
        <v>3.9700000000000013E-2</v>
      </c>
      <c r="Q206" s="5">
        <f t="shared" si="53"/>
        <v>0.16006666666666669</v>
      </c>
      <c r="R206">
        <f t="shared" si="54"/>
        <v>11.614308438287148</v>
      </c>
      <c r="S206">
        <f t="shared" si="55"/>
        <v>22.499962386191562</v>
      </c>
      <c r="T206">
        <f t="shared" si="56"/>
        <v>1.9372623437500001</v>
      </c>
      <c r="U206" s="6">
        <f t="shared" si="57"/>
        <v>4.7434125254073738</v>
      </c>
      <c r="V206" s="18">
        <f t="shared" si="58"/>
        <v>0.12036666666666668</v>
      </c>
      <c r="W206" s="6">
        <f t="shared" si="59"/>
        <v>506.2483073800351</v>
      </c>
      <c r="X206" s="18">
        <f t="shared" si="60"/>
        <v>0.16006666666666669</v>
      </c>
      <c r="Z206" s="6"/>
      <c r="AA206" s="6"/>
      <c r="AB206" s="6"/>
      <c r="AC206" s="6"/>
      <c r="AE206" s="6"/>
      <c r="AF206" s="6"/>
    </row>
    <row r="207" spans="1:32" x14ac:dyDescent="0.3">
      <c r="A207" s="20">
        <v>0.62</v>
      </c>
      <c r="B207" s="30">
        <v>0.25559999999999999</v>
      </c>
      <c r="C207" s="18">
        <v>0.25729999999999997</v>
      </c>
      <c r="D207" s="21">
        <v>0.26529999999999998</v>
      </c>
      <c r="E207" s="18">
        <f t="shared" si="49"/>
        <v>0.25939999999999996</v>
      </c>
      <c r="F207" s="18">
        <f t="shared" si="61"/>
        <v>0.79000778720123366</v>
      </c>
      <c r="G207" s="32">
        <v>0.62</v>
      </c>
      <c r="H207" s="30">
        <v>0.21779999999999999</v>
      </c>
      <c r="I207" s="18">
        <v>0.21679999999999999</v>
      </c>
      <c r="J207" s="21">
        <v>0.21740000000000001</v>
      </c>
      <c r="K207" s="18">
        <f t="shared" si="50"/>
        <v>0.21733333333333335</v>
      </c>
      <c r="L207" s="6">
        <f t="shared" si="48"/>
        <v>1.9903982516153547</v>
      </c>
      <c r="M207" s="18">
        <f t="shared" si="51"/>
        <v>1.200390464414121</v>
      </c>
      <c r="N207" s="32">
        <v>0.62</v>
      </c>
      <c r="O207" s="53">
        <v>0.1004</v>
      </c>
      <c r="P207" s="5">
        <f t="shared" si="52"/>
        <v>4.2066666666666613E-2</v>
      </c>
      <c r="Q207" s="5">
        <f t="shared" si="53"/>
        <v>0.15899999999999997</v>
      </c>
      <c r="R207">
        <f t="shared" si="54"/>
        <v>10.906928737453793</v>
      </c>
      <c r="S207">
        <f t="shared" si="55"/>
        <v>21.8111817590028</v>
      </c>
      <c r="T207">
        <f t="shared" si="56"/>
        <v>1.9997546774193549</v>
      </c>
      <c r="U207" s="6">
        <f t="shared" si="57"/>
        <v>4.6702442932894632</v>
      </c>
      <c r="V207" s="18">
        <f t="shared" si="58"/>
        <v>0.11693333333333335</v>
      </c>
      <c r="W207" s="6">
        <f t="shared" si="59"/>
        <v>475.72764972425648</v>
      </c>
      <c r="X207" s="18">
        <f t="shared" si="60"/>
        <v>0.15899999999999997</v>
      </c>
      <c r="Z207" s="6"/>
      <c r="AA207" s="6"/>
      <c r="AB207" s="6"/>
      <c r="AC207" s="6"/>
      <c r="AE207" s="6"/>
      <c r="AF207" s="6"/>
    </row>
    <row r="208" spans="1:32" x14ac:dyDescent="0.3">
      <c r="A208" s="20">
        <v>0.6</v>
      </c>
      <c r="B208" s="30">
        <v>0.25530000000000003</v>
      </c>
      <c r="C208" s="18">
        <v>0.25569999999999998</v>
      </c>
      <c r="D208" s="21">
        <v>0.26229999999999998</v>
      </c>
      <c r="E208" s="18">
        <f t="shared" si="49"/>
        <v>0.25776666666666664</v>
      </c>
      <c r="F208" s="18">
        <f t="shared" si="61"/>
        <v>0.80156736281736263</v>
      </c>
      <c r="G208" s="32">
        <v>0.6</v>
      </c>
      <c r="H208" s="30">
        <v>0.21679999999999999</v>
      </c>
      <c r="I208" s="18">
        <v>0.2157</v>
      </c>
      <c r="J208" s="21">
        <v>0.21790000000000001</v>
      </c>
      <c r="K208" s="18">
        <f t="shared" si="50"/>
        <v>0.21679999999999999</v>
      </c>
      <c r="L208" s="6">
        <f t="shared" si="48"/>
        <v>1.9914073253833049</v>
      </c>
      <c r="M208" s="18">
        <f t="shared" si="51"/>
        <v>1.1898399625659422</v>
      </c>
      <c r="N208" s="32">
        <v>0.6</v>
      </c>
      <c r="O208" s="53">
        <v>9.9400000000000002E-2</v>
      </c>
      <c r="P208" s="5">
        <f t="shared" si="52"/>
        <v>4.0966666666666651E-2</v>
      </c>
      <c r="Q208" s="5">
        <f t="shared" si="53"/>
        <v>0.15836666666666666</v>
      </c>
      <c r="R208">
        <f t="shared" si="54"/>
        <v>11.225528085164097</v>
      </c>
      <c r="S208">
        <f t="shared" si="55"/>
        <v>23.196579037969549</v>
      </c>
      <c r="T208">
        <f t="shared" si="56"/>
        <v>2.066413166666667</v>
      </c>
      <c r="U208" s="6">
        <f t="shared" si="57"/>
        <v>4.8162826991331755</v>
      </c>
      <c r="V208" s="18">
        <f t="shared" si="58"/>
        <v>0.11739999999999999</v>
      </c>
      <c r="W208" s="6">
        <f t="shared" si="59"/>
        <v>538.0812790647683</v>
      </c>
      <c r="X208" s="18">
        <f t="shared" si="60"/>
        <v>0.15836666666666666</v>
      </c>
      <c r="Z208" s="6"/>
      <c r="AA208" s="6"/>
      <c r="AB208" s="6"/>
      <c r="AC208" s="6"/>
      <c r="AE208" s="6"/>
      <c r="AF208" s="6"/>
    </row>
    <row r="209" spans="1:32" x14ac:dyDescent="0.3">
      <c r="A209" s="20">
        <v>0.57999999999999996</v>
      </c>
      <c r="B209" s="30">
        <v>0.25330000000000003</v>
      </c>
      <c r="C209" s="18">
        <v>0.25309999999999999</v>
      </c>
      <c r="D209" s="21">
        <v>0.2631</v>
      </c>
      <c r="E209" s="18">
        <f t="shared" si="49"/>
        <v>0.25650000000000001</v>
      </c>
      <c r="F209" s="18">
        <f t="shared" si="61"/>
        <v>0.81247438596491239</v>
      </c>
      <c r="G209" s="32">
        <v>0.57999999999999996</v>
      </c>
      <c r="H209" s="30">
        <v>0.21609999999999999</v>
      </c>
      <c r="I209" s="18">
        <v>0.21690000000000001</v>
      </c>
      <c r="J209" s="21">
        <v>0.21579999999999999</v>
      </c>
      <c r="K209" s="18">
        <f t="shared" si="50"/>
        <v>0.21626666666666669</v>
      </c>
      <c r="L209" s="6">
        <f t="shared" si="48"/>
        <v>1.9869080306017077</v>
      </c>
      <c r="M209" s="18">
        <f t="shared" si="51"/>
        <v>1.1744336446367953</v>
      </c>
      <c r="N209" s="32">
        <v>0.57999999999999996</v>
      </c>
      <c r="O209" s="53">
        <v>9.7900000000000001E-2</v>
      </c>
      <c r="P209" s="5">
        <f t="shared" si="52"/>
        <v>4.0233333333333315E-2</v>
      </c>
      <c r="Q209" s="5">
        <f t="shared" si="53"/>
        <v>0.15860000000000002</v>
      </c>
      <c r="R209">
        <f t="shared" si="54"/>
        <v>11.447622880419779</v>
      </c>
      <c r="S209">
        <f t="shared" si="55"/>
        <v>24.47122618669037</v>
      </c>
      <c r="T209">
        <f t="shared" si="56"/>
        <v>2.1376687931034484</v>
      </c>
      <c r="U209" s="6">
        <f t="shared" si="57"/>
        <v>4.9468400203251335</v>
      </c>
      <c r="V209" s="18">
        <f t="shared" si="58"/>
        <v>0.11836666666666669</v>
      </c>
      <c r="W209" s="6">
        <f t="shared" si="59"/>
        <v>598.84091108016048</v>
      </c>
      <c r="X209" s="18">
        <f t="shared" si="60"/>
        <v>0.15860000000000002</v>
      </c>
      <c r="Z209" s="6"/>
      <c r="AA209" s="6"/>
      <c r="AB209" s="6"/>
      <c r="AC209" s="6"/>
      <c r="AE209" s="6"/>
      <c r="AF209" s="6"/>
    </row>
    <row r="210" spans="1:32" x14ac:dyDescent="0.3">
      <c r="A210" s="20">
        <v>0.56000000000000005</v>
      </c>
      <c r="B210" s="30">
        <v>0.25440000000000002</v>
      </c>
      <c r="C210" s="18">
        <v>0.25380000000000003</v>
      </c>
      <c r="D210" s="21">
        <v>0.2631</v>
      </c>
      <c r="E210" s="18">
        <f t="shared" si="49"/>
        <v>0.2571</v>
      </c>
      <c r="F210" s="18">
        <f t="shared" si="61"/>
        <v>0.80631507195643737</v>
      </c>
      <c r="G210" s="32">
        <v>0.56000000000000005</v>
      </c>
      <c r="H210" s="30">
        <v>0.21790000000000001</v>
      </c>
      <c r="I210" s="18">
        <v>0.21659999999999999</v>
      </c>
      <c r="J210" s="21">
        <v>0.21440000000000001</v>
      </c>
      <c r="K210" s="18">
        <f t="shared" si="50"/>
        <v>0.21630000000000002</v>
      </c>
      <c r="L210" s="6">
        <f t="shared" si="48"/>
        <v>1.9983550298380217</v>
      </c>
      <c r="M210" s="18">
        <f t="shared" si="51"/>
        <v>1.1920399578815843</v>
      </c>
      <c r="N210" s="32">
        <v>0.56000000000000005</v>
      </c>
      <c r="O210" s="53">
        <v>9.9000000000000005E-2</v>
      </c>
      <c r="P210" s="5">
        <f t="shared" si="52"/>
        <v>4.0799999999999975E-2</v>
      </c>
      <c r="Q210" s="5">
        <f t="shared" si="53"/>
        <v>0.15809999999999999</v>
      </c>
      <c r="R210">
        <f t="shared" si="54"/>
        <v>11.275301960784322</v>
      </c>
      <c r="S210">
        <f t="shared" si="55"/>
        <v>24.963677603472004</v>
      </c>
      <c r="T210">
        <f t="shared" si="56"/>
        <v>2.214014107142857</v>
      </c>
      <c r="U210" s="6">
        <f t="shared" si="57"/>
        <v>4.9963664400714247</v>
      </c>
      <c r="V210" s="18">
        <f t="shared" si="58"/>
        <v>0.11730000000000002</v>
      </c>
      <c r="W210" s="6">
        <f t="shared" si="59"/>
        <v>623.18519949008976</v>
      </c>
      <c r="X210" s="18">
        <f t="shared" si="60"/>
        <v>0.15809999999999999</v>
      </c>
      <c r="Z210" s="6"/>
      <c r="AA210" s="6"/>
      <c r="AB210" s="6"/>
      <c r="AC210" s="6"/>
      <c r="AE210" s="6"/>
      <c r="AF210" s="6"/>
    </row>
    <row r="211" spans="1:32" x14ac:dyDescent="0.3">
      <c r="A211" s="20">
        <v>0.54</v>
      </c>
      <c r="B211" s="30">
        <v>0.2586</v>
      </c>
      <c r="C211" s="18">
        <v>0.25669999999999998</v>
      </c>
      <c r="D211" s="21">
        <v>0.25800000000000001</v>
      </c>
      <c r="E211" s="18">
        <f t="shared" si="49"/>
        <v>0.25776666666666664</v>
      </c>
      <c r="F211" s="18">
        <f t="shared" si="61"/>
        <v>0.80431295314453188</v>
      </c>
      <c r="G211" s="32">
        <v>0.54</v>
      </c>
      <c r="H211" s="30">
        <v>0.21840000000000001</v>
      </c>
      <c r="I211" s="18">
        <v>0.21859999999999999</v>
      </c>
      <c r="J211" s="21">
        <v>0.2155</v>
      </c>
      <c r="K211" s="18">
        <f t="shared" si="50"/>
        <v>0.2175</v>
      </c>
      <c r="L211" s="6">
        <f t="shared" si="48"/>
        <v>1.963631040268456</v>
      </c>
      <c r="M211" s="18">
        <f t="shared" si="51"/>
        <v>1.1593180871239241</v>
      </c>
      <c r="N211" s="32">
        <v>0.54</v>
      </c>
      <c r="O211" s="53">
        <v>9.8299999999999998E-2</v>
      </c>
      <c r="P211" s="5">
        <f t="shared" si="52"/>
        <v>4.0266666666666645E-2</v>
      </c>
      <c r="Q211" s="5">
        <f t="shared" si="53"/>
        <v>0.15946666666666665</v>
      </c>
      <c r="R211">
        <f t="shared" si="54"/>
        <v>11.437351876379697</v>
      </c>
      <c r="S211">
        <f t="shared" si="55"/>
        <v>26.260327232389677</v>
      </c>
      <c r="T211">
        <f t="shared" si="56"/>
        <v>2.2960146296296293</v>
      </c>
      <c r="U211" s="6">
        <f t="shared" si="57"/>
        <v>5.1244831185583664</v>
      </c>
      <c r="V211" s="18">
        <f t="shared" si="58"/>
        <v>0.1192</v>
      </c>
      <c r="W211" s="6">
        <f t="shared" si="59"/>
        <v>689.60478635218692</v>
      </c>
      <c r="X211" s="18">
        <f t="shared" si="60"/>
        <v>0.15946666666666665</v>
      </c>
      <c r="Z211" s="6"/>
      <c r="AA211" s="6"/>
      <c r="AB211" s="6"/>
      <c r="AC211" s="6"/>
      <c r="AE211" s="6"/>
      <c r="AF211" s="6"/>
    </row>
    <row r="212" spans="1:32" x14ac:dyDescent="0.3">
      <c r="A212" s="20">
        <v>0.52</v>
      </c>
      <c r="B212" s="30">
        <v>0.25700000000000001</v>
      </c>
      <c r="C212" s="18">
        <v>0.25690000000000002</v>
      </c>
      <c r="D212" s="21">
        <v>0.26329999999999998</v>
      </c>
      <c r="E212" s="18">
        <f t="shared" si="49"/>
        <v>0.25906666666666667</v>
      </c>
      <c r="F212" s="18">
        <f t="shared" si="61"/>
        <v>0.79630489792417225</v>
      </c>
      <c r="G212" s="32">
        <v>0.52</v>
      </c>
      <c r="H212" s="30">
        <v>0.21829999999999999</v>
      </c>
      <c r="I212" s="18">
        <v>0.21859999999999999</v>
      </c>
      <c r="J212" s="21">
        <v>0.21809999999999999</v>
      </c>
      <c r="K212" s="18">
        <f t="shared" si="50"/>
        <v>0.2183333333333333</v>
      </c>
      <c r="L212" s="6">
        <f t="shared" si="48"/>
        <v>1.9484134372680038</v>
      </c>
      <c r="M212" s="18">
        <f t="shared" si="51"/>
        <v>1.1521085393438315</v>
      </c>
      <c r="N212" s="32">
        <v>0.52</v>
      </c>
      <c r="O212" s="53">
        <v>9.8599999999999993E-2</v>
      </c>
      <c r="P212" s="5">
        <f t="shared" si="52"/>
        <v>4.0733333333333371E-2</v>
      </c>
      <c r="Q212" s="5">
        <f t="shared" si="53"/>
        <v>0.16046666666666667</v>
      </c>
      <c r="R212">
        <f t="shared" si="54"/>
        <v>11.295325750136376</v>
      </c>
      <c r="S212">
        <f t="shared" si="55"/>
        <v>26.931703675235596</v>
      </c>
      <c r="T212">
        <f t="shared" si="56"/>
        <v>2.3843228846153846</v>
      </c>
      <c r="U212" s="6">
        <f t="shared" si="57"/>
        <v>5.1895764446855965</v>
      </c>
      <c r="V212" s="18">
        <f t="shared" si="58"/>
        <v>0.1197333333333333</v>
      </c>
      <c r="W212" s="6">
        <f t="shared" si="59"/>
        <v>725.31666285069855</v>
      </c>
      <c r="X212" s="18">
        <f t="shared" si="60"/>
        <v>0.16046666666666667</v>
      </c>
      <c r="Z212" s="6"/>
      <c r="AA212" s="6"/>
      <c r="AB212" s="6"/>
      <c r="AC212" s="6"/>
      <c r="AE212" s="6"/>
      <c r="AF212" s="6"/>
    </row>
    <row r="213" spans="1:32" x14ac:dyDescent="0.3">
      <c r="A213" s="20">
        <v>0.5</v>
      </c>
      <c r="B213" s="30">
        <v>0.25740000000000002</v>
      </c>
      <c r="C213" s="18">
        <v>0.25590000000000002</v>
      </c>
      <c r="D213" s="21">
        <v>0.26200000000000001</v>
      </c>
      <c r="E213" s="18">
        <f t="shared" si="49"/>
        <v>0.25843333333333335</v>
      </c>
      <c r="F213" s="18">
        <f t="shared" si="61"/>
        <v>0.79387138097080712</v>
      </c>
      <c r="G213" s="32">
        <v>0.5</v>
      </c>
      <c r="H213" s="30">
        <v>0.21629999999999999</v>
      </c>
      <c r="I213" s="18">
        <v>0.21479999999999999</v>
      </c>
      <c r="J213" s="21">
        <v>0.21840000000000001</v>
      </c>
      <c r="K213" s="18">
        <f t="shared" si="50"/>
        <v>0.2165</v>
      </c>
      <c r="L213" s="6">
        <f t="shared" si="48"/>
        <v>2.0164772727272728</v>
      </c>
      <c r="M213" s="18">
        <f t="shared" si="51"/>
        <v>1.2226058917564657</v>
      </c>
      <c r="N213" s="32">
        <v>0.5</v>
      </c>
      <c r="O213" s="53">
        <v>0.10100000000000001</v>
      </c>
      <c r="P213" s="5">
        <f t="shared" si="52"/>
        <v>4.193333333333335E-2</v>
      </c>
      <c r="Q213" s="5">
        <f t="shared" si="53"/>
        <v>0.15743333333333334</v>
      </c>
      <c r="R213">
        <f t="shared" si="54"/>
        <v>10.94465506094329</v>
      </c>
      <c r="S213">
        <f t="shared" si="55"/>
        <v>27.139415187069822</v>
      </c>
      <c r="T213">
        <f t="shared" si="56"/>
        <v>2.4796958</v>
      </c>
      <c r="U213" s="6">
        <f t="shared" si="57"/>
        <v>5.2095503824293532</v>
      </c>
      <c r="V213" s="18">
        <f t="shared" si="58"/>
        <v>0.11549999999999999</v>
      </c>
      <c r="W213" s="6">
        <f t="shared" si="59"/>
        <v>736.54785669615615</v>
      </c>
      <c r="X213" s="18">
        <f t="shared" si="60"/>
        <v>0.15743333333333334</v>
      </c>
      <c r="Z213" s="6"/>
      <c r="AA213" s="6"/>
      <c r="AB213" s="6"/>
      <c r="AC213" s="6"/>
      <c r="AE213" s="6"/>
      <c r="AF213" s="6"/>
    </row>
    <row r="214" spans="1:32" x14ac:dyDescent="0.3">
      <c r="A214" s="20">
        <v>0.48</v>
      </c>
      <c r="B214" s="30">
        <v>0.252</v>
      </c>
      <c r="C214" s="18">
        <v>0.2525</v>
      </c>
      <c r="D214" s="21">
        <v>0.26090000000000002</v>
      </c>
      <c r="E214" s="18">
        <f t="shared" si="49"/>
        <v>0.25513333333333332</v>
      </c>
      <c r="F214" s="18">
        <f t="shared" si="61"/>
        <v>0.80841351798623817</v>
      </c>
      <c r="G214" s="32">
        <v>0.48</v>
      </c>
      <c r="H214" s="30">
        <v>0.21590000000000001</v>
      </c>
      <c r="I214" s="18">
        <v>0.21560000000000001</v>
      </c>
      <c r="J214" s="21">
        <v>0.21440000000000001</v>
      </c>
      <c r="K214" s="18">
        <f t="shared" si="50"/>
        <v>0.21530000000000002</v>
      </c>
      <c r="L214" s="6">
        <f t="shared" si="48"/>
        <v>2.0641544365572306</v>
      </c>
      <c r="M214" s="18">
        <f t="shared" si="51"/>
        <v>1.2557409185709925</v>
      </c>
      <c r="N214" s="32">
        <v>0.48</v>
      </c>
      <c r="O214" s="53">
        <v>0.1026</v>
      </c>
      <c r="P214" s="5">
        <f t="shared" si="52"/>
        <v>3.9833333333333304E-2</v>
      </c>
      <c r="Q214" s="5">
        <f t="shared" si="53"/>
        <v>0.15253333333333333</v>
      </c>
      <c r="R214">
        <f t="shared" si="54"/>
        <v>11.572217921896803</v>
      </c>
      <c r="S214">
        <f t="shared" si="55"/>
        <v>29.891229351679407</v>
      </c>
      <c r="T214">
        <f t="shared" si="56"/>
        <v>2.5830164583333333</v>
      </c>
      <c r="U214" s="6">
        <f t="shared" si="57"/>
        <v>5.4672872022310486</v>
      </c>
      <c r="V214" s="18">
        <f t="shared" si="58"/>
        <v>0.11270000000000002</v>
      </c>
      <c r="W214" s="6">
        <f t="shared" si="59"/>
        <v>893.4855921547005</v>
      </c>
      <c r="X214" s="18">
        <f t="shared" si="60"/>
        <v>0.15253333333333333</v>
      </c>
      <c r="Z214" s="6"/>
      <c r="AA214" s="6"/>
      <c r="AB214" s="6"/>
      <c r="AC214" s="6"/>
      <c r="AE214" s="6"/>
      <c r="AF214" s="6"/>
    </row>
    <row r="215" spans="1:32" x14ac:dyDescent="0.3">
      <c r="A215" s="20">
        <v>0.46</v>
      </c>
      <c r="B215" s="30">
        <v>0.25209999999999999</v>
      </c>
      <c r="C215" s="18">
        <v>0.2515</v>
      </c>
      <c r="D215" s="21">
        <v>0.25640000000000002</v>
      </c>
      <c r="E215" s="18">
        <f t="shared" si="49"/>
        <v>0.25333333333333335</v>
      </c>
      <c r="F215" s="18">
        <f t="shared" si="61"/>
        <v>0.8202535087719296</v>
      </c>
      <c r="G215" s="32">
        <v>0.46</v>
      </c>
      <c r="H215" s="30">
        <v>0.21229999999999999</v>
      </c>
      <c r="I215" s="18">
        <v>0.2145</v>
      </c>
      <c r="J215" s="21">
        <v>0.21460000000000001</v>
      </c>
      <c r="K215" s="18">
        <f t="shared" si="50"/>
        <v>0.21379999999999999</v>
      </c>
      <c r="L215" s="6">
        <f t="shared" si="48"/>
        <v>2.093603041144902</v>
      </c>
      <c r="M215" s="18">
        <f t="shared" si="51"/>
        <v>1.2733495323729724</v>
      </c>
      <c r="N215" s="32">
        <v>0.46</v>
      </c>
      <c r="O215" s="53">
        <v>0.10199999999999999</v>
      </c>
      <c r="P215" s="5">
        <f t="shared" si="52"/>
        <v>3.9533333333333365E-2</v>
      </c>
      <c r="Q215" s="5">
        <f t="shared" si="53"/>
        <v>0.15133333333333338</v>
      </c>
      <c r="R215">
        <f t="shared" si="54"/>
        <v>11.667321472737481</v>
      </c>
      <c r="S215">
        <f t="shared" si="55"/>
        <v>31.447182666518419</v>
      </c>
      <c r="T215">
        <f t="shared" si="56"/>
        <v>2.6953215217391304</v>
      </c>
      <c r="U215" s="6">
        <f t="shared" si="57"/>
        <v>5.6077787640489545</v>
      </c>
      <c r="V215" s="18">
        <f t="shared" si="58"/>
        <v>0.1118</v>
      </c>
      <c r="W215" s="6">
        <f t="shared" si="59"/>
        <v>988.92529766137648</v>
      </c>
      <c r="X215" s="18">
        <f t="shared" si="60"/>
        <v>0.15133333333333338</v>
      </c>
      <c r="Z215" s="6"/>
      <c r="AA215" s="6"/>
      <c r="AB215" s="6"/>
      <c r="AC215" s="6"/>
      <c r="AE215" s="6"/>
      <c r="AF215" s="6"/>
    </row>
    <row r="216" spans="1:32" x14ac:dyDescent="0.3">
      <c r="A216" s="20">
        <v>0.45</v>
      </c>
      <c r="B216" s="30">
        <v>0.24840000000000001</v>
      </c>
      <c r="C216" s="18">
        <v>0.251</v>
      </c>
      <c r="D216" s="21">
        <v>0.25369999999999998</v>
      </c>
      <c r="E216" s="18">
        <f t="shared" si="49"/>
        <v>0.25103333333333333</v>
      </c>
      <c r="F216" s="18">
        <f t="shared" si="61"/>
        <v>0.82212870358075507</v>
      </c>
      <c r="G216" s="32">
        <v>0.45</v>
      </c>
      <c r="H216" s="30">
        <v>0.2132</v>
      </c>
      <c r="I216" s="18">
        <v>0.2109</v>
      </c>
      <c r="J216" s="21">
        <v>0.2142</v>
      </c>
      <c r="K216" s="18">
        <f t="shared" si="50"/>
        <v>0.21276666666666669</v>
      </c>
      <c r="L216" s="6">
        <f t="shared" si="48"/>
        <v>2.1803538477624418</v>
      </c>
      <c r="M216" s="18">
        <f t="shared" si="51"/>
        <v>1.3582251441816866</v>
      </c>
      <c r="N216" s="32">
        <v>0.45</v>
      </c>
      <c r="O216" s="53">
        <v>0.1065</v>
      </c>
      <c r="P216" s="5">
        <f t="shared" si="52"/>
        <v>3.8266666666666643E-2</v>
      </c>
      <c r="Q216" s="5">
        <f t="shared" si="53"/>
        <v>0.14453333333333335</v>
      </c>
      <c r="R216">
        <f t="shared" si="54"/>
        <v>12.085335423925676</v>
      </c>
      <c r="S216">
        <f t="shared" si="55"/>
        <v>33.297728324777459</v>
      </c>
      <c r="T216">
        <f t="shared" si="56"/>
        <v>2.7552175555555554</v>
      </c>
      <c r="U216" s="6">
        <f t="shared" si="57"/>
        <v>5.7704183838589609</v>
      </c>
      <c r="V216" s="18">
        <f t="shared" si="58"/>
        <v>0.10626666666666669</v>
      </c>
      <c r="W216" s="6">
        <f t="shared" si="59"/>
        <v>1108.7387115906872</v>
      </c>
      <c r="X216" s="18">
        <f t="shared" si="60"/>
        <v>0.14453333333333335</v>
      </c>
      <c r="Z216" s="6"/>
      <c r="AA216" s="6"/>
      <c r="AB216" s="6"/>
      <c r="AC216" s="6"/>
      <c r="AE216" s="6"/>
      <c r="AF216" s="6"/>
    </row>
    <row r="217" spans="1:32" x14ac:dyDescent="0.3">
      <c r="A217" s="20">
        <v>0.44</v>
      </c>
      <c r="B217" s="30">
        <v>0.2457</v>
      </c>
      <c r="C217" s="18">
        <v>0.2452</v>
      </c>
      <c r="D217" s="21">
        <v>0.25209999999999999</v>
      </c>
      <c r="E217" s="18">
        <f t="shared" si="49"/>
        <v>0.24766666666666667</v>
      </c>
      <c r="F217" s="18">
        <f t="shared" si="61"/>
        <v>0.84467031179901286</v>
      </c>
      <c r="G217" s="32">
        <v>0.44</v>
      </c>
      <c r="H217" s="30">
        <v>0.20910000000000001</v>
      </c>
      <c r="I217" s="18">
        <v>0.21060000000000001</v>
      </c>
      <c r="J217" s="21">
        <v>0.21060000000000001</v>
      </c>
      <c r="K217" s="18">
        <f t="shared" si="50"/>
        <v>0.21010000000000004</v>
      </c>
      <c r="L217" s="6">
        <f t="shared" si="48"/>
        <v>2.2390217973231343</v>
      </c>
      <c r="M217" s="18">
        <f t="shared" si="51"/>
        <v>1.3943514855241215</v>
      </c>
      <c r="N217" s="32">
        <v>0.44</v>
      </c>
      <c r="O217" s="53">
        <v>0.1055</v>
      </c>
      <c r="P217" s="5">
        <f t="shared" si="52"/>
        <v>3.7566666666666637E-2</v>
      </c>
      <c r="Q217" s="5">
        <f t="shared" si="53"/>
        <v>0.14216666666666666</v>
      </c>
      <c r="R217">
        <f t="shared" si="54"/>
        <v>12.328455028098206</v>
      </c>
      <c r="S217">
        <f t="shared" si="55"/>
        <v>34.739566083709093</v>
      </c>
      <c r="T217">
        <f t="shared" si="56"/>
        <v>2.8178361363636362</v>
      </c>
      <c r="U217" s="6">
        <f t="shared" si="57"/>
        <v>5.894028001605446</v>
      </c>
      <c r="V217" s="18">
        <f t="shared" si="58"/>
        <v>0.10460000000000004</v>
      </c>
      <c r="W217" s="6">
        <f t="shared" si="59"/>
        <v>1206.8374516843912</v>
      </c>
      <c r="X217" s="18">
        <f t="shared" si="60"/>
        <v>0.14216666666666666</v>
      </c>
      <c r="Z217" s="6"/>
      <c r="AA217" s="6"/>
      <c r="AB217" s="6"/>
      <c r="AC217" s="6"/>
      <c r="AE217" s="6"/>
      <c r="AF217" s="6"/>
    </row>
    <row r="218" spans="1:32" x14ac:dyDescent="0.3">
      <c r="A218" s="20">
        <v>0.43</v>
      </c>
      <c r="B218" s="30">
        <v>0.24440000000000001</v>
      </c>
      <c r="C218" s="18">
        <v>0.247</v>
      </c>
      <c r="D218" s="21">
        <v>0.2535</v>
      </c>
      <c r="E218" s="18">
        <f t="shared" si="49"/>
        <v>0.24829999999999999</v>
      </c>
      <c r="F218" s="18">
        <f t="shared" si="61"/>
        <v>0.83411389448248108</v>
      </c>
      <c r="G218" s="32">
        <v>0.43</v>
      </c>
      <c r="H218" s="30">
        <v>0.2099</v>
      </c>
      <c r="I218" s="18">
        <v>0.2089</v>
      </c>
      <c r="J218" s="21">
        <v>0.20960000000000001</v>
      </c>
      <c r="K218" s="18">
        <f t="shared" si="50"/>
        <v>0.20946666666666669</v>
      </c>
      <c r="L218" s="6">
        <f t="shared" si="48"/>
        <v>2.2971814589499062</v>
      </c>
      <c r="M218" s="18">
        <f t="shared" si="51"/>
        <v>1.4630675644674251</v>
      </c>
      <c r="N218" s="32">
        <v>0.43</v>
      </c>
      <c r="O218" s="53">
        <v>0.1081</v>
      </c>
      <c r="P218" s="5">
        <f t="shared" si="52"/>
        <v>3.8833333333333303E-2</v>
      </c>
      <c r="Q218" s="5">
        <f t="shared" si="53"/>
        <v>0.14019999999999999</v>
      </c>
      <c r="R218">
        <f t="shared" si="54"/>
        <v>11.894953147353373</v>
      </c>
      <c r="S218">
        <f t="shared" si="55"/>
        <v>34.297517861266208</v>
      </c>
      <c r="T218">
        <f t="shared" si="56"/>
        <v>2.8833672093023255</v>
      </c>
      <c r="U218" s="6">
        <f t="shared" si="57"/>
        <v>5.8564082731027396</v>
      </c>
      <c r="V218" s="18">
        <f t="shared" si="58"/>
        <v>0.10136666666666669</v>
      </c>
      <c r="W218" s="6">
        <f t="shared" si="59"/>
        <v>1176.3197314438746</v>
      </c>
      <c r="X218" s="18">
        <f t="shared" si="60"/>
        <v>0.14019999999999999</v>
      </c>
      <c r="Z218" s="6"/>
      <c r="AA218" s="6"/>
      <c r="AB218" s="6"/>
      <c r="AC218" s="6"/>
      <c r="AE218" s="6"/>
      <c r="AF218" s="6"/>
    </row>
    <row r="219" spans="1:32" x14ac:dyDescent="0.3">
      <c r="A219" s="20">
        <v>0.42</v>
      </c>
      <c r="B219" s="30">
        <v>0.23860000000000001</v>
      </c>
      <c r="C219" s="18">
        <v>0.23930000000000001</v>
      </c>
      <c r="D219" s="21">
        <v>0.248</v>
      </c>
      <c r="E219" s="18">
        <f t="shared" si="49"/>
        <v>0.24196666666666666</v>
      </c>
      <c r="F219" s="18">
        <f t="shared" si="61"/>
        <v>0.8712641778022685</v>
      </c>
      <c r="G219" s="32">
        <v>0.42</v>
      </c>
      <c r="H219" s="30">
        <v>0.20649999999999999</v>
      </c>
      <c r="I219" s="18">
        <v>0.20830000000000001</v>
      </c>
      <c r="J219" s="21">
        <v>0.20669999999999999</v>
      </c>
      <c r="K219" s="18">
        <f t="shared" si="50"/>
        <v>0.20716666666666664</v>
      </c>
      <c r="L219" s="6">
        <f t="shared" si="48"/>
        <v>2.3766338072669835</v>
      </c>
      <c r="M219" s="18">
        <f t="shared" si="51"/>
        <v>1.505369629464715</v>
      </c>
      <c r="N219" s="32">
        <v>0.42</v>
      </c>
      <c r="O219" s="53">
        <v>0.1087</v>
      </c>
      <c r="P219" s="5">
        <f t="shared" si="52"/>
        <v>3.4800000000000025E-2</v>
      </c>
      <c r="Q219" s="5">
        <f t="shared" si="53"/>
        <v>0.13326666666666664</v>
      </c>
      <c r="R219">
        <f t="shared" si="54"/>
        <v>13.385216091954012</v>
      </c>
      <c r="S219">
        <f t="shared" si="55"/>
        <v>39.51340967298902</v>
      </c>
      <c r="T219">
        <f t="shared" si="56"/>
        <v>2.9520188095238096</v>
      </c>
      <c r="U219" s="6">
        <f t="shared" si="57"/>
        <v>6.285969270763978</v>
      </c>
      <c r="V219" s="18">
        <f t="shared" si="58"/>
        <v>9.8466666666666633E-2</v>
      </c>
      <c r="W219" s="6">
        <f t="shared" si="59"/>
        <v>1561.3095439854624</v>
      </c>
      <c r="X219" s="18">
        <f t="shared" si="60"/>
        <v>0.13326666666666664</v>
      </c>
      <c r="Z219" s="6"/>
      <c r="AA219" s="6"/>
      <c r="AB219" s="6"/>
      <c r="AC219" s="6"/>
      <c r="AE219" s="6"/>
      <c r="AF219" s="6"/>
    </row>
    <row r="220" spans="1:32" x14ac:dyDescent="0.3">
      <c r="A220" s="20">
        <v>0.41</v>
      </c>
      <c r="B220" s="30">
        <v>0.22850000000000001</v>
      </c>
      <c r="C220" s="18">
        <v>0.2288</v>
      </c>
      <c r="D220" s="21">
        <v>0.23680000000000001</v>
      </c>
      <c r="E220" s="18">
        <f t="shared" si="49"/>
        <v>0.23136666666666669</v>
      </c>
      <c r="F220" s="18">
        <f t="shared" si="61"/>
        <v>0.96557366613840445</v>
      </c>
      <c r="G220" s="32">
        <v>0.41</v>
      </c>
      <c r="H220" s="30">
        <v>0.20430000000000001</v>
      </c>
      <c r="I220" s="18">
        <v>0.19950000000000001</v>
      </c>
      <c r="J220" s="21">
        <v>0.2054</v>
      </c>
      <c r="K220" s="18">
        <f t="shared" si="50"/>
        <v>0.2030666666666667</v>
      </c>
      <c r="L220" s="6">
        <f t="shared" si="48"/>
        <v>2.3595463599049462</v>
      </c>
      <c r="M220" s="18">
        <f t="shared" si="51"/>
        <v>1.3939726937665418</v>
      </c>
      <c r="N220" s="32">
        <v>0.41</v>
      </c>
      <c r="O220" s="53">
        <v>0.1002</v>
      </c>
      <c r="P220" s="5">
        <f t="shared" si="52"/>
        <v>2.8299999999999992E-2</v>
      </c>
      <c r="Q220" s="5">
        <f t="shared" si="53"/>
        <v>0.13116666666666671</v>
      </c>
      <c r="R220">
        <f t="shared" si="54"/>
        <v>16.681994522968203</v>
      </c>
      <c r="S220">
        <f t="shared" si="55"/>
        <v>50.446672871008857</v>
      </c>
      <c r="T220">
        <f t="shared" si="56"/>
        <v>3.0240192682926832</v>
      </c>
      <c r="U220" s="6">
        <f t="shared" si="57"/>
        <v>7.102582127016122</v>
      </c>
      <c r="V220" s="18">
        <f t="shared" si="58"/>
        <v>0.1028666666666667</v>
      </c>
      <c r="W220" s="6">
        <f t="shared" si="59"/>
        <v>2544.8668037545808</v>
      </c>
      <c r="X220" s="18">
        <f t="shared" si="60"/>
        <v>0.13116666666666671</v>
      </c>
      <c r="Z220" s="6"/>
      <c r="AA220" s="6"/>
      <c r="AB220" s="6"/>
      <c r="AC220" s="6"/>
      <c r="AE220" s="6"/>
      <c r="AF220" s="6"/>
    </row>
    <row r="221" spans="1:32" ht="16.2" thickBot="1" x14ac:dyDescent="0.35">
      <c r="A221" s="74">
        <v>0.4</v>
      </c>
      <c r="B221" s="31">
        <v>0.22589999999999999</v>
      </c>
      <c r="C221" s="22">
        <v>0.2276</v>
      </c>
      <c r="D221" s="23">
        <v>0.23719999999999999</v>
      </c>
      <c r="E221" s="18">
        <f t="shared" si="49"/>
        <v>0.23023333333333332</v>
      </c>
      <c r="F221" s="18">
        <f t="shared" si="61"/>
        <v>0.94446854881521192</v>
      </c>
      <c r="G221" s="75">
        <v>0.4</v>
      </c>
      <c r="H221" s="31">
        <v>0.20080000000000001</v>
      </c>
      <c r="I221" s="22">
        <v>0.2011</v>
      </c>
      <c r="J221" s="23">
        <v>0.20319999999999999</v>
      </c>
      <c r="K221" s="18">
        <f t="shared" si="50"/>
        <v>0.20169999999999999</v>
      </c>
      <c r="L221" s="6">
        <f t="shared" si="48"/>
        <v>2.5894091903719918</v>
      </c>
      <c r="M221" s="18">
        <f t="shared" si="51"/>
        <v>1.6449406415567798</v>
      </c>
      <c r="N221" s="75">
        <v>0.4</v>
      </c>
      <c r="O221" s="54">
        <v>0.1103</v>
      </c>
      <c r="P221" s="5">
        <f t="shared" si="52"/>
        <v>2.8533333333333327E-2</v>
      </c>
      <c r="Q221" s="5">
        <f t="shared" si="53"/>
        <v>0.11993333333333332</v>
      </c>
      <c r="R221">
        <f t="shared" si="54"/>
        <v>16.537631152647982</v>
      </c>
      <c r="S221">
        <f t="shared" si="55"/>
        <v>51.260368138962953</v>
      </c>
      <c r="T221">
        <f t="shared" si="56"/>
        <v>3.09961975</v>
      </c>
      <c r="U221" s="6">
        <f t="shared" si="57"/>
        <v>7.1596346372537019</v>
      </c>
      <c r="V221" s="18">
        <f t="shared" si="58"/>
        <v>9.1399999999999995E-2</v>
      </c>
      <c r="W221" s="6">
        <f t="shared" si="59"/>
        <v>2627.625341742008</v>
      </c>
      <c r="X221" s="18">
        <f t="shared" si="60"/>
        <v>0.11993333333333332</v>
      </c>
      <c r="Z221" s="6"/>
      <c r="AA221" s="6"/>
      <c r="AB221" s="6"/>
      <c r="AC221" s="6"/>
      <c r="AE221" s="6"/>
      <c r="AF221" s="6"/>
    </row>
    <row r="222" spans="1:32" x14ac:dyDescent="0.3">
      <c r="A222" s="18"/>
      <c r="B222" s="18"/>
      <c r="C222" s="18"/>
      <c r="D222" s="18"/>
      <c r="E222" s="18"/>
      <c r="F222" s="18"/>
      <c r="G222" s="18"/>
      <c r="H222" s="6"/>
      <c r="I222" s="18"/>
      <c r="J222" s="6"/>
      <c r="K222" s="6"/>
      <c r="L222" s="6"/>
      <c r="M222" s="6"/>
      <c r="N222" s="18"/>
      <c r="O222" s="6"/>
      <c r="Q222" s="5"/>
      <c r="U222" s="6"/>
      <c r="V222" s="6"/>
      <c r="W222" s="6"/>
      <c r="X222" s="6"/>
      <c r="Z222" s="6"/>
      <c r="AA222" s="6"/>
      <c r="AB222" s="6"/>
      <c r="AC222" s="6"/>
      <c r="AE222" s="6"/>
      <c r="AF222" s="6"/>
    </row>
    <row r="223" spans="1:32" x14ac:dyDescent="0.3">
      <c r="A223" s="18"/>
      <c r="B223" s="18"/>
      <c r="C223" s="18"/>
      <c r="D223" s="18"/>
      <c r="E223" s="18"/>
      <c r="F223" s="18"/>
      <c r="G223" s="18"/>
      <c r="H223" s="6"/>
      <c r="I223" s="18"/>
      <c r="J223" s="6"/>
      <c r="K223" s="6"/>
      <c r="L223" s="6"/>
      <c r="M223" s="6"/>
      <c r="N223" s="18"/>
      <c r="O223" s="6"/>
      <c r="Q223" s="5"/>
      <c r="U223" s="6"/>
      <c r="V223" s="6"/>
      <c r="W223" s="6"/>
      <c r="X223" s="6"/>
      <c r="Z223" s="6"/>
      <c r="AA223" s="6"/>
      <c r="AB223" s="6"/>
      <c r="AC223" s="6"/>
      <c r="AE223" s="6"/>
      <c r="AF223" s="6"/>
    </row>
    <row r="224" spans="1:32" x14ac:dyDescent="0.3">
      <c r="A224" s="18"/>
      <c r="B224" s="18"/>
      <c r="C224" s="18"/>
      <c r="D224" s="5"/>
      <c r="E224" s="5"/>
      <c r="F224" s="18"/>
      <c r="G224" s="18"/>
      <c r="I224" s="18"/>
      <c r="N224" s="18"/>
      <c r="Q224" s="5"/>
      <c r="U224" s="6"/>
      <c r="V224" s="6"/>
      <c r="W224" s="6"/>
      <c r="X224" s="6"/>
      <c r="Z224" s="6"/>
      <c r="AA224" s="6"/>
      <c r="AB224" s="6"/>
      <c r="AC224" s="6"/>
      <c r="AE224" s="6"/>
      <c r="AF224" s="6"/>
    </row>
    <row r="225" spans="1:32" x14ac:dyDescent="0.3">
      <c r="A225" s="18"/>
      <c r="B225" s="18"/>
      <c r="C225" s="18"/>
      <c r="D225" s="5"/>
      <c r="E225" s="5"/>
      <c r="F225" s="18"/>
      <c r="G225" s="18"/>
      <c r="I225" s="18"/>
      <c r="N225" s="18"/>
      <c r="Q225" s="5"/>
      <c r="U225" s="6"/>
      <c r="V225" s="6"/>
      <c r="W225" s="6"/>
      <c r="X225" s="6"/>
      <c r="Z225" s="6"/>
      <c r="AA225" s="6"/>
      <c r="AB225" s="6"/>
      <c r="AC225" s="6"/>
      <c r="AE225" s="6"/>
      <c r="AF225" s="6"/>
    </row>
    <row r="226" spans="1:32" x14ac:dyDescent="0.3">
      <c r="A226" s="18"/>
      <c r="B226" s="18"/>
      <c r="C226" s="18"/>
      <c r="D226" s="5"/>
      <c r="E226" s="5"/>
      <c r="F226" s="18"/>
      <c r="G226" s="18"/>
      <c r="I226" s="18"/>
      <c r="N226" s="18"/>
      <c r="Q226" s="5"/>
      <c r="U226" s="6"/>
      <c r="V226" s="6"/>
      <c r="W226" s="6"/>
      <c r="X226" s="6"/>
      <c r="Z226" s="6"/>
      <c r="AA226" s="6"/>
      <c r="AB226" s="6"/>
      <c r="AC226" s="6"/>
      <c r="AE226" s="6"/>
      <c r="AF226" s="6"/>
    </row>
    <row r="227" spans="1:32" x14ac:dyDescent="0.3">
      <c r="A227" s="18"/>
      <c r="B227" s="18"/>
      <c r="C227" s="18"/>
      <c r="D227" s="5"/>
      <c r="E227" s="5"/>
      <c r="F227" s="18"/>
      <c r="G227" s="18"/>
      <c r="I227" s="18"/>
      <c r="N227" s="18"/>
      <c r="Q227" s="5"/>
      <c r="U227" s="6"/>
      <c r="V227" s="6"/>
      <c r="W227" s="6"/>
      <c r="X227" s="6"/>
      <c r="Z227" s="6"/>
      <c r="AA227" s="6"/>
      <c r="AB227" s="6"/>
      <c r="AC227" s="6"/>
      <c r="AE227" s="6"/>
      <c r="AF227" s="6"/>
    </row>
    <row r="228" spans="1:32" x14ac:dyDescent="0.3">
      <c r="D228"/>
      <c r="F228" s="6"/>
      <c r="G228" s="6"/>
      <c r="I228" s="6"/>
      <c r="N228" s="6"/>
      <c r="Q228" s="5"/>
      <c r="U228" s="6"/>
      <c r="V228" s="6"/>
      <c r="W228" s="6"/>
      <c r="X228" s="6"/>
      <c r="Z228" s="6"/>
      <c r="AA228" s="6"/>
      <c r="AB228" s="6"/>
      <c r="AC228" s="6"/>
      <c r="AE228" s="6"/>
      <c r="AF228" s="6"/>
    </row>
    <row r="229" spans="1:32" x14ac:dyDescent="0.3">
      <c r="A229" s="1"/>
      <c r="B229" s="2"/>
      <c r="C229" s="2"/>
      <c r="D229"/>
      <c r="F229" s="2"/>
      <c r="G229" s="2"/>
      <c r="I229" s="2"/>
      <c r="N229" s="2"/>
      <c r="Q229" s="5"/>
      <c r="U229" s="6"/>
      <c r="V229" s="6"/>
      <c r="W229" s="6"/>
      <c r="X229" s="6"/>
      <c r="Z229" s="6"/>
      <c r="AA229" s="6"/>
      <c r="AB229" s="6"/>
      <c r="AC229" s="6"/>
      <c r="AE229" s="6"/>
      <c r="AF229" s="6"/>
    </row>
    <row r="230" spans="1:32" x14ac:dyDescent="0.3">
      <c r="A230" s="2"/>
      <c r="B230" s="2"/>
      <c r="C230" s="2"/>
      <c r="D230"/>
      <c r="F230" s="2"/>
      <c r="G230" s="2"/>
      <c r="I230" s="2"/>
      <c r="N230" s="2"/>
      <c r="Q230" s="5"/>
      <c r="U230" s="6"/>
      <c r="V230" s="6"/>
      <c r="W230" s="6"/>
      <c r="X230" s="6"/>
      <c r="Z230" s="6"/>
      <c r="AA230" s="6"/>
      <c r="AB230" s="6"/>
      <c r="AC230" s="6"/>
      <c r="AE230" s="6"/>
      <c r="AF230" s="6"/>
    </row>
    <row r="231" spans="1:32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N231" s="2"/>
      <c r="O231" s="2"/>
      <c r="Q231" s="5"/>
      <c r="U231" s="6"/>
      <c r="V231" s="6"/>
      <c r="W231" s="6"/>
      <c r="X231" s="6"/>
      <c r="Z231" s="6"/>
      <c r="AA231" s="6"/>
      <c r="AB231" s="6"/>
      <c r="AC231" s="6"/>
      <c r="AE231" s="6"/>
      <c r="AF231" s="6"/>
    </row>
    <row r="232" spans="1:32" x14ac:dyDescent="0.3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Q232" s="5"/>
      <c r="U232" s="6"/>
      <c r="V232" s="6"/>
      <c r="W232" s="6"/>
      <c r="X232" s="6"/>
      <c r="Z232" s="6"/>
      <c r="AA232" s="6"/>
      <c r="AB232" s="6"/>
      <c r="AC232" s="6"/>
      <c r="AE232" s="6"/>
      <c r="AF232" s="6"/>
    </row>
    <row r="233" spans="1:32" x14ac:dyDescent="0.3">
      <c r="A233" s="1"/>
      <c r="B233" s="1"/>
      <c r="C233" s="2"/>
      <c r="D233" s="2"/>
      <c r="E233" s="2"/>
      <c r="G233" s="1"/>
      <c r="H233" s="1"/>
      <c r="I233" s="1"/>
      <c r="J233" s="1"/>
      <c r="K233" s="1"/>
      <c r="L233" s="2"/>
      <c r="M233" s="2"/>
      <c r="N233" s="1"/>
      <c r="O233" s="1"/>
      <c r="Q233" s="5"/>
      <c r="U233" s="6"/>
      <c r="V233" s="6"/>
      <c r="W233" s="6"/>
      <c r="X233" s="6"/>
      <c r="Z233" s="6"/>
      <c r="AA233" s="6"/>
      <c r="AB233" s="6"/>
      <c r="AC233" s="6"/>
      <c r="AE233" s="6"/>
      <c r="AF233" s="6"/>
    </row>
    <row r="234" spans="1:32" x14ac:dyDescent="0.3">
      <c r="A234" s="1"/>
      <c r="B234" s="1"/>
      <c r="C234" s="2"/>
      <c r="D234" s="2"/>
      <c r="E234" s="2"/>
      <c r="G234" s="1"/>
      <c r="H234" s="1"/>
      <c r="I234" s="1"/>
      <c r="J234" s="1"/>
      <c r="K234" s="1"/>
      <c r="L234" s="2"/>
      <c r="M234" s="2"/>
      <c r="N234" s="1"/>
      <c r="O234" s="1"/>
      <c r="Q234" s="5"/>
      <c r="U234" s="6"/>
      <c r="V234" s="6"/>
      <c r="W234" s="6"/>
      <c r="X234" s="6"/>
      <c r="Z234" s="6"/>
      <c r="AA234" s="6"/>
      <c r="AB234" s="6"/>
      <c r="AC234" s="6"/>
      <c r="AE234" s="6"/>
      <c r="AF234" s="6"/>
    </row>
    <row r="235" spans="1:32" x14ac:dyDescent="0.3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Q235" s="5"/>
      <c r="U235" s="6"/>
      <c r="V235" s="6"/>
      <c r="W235" s="6"/>
      <c r="X235" s="6"/>
      <c r="Z235" s="6"/>
      <c r="AA235" s="6"/>
      <c r="AB235" s="6"/>
      <c r="AC235" s="6"/>
      <c r="AE235" s="6"/>
      <c r="AF235" s="6"/>
    </row>
    <row r="236" spans="1:32" x14ac:dyDescent="0.3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Q236" s="5"/>
      <c r="U236" s="6"/>
      <c r="V236" s="6"/>
      <c r="W236" s="6"/>
      <c r="X236" s="6"/>
      <c r="Z236" s="6"/>
      <c r="AA236" s="6"/>
      <c r="AB236" s="6"/>
      <c r="AC236" s="6"/>
      <c r="AE236" s="6"/>
      <c r="AF236" s="6"/>
    </row>
    <row r="237" spans="1:32" x14ac:dyDescent="0.3">
      <c r="A237" s="2"/>
      <c r="B237" s="2"/>
      <c r="C237" s="2"/>
      <c r="D237" s="2"/>
      <c r="E237" s="2"/>
      <c r="G237" s="2"/>
      <c r="H237" s="2"/>
      <c r="I237" s="2"/>
      <c r="J237" s="2"/>
      <c r="K237" s="2"/>
      <c r="N237" s="2"/>
      <c r="O237" s="2"/>
      <c r="Q237" s="5"/>
      <c r="U237" s="6"/>
      <c r="V237" s="6"/>
      <c r="W237" s="6"/>
      <c r="X237" s="6"/>
      <c r="Z237" s="6"/>
      <c r="AA237" s="6"/>
      <c r="AB237" s="6"/>
      <c r="AC237" s="6"/>
      <c r="AE237" s="6"/>
      <c r="AF237" s="6"/>
    </row>
    <row r="238" spans="1:32" x14ac:dyDescent="0.3">
      <c r="A238" s="2"/>
      <c r="B238" s="2"/>
      <c r="C238" s="2"/>
      <c r="D238" s="2"/>
      <c r="E238" s="2"/>
      <c r="G238" s="2"/>
      <c r="H238" s="2"/>
      <c r="I238" s="2"/>
      <c r="J238" s="2"/>
      <c r="K238" s="2"/>
      <c r="N238" s="2"/>
      <c r="O238" s="2"/>
      <c r="Q238" s="5"/>
      <c r="U238" s="6"/>
      <c r="V238" s="6"/>
      <c r="W238" s="6"/>
      <c r="X238" s="6"/>
      <c r="Z238" s="6"/>
      <c r="AA238" s="6"/>
      <c r="AB238" s="6"/>
      <c r="AC238" s="6"/>
      <c r="AE238" s="6"/>
      <c r="AF238" s="6"/>
    </row>
    <row r="239" spans="1:32" x14ac:dyDescent="0.3">
      <c r="A239" s="2"/>
      <c r="B239" s="2"/>
      <c r="C239" s="2"/>
      <c r="D239" s="2"/>
      <c r="E239" s="2"/>
      <c r="G239" s="2"/>
      <c r="H239" s="2"/>
      <c r="I239" s="2"/>
      <c r="J239" s="2"/>
      <c r="K239" s="2"/>
      <c r="N239" s="2"/>
      <c r="O239" s="2"/>
      <c r="Q239" s="5"/>
      <c r="U239" s="6"/>
      <c r="V239" s="6"/>
      <c r="W239" s="6"/>
      <c r="X239" s="6"/>
      <c r="Z239" s="6"/>
      <c r="AA239" s="6"/>
      <c r="AB239" s="6"/>
      <c r="AC239" s="6"/>
      <c r="AE239" s="6"/>
      <c r="AF239" s="6"/>
    </row>
    <row r="240" spans="1:32" x14ac:dyDescent="0.3">
      <c r="A240" s="2"/>
      <c r="B240" s="2"/>
      <c r="C240" s="2"/>
      <c r="D240" s="2"/>
      <c r="E240" s="2"/>
      <c r="G240" s="2"/>
      <c r="H240" s="2"/>
      <c r="I240" s="2"/>
      <c r="J240" s="2"/>
      <c r="K240" s="2"/>
      <c r="N240" s="2"/>
      <c r="O240" s="2"/>
      <c r="Q240" s="5"/>
      <c r="U240" s="6"/>
      <c r="V240" s="6"/>
      <c r="W240" s="6"/>
      <c r="X240" s="6"/>
      <c r="Z240" s="6"/>
      <c r="AA240" s="6"/>
      <c r="AB240" s="6"/>
      <c r="AC240" s="6"/>
      <c r="AE240" s="6"/>
      <c r="AF240" s="6"/>
    </row>
    <row r="241" spans="1:32" x14ac:dyDescent="0.3">
      <c r="A241" s="2"/>
      <c r="B241" s="2"/>
      <c r="C241" s="2"/>
      <c r="D241" s="2"/>
      <c r="E241" s="2"/>
      <c r="G241" s="2"/>
      <c r="H241" s="2"/>
      <c r="I241" s="2"/>
      <c r="J241" s="2"/>
      <c r="K241" s="2"/>
      <c r="N241" s="2"/>
      <c r="O241" s="2"/>
      <c r="Q241" s="5"/>
      <c r="U241" s="6"/>
      <c r="V241" s="6"/>
      <c r="W241" s="6"/>
      <c r="X241" s="6"/>
      <c r="Z241" s="6"/>
      <c r="AA241" s="6"/>
      <c r="AB241" s="6"/>
      <c r="AC241" s="6"/>
      <c r="AE241" s="6"/>
      <c r="AF241" s="6"/>
    </row>
    <row r="242" spans="1:32" x14ac:dyDescent="0.3">
      <c r="A242" s="2"/>
      <c r="B242" s="3"/>
      <c r="C242" s="4"/>
      <c r="D242" s="3"/>
      <c r="E242" s="3"/>
      <c r="G242" s="2"/>
      <c r="H242" s="3"/>
      <c r="I242" s="4"/>
      <c r="J242" s="3"/>
      <c r="K242" s="3"/>
      <c r="N242" s="2"/>
      <c r="O242" s="3"/>
      <c r="Q242" s="5"/>
      <c r="U242" s="6"/>
      <c r="V242" s="6"/>
      <c r="W242" s="6"/>
      <c r="X242" s="6"/>
      <c r="Z242" s="6"/>
      <c r="AA242" s="6"/>
      <c r="AB242" s="6"/>
      <c r="AC242" s="6"/>
      <c r="AE242" s="6"/>
      <c r="AF242" s="6"/>
    </row>
    <row r="243" spans="1:32" x14ac:dyDescent="0.3">
      <c r="A243" s="2"/>
      <c r="B243" s="2"/>
      <c r="C243" s="2"/>
      <c r="D243" s="2"/>
      <c r="E243" s="2"/>
      <c r="G243" s="2"/>
      <c r="H243" s="2"/>
      <c r="I243" s="2"/>
      <c r="J243" s="2"/>
      <c r="K243" s="2"/>
      <c r="N243" s="2"/>
      <c r="O243" s="2"/>
      <c r="Q243" s="5"/>
      <c r="U243" s="6"/>
      <c r="V243" s="6"/>
      <c r="W243" s="6"/>
      <c r="X243" s="6"/>
      <c r="Z243" s="6"/>
      <c r="AA243" s="6"/>
      <c r="AB243" s="6"/>
      <c r="AC243" s="6"/>
      <c r="AE243" s="6"/>
      <c r="AF243" s="6"/>
    </row>
    <row r="244" spans="1:32" x14ac:dyDescent="0.3">
      <c r="A244" s="1"/>
      <c r="B244" s="1"/>
      <c r="C244" s="1"/>
      <c r="D244" s="2"/>
      <c r="E244" s="2"/>
      <c r="G244" s="1"/>
      <c r="H244" s="1"/>
      <c r="I244" s="1"/>
      <c r="J244" s="2"/>
      <c r="K244" s="2"/>
      <c r="N244" s="1"/>
      <c r="O244" s="1"/>
      <c r="Q244" s="5"/>
      <c r="U244" s="6"/>
      <c r="V244" s="6"/>
      <c r="W244" s="6"/>
      <c r="X244" s="6"/>
      <c r="Z244" s="6"/>
      <c r="AA244" s="6"/>
      <c r="AB244" s="6"/>
      <c r="AC244" s="6"/>
      <c r="AE244" s="6"/>
      <c r="AF244" s="6"/>
    </row>
    <row r="245" spans="1:32" x14ac:dyDescent="0.3">
      <c r="A245" s="2"/>
      <c r="B245" s="2"/>
      <c r="C245" s="2"/>
      <c r="D245" s="2"/>
      <c r="E245" s="2"/>
      <c r="G245" s="2"/>
      <c r="H245" s="2"/>
      <c r="I245" s="2"/>
      <c r="J245" s="2"/>
      <c r="K245" s="2"/>
      <c r="N245" s="2"/>
      <c r="O245" s="2"/>
      <c r="Q245" s="5"/>
      <c r="U245" s="6"/>
      <c r="V245" s="6"/>
      <c r="W245" s="6"/>
      <c r="X245" s="6"/>
      <c r="Z245" s="6"/>
      <c r="AA245" s="6"/>
      <c r="AB245" s="6"/>
      <c r="AC245" s="6"/>
      <c r="AE245" s="6"/>
      <c r="AF245" s="6"/>
    </row>
    <row r="246" spans="1:32" x14ac:dyDescent="0.3">
      <c r="A246" s="2"/>
      <c r="B246" s="2"/>
      <c r="C246" s="2"/>
      <c r="D246" s="2"/>
      <c r="E246" s="2"/>
      <c r="G246" s="2"/>
      <c r="H246" s="2"/>
      <c r="I246" s="2"/>
      <c r="J246" s="2"/>
      <c r="K246" s="2"/>
      <c r="N246" s="2"/>
      <c r="O246" s="2"/>
      <c r="Q246" s="5"/>
    </row>
    <row r="247" spans="1:32" x14ac:dyDescent="0.3">
      <c r="A247" s="2"/>
      <c r="B247" s="2"/>
      <c r="C247" s="2"/>
      <c r="D247" s="2"/>
      <c r="E247" s="2"/>
      <c r="G247" s="2"/>
      <c r="H247" s="2"/>
      <c r="I247" s="2"/>
      <c r="J247" s="2"/>
      <c r="K247" s="2"/>
      <c r="N247" s="2"/>
      <c r="O247" s="2"/>
      <c r="Q247" s="5"/>
    </row>
    <row r="248" spans="1:32" x14ac:dyDescent="0.3">
      <c r="E248" s="6"/>
      <c r="G248" s="6"/>
      <c r="H248" s="6"/>
      <c r="I248" s="6"/>
      <c r="J248" s="6"/>
      <c r="K248" s="6"/>
      <c r="N248" s="6"/>
      <c r="O248" s="6"/>
      <c r="Q248" s="5"/>
    </row>
    <row r="249" spans="1:32" x14ac:dyDescent="0.3">
      <c r="E249" s="6"/>
      <c r="G249" s="6"/>
      <c r="H249" s="6"/>
      <c r="I249" s="6"/>
      <c r="J249" s="6"/>
      <c r="K249" s="6"/>
      <c r="N249" s="6"/>
      <c r="O249" s="6"/>
      <c r="Q249" s="5"/>
    </row>
    <row r="250" spans="1:32" x14ac:dyDescent="0.3">
      <c r="E250" s="6"/>
      <c r="G250" s="6"/>
      <c r="H250" s="6"/>
      <c r="I250" s="6"/>
      <c r="J250" s="6"/>
      <c r="K250" s="6"/>
      <c r="N250" s="6"/>
      <c r="O250" s="6"/>
      <c r="Q250" s="5"/>
    </row>
    <row r="251" spans="1:32" x14ac:dyDescent="0.3">
      <c r="E251" s="6"/>
      <c r="G251" s="6"/>
      <c r="H251" s="6"/>
      <c r="I251" s="6"/>
      <c r="J251" s="6"/>
      <c r="K251" s="6"/>
      <c r="N251" s="6"/>
      <c r="O251" s="6"/>
      <c r="Q251" s="5"/>
    </row>
    <row r="252" spans="1:32" x14ac:dyDescent="0.3">
      <c r="E252" s="6"/>
      <c r="G252" s="6"/>
      <c r="H252" s="6"/>
      <c r="I252" s="6"/>
      <c r="J252" s="6"/>
      <c r="K252" s="6"/>
      <c r="N252" s="6"/>
      <c r="O252" s="6"/>
      <c r="Q252" s="5"/>
    </row>
    <row r="253" spans="1:32" x14ac:dyDescent="0.3">
      <c r="E253" s="6"/>
      <c r="G253" s="6"/>
      <c r="H253" s="6"/>
      <c r="I253" s="6"/>
      <c r="J253" s="6"/>
      <c r="K253" s="6"/>
      <c r="N253" s="6"/>
      <c r="O253" s="6"/>
      <c r="Q253" s="5"/>
    </row>
    <row r="254" spans="1:32" x14ac:dyDescent="0.3">
      <c r="E254" s="6"/>
      <c r="G254" s="6"/>
      <c r="H254" s="6"/>
      <c r="I254" s="6"/>
      <c r="J254" s="6"/>
      <c r="K254" s="6"/>
      <c r="N254" s="6"/>
      <c r="O254" s="6"/>
      <c r="Q254" s="5"/>
    </row>
    <row r="255" spans="1:32" x14ac:dyDescent="0.3">
      <c r="E255" s="6"/>
      <c r="G255" s="6"/>
      <c r="H255" s="6"/>
      <c r="I255" s="6"/>
      <c r="J255" s="6"/>
      <c r="K255" s="6"/>
      <c r="N255" s="6"/>
      <c r="O255" s="6"/>
      <c r="Q255" s="5"/>
    </row>
    <row r="256" spans="1:32" x14ac:dyDescent="0.3">
      <c r="E256" s="6"/>
      <c r="G256" s="6"/>
      <c r="H256" s="6"/>
      <c r="I256" s="6"/>
      <c r="J256" s="6"/>
      <c r="K256" s="6"/>
      <c r="N256" s="6"/>
      <c r="O256" s="6"/>
      <c r="Q256" s="5"/>
    </row>
    <row r="257" spans="5:17" x14ac:dyDescent="0.3">
      <c r="E257" s="6"/>
      <c r="G257" s="6"/>
      <c r="H257" s="6"/>
      <c r="I257" s="6"/>
      <c r="J257" s="6"/>
      <c r="K257" s="6"/>
      <c r="N257" s="6"/>
      <c r="O257" s="6"/>
      <c r="Q257" s="5"/>
    </row>
    <row r="258" spans="5:17" x14ac:dyDescent="0.3">
      <c r="E258" s="6"/>
      <c r="G258" s="6"/>
      <c r="H258" s="6"/>
      <c r="I258" s="6"/>
      <c r="J258" s="6"/>
      <c r="K258" s="6"/>
      <c r="N258" s="6"/>
      <c r="O258" s="6"/>
      <c r="Q258" s="5"/>
    </row>
    <row r="259" spans="5:17" x14ac:dyDescent="0.3">
      <c r="E259" s="6"/>
      <c r="G259" s="6"/>
      <c r="H259" s="6"/>
      <c r="I259" s="6"/>
      <c r="J259" s="6"/>
      <c r="K259" s="6"/>
      <c r="N259" s="6"/>
      <c r="O259" s="6"/>
      <c r="Q259" s="5"/>
    </row>
    <row r="260" spans="5:17" x14ac:dyDescent="0.3">
      <c r="F260" s="5"/>
      <c r="Q260" s="5"/>
    </row>
    <row r="261" spans="5:17" x14ac:dyDescent="0.3">
      <c r="F261" s="5"/>
      <c r="Q261" s="5"/>
    </row>
    <row r="262" spans="5:17" x14ac:dyDescent="0.3">
      <c r="F262" s="5"/>
      <c r="Q262" s="5"/>
    </row>
    <row r="263" spans="5:17" x14ac:dyDescent="0.3">
      <c r="F263" s="5"/>
      <c r="Q263" s="5"/>
    </row>
    <row r="264" spans="5:17" x14ac:dyDescent="0.3">
      <c r="F264" s="5"/>
      <c r="Q264" s="5"/>
    </row>
    <row r="265" spans="5:17" x14ac:dyDescent="0.3">
      <c r="F265" s="5"/>
      <c r="Q265" s="5"/>
    </row>
    <row r="266" spans="5:17" x14ac:dyDescent="0.3">
      <c r="F266" s="5"/>
      <c r="Q266" s="5"/>
    </row>
    <row r="267" spans="5:17" x14ac:dyDescent="0.3">
      <c r="F267" s="5"/>
      <c r="Q267" s="5"/>
    </row>
    <row r="268" spans="5:17" x14ac:dyDescent="0.3">
      <c r="F268" s="5"/>
      <c r="Q268" s="5"/>
    </row>
    <row r="269" spans="5:17" x14ac:dyDescent="0.3">
      <c r="F269" s="5"/>
      <c r="Q269" s="5"/>
    </row>
    <row r="270" spans="5:17" x14ac:dyDescent="0.3">
      <c r="F270" s="5"/>
    </row>
    <row r="271" spans="5:17" x14ac:dyDescent="0.3">
      <c r="F271" s="5"/>
    </row>
    <row r="272" spans="5:17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ht="15" customHeight="1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</sheetData>
  <mergeCells count="18">
    <mergeCell ref="AF1:AF2"/>
    <mergeCell ref="B4:D4"/>
    <mergeCell ref="G4:I4"/>
    <mergeCell ref="L4:N4"/>
    <mergeCell ref="Q4:S4"/>
    <mergeCell ref="V4:X4"/>
    <mergeCell ref="AA4:AC4"/>
    <mergeCell ref="B1:D2"/>
    <mergeCell ref="G1:I2"/>
    <mergeCell ref="L1:N2"/>
    <mergeCell ref="Q1:S2"/>
    <mergeCell ref="V1:X2"/>
    <mergeCell ref="AA1:AC2"/>
    <mergeCell ref="B173:D174"/>
    <mergeCell ref="H173:J174"/>
    <mergeCell ref="O173:O174"/>
    <mergeCell ref="B175:D175"/>
    <mergeCell ref="H175:J1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E903 Data</vt:lpstr>
      <vt:lpstr>K-S Conversion</vt:lpstr>
      <vt:lpstr>Traceability 2022</vt:lpstr>
      <vt:lpstr>Oxidation Chemistry</vt:lpstr>
      <vt:lpstr>Tauc Mess</vt:lpstr>
      <vt:lpstr>Allowed Direct Transition MoOx</vt:lpstr>
      <vt:lpstr>Allowed Indirect Trans MoOx</vt:lpstr>
      <vt:lpstr>MoSiC 18nm Tauc</vt:lpstr>
      <vt:lpstr>MoSiC 80nm Tauc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bkiep</dc:creator>
  <cp:keywords/>
  <dc:description/>
  <cp:lastModifiedBy>andy mason</cp:lastModifiedBy>
  <cp:revision/>
  <dcterms:created xsi:type="dcterms:W3CDTF">2013-01-07T16:39:14Z</dcterms:created>
  <dcterms:modified xsi:type="dcterms:W3CDTF">2023-03-01T06:57:52Z</dcterms:modified>
  <cp:category/>
  <cp:contentStatus/>
</cp:coreProperties>
</file>