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2020_Try_model\code_to_change\Rice_test\"/>
    </mc:Choice>
  </mc:AlternateContent>
  <xr:revisionPtr revIDLastSave="0" documentId="13_ncr:1_{4B8D12F6-E370-48D6-936D-DB62D86E51F5}" xr6:coauthVersionLast="45" xr6:coauthVersionMax="45" xr10:uidLastSave="{00000000-0000-0000-0000-000000000000}"/>
  <bookViews>
    <workbookView xWindow="-28920" yWindow="-120" windowWidth="29040" windowHeight="17640" activeTab="5" xr2:uid="{60805F4B-B5CA-4680-A3EE-48EAE380258C}"/>
  </bookViews>
  <sheets>
    <sheet name="pivot_Ntiming" sheetId="4" r:id="rId1"/>
    <sheet name="pivot_poNrate" sheetId="8" r:id="rId2"/>
    <sheet name="yield_WPopXNrate" sheetId="7" r:id="rId3"/>
    <sheet name="walk N timming sampling" sheetId="3" r:id="rId4"/>
    <sheet name="W_Ntime_ws" sheetId="5" r:id="rId5"/>
    <sheet name="W_Npop_ws" sheetId="1" r:id="rId6"/>
    <sheet name="field_density" sheetId="10" r:id="rId7"/>
    <sheet name="pivot_pheno" sheetId="12" r:id="rId8"/>
    <sheet name="Walkamin_phenology_ws" sheetId="9" r:id="rId9"/>
    <sheet name="Dry_season_2018Walkamin_yield_p" sheetId="11" r:id="rId10"/>
  </sheets>
  <definedNames>
    <definedName name="_xlnm._FilterDatabase" localSheetId="4">W_Ntime_ws!$A$1:$J$46</definedName>
    <definedName name="_xlnm._FilterDatabase" localSheetId="3" hidden="1">'walk N timming sampling'!$A$1:$AP$206</definedName>
  </definedNames>
  <calcPr calcId="191029"/>
  <pivotCaches>
    <pivotCache cacheId="0" r:id="rId11"/>
    <pivotCache cacheId="1" r:id="rId12"/>
    <pivotCache cacheId="5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99" i="9" l="1"/>
  <c r="H200" i="9" s="1"/>
  <c r="H201" i="9" s="1"/>
  <c r="H202" i="9" s="1"/>
  <c r="H203" i="9" s="1"/>
  <c r="H204" i="9" s="1"/>
  <c r="H205" i="9" s="1"/>
  <c r="H206" i="9" s="1"/>
  <c r="H207" i="9" s="1"/>
  <c r="H208" i="9" s="1"/>
  <c r="H209" i="9" s="1"/>
  <c r="H210" i="9" s="1"/>
  <c r="H211" i="9" s="1"/>
  <c r="H212" i="9" s="1"/>
  <c r="H213" i="9" s="1"/>
  <c r="H214" i="9" s="1"/>
  <c r="H215" i="9" s="1"/>
  <c r="H216" i="9" s="1"/>
  <c r="H217" i="9" s="1"/>
  <c r="H218" i="9" s="1"/>
  <c r="H219" i="9" s="1"/>
  <c r="H220" i="9" s="1"/>
  <c r="H221" i="9" s="1"/>
  <c r="H222" i="9" s="1"/>
  <c r="H223" i="9" s="1"/>
  <c r="H224" i="9" s="1"/>
  <c r="H225" i="9" s="1"/>
  <c r="H226" i="9" s="1"/>
  <c r="H227" i="9" s="1"/>
  <c r="H228" i="9" s="1"/>
  <c r="H229" i="9" s="1"/>
  <c r="H230" i="9" s="1"/>
  <c r="H231" i="9" s="1"/>
  <c r="H232" i="9" s="1"/>
  <c r="H233" i="9" s="1"/>
  <c r="H234" i="9" s="1"/>
  <c r="H235" i="9" s="1"/>
  <c r="H236" i="9" s="1"/>
  <c r="H237" i="9" s="1"/>
  <c r="H238" i="9" s="1"/>
  <c r="H239" i="9" s="1"/>
  <c r="H240" i="9" s="1"/>
  <c r="H241" i="9" s="1"/>
  <c r="H242" i="9" s="1"/>
  <c r="H243" i="9" s="1"/>
  <c r="H244" i="9" s="1"/>
  <c r="H198" i="9"/>
  <c r="W190" i="9"/>
  <c r="W189" i="9" s="1"/>
  <c r="W188" i="9" s="1"/>
  <c r="W187" i="9" s="1"/>
  <c r="W186" i="9" s="1"/>
  <c r="W185" i="9" s="1"/>
  <c r="W184" i="9" s="1"/>
  <c r="W183" i="9" s="1"/>
  <c r="W182" i="9" s="1"/>
  <c r="W181" i="9" s="1"/>
  <c r="W180" i="9" s="1"/>
  <c r="W179" i="9" s="1"/>
  <c r="W178" i="9" s="1"/>
  <c r="W177" i="9" s="1"/>
  <c r="W176" i="9" s="1"/>
  <c r="W175" i="9" s="1"/>
  <c r="W174" i="9" s="1"/>
  <c r="W173" i="9" s="1"/>
  <c r="W172" i="9" s="1"/>
  <c r="W171" i="9" s="1"/>
  <c r="W170" i="9" s="1"/>
  <c r="W169" i="9" s="1"/>
  <c r="W168" i="9" s="1"/>
  <c r="W167" i="9" s="1"/>
  <c r="W166" i="9" s="1"/>
  <c r="W165" i="9" s="1"/>
  <c r="W164" i="9" s="1"/>
  <c r="W163" i="9" s="1"/>
  <c r="W162" i="9" s="1"/>
  <c r="W161" i="9" s="1"/>
  <c r="W160" i="9" s="1"/>
  <c r="W159" i="9" s="1"/>
  <c r="W158" i="9" s="1"/>
  <c r="W157" i="9" s="1"/>
  <c r="W156" i="9" s="1"/>
  <c r="W155" i="9" s="1"/>
  <c r="W154" i="9" s="1"/>
  <c r="W153" i="9" s="1"/>
  <c r="W152" i="9" s="1"/>
  <c r="W151" i="9" s="1"/>
  <c r="W150" i="9" s="1"/>
  <c r="W149" i="9" s="1"/>
  <c r="W148" i="9" s="1"/>
  <c r="W147" i="9" s="1"/>
  <c r="W146" i="9" s="1"/>
  <c r="W145" i="9" s="1"/>
  <c r="W144" i="9" s="1"/>
  <c r="W143" i="9" s="1"/>
  <c r="W142" i="9" s="1"/>
  <c r="W141" i="9" s="1"/>
  <c r="W140" i="9" s="1"/>
  <c r="W139" i="9" s="1"/>
  <c r="W138" i="9" s="1"/>
  <c r="W137" i="9" s="1"/>
  <c r="W136" i="9" s="1"/>
  <c r="W135" i="9" s="1"/>
  <c r="W134" i="9" s="1"/>
  <c r="W133" i="9" s="1"/>
  <c r="W132" i="9" s="1"/>
  <c r="W131" i="9" s="1"/>
  <c r="W130" i="9" s="1"/>
  <c r="W129" i="9" s="1"/>
  <c r="W128" i="9" s="1"/>
  <c r="W127" i="9" s="1"/>
  <c r="W126" i="9" s="1"/>
  <c r="W125" i="9" s="1"/>
  <c r="W124" i="9" s="1"/>
  <c r="W123" i="9" s="1"/>
  <c r="W122" i="9" s="1"/>
  <c r="W121" i="9" s="1"/>
  <c r="W120" i="9" s="1"/>
  <c r="W119" i="9" s="1"/>
  <c r="W118" i="9" s="1"/>
  <c r="W117" i="9" s="1"/>
  <c r="W116" i="9" s="1"/>
  <c r="W115" i="9" s="1"/>
  <c r="W114" i="9" s="1"/>
  <c r="W113" i="9" s="1"/>
  <c r="W112" i="9" s="1"/>
  <c r="W111" i="9" s="1"/>
  <c r="W110" i="9" s="1"/>
  <c r="W109" i="9" s="1"/>
  <c r="W108" i="9" s="1"/>
  <c r="W107" i="9" s="1"/>
  <c r="W106" i="9" s="1"/>
  <c r="W105" i="9" s="1"/>
  <c r="W104" i="9" s="1"/>
  <c r="W103" i="9" s="1"/>
  <c r="W102" i="9" s="1"/>
  <c r="W101" i="9" s="1"/>
  <c r="W100" i="9" s="1"/>
  <c r="W99" i="9" s="1"/>
  <c r="W98" i="9" s="1"/>
  <c r="W97" i="9" s="1"/>
  <c r="W96" i="9" s="1"/>
  <c r="W95" i="9" s="1"/>
  <c r="W94" i="9" s="1"/>
  <c r="W93" i="9" s="1"/>
  <c r="W92" i="9" s="1"/>
  <c r="W91" i="9" s="1"/>
  <c r="W90" i="9" s="1"/>
  <c r="W89" i="9" s="1"/>
  <c r="W88" i="9" s="1"/>
  <c r="W87" i="9" s="1"/>
  <c r="W86" i="9" s="1"/>
  <c r="W85" i="9" s="1"/>
  <c r="W84" i="9" s="1"/>
  <c r="W83" i="9" s="1"/>
  <c r="W82" i="9" s="1"/>
  <c r="W81" i="9" s="1"/>
  <c r="W80" i="9" s="1"/>
  <c r="W79" i="9" s="1"/>
  <c r="W78" i="9" s="1"/>
  <c r="W77" i="9" s="1"/>
  <c r="W76" i="9" s="1"/>
  <c r="W75" i="9" s="1"/>
  <c r="W74" i="9" s="1"/>
  <c r="W73" i="9" s="1"/>
  <c r="W72" i="9" s="1"/>
  <c r="W71" i="9" s="1"/>
  <c r="W70" i="9" s="1"/>
  <c r="W69" i="9" s="1"/>
  <c r="W68" i="9" s="1"/>
  <c r="W67" i="9" s="1"/>
  <c r="W66" i="9" s="1"/>
  <c r="W65" i="9" s="1"/>
  <c r="W64" i="9" s="1"/>
  <c r="W63" i="9" s="1"/>
  <c r="W62" i="9" s="1"/>
  <c r="W61" i="9" s="1"/>
  <c r="W60" i="9" s="1"/>
  <c r="W59" i="9" s="1"/>
  <c r="W58" i="9" s="1"/>
  <c r="W57" i="9" s="1"/>
  <c r="W56" i="9" s="1"/>
  <c r="W55" i="9" s="1"/>
  <c r="W54" i="9" s="1"/>
  <c r="W53" i="9" s="1"/>
  <c r="W52" i="9" s="1"/>
  <c r="W51" i="9" s="1"/>
  <c r="W50" i="9" s="1"/>
  <c r="W49" i="9" s="1"/>
  <c r="W48" i="9" s="1"/>
  <c r="W47" i="9" s="1"/>
  <c r="W46" i="9" s="1"/>
  <c r="W45" i="9" s="1"/>
  <c r="W44" i="9" s="1"/>
  <c r="W43" i="9" s="1"/>
  <c r="W42" i="9" s="1"/>
  <c r="W41" i="9" s="1"/>
  <c r="W40" i="9" s="1"/>
  <c r="W39" i="9" s="1"/>
  <c r="W38" i="9" s="1"/>
  <c r="W37" i="9" s="1"/>
  <c r="W36" i="9" s="1"/>
  <c r="W35" i="9" s="1"/>
  <c r="W34" i="9" s="1"/>
  <c r="W33" i="9" s="1"/>
  <c r="W32" i="9" s="1"/>
  <c r="W31" i="9" s="1"/>
  <c r="W30" i="9" s="1"/>
  <c r="W29" i="9" s="1"/>
  <c r="W28" i="9" s="1"/>
  <c r="W27" i="9" s="1"/>
  <c r="W26" i="9" s="1"/>
  <c r="W25" i="9" s="1"/>
  <c r="W24" i="9" s="1"/>
  <c r="W23" i="9" s="1"/>
  <c r="W22" i="9" s="1"/>
  <c r="W21" i="9" s="1"/>
  <c r="W20" i="9" s="1"/>
  <c r="W19" i="9" s="1"/>
  <c r="W18" i="9" s="1"/>
  <c r="W17" i="9" s="1"/>
  <c r="W16" i="9" s="1"/>
  <c r="W15" i="9" s="1"/>
  <c r="W14" i="9" s="1"/>
  <c r="W13" i="9" s="1"/>
  <c r="W12" i="9" s="1"/>
  <c r="W11" i="9" s="1"/>
  <c r="W10" i="9" s="1"/>
  <c r="W9" i="9" s="1"/>
  <c r="W8" i="9" s="1"/>
  <c r="W7" i="9" s="1"/>
  <c r="W6" i="9" s="1"/>
  <c r="W5" i="9" s="1"/>
  <c r="W4" i="9" s="1"/>
  <c r="W3" i="9" s="1"/>
  <c r="W2" i="9" s="1"/>
  <c r="W191" i="9"/>
  <c r="W192" i="9"/>
  <c r="R2" i="11" l="1"/>
  <c r="S2" i="11"/>
  <c r="T2" i="11" s="1"/>
  <c r="Q3" i="11"/>
  <c r="Q4" i="11" s="1"/>
  <c r="Q5" i="11" s="1"/>
  <c r="Q6" i="11" s="1"/>
  <c r="Q7" i="11" s="1"/>
  <c r="Q8" i="11" s="1"/>
  <c r="Q9" i="11" s="1"/>
  <c r="Q10" i="11" s="1"/>
  <c r="Q11" i="11" s="1"/>
  <c r="Q12" i="11" s="1"/>
  <c r="Q13" i="11" s="1"/>
  <c r="Q14" i="11" s="1"/>
  <c r="Q15" i="11" s="1"/>
  <c r="Q16" i="11" s="1"/>
  <c r="Q17" i="11" s="1"/>
  <c r="R17" i="11" s="1"/>
  <c r="R11" i="11" l="1"/>
  <c r="R6" i="11"/>
  <c r="S5" i="11"/>
  <c r="T5" i="11" s="1"/>
  <c r="R5" i="11"/>
  <c r="S13" i="11"/>
  <c r="R9" i="11"/>
  <c r="S4" i="11"/>
  <c r="T4" i="11" s="1"/>
  <c r="R15" i="11"/>
  <c r="S17" i="11"/>
  <c r="T17" i="11" s="1"/>
  <c r="R13" i="11"/>
  <c r="S8" i="11"/>
  <c r="R4" i="11"/>
  <c r="S12" i="11"/>
  <c r="R8" i="11"/>
  <c r="S3" i="11"/>
  <c r="T3" i="11" s="1"/>
  <c r="S15" i="11"/>
  <c r="T15" i="11" s="1"/>
  <c r="R10" i="11"/>
  <c r="R14" i="11"/>
  <c r="S16" i="11"/>
  <c r="T16" i="11" s="1"/>
  <c r="R12" i="11"/>
  <c r="S7" i="11"/>
  <c r="R3" i="11"/>
  <c r="S9" i="11"/>
  <c r="T9" i="11" s="1"/>
  <c r="R16" i="11"/>
  <c r="S11" i="11"/>
  <c r="T11" i="11" s="1"/>
  <c r="R7" i="11"/>
  <c r="S14" i="11"/>
  <c r="S10" i="11"/>
  <c r="S6" i="11"/>
  <c r="T6" i="1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S3" i="9"/>
  <c r="T3" i="9"/>
  <c r="U3" i="9"/>
  <c r="S4" i="9"/>
  <c r="T4" i="9"/>
  <c r="U4" i="9"/>
  <c r="S5" i="9"/>
  <c r="T5" i="9"/>
  <c r="U5" i="9"/>
  <c r="S6" i="9"/>
  <c r="T6" i="9"/>
  <c r="U6" i="9"/>
  <c r="S7" i="9"/>
  <c r="T7" i="9"/>
  <c r="U7" i="9"/>
  <c r="S8" i="9"/>
  <c r="T8" i="9"/>
  <c r="U8" i="9"/>
  <c r="S9" i="9"/>
  <c r="T9" i="9"/>
  <c r="U9" i="9"/>
  <c r="S10" i="9"/>
  <c r="T10" i="9"/>
  <c r="U10" i="9"/>
  <c r="S11" i="9"/>
  <c r="T11" i="9"/>
  <c r="U11" i="9"/>
  <c r="S12" i="9"/>
  <c r="T12" i="9"/>
  <c r="U12" i="9"/>
  <c r="S13" i="9"/>
  <c r="T13" i="9"/>
  <c r="U13" i="9"/>
  <c r="S14" i="9"/>
  <c r="T14" i="9"/>
  <c r="U14" i="9"/>
  <c r="S15" i="9"/>
  <c r="T15" i="9"/>
  <c r="U15" i="9"/>
  <c r="S16" i="9"/>
  <c r="T16" i="9"/>
  <c r="U16" i="9"/>
  <c r="S17" i="9"/>
  <c r="T17" i="9"/>
  <c r="U17" i="9"/>
  <c r="S18" i="9"/>
  <c r="T18" i="9"/>
  <c r="U18" i="9"/>
  <c r="S19" i="9"/>
  <c r="T19" i="9"/>
  <c r="U19" i="9"/>
  <c r="S20" i="9"/>
  <c r="T20" i="9"/>
  <c r="U20" i="9"/>
  <c r="S21" i="9"/>
  <c r="T21" i="9"/>
  <c r="U21" i="9"/>
  <c r="S22" i="9"/>
  <c r="T22" i="9"/>
  <c r="U22" i="9"/>
  <c r="S23" i="9"/>
  <c r="T23" i="9"/>
  <c r="U23" i="9"/>
  <c r="S24" i="9"/>
  <c r="T24" i="9"/>
  <c r="U24" i="9"/>
  <c r="S25" i="9"/>
  <c r="T25" i="9"/>
  <c r="U25" i="9"/>
  <c r="S26" i="9"/>
  <c r="T26" i="9"/>
  <c r="U26" i="9"/>
  <c r="S27" i="9"/>
  <c r="T27" i="9"/>
  <c r="U27" i="9"/>
  <c r="S28" i="9"/>
  <c r="T28" i="9"/>
  <c r="U28" i="9"/>
  <c r="S29" i="9"/>
  <c r="T29" i="9"/>
  <c r="U29" i="9"/>
  <c r="S30" i="9"/>
  <c r="T30" i="9"/>
  <c r="U30" i="9"/>
  <c r="S31" i="9"/>
  <c r="T31" i="9"/>
  <c r="U31" i="9"/>
  <c r="S32" i="9"/>
  <c r="T32" i="9"/>
  <c r="U32" i="9"/>
  <c r="S33" i="9"/>
  <c r="T33" i="9"/>
  <c r="U33" i="9"/>
  <c r="S34" i="9"/>
  <c r="T34" i="9"/>
  <c r="U34" i="9"/>
  <c r="S35" i="9"/>
  <c r="T35" i="9"/>
  <c r="U35" i="9"/>
  <c r="S36" i="9"/>
  <c r="T36" i="9"/>
  <c r="U36" i="9"/>
  <c r="S37" i="9"/>
  <c r="T37" i="9"/>
  <c r="U37" i="9"/>
  <c r="S38" i="9"/>
  <c r="T38" i="9"/>
  <c r="U38" i="9"/>
  <c r="S39" i="9"/>
  <c r="T39" i="9"/>
  <c r="U39" i="9"/>
  <c r="S40" i="9"/>
  <c r="T40" i="9"/>
  <c r="U40" i="9"/>
  <c r="S41" i="9"/>
  <c r="T41" i="9"/>
  <c r="U41" i="9"/>
  <c r="S42" i="9"/>
  <c r="T42" i="9"/>
  <c r="U42" i="9"/>
  <c r="S43" i="9"/>
  <c r="T43" i="9"/>
  <c r="U43" i="9"/>
  <c r="S44" i="9"/>
  <c r="T44" i="9"/>
  <c r="U44" i="9"/>
  <c r="S45" i="9"/>
  <c r="T45" i="9"/>
  <c r="U45" i="9"/>
  <c r="S46" i="9"/>
  <c r="T46" i="9"/>
  <c r="U46" i="9"/>
  <c r="S47" i="9"/>
  <c r="T47" i="9"/>
  <c r="U47" i="9"/>
  <c r="S48" i="9"/>
  <c r="T48" i="9"/>
  <c r="U48" i="9"/>
  <c r="S49" i="9"/>
  <c r="T49" i="9"/>
  <c r="U49" i="9"/>
  <c r="S50" i="9"/>
  <c r="T50" i="9"/>
  <c r="U50" i="9"/>
  <c r="S51" i="9"/>
  <c r="T51" i="9"/>
  <c r="U51" i="9"/>
  <c r="S52" i="9"/>
  <c r="T52" i="9"/>
  <c r="U52" i="9"/>
  <c r="S53" i="9"/>
  <c r="T53" i="9"/>
  <c r="U53" i="9"/>
  <c r="S54" i="9"/>
  <c r="T54" i="9"/>
  <c r="U54" i="9"/>
  <c r="S55" i="9"/>
  <c r="T55" i="9"/>
  <c r="U55" i="9"/>
  <c r="S56" i="9"/>
  <c r="T56" i="9"/>
  <c r="U56" i="9"/>
  <c r="S57" i="9"/>
  <c r="T57" i="9"/>
  <c r="U57" i="9"/>
  <c r="S58" i="9"/>
  <c r="T58" i="9"/>
  <c r="U58" i="9"/>
  <c r="S59" i="9"/>
  <c r="T59" i="9"/>
  <c r="U59" i="9"/>
  <c r="S60" i="9"/>
  <c r="T60" i="9"/>
  <c r="U60" i="9"/>
  <c r="S61" i="9"/>
  <c r="T61" i="9"/>
  <c r="U61" i="9"/>
  <c r="S62" i="9"/>
  <c r="T62" i="9"/>
  <c r="U62" i="9"/>
  <c r="S63" i="9"/>
  <c r="T63" i="9"/>
  <c r="U63" i="9"/>
  <c r="S64" i="9"/>
  <c r="T64" i="9"/>
  <c r="U64" i="9"/>
  <c r="S65" i="9"/>
  <c r="T65" i="9"/>
  <c r="U65" i="9"/>
  <c r="S66" i="9"/>
  <c r="T66" i="9"/>
  <c r="U66" i="9"/>
  <c r="S67" i="9"/>
  <c r="T67" i="9"/>
  <c r="U67" i="9"/>
  <c r="S68" i="9"/>
  <c r="T68" i="9"/>
  <c r="U68" i="9"/>
  <c r="S69" i="9"/>
  <c r="T69" i="9"/>
  <c r="U69" i="9"/>
  <c r="S70" i="9"/>
  <c r="T70" i="9"/>
  <c r="U70" i="9"/>
  <c r="S71" i="9"/>
  <c r="T71" i="9"/>
  <c r="U71" i="9"/>
  <c r="S72" i="9"/>
  <c r="T72" i="9"/>
  <c r="U72" i="9"/>
  <c r="S73" i="9"/>
  <c r="T73" i="9"/>
  <c r="U73" i="9"/>
  <c r="S74" i="9"/>
  <c r="T74" i="9"/>
  <c r="U74" i="9"/>
  <c r="S75" i="9"/>
  <c r="T75" i="9"/>
  <c r="U75" i="9"/>
  <c r="S76" i="9"/>
  <c r="T76" i="9"/>
  <c r="U76" i="9"/>
  <c r="S77" i="9"/>
  <c r="T77" i="9"/>
  <c r="U77" i="9"/>
  <c r="S78" i="9"/>
  <c r="T78" i="9"/>
  <c r="U78" i="9"/>
  <c r="S79" i="9"/>
  <c r="T79" i="9"/>
  <c r="U79" i="9"/>
  <c r="S80" i="9"/>
  <c r="T80" i="9"/>
  <c r="U80" i="9"/>
  <c r="S81" i="9"/>
  <c r="T81" i="9"/>
  <c r="U81" i="9"/>
  <c r="S82" i="9"/>
  <c r="T82" i="9"/>
  <c r="U82" i="9"/>
  <c r="S83" i="9"/>
  <c r="T83" i="9"/>
  <c r="U83" i="9"/>
  <c r="S84" i="9"/>
  <c r="T84" i="9"/>
  <c r="U84" i="9"/>
  <c r="S85" i="9"/>
  <c r="T85" i="9"/>
  <c r="U85" i="9"/>
  <c r="S86" i="9"/>
  <c r="T86" i="9"/>
  <c r="U86" i="9"/>
  <c r="S87" i="9"/>
  <c r="T87" i="9"/>
  <c r="U87" i="9"/>
  <c r="S88" i="9"/>
  <c r="T88" i="9"/>
  <c r="U88" i="9"/>
  <c r="S89" i="9"/>
  <c r="T89" i="9"/>
  <c r="U89" i="9"/>
  <c r="S90" i="9"/>
  <c r="T90" i="9"/>
  <c r="U90" i="9"/>
  <c r="S91" i="9"/>
  <c r="T91" i="9"/>
  <c r="U91" i="9"/>
  <c r="S92" i="9"/>
  <c r="T92" i="9"/>
  <c r="U92" i="9"/>
  <c r="S93" i="9"/>
  <c r="T93" i="9"/>
  <c r="U93" i="9"/>
  <c r="S94" i="9"/>
  <c r="T94" i="9"/>
  <c r="U94" i="9"/>
  <c r="S95" i="9"/>
  <c r="T95" i="9"/>
  <c r="U95" i="9"/>
  <c r="S96" i="9"/>
  <c r="T96" i="9"/>
  <c r="U96" i="9"/>
  <c r="S97" i="9"/>
  <c r="T97" i="9"/>
  <c r="U97" i="9"/>
  <c r="S98" i="9"/>
  <c r="T98" i="9"/>
  <c r="U98" i="9"/>
  <c r="S99" i="9"/>
  <c r="T99" i="9"/>
  <c r="U99" i="9"/>
  <c r="S100" i="9"/>
  <c r="T100" i="9"/>
  <c r="U100" i="9"/>
  <c r="S101" i="9"/>
  <c r="T101" i="9"/>
  <c r="U101" i="9"/>
  <c r="S102" i="9"/>
  <c r="T102" i="9"/>
  <c r="U102" i="9"/>
  <c r="S103" i="9"/>
  <c r="T103" i="9"/>
  <c r="U103" i="9"/>
  <c r="S104" i="9"/>
  <c r="T104" i="9"/>
  <c r="U104" i="9"/>
  <c r="S105" i="9"/>
  <c r="T105" i="9"/>
  <c r="U105" i="9"/>
  <c r="S106" i="9"/>
  <c r="T106" i="9"/>
  <c r="U106" i="9"/>
  <c r="S107" i="9"/>
  <c r="T107" i="9"/>
  <c r="U107" i="9"/>
  <c r="S108" i="9"/>
  <c r="T108" i="9"/>
  <c r="U108" i="9"/>
  <c r="S109" i="9"/>
  <c r="T109" i="9"/>
  <c r="U109" i="9"/>
  <c r="S110" i="9"/>
  <c r="T110" i="9"/>
  <c r="U110" i="9"/>
  <c r="S111" i="9"/>
  <c r="T111" i="9"/>
  <c r="U111" i="9"/>
  <c r="S112" i="9"/>
  <c r="T112" i="9"/>
  <c r="U112" i="9"/>
  <c r="S113" i="9"/>
  <c r="T113" i="9"/>
  <c r="U113" i="9"/>
  <c r="S114" i="9"/>
  <c r="T114" i="9"/>
  <c r="U114" i="9"/>
  <c r="S115" i="9"/>
  <c r="T115" i="9"/>
  <c r="U115" i="9"/>
  <c r="S116" i="9"/>
  <c r="T116" i="9"/>
  <c r="U116" i="9"/>
  <c r="S117" i="9"/>
  <c r="T117" i="9"/>
  <c r="U117" i="9"/>
  <c r="S118" i="9"/>
  <c r="T118" i="9"/>
  <c r="U118" i="9"/>
  <c r="S119" i="9"/>
  <c r="T119" i="9"/>
  <c r="U119" i="9"/>
  <c r="S120" i="9"/>
  <c r="T120" i="9"/>
  <c r="U120" i="9"/>
  <c r="S121" i="9"/>
  <c r="T121" i="9"/>
  <c r="U121" i="9"/>
  <c r="S122" i="9"/>
  <c r="T122" i="9"/>
  <c r="U122" i="9"/>
  <c r="S123" i="9"/>
  <c r="T123" i="9"/>
  <c r="U123" i="9"/>
  <c r="S124" i="9"/>
  <c r="T124" i="9"/>
  <c r="U124" i="9"/>
  <c r="S125" i="9"/>
  <c r="T125" i="9"/>
  <c r="U125" i="9"/>
  <c r="S126" i="9"/>
  <c r="T126" i="9"/>
  <c r="U126" i="9"/>
  <c r="S127" i="9"/>
  <c r="T127" i="9"/>
  <c r="U127" i="9"/>
  <c r="S128" i="9"/>
  <c r="T128" i="9"/>
  <c r="U128" i="9"/>
  <c r="S129" i="9"/>
  <c r="T129" i="9"/>
  <c r="U129" i="9"/>
  <c r="S130" i="9"/>
  <c r="T130" i="9"/>
  <c r="U130" i="9"/>
  <c r="S131" i="9"/>
  <c r="T131" i="9"/>
  <c r="U131" i="9"/>
  <c r="S132" i="9"/>
  <c r="T132" i="9"/>
  <c r="U132" i="9"/>
  <c r="S133" i="9"/>
  <c r="T133" i="9"/>
  <c r="U133" i="9"/>
  <c r="S134" i="9"/>
  <c r="T134" i="9"/>
  <c r="U134" i="9"/>
  <c r="S135" i="9"/>
  <c r="T135" i="9"/>
  <c r="U135" i="9"/>
  <c r="S136" i="9"/>
  <c r="T136" i="9"/>
  <c r="U136" i="9"/>
  <c r="S137" i="9"/>
  <c r="T137" i="9"/>
  <c r="U137" i="9"/>
  <c r="S138" i="9"/>
  <c r="T138" i="9"/>
  <c r="U138" i="9"/>
  <c r="S139" i="9"/>
  <c r="T139" i="9"/>
  <c r="U139" i="9"/>
  <c r="S140" i="9"/>
  <c r="T140" i="9"/>
  <c r="U140" i="9"/>
  <c r="S141" i="9"/>
  <c r="T141" i="9"/>
  <c r="U141" i="9"/>
  <c r="S142" i="9"/>
  <c r="T142" i="9"/>
  <c r="U142" i="9"/>
  <c r="S143" i="9"/>
  <c r="T143" i="9"/>
  <c r="U143" i="9"/>
  <c r="S144" i="9"/>
  <c r="T144" i="9"/>
  <c r="U144" i="9"/>
  <c r="S145" i="9"/>
  <c r="T145" i="9"/>
  <c r="U145" i="9"/>
  <c r="S146" i="9"/>
  <c r="T146" i="9"/>
  <c r="U146" i="9"/>
  <c r="S147" i="9"/>
  <c r="T147" i="9"/>
  <c r="U147" i="9"/>
  <c r="S148" i="9"/>
  <c r="T148" i="9"/>
  <c r="U148" i="9"/>
  <c r="S149" i="9"/>
  <c r="T149" i="9"/>
  <c r="U149" i="9"/>
  <c r="S150" i="9"/>
  <c r="T150" i="9"/>
  <c r="U150" i="9"/>
  <c r="S151" i="9"/>
  <c r="T151" i="9"/>
  <c r="U151" i="9"/>
  <c r="S152" i="9"/>
  <c r="T152" i="9"/>
  <c r="U152" i="9"/>
  <c r="S153" i="9"/>
  <c r="T153" i="9"/>
  <c r="U153" i="9"/>
  <c r="S154" i="9"/>
  <c r="T154" i="9"/>
  <c r="U154" i="9"/>
  <c r="S155" i="9"/>
  <c r="T155" i="9"/>
  <c r="U155" i="9"/>
  <c r="S156" i="9"/>
  <c r="T156" i="9"/>
  <c r="U156" i="9"/>
  <c r="S157" i="9"/>
  <c r="T157" i="9"/>
  <c r="U157" i="9"/>
  <c r="S158" i="9"/>
  <c r="T158" i="9"/>
  <c r="U158" i="9"/>
  <c r="S159" i="9"/>
  <c r="T159" i="9"/>
  <c r="U159" i="9"/>
  <c r="S160" i="9"/>
  <c r="T160" i="9"/>
  <c r="U160" i="9"/>
  <c r="S161" i="9"/>
  <c r="T161" i="9"/>
  <c r="U161" i="9"/>
  <c r="S162" i="9"/>
  <c r="T162" i="9"/>
  <c r="U162" i="9"/>
  <c r="S163" i="9"/>
  <c r="T163" i="9"/>
  <c r="U163" i="9"/>
  <c r="S164" i="9"/>
  <c r="T164" i="9"/>
  <c r="U164" i="9"/>
  <c r="S165" i="9"/>
  <c r="T165" i="9"/>
  <c r="U165" i="9"/>
  <c r="S166" i="9"/>
  <c r="T166" i="9"/>
  <c r="U166" i="9"/>
  <c r="S167" i="9"/>
  <c r="T167" i="9"/>
  <c r="U167" i="9"/>
  <c r="S168" i="9"/>
  <c r="T168" i="9"/>
  <c r="U168" i="9"/>
  <c r="S169" i="9"/>
  <c r="T169" i="9"/>
  <c r="U169" i="9"/>
  <c r="S170" i="9"/>
  <c r="T170" i="9"/>
  <c r="U170" i="9"/>
  <c r="S171" i="9"/>
  <c r="T171" i="9"/>
  <c r="U171" i="9"/>
  <c r="S172" i="9"/>
  <c r="T172" i="9"/>
  <c r="U172" i="9"/>
  <c r="S173" i="9"/>
  <c r="T173" i="9"/>
  <c r="U173" i="9"/>
  <c r="S174" i="9"/>
  <c r="T174" i="9"/>
  <c r="U174" i="9"/>
  <c r="S175" i="9"/>
  <c r="T175" i="9"/>
  <c r="U175" i="9"/>
  <c r="S176" i="9"/>
  <c r="T176" i="9"/>
  <c r="U176" i="9"/>
  <c r="S177" i="9"/>
  <c r="T177" i="9"/>
  <c r="U177" i="9"/>
  <c r="S178" i="9"/>
  <c r="T178" i="9"/>
  <c r="U178" i="9"/>
  <c r="S179" i="9"/>
  <c r="T179" i="9"/>
  <c r="U179" i="9"/>
  <c r="S180" i="9"/>
  <c r="T180" i="9"/>
  <c r="U180" i="9"/>
  <c r="S181" i="9"/>
  <c r="T181" i="9"/>
  <c r="U181" i="9"/>
  <c r="S182" i="9"/>
  <c r="T182" i="9"/>
  <c r="U182" i="9"/>
  <c r="S183" i="9"/>
  <c r="T183" i="9"/>
  <c r="U183" i="9"/>
  <c r="S184" i="9"/>
  <c r="T184" i="9"/>
  <c r="U184" i="9"/>
  <c r="S185" i="9"/>
  <c r="T185" i="9"/>
  <c r="U185" i="9"/>
  <c r="S186" i="9"/>
  <c r="T186" i="9"/>
  <c r="U186" i="9"/>
  <c r="S187" i="9"/>
  <c r="T187" i="9"/>
  <c r="U187" i="9"/>
  <c r="S188" i="9"/>
  <c r="T188" i="9"/>
  <c r="U188" i="9"/>
  <c r="S189" i="9"/>
  <c r="T189" i="9"/>
  <c r="U189" i="9"/>
  <c r="S190" i="9"/>
  <c r="T190" i="9"/>
  <c r="U190" i="9"/>
  <c r="S191" i="9"/>
  <c r="T191" i="9"/>
  <c r="U191" i="9"/>
  <c r="S192" i="9"/>
  <c r="T192" i="9"/>
  <c r="U192" i="9"/>
  <c r="S193" i="9"/>
  <c r="T193" i="9"/>
  <c r="U193" i="9"/>
  <c r="U2" i="9"/>
  <c r="T2" i="9"/>
  <c r="S2" i="9"/>
  <c r="L15" i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C3" i="7"/>
  <c r="C4" i="7" s="1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C160" i="7" s="1"/>
  <c r="C161" i="7" s="1"/>
  <c r="C162" i="7" s="1"/>
  <c r="C163" i="7" s="1"/>
  <c r="C164" i="7" s="1"/>
  <c r="C165" i="7" s="1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C187" i="7" s="1"/>
  <c r="C188" i="7" s="1"/>
  <c r="C189" i="7" s="1"/>
  <c r="C190" i="7" s="1"/>
  <c r="C191" i="7" s="1"/>
  <c r="C192" i="7" s="1"/>
  <c r="C193" i="7" s="1"/>
  <c r="C194" i="7" s="1"/>
  <c r="C195" i="7" s="1"/>
  <c r="C196" i="7" s="1"/>
  <c r="C197" i="7" s="1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C227" i="7" s="1"/>
  <c r="C228" i="7" s="1"/>
  <c r="C229" i="7" s="1"/>
  <c r="C230" i="7" s="1"/>
  <c r="C231" i="7" s="1"/>
  <c r="C232" i="7" s="1"/>
  <c r="C233" i="7" s="1"/>
  <c r="C234" i="7" s="1"/>
  <c r="C235" i="7" s="1"/>
  <c r="C236" i="7" s="1"/>
  <c r="C237" i="7" s="1"/>
  <c r="C238" i="7" s="1"/>
  <c r="C239" i="7" s="1"/>
  <c r="C240" i="7" s="1"/>
  <c r="C241" i="7" s="1"/>
  <c r="C242" i="7" s="1"/>
  <c r="C243" i="7" s="1"/>
  <c r="C244" i="7" s="1"/>
  <c r="C245" i="7" s="1"/>
  <c r="C246" i="7" s="1"/>
  <c r="C247" i="7" s="1"/>
  <c r="C248" i="7" s="1"/>
  <c r="C249" i="7" s="1"/>
  <c r="C250" i="7" s="1"/>
  <c r="C251" i="7" s="1"/>
  <c r="C252" i="7" s="1"/>
  <c r="C253" i="7" s="1"/>
  <c r="C254" i="7" s="1"/>
  <c r="C255" i="7" s="1"/>
  <c r="C256" i="7" s="1"/>
  <c r="C257" i="7" s="1"/>
  <c r="C258" i="7" s="1"/>
  <c r="C259" i="7" s="1"/>
  <c r="C260" i="7" s="1"/>
  <c r="C261" i="7" s="1"/>
  <c r="C262" i="7" s="1"/>
  <c r="C263" i="7" s="1"/>
  <c r="C264" i="7" s="1"/>
  <c r="C265" i="7" s="1"/>
  <c r="C266" i="7" s="1"/>
  <c r="C267" i="7" s="1"/>
  <c r="C268" i="7" s="1"/>
  <c r="C269" i="7" s="1"/>
  <c r="C270" i="7" s="1"/>
  <c r="C271" i="7" s="1"/>
  <c r="C272" i="7" s="1"/>
  <c r="C273" i="7" s="1"/>
  <c r="C274" i="7" s="1"/>
  <c r="C275" i="7" s="1"/>
  <c r="C276" i="7" s="1"/>
  <c r="C277" i="7" s="1"/>
  <c r="C278" i="7" s="1"/>
  <c r="C279" i="7" s="1"/>
  <c r="C280" i="7" s="1"/>
  <c r="C281" i="7" s="1"/>
  <c r="C282" i="7" s="1"/>
  <c r="C283" i="7" s="1"/>
  <c r="C284" i="7" s="1"/>
  <c r="C285" i="7" s="1"/>
  <c r="C286" i="7" s="1"/>
  <c r="C287" i="7" s="1"/>
  <c r="C288" i="7" s="1"/>
  <c r="C289" i="7" s="1"/>
  <c r="C290" i="7" s="1"/>
  <c r="C291" i="7" s="1"/>
  <c r="C292" i="7" s="1"/>
  <c r="C293" i="7" s="1"/>
  <c r="C294" i="7" s="1"/>
  <c r="C295" i="7" s="1"/>
  <c r="C296" i="7" s="1"/>
  <c r="C297" i="7" s="1"/>
  <c r="C298" i="7" s="1"/>
  <c r="C299" i="7" s="1"/>
  <c r="C300" i="7" s="1"/>
  <c r="C301" i="7" s="1"/>
  <c r="C302" i="7" s="1"/>
  <c r="C303" i="7" s="1"/>
  <c r="C304" i="7" s="1"/>
  <c r="C305" i="7" s="1"/>
  <c r="C306" i="7" s="1"/>
  <c r="C307" i="7" s="1"/>
  <c r="C308" i="7" s="1"/>
  <c r="C309" i="7" s="1"/>
  <c r="C310" i="7" s="1"/>
  <c r="C311" i="7" s="1"/>
  <c r="C312" i="7" s="1"/>
  <c r="C313" i="7" s="1"/>
  <c r="C314" i="7" s="1"/>
  <c r="C315" i="7" s="1"/>
  <c r="C316" i="7" s="1"/>
  <c r="C317" i="7" s="1"/>
  <c r="C318" i="7" s="1"/>
  <c r="C319" i="7" s="1"/>
  <c r="C320" i="7" s="1"/>
  <c r="C321" i="7" s="1"/>
  <c r="C322" i="7" s="1"/>
  <c r="C323" i="7" s="1"/>
  <c r="C324" i="7" s="1"/>
  <c r="C325" i="7" s="1"/>
  <c r="C326" i="7" s="1"/>
  <c r="C327" i="7" s="1"/>
  <c r="C328" i="7" s="1"/>
  <c r="C329" i="7" s="1"/>
  <c r="C330" i="7" s="1"/>
  <c r="C331" i="7" s="1"/>
  <c r="C332" i="7" s="1"/>
  <c r="C333" i="7" s="1"/>
  <c r="C334" i="7" s="1"/>
  <c r="C335" i="7" s="1"/>
  <c r="C336" i="7" s="1"/>
  <c r="C337" i="7" s="1"/>
  <c r="C338" i="7" s="1"/>
  <c r="C339" i="7" s="1"/>
  <c r="C340" i="7" s="1"/>
  <c r="C341" i="7" s="1"/>
  <c r="C342" i="7" s="1"/>
  <c r="C343" i="7" s="1"/>
  <c r="C344" i="7" s="1"/>
  <c r="C345" i="7" s="1"/>
  <c r="C346" i="7" s="1"/>
  <c r="C347" i="7" s="1"/>
  <c r="C348" i="7" s="1"/>
  <c r="C349" i="7" s="1"/>
  <c r="C350" i="7" s="1"/>
  <c r="C351" i="7" s="1"/>
  <c r="C352" i="7" s="1"/>
  <c r="C353" i="7" s="1"/>
  <c r="C354" i="7" s="1"/>
  <c r="C355" i="7" s="1"/>
  <c r="C356" i="7" s="1"/>
  <c r="C357" i="7" s="1"/>
  <c r="C358" i="7" s="1"/>
  <c r="C359" i="7" s="1"/>
  <c r="C360" i="7" s="1"/>
  <c r="C361" i="7" s="1"/>
  <c r="C362" i="7" s="1"/>
  <c r="C363" i="7" s="1"/>
  <c r="C364" i="7" s="1"/>
  <c r="C365" i="7" s="1"/>
  <c r="C366" i="7" s="1"/>
  <c r="C367" i="7" s="1"/>
  <c r="C368" i="7" s="1"/>
  <c r="C369" i="7" s="1"/>
  <c r="C370" i="7" s="1"/>
  <c r="C371" i="7" s="1"/>
  <c r="C372" i="7" s="1"/>
  <c r="C373" i="7" s="1"/>
  <c r="C374" i="7" s="1"/>
  <c r="C375" i="7" s="1"/>
  <c r="C376" i="7" s="1"/>
  <c r="C377" i="7" s="1"/>
  <c r="C378" i="7" s="1"/>
  <c r="C379" i="7" s="1"/>
  <c r="C380" i="7" s="1"/>
  <c r="C381" i="7" s="1"/>
  <c r="C382" i="7" s="1"/>
  <c r="C383" i="7" s="1"/>
  <c r="C384" i="7" s="1"/>
  <c r="C385" i="7" s="1"/>
  <c r="C386" i="7" s="1"/>
  <c r="C387" i="7" s="1"/>
  <c r="C388" i="7" s="1"/>
  <c r="C389" i="7" s="1"/>
  <c r="C390" i="7" s="1"/>
  <c r="C391" i="7" s="1"/>
  <c r="C392" i="7" s="1"/>
  <c r="C393" i="7" s="1"/>
  <c r="C394" i="7" s="1"/>
  <c r="C395" i="7" s="1"/>
  <c r="C396" i="7" s="1"/>
  <c r="C397" i="7" s="1"/>
  <c r="C398" i="7" s="1"/>
  <c r="C399" i="7" s="1"/>
  <c r="C400" i="7" s="1"/>
  <c r="C401" i="7" s="1"/>
  <c r="C402" i="7" s="1"/>
  <c r="C403" i="7" s="1"/>
  <c r="C404" i="7" s="1"/>
  <c r="C405" i="7" s="1"/>
  <c r="C406" i="7" s="1"/>
  <c r="C407" i="7" s="1"/>
  <c r="C408" i="7" s="1"/>
  <c r="C409" i="7" s="1"/>
  <c r="C410" i="7" s="1"/>
  <c r="C411" i="7" s="1"/>
  <c r="C412" i="7" s="1"/>
  <c r="C413" i="7" s="1"/>
  <c r="C414" i="7" s="1"/>
  <c r="C415" i="7" s="1"/>
  <c r="C416" i="7" s="1"/>
  <c r="C417" i="7" s="1"/>
  <c r="C418" i="7" s="1"/>
  <c r="C419" i="7" s="1"/>
  <c r="C420" i="7" s="1"/>
  <c r="C421" i="7" s="1"/>
  <c r="C422" i="7" s="1"/>
  <c r="C423" i="7" s="1"/>
  <c r="C424" i="7" s="1"/>
  <c r="C425" i="7" s="1"/>
  <c r="C426" i="7" s="1"/>
  <c r="C427" i="7" s="1"/>
  <c r="C428" i="7" s="1"/>
  <c r="C429" i="7" s="1"/>
  <c r="C430" i="7" s="1"/>
  <c r="C431" i="7" s="1"/>
  <c r="C432" i="7" s="1"/>
  <c r="C433" i="7" s="1"/>
  <c r="C434" i="7" s="1"/>
  <c r="C435" i="7" s="1"/>
  <c r="C436" i="7" s="1"/>
  <c r="C437" i="7" s="1"/>
  <c r="C438" i="7" s="1"/>
  <c r="C439" i="7" s="1"/>
  <c r="C440" i="7" s="1"/>
  <c r="C441" i="7" s="1"/>
  <c r="C442" i="7" s="1"/>
  <c r="C443" i="7" s="1"/>
  <c r="C444" i="7" s="1"/>
  <c r="C445" i="7" s="1"/>
  <c r="C446" i="7" s="1"/>
  <c r="C447" i="7" s="1"/>
  <c r="C448" i="7" s="1"/>
  <c r="C449" i="7" s="1"/>
  <c r="C450" i="7" s="1"/>
  <c r="C451" i="7" s="1"/>
  <c r="C452" i="7" s="1"/>
  <c r="C453" i="7" s="1"/>
  <c r="C454" i="7" s="1"/>
  <c r="C455" i="7" s="1"/>
  <c r="C456" i="7" s="1"/>
  <c r="C457" i="7" s="1"/>
  <c r="C458" i="7" s="1"/>
  <c r="C459" i="7" s="1"/>
  <c r="C460" i="7" s="1"/>
  <c r="C461" i="7" s="1"/>
  <c r="C462" i="7" s="1"/>
  <c r="C463" i="7" s="1"/>
  <c r="C464" i="7" s="1"/>
  <c r="C465" i="7" s="1"/>
  <c r="C466" i="7" s="1"/>
  <c r="C467" i="7" s="1"/>
  <c r="C468" i="7" s="1"/>
  <c r="C469" i="7" s="1"/>
  <c r="C470" i="7" s="1"/>
  <c r="C471" i="7" s="1"/>
  <c r="C472" i="7" s="1"/>
  <c r="C473" i="7" s="1"/>
  <c r="C474" i="7" s="1"/>
  <c r="C475" i="7" s="1"/>
  <c r="C476" i="7" s="1"/>
  <c r="C477" i="7" s="1"/>
  <c r="C478" i="7" s="1"/>
  <c r="C479" i="7" s="1"/>
  <c r="C480" i="7" s="1"/>
  <c r="C481" i="7" s="1"/>
  <c r="C482" i="7" s="1"/>
  <c r="C483" i="7" s="1"/>
  <c r="C484" i="7" s="1"/>
  <c r="C485" i="7" s="1"/>
  <c r="C486" i="7" s="1"/>
  <c r="C487" i="7" s="1"/>
  <c r="C488" i="7" s="1"/>
  <c r="C489" i="7" s="1"/>
  <c r="C490" i="7" s="1"/>
  <c r="C491" i="7" s="1"/>
  <c r="C492" i="7" s="1"/>
  <c r="C493" i="7" s="1"/>
  <c r="C494" i="7" s="1"/>
  <c r="C495" i="7" s="1"/>
  <c r="C496" i="7" s="1"/>
  <c r="C497" i="7" s="1"/>
  <c r="C498" i="7" s="1"/>
  <c r="C499" i="7" s="1"/>
  <c r="C500" i="7" s="1"/>
  <c r="C501" i="7" s="1"/>
  <c r="C502" i="7" s="1"/>
  <c r="C503" i="7" s="1"/>
  <c r="C504" i="7" s="1"/>
  <c r="C505" i="7" s="1"/>
  <c r="C506" i="7" s="1"/>
  <c r="C507" i="7" s="1"/>
  <c r="C508" i="7" s="1"/>
  <c r="C509" i="7" s="1"/>
  <c r="C510" i="7" s="1"/>
  <c r="C511" i="7" s="1"/>
  <c r="C512" i="7" s="1"/>
  <c r="C513" i="7" s="1"/>
  <c r="C514" i="7" s="1"/>
  <c r="C515" i="7" s="1"/>
  <c r="C516" i="7" s="1"/>
  <c r="C517" i="7" s="1"/>
  <c r="C518" i="7" s="1"/>
  <c r="C519" i="7" s="1"/>
  <c r="C520" i="7" s="1"/>
  <c r="C521" i="7" s="1"/>
  <c r="C522" i="7" s="1"/>
  <c r="C523" i="7" s="1"/>
  <c r="C524" i="7" s="1"/>
  <c r="C525" i="7" s="1"/>
  <c r="C526" i="7" s="1"/>
  <c r="C527" i="7" s="1"/>
  <c r="C528" i="7" s="1"/>
  <c r="C529" i="7" s="1"/>
  <c r="C530" i="7" s="1"/>
  <c r="C531" i="7" s="1"/>
  <c r="C532" i="7" s="1"/>
  <c r="C533" i="7" s="1"/>
  <c r="C534" i="7" s="1"/>
  <c r="C535" i="7" s="1"/>
  <c r="C536" i="7" s="1"/>
  <c r="C537" i="7" s="1"/>
  <c r="C538" i="7" s="1"/>
  <c r="C539" i="7" s="1"/>
  <c r="C540" i="7" s="1"/>
  <c r="C541" i="7" s="1"/>
  <c r="C542" i="7" s="1"/>
  <c r="C543" i="7" s="1"/>
  <c r="C544" i="7" s="1"/>
  <c r="C545" i="7" s="1"/>
  <c r="C546" i="7" s="1"/>
  <c r="C547" i="7" s="1"/>
  <c r="C548" i="7" s="1"/>
  <c r="C549" i="7" s="1"/>
  <c r="C550" i="7" s="1"/>
  <c r="C551" i="7" s="1"/>
  <c r="C552" i="7" s="1"/>
  <c r="C553" i="7" s="1"/>
  <c r="C554" i="7" s="1"/>
  <c r="C555" i="7" s="1"/>
  <c r="C556" i="7" s="1"/>
  <c r="C557" i="7" s="1"/>
  <c r="C558" i="7" s="1"/>
  <c r="C559" i="7" s="1"/>
  <c r="C560" i="7" s="1"/>
  <c r="C561" i="7" s="1"/>
  <c r="C562" i="7" s="1"/>
  <c r="C563" i="7" s="1"/>
  <c r="C564" i="7" s="1"/>
  <c r="C565" i="7" s="1"/>
  <c r="C566" i="7" s="1"/>
  <c r="C567" i="7" s="1"/>
  <c r="C568" i="7" s="1"/>
  <c r="C569" i="7" s="1"/>
  <c r="C570" i="7" s="1"/>
  <c r="C571" i="7" s="1"/>
  <c r="C572" i="7" s="1"/>
  <c r="C573" i="7" s="1"/>
  <c r="C574" i="7" s="1"/>
  <c r="C575" i="7" s="1"/>
  <c r="C576" i="7" s="1"/>
  <c r="C577" i="7" s="1"/>
  <c r="N19" i="5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18" i="5"/>
  <c r="N4" i="5"/>
  <c r="N5" i="5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3" i="5"/>
  <c r="X167" i="3"/>
  <c r="X168" i="3" s="1"/>
  <c r="Y166" i="3"/>
  <c r="Y167" i="3" s="1"/>
  <c r="X166" i="3"/>
  <c r="AM154" i="3"/>
  <c r="AD154" i="3"/>
  <c r="AC154" i="3"/>
  <c r="AA154" i="3"/>
  <c r="K154" i="3"/>
  <c r="AM153" i="3"/>
  <c r="AD153" i="3"/>
  <c r="AC153" i="3"/>
  <c r="AA153" i="3"/>
  <c r="K153" i="3"/>
  <c r="AM152" i="3"/>
  <c r="AD152" i="3"/>
  <c r="AE152" i="3" s="1"/>
  <c r="AC152" i="3"/>
  <c r="AA152" i="3"/>
  <c r="K152" i="3"/>
  <c r="AM151" i="3"/>
  <c r="AD151" i="3"/>
  <c r="AC151" i="3"/>
  <c r="AA151" i="3"/>
  <c r="AO151" i="3" s="1"/>
  <c r="K151" i="3"/>
  <c r="AM150" i="3"/>
  <c r="AD150" i="3"/>
  <c r="AC150" i="3"/>
  <c r="AA150" i="3"/>
  <c r="K150" i="3"/>
  <c r="AM149" i="3"/>
  <c r="AD149" i="3"/>
  <c r="AC149" i="3"/>
  <c r="AA149" i="3"/>
  <c r="K149" i="3"/>
  <c r="AM148" i="3"/>
  <c r="AD148" i="3"/>
  <c r="AC148" i="3"/>
  <c r="AA148" i="3"/>
  <c r="K148" i="3"/>
  <c r="AM147" i="3"/>
  <c r="AD147" i="3"/>
  <c r="AC147" i="3"/>
  <c r="AA147" i="3"/>
  <c r="K147" i="3"/>
  <c r="AM146" i="3"/>
  <c r="AD146" i="3"/>
  <c r="AC146" i="3"/>
  <c r="AA146" i="3"/>
  <c r="K146" i="3"/>
  <c r="AM145" i="3"/>
  <c r="AD145" i="3"/>
  <c r="AC145" i="3"/>
  <c r="AA145" i="3"/>
  <c r="K145" i="3"/>
  <c r="AM144" i="3"/>
  <c r="AD144" i="3"/>
  <c r="AC144" i="3"/>
  <c r="AA144" i="3"/>
  <c r="K144" i="3"/>
  <c r="AM143" i="3"/>
  <c r="AD143" i="3"/>
  <c r="AC143" i="3"/>
  <c r="AA143" i="3"/>
  <c r="AN143" i="3" s="1"/>
  <c r="K143" i="3"/>
  <c r="AM142" i="3"/>
  <c r="AD142" i="3"/>
  <c r="AC142" i="3"/>
  <c r="AA142" i="3"/>
  <c r="K142" i="3"/>
  <c r="AM141" i="3"/>
  <c r="AD141" i="3"/>
  <c r="AC141" i="3"/>
  <c r="AA141" i="3"/>
  <c r="K141" i="3"/>
  <c r="AM140" i="3"/>
  <c r="AD140" i="3"/>
  <c r="AC140" i="3"/>
  <c r="AA140" i="3"/>
  <c r="AN140" i="3" s="1"/>
  <c r="K140" i="3"/>
  <c r="AM139" i="3"/>
  <c r="AD139" i="3"/>
  <c r="AE139" i="3" s="1"/>
  <c r="AF139" i="3" s="1"/>
  <c r="AC139" i="3"/>
  <c r="AA139" i="3"/>
  <c r="K139" i="3"/>
  <c r="AM138" i="3"/>
  <c r="AD138" i="3"/>
  <c r="AC138" i="3"/>
  <c r="AA138" i="3"/>
  <c r="K138" i="3"/>
  <c r="AM137" i="3"/>
  <c r="AD137" i="3"/>
  <c r="AC137" i="3"/>
  <c r="AA137" i="3"/>
  <c r="AN137" i="3" s="1"/>
  <c r="K137" i="3"/>
  <c r="AM136" i="3"/>
  <c r="AN136" i="3" s="1"/>
  <c r="AD136" i="3"/>
  <c r="AC136" i="3"/>
  <c r="AA136" i="3"/>
  <c r="K136" i="3"/>
  <c r="AM135" i="3"/>
  <c r="AD135" i="3"/>
  <c r="AE135" i="3" s="1"/>
  <c r="AI135" i="3" s="1"/>
  <c r="AJ135" i="3" s="1"/>
  <c r="AC135" i="3"/>
  <c r="AA135" i="3"/>
  <c r="K135" i="3"/>
  <c r="AM134" i="3"/>
  <c r="AD134" i="3"/>
  <c r="AC134" i="3"/>
  <c r="AA134" i="3"/>
  <c r="K134" i="3"/>
  <c r="AM133" i="3"/>
  <c r="AD133" i="3"/>
  <c r="AC133" i="3"/>
  <c r="AA133" i="3"/>
  <c r="K133" i="3"/>
  <c r="AM132" i="3"/>
  <c r="AD132" i="3"/>
  <c r="AC132" i="3"/>
  <c r="AA132" i="3"/>
  <c r="AN132" i="3" s="1"/>
  <c r="K132" i="3"/>
  <c r="AM131" i="3"/>
  <c r="AD131" i="3"/>
  <c r="AC131" i="3"/>
  <c r="AA131" i="3"/>
  <c r="K131" i="3"/>
  <c r="AM130" i="3"/>
  <c r="AD130" i="3"/>
  <c r="AC130" i="3"/>
  <c r="AA130" i="3"/>
  <c r="K130" i="3"/>
  <c r="AM129" i="3"/>
  <c r="AD129" i="3"/>
  <c r="AC129" i="3"/>
  <c r="AA129" i="3"/>
  <c r="K129" i="3"/>
  <c r="AM128" i="3"/>
  <c r="AD128" i="3"/>
  <c r="AC128" i="3"/>
  <c r="AA128" i="3"/>
  <c r="K128" i="3"/>
  <c r="AM127" i="3"/>
  <c r="AD127" i="3"/>
  <c r="AC127" i="3"/>
  <c r="AA127" i="3"/>
  <c r="K127" i="3"/>
  <c r="AM126" i="3"/>
  <c r="AD126" i="3"/>
  <c r="AE126" i="3" s="1"/>
  <c r="AI126" i="3" s="1"/>
  <c r="AJ126" i="3" s="1"/>
  <c r="AC126" i="3"/>
  <c r="AA126" i="3"/>
  <c r="K126" i="3"/>
  <c r="AM125" i="3"/>
  <c r="AD125" i="3"/>
  <c r="AC125" i="3"/>
  <c r="AA125" i="3"/>
  <c r="K125" i="3"/>
  <c r="AD124" i="3"/>
  <c r="AE124" i="3" s="1"/>
  <c r="AC124" i="3"/>
  <c r="K124" i="3"/>
  <c r="AM123" i="3"/>
  <c r="AE123" i="3"/>
  <c r="AF123" i="3" s="1"/>
  <c r="AD123" i="3"/>
  <c r="AC123" i="3"/>
  <c r="AA123" i="3"/>
  <c r="K123" i="3"/>
  <c r="AM122" i="3"/>
  <c r="AD122" i="3"/>
  <c r="AC122" i="3"/>
  <c r="AA122" i="3"/>
  <c r="AN122" i="3" s="1"/>
  <c r="K122" i="3"/>
  <c r="AM121" i="3"/>
  <c r="AD121" i="3"/>
  <c r="AE121" i="3" s="1"/>
  <c r="AC121" i="3"/>
  <c r="AA121" i="3"/>
  <c r="K121" i="3"/>
  <c r="AN120" i="3"/>
  <c r="AM120" i="3"/>
  <c r="AD120" i="3"/>
  <c r="AB120" i="3"/>
  <c r="AC120" i="3" s="1"/>
  <c r="AA120" i="3"/>
  <c r="K120" i="3"/>
  <c r="AM119" i="3"/>
  <c r="AD119" i="3"/>
  <c r="AC119" i="3"/>
  <c r="AA119" i="3"/>
  <c r="K119" i="3"/>
  <c r="AM118" i="3"/>
  <c r="AD118" i="3"/>
  <c r="AE118" i="3" s="1"/>
  <c r="AC118" i="3"/>
  <c r="AA118" i="3"/>
  <c r="K118" i="3"/>
  <c r="AM117" i="3"/>
  <c r="AD117" i="3"/>
  <c r="AE117" i="3" s="1"/>
  <c r="AK117" i="3" s="1"/>
  <c r="AL117" i="3" s="1"/>
  <c r="AC117" i="3"/>
  <c r="AA117" i="3"/>
  <c r="K117" i="3"/>
  <c r="AM116" i="3"/>
  <c r="AD116" i="3"/>
  <c r="AC116" i="3"/>
  <c r="AA116" i="3"/>
  <c r="AO116" i="3" s="1"/>
  <c r="K116" i="3"/>
  <c r="AM115" i="3"/>
  <c r="AD115" i="3"/>
  <c r="AC115" i="3"/>
  <c r="AA115" i="3"/>
  <c r="AO115" i="3" s="1"/>
  <c r="K115" i="3"/>
  <c r="AM114" i="3"/>
  <c r="AD114" i="3"/>
  <c r="AC114" i="3"/>
  <c r="AA114" i="3"/>
  <c r="K114" i="3"/>
  <c r="AM113" i="3"/>
  <c r="AD113" i="3"/>
  <c r="AE113" i="3" s="1"/>
  <c r="AC113" i="3"/>
  <c r="AA113" i="3"/>
  <c r="AO113" i="3" s="1"/>
  <c r="K113" i="3"/>
  <c r="AM112" i="3"/>
  <c r="AD112" i="3"/>
  <c r="AC112" i="3"/>
  <c r="AA112" i="3"/>
  <c r="AN112" i="3" s="1"/>
  <c r="K112" i="3"/>
  <c r="AM111" i="3"/>
  <c r="AD111" i="3"/>
  <c r="AE111" i="3" s="1"/>
  <c r="AK111" i="3" s="1"/>
  <c r="AL111" i="3" s="1"/>
  <c r="AC111" i="3"/>
  <c r="AA111" i="3"/>
  <c r="K111" i="3"/>
  <c r="AM110" i="3"/>
  <c r="AD110" i="3"/>
  <c r="AE110" i="3" s="1"/>
  <c r="AI110" i="3" s="1"/>
  <c r="AJ110" i="3" s="1"/>
  <c r="AC110" i="3"/>
  <c r="AA110" i="3"/>
  <c r="AN110" i="3" s="1"/>
  <c r="K110" i="3"/>
  <c r="AM109" i="3"/>
  <c r="AD109" i="3"/>
  <c r="AE109" i="3" s="1"/>
  <c r="AC109" i="3"/>
  <c r="AA109" i="3"/>
  <c r="K109" i="3"/>
  <c r="AM108" i="3"/>
  <c r="AD108" i="3"/>
  <c r="AC108" i="3"/>
  <c r="AA108" i="3"/>
  <c r="K108" i="3"/>
  <c r="AM107" i="3"/>
  <c r="AM124" i="3" s="1"/>
  <c r="AD107" i="3"/>
  <c r="AC107" i="3"/>
  <c r="AA107" i="3"/>
  <c r="K107" i="3"/>
  <c r="AM106" i="3"/>
  <c r="AD106" i="3"/>
  <c r="AE106" i="3" s="1"/>
  <c r="AK106" i="3" s="1"/>
  <c r="AL106" i="3" s="1"/>
  <c r="AC106" i="3"/>
  <c r="AA106" i="3"/>
  <c r="K106" i="3"/>
  <c r="AM105" i="3"/>
  <c r="AD105" i="3"/>
  <c r="AE105" i="3" s="1"/>
  <c r="AI105" i="3" s="1"/>
  <c r="AJ105" i="3" s="1"/>
  <c r="AC105" i="3"/>
  <c r="AA105" i="3"/>
  <c r="K105" i="3"/>
  <c r="AM104" i="3"/>
  <c r="AD104" i="3"/>
  <c r="AE104" i="3" s="1"/>
  <c r="AG104" i="3" s="1"/>
  <c r="AH104" i="3" s="1"/>
  <c r="AC104" i="3"/>
  <c r="AA104" i="3"/>
  <c r="K104" i="3"/>
  <c r="AM103" i="3"/>
  <c r="AD103" i="3"/>
  <c r="AE103" i="3" s="1"/>
  <c r="AA103" i="3"/>
  <c r="K103" i="3"/>
  <c r="AM102" i="3"/>
  <c r="AD102" i="3"/>
  <c r="AA102" i="3"/>
  <c r="K102" i="3"/>
  <c r="AM101" i="3"/>
  <c r="AD101" i="3"/>
  <c r="AA101" i="3"/>
  <c r="K101" i="3"/>
  <c r="AM100" i="3"/>
  <c r="AD100" i="3"/>
  <c r="AE100" i="3" s="1"/>
  <c r="AA100" i="3"/>
  <c r="K100" i="3"/>
  <c r="AM99" i="3"/>
  <c r="AD99" i="3"/>
  <c r="AA99" i="3"/>
  <c r="K99" i="3"/>
  <c r="AM98" i="3"/>
  <c r="AD98" i="3"/>
  <c r="AA98" i="3"/>
  <c r="K98" i="3"/>
  <c r="AM97" i="3"/>
  <c r="AD97" i="3"/>
  <c r="AA97" i="3"/>
  <c r="K97" i="3"/>
  <c r="AM96" i="3"/>
  <c r="AD96" i="3"/>
  <c r="AA96" i="3"/>
  <c r="K96" i="3"/>
  <c r="AM95" i="3"/>
  <c r="AI95" i="3"/>
  <c r="AJ95" i="3" s="1"/>
  <c r="AD95" i="3"/>
  <c r="AE95" i="3" s="1"/>
  <c r="AA95" i="3"/>
  <c r="K95" i="3"/>
  <c r="AM94" i="3"/>
  <c r="AD94" i="3"/>
  <c r="AA94" i="3"/>
  <c r="K94" i="3"/>
  <c r="AM93" i="3"/>
  <c r="AD93" i="3"/>
  <c r="AE93" i="3" s="1"/>
  <c r="AA93" i="3"/>
  <c r="K93" i="3"/>
  <c r="AM92" i="3"/>
  <c r="AD92" i="3"/>
  <c r="AA92" i="3"/>
  <c r="K92" i="3"/>
  <c r="AM91" i="3"/>
  <c r="AE91" i="3"/>
  <c r="AK91" i="3" s="1"/>
  <c r="AL91" i="3" s="1"/>
  <c r="AD91" i="3"/>
  <c r="AA91" i="3"/>
  <c r="K91" i="3"/>
  <c r="AM90" i="3"/>
  <c r="AD90" i="3"/>
  <c r="AE90" i="3" s="1"/>
  <c r="AI90" i="3" s="1"/>
  <c r="AJ90" i="3" s="1"/>
  <c r="AA90" i="3"/>
  <c r="K90" i="3"/>
  <c r="AM89" i="3"/>
  <c r="AD89" i="3"/>
  <c r="AA89" i="3"/>
  <c r="K89" i="3"/>
  <c r="AM88" i="3"/>
  <c r="AD88" i="3"/>
  <c r="AA88" i="3"/>
  <c r="K88" i="3"/>
  <c r="AM87" i="3"/>
  <c r="AD87" i="3"/>
  <c r="AE87" i="3" s="1"/>
  <c r="AK87" i="3" s="1"/>
  <c r="AL87" i="3" s="1"/>
  <c r="AA87" i="3"/>
  <c r="K87" i="3"/>
  <c r="AM86" i="3"/>
  <c r="AD86" i="3"/>
  <c r="AA86" i="3"/>
  <c r="K86" i="3"/>
  <c r="AM85" i="3"/>
  <c r="AD85" i="3"/>
  <c r="AE85" i="3" s="1"/>
  <c r="AF85" i="3" s="1"/>
  <c r="AA85" i="3"/>
  <c r="K85" i="3"/>
  <c r="AM84" i="3"/>
  <c r="AD84" i="3"/>
  <c r="AA84" i="3"/>
  <c r="K84" i="3"/>
  <c r="AM83" i="3"/>
  <c r="AD83" i="3"/>
  <c r="AE83" i="3" s="1"/>
  <c r="AA83" i="3"/>
  <c r="K83" i="3"/>
  <c r="AM82" i="3"/>
  <c r="AD82" i="3"/>
  <c r="AA82" i="3"/>
  <c r="K82" i="3"/>
  <c r="AM81" i="3"/>
  <c r="AD81" i="3"/>
  <c r="AA81" i="3"/>
  <c r="K81" i="3"/>
  <c r="AM80" i="3"/>
  <c r="AD80" i="3"/>
  <c r="AA80" i="3"/>
  <c r="K80" i="3"/>
  <c r="AM79" i="3"/>
  <c r="AD79" i="3"/>
  <c r="AA79" i="3"/>
  <c r="K79" i="3"/>
  <c r="AM78" i="3"/>
  <c r="AD78" i="3"/>
  <c r="AE78" i="3" s="1"/>
  <c r="AK78" i="3" s="1"/>
  <c r="AL78" i="3" s="1"/>
  <c r="AA78" i="3"/>
  <c r="K78" i="3"/>
  <c r="AM77" i="3"/>
  <c r="AD77" i="3"/>
  <c r="AA77" i="3"/>
  <c r="K77" i="3"/>
  <c r="AM76" i="3"/>
  <c r="AD76" i="3"/>
  <c r="AE76" i="3" s="1"/>
  <c r="AF76" i="3" s="1"/>
  <c r="AA76" i="3"/>
  <c r="K76" i="3"/>
  <c r="AM75" i="3"/>
  <c r="AA75" i="3"/>
  <c r="S75" i="3"/>
  <c r="K75" i="3"/>
  <c r="AM74" i="3"/>
  <c r="AD74" i="3"/>
  <c r="AA74" i="3"/>
  <c r="K74" i="3"/>
  <c r="AM73" i="3"/>
  <c r="AD73" i="3"/>
  <c r="AA73" i="3"/>
  <c r="K73" i="3"/>
  <c r="AM72" i="3"/>
  <c r="AD72" i="3"/>
  <c r="AA72" i="3"/>
  <c r="K72" i="3"/>
  <c r="AM71" i="3"/>
  <c r="AD71" i="3"/>
  <c r="AA71" i="3"/>
  <c r="K71" i="3"/>
  <c r="AM70" i="3"/>
  <c r="AD70" i="3"/>
  <c r="AA70" i="3"/>
  <c r="K70" i="3"/>
  <c r="AM69" i="3"/>
  <c r="AD69" i="3"/>
  <c r="AE69" i="3" s="1"/>
  <c r="AG69" i="3" s="1"/>
  <c r="AH69" i="3" s="1"/>
  <c r="AA69" i="3"/>
  <c r="K69" i="3"/>
  <c r="AM68" i="3"/>
  <c r="AD68" i="3"/>
  <c r="AA68" i="3"/>
  <c r="K68" i="3"/>
  <c r="AM67" i="3"/>
  <c r="AD67" i="3"/>
  <c r="AE67" i="3" s="1"/>
  <c r="AK67" i="3" s="1"/>
  <c r="AL67" i="3" s="1"/>
  <c r="AA67" i="3"/>
  <c r="AN67" i="3" s="1"/>
  <c r="K67" i="3"/>
  <c r="AM66" i="3"/>
  <c r="AD66" i="3"/>
  <c r="AE66" i="3" s="1"/>
  <c r="AA66" i="3"/>
  <c r="K66" i="3"/>
  <c r="AM65" i="3"/>
  <c r="AD65" i="3"/>
  <c r="AA65" i="3"/>
  <c r="K65" i="3"/>
  <c r="AM64" i="3"/>
  <c r="AD64" i="3"/>
  <c r="AE64" i="3" s="1"/>
  <c r="AI64" i="3" s="1"/>
  <c r="AJ64" i="3" s="1"/>
  <c r="AA64" i="3"/>
  <c r="K64" i="3"/>
  <c r="AM63" i="3"/>
  <c r="AD63" i="3"/>
  <c r="AA63" i="3"/>
  <c r="K63" i="3"/>
  <c r="AM62" i="3"/>
  <c r="AD62" i="3"/>
  <c r="AA62" i="3"/>
  <c r="K62" i="3"/>
  <c r="AM61" i="3"/>
  <c r="AD61" i="3"/>
  <c r="AA61" i="3"/>
  <c r="K61" i="3"/>
  <c r="AM60" i="3"/>
  <c r="AD60" i="3"/>
  <c r="AA60" i="3"/>
  <c r="K60" i="3"/>
  <c r="AM59" i="3"/>
  <c r="AD59" i="3"/>
  <c r="AA59" i="3"/>
  <c r="K59" i="3"/>
  <c r="AM58" i="3"/>
  <c r="AD58" i="3"/>
  <c r="AE58" i="3" s="1"/>
  <c r="AI58" i="3" s="1"/>
  <c r="AJ58" i="3" s="1"/>
  <c r="AA58" i="3"/>
  <c r="K58" i="3"/>
  <c r="AM57" i="3"/>
  <c r="AE57" i="3"/>
  <c r="AI57" i="3" s="1"/>
  <c r="AJ57" i="3" s="1"/>
  <c r="AD57" i="3"/>
  <c r="AA57" i="3"/>
  <c r="K57" i="3"/>
  <c r="AM56" i="3"/>
  <c r="AD56" i="3"/>
  <c r="AA56" i="3"/>
  <c r="K56" i="3"/>
  <c r="AM55" i="3"/>
  <c r="AD55" i="3"/>
  <c r="AA55" i="3"/>
  <c r="K55" i="3"/>
  <c r="AM54" i="3"/>
  <c r="AD54" i="3"/>
  <c r="AA54" i="3"/>
  <c r="K54" i="3"/>
  <c r="AM53" i="3"/>
  <c r="AD53" i="3"/>
  <c r="AE53" i="3" s="1"/>
  <c r="AK53" i="3" s="1"/>
  <c r="AL53" i="3" s="1"/>
  <c r="AA53" i="3"/>
  <c r="AN53" i="3" s="1"/>
  <c r="K53" i="3"/>
  <c r="AM52" i="3"/>
  <c r="AI52" i="3"/>
  <c r="AJ52" i="3" s="1"/>
  <c r="AE52" i="3"/>
  <c r="AD52" i="3"/>
  <c r="AA52" i="3"/>
  <c r="K52" i="3"/>
  <c r="AM51" i="3"/>
  <c r="AE51" i="3"/>
  <c r="AI51" i="3" s="1"/>
  <c r="AJ51" i="3" s="1"/>
  <c r="AD51" i="3"/>
  <c r="AA51" i="3"/>
  <c r="K51" i="3"/>
  <c r="AM50" i="3"/>
  <c r="AE50" i="3"/>
  <c r="AG50" i="3" s="1"/>
  <c r="AH50" i="3" s="1"/>
  <c r="AD50" i="3"/>
  <c r="AA50" i="3"/>
  <c r="K50" i="3"/>
  <c r="AM49" i="3"/>
  <c r="AE49" i="3"/>
  <c r="AI49" i="3" s="1"/>
  <c r="AJ49" i="3" s="1"/>
  <c r="AD49" i="3"/>
  <c r="AA49" i="3"/>
  <c r="K49" i="3"/>
  <c r="AM48" i="3"/>
  <c r="AK48" i="3"/>
  <c r="AL48" i="3" s="1"/>
  <c r="AE48" i="3"/>
  <c r="AD48" i="3"/>
  <c r="AA48" i="3"/>
  <c r="K48" i="3"/>
  <c r="AM47" i="3"/>
  <c r="AE47" i="3"/>
  <c r="AI47" i="3" s="1"/>
  <c r="AJ47" i="3" s="1"/>
  <c r="AD47" i="3"/>
  <c r="AA47" i="3"/>
  <c r="K47" i="3"/>
  <c r="AM46" i="3"/>
  <c r="AE46" i="3"/>
  <c r="AG46" i="3" s="1"/>
  <c r="AH46" i="3" s="1"/>
  <c r="AD46" i="3"/>
  <c r="AA46" i="3"/>
  <c r="K46" i="3"/>
  <c r="AM45" i="3"/>
  <c r="AE45" i="3"/>
  <c r="AD45" i="3"/>
  <c r="AA45" i="3"/>
  <c r="K45" i="3"/>
  <c r="AM44" i="3"/>
  <c r="AE44" i="3"/>
  <c r="AF44" i="3" s="1"/>
  <c r="AD44" i="3"/>
  <c r="AA44" i="3"/>
  <c r="K44" i="3"/>
  <c r="AM43" i="3"/>
  <c r="AE43" i="3"/>
  <c r="AF43" i="3" s="1"/>
  <c r="AD43" i="3"/>
  <c r="AA43" i="3"/>
  <c r="K43" i="3"/>
  <c r="AM42" i="3"/>
  <c r="AE42" i="3"/>
  <c r="AD42" i="3"/>
  <c r="AA42" i="3"/>
  <c r="K42" i="3"/>
  <c r="AM41" i="3"/>
  <c r="AE41" i="3"/>
  <c r="AI41" i="3" s="1"/>
  <c r="AJ41" i="3" s="1"/>
  <c r="AD41" i="3"/>
  <c r="AA41" i="3"/>
  <c r="K41" i="3"/>
  <c r="AM40" i="3"/>
  <c r="AD40" i="3"/>
  <c r="AA40" i="3"/>
  <c r="K40" i="3"/>
  <c r="AM39" i="3"/>
  <c r="AD39" i="3"/>
  <c r="AE39" i="3" s="1"/>
  <c r="AF39" i="3" s="1"/>
  <c r="AA39" i="3"/>
  <c r="K39" i="3"/>
  <c r="AM38" i="3"/>
  <c r="AD38" i="3"/>
  <c r="AA38" i="3"/>
  <c r="K38" i="3"/>
  <c r="AM37" i="3"/>
  <c r="AD37" i="3"/>
  <c r="AE37" i="3" s="1"/>
  <c r="AA37" i="3"/>
  <c r="AN37" i="3" s="1"/>
  <c r="K37" i="3"/>
  <c r="AM36" i="3"/>
  <c r="AE36" i="3"/>
  <c r="AI36" i="3" s="1"/>
  <c r="AJ36" i="3" s="1"/>
  <c r="AD36" i="3"/>
  <c r="AA36" i="3"/>
  <c r="K36" i="3"/>
  <c r="AM35" i="3"/>
  <c r="AD35" i="3"/>
  <c r="AE35" i="3" s="1"/>
  <c r="AK35" i="3" s="1"/>
  <c r="AL35" i="3" s="1"/>
  <c r="AA35" i="3"/>
  <c r="K35" i="3"/>
  <c r="AM34" i="3"/>
  <c r="AE34" i="3"/>
  <c r="AG34" i="3" s="1"/>
  <c r="AH34" i="3" s="1"/>
  <c r="AD34" i="3"/>
  <c r="AA34" i="3"/>
  <c r="K34" i="3"/>
  <c r="AM33" i="3"/>
  <c r="AE33" i="3"/>
  <c r="AF33" i="3" s="1"/>
  <c r="AD33" i="3"/>
  <c r="AA33" i="3"/>
  <c r="K33" i="3"/>
  <c r="AM32" i="3"/>
  <c r="AD32" i="3"/>
  <c r="AE32" i="3" s="1"/>
  <c r="AA32" i="3"/>
  <c r="AN32" i="3" s="1"/>
  <c r="K32" i="3"/>
  <c r="AM31" i="3"/>
  <c r="AE31" i="3"/>
  <c r="AF31" i="3" s="1"/>
  <c r="AD31" i="3"/>
  <c r="AA31" i="3"/>
  <c r="K31" i="3"/>
  <c r="AM30" i="3"/>
  <c r="AD30" i="3"/>
  <c r="AA30" i="3"/>
  <c r="K30" i="3"/>
  <c r="AM29" i="3"/>
  <c r="AD29" i="3"/>
  <c r="AE29" i="3" s="1"/>
  <c r="AF29" i="3" s="1"/>
  <c r="AA29" i="3"/>
  <c r="K29" i="3"/>
  <c r="AM28" i="3"/>
  <c r="AE28" i="3"/>
  <c r="AK28" i="3" s="1"/>
  <c r="AL28" i="3" s="1"/>
  <c r="AD28" i="3"/>
  <c r="AA28" i="3"/>
  <c r="K28" i="3"/>
  <c r="AM27" i="3"/>
  <c r="AE27" i="3"/>
  <c r="AI27" i="3" s="1"/>
  <c r="AJ27" i="3" s="1"/>
  <c r="AD27" i="3"/>
  <c r="AA27" i="3"/>
  <c r="K27" i="3"/>
  <c r="AM26" i="3"/>
  <c r="AE26" i="3"/>
  <c r="AG26" i="3" s="1"/>
  <c r="AH26" i="3" s="1"/>
  <c r="AD26" i="3"/>
  <c r="AA26" i="3"/>
  <c r="K26" i="3"/>
  <c r="AM25" i="3"/>
  <c r="AE25" i="3"/>
  <c r="AK25" i="3" s="1"/>
  <c r="AL25" i="3" s="1"/>
  <c r="AD25" i="3"/>
  <c r="AA25" i="3"/>
  <c r="K25" i="3"/>
  <c r="AM24" i="3"/>
  <c r="AE24" i="3"/>
  <c r="AF24" i="3" s="1"/>
  <c r="AD24" i="3"/>
  <c r="AA24" i="3"/>
  <c r="K24" i="3"/>
  <c r="AM23" i="3"/>
  <c r="AE23" i="3"/>
  <c r="AI23" i="3" s="1"/>
  <c r="AJ23" i="3" s="1"/>
  <c r="AD23" i="3"/>
  <c r="AA23" i="3"/>
  <c r="K23" i="3"/>
  <c r="AM22" i="3"/>
  <c r="AE22" i="3"/>
  <c r="AK22" i="3" s="1"/>
  <c r="AL22" i="3" s="1"/>
  <c r="AD22" i="3"/>
  <c r="AA22" i="3"/>
  <c r="K22" i="3"/>
  <c r="AM21" i="3"/>
  <c r="AD21" i="3"/>
  <c r="AA21" i="3"/>
  <c r="K21" i="3"/>
  <c r="AM20" i="3"/>
  <c r="AD20" i="3"/>
  <c r="AE20" i="3" s="1"/>
  <c r="AA20" i="3"/>
  <c r="K20" i="3"/>
  <c r="AM19" i="3"/>
  <c r="AD19" i="3"/>
  <c r="AA19" i="3"/>
  <c r="K19" i="3"/>
  <c r="AM18" i="3"/>
  <c r="AD18" i="3"/>
  <c r="AA18" i="3"/>
  <c r="AN18" i="3" s="1"/>
  <c r="K18" i="3"/>
  <c r="AM17" i="3"/>
  <c r="AD17" i="3"/>
  <c r="AA17" i="3"/>
  <c r="K17" i="3"/>
  <c r="AM16" i="3"/>
  <c r="AD16" i="3"/>
  <c r="AA16" i="3"/>
  <c r="K16" i="3"/>
  <c r="AM15" i="3"/>
  <c r="AD15" i="3"/>
  <c r="AE15" i="3" s="1"/>
  <c r="AA15" i="3"/>
  <c r="K15" i="3"/>
  <c r="AM14" i="3"/>
  <c r="AD14" i="3"/>
  <c r="AA14" i="3"/>
  <c r="K14" i="3"/>
  <c r="AM13" i="3"/>
  <c r="AD13" i="3"/>
  <c r="AA13" i="3"/>
  <c r="K13" i="3"/>
  <c r="AM12" i="3"/>
  <c r="AD12" i="3"/>
  <c r="AE12" i="3" s="1"/>
  <c r="AA12" i="3"/>
  <c r="K12" i="3"/>
  <c r="AM11" i="3"/>
  <c r="AD11" i="3"/>
  <c r="AA11" i="3"/>
  <c r="K11" i="3"/>
  <c r="AM10" i="3"/>
  <c r="AE10" i="3"/>
  <c r="AI10" i="3" s="1"/>
  <c r="AJ10" i="3" s="1"/>
  <c r="AD10" i="3"/>
  <c r="AA10" i="3"/>
  <c r="K10" i="3"/>
  <c r="AM9" i="3"/>
  <c r="AE9" i="3"/>
  <c r="AK9" i="3" s="1"/>
  <c r="AL9" i="3" s="1"/>
  <c r="AD9" i="3"/>
  <c r="AA9" i="3"/>
  <c r="K9" i="3"/>
  <c r="AM8" i="3"/>
  <c r="AE8" i="3"/>
  <c r="AF8" i="3" s="1"/>
  <c r="AD8" i="3"/>
  <c r="AA8" i="3"/>
  <c r="K8" i="3"/>
  <c r="AM7" i="3"/>
  <c r="AE7" i="3"/>
  <c r="AF7" i="3" s="1"/>
  <c r="AD7" i="3"/>
  <c r="AA7" i="3"/>
  <c r="K7" i="3"/>
  <c r="AM6" i="3"/>
  <c r="AN6" i="3" s="1"/>
  <c r="AD6" i="3"/>
  <c r="AA6" i="3"/>
  <c r="K6" i="3"/>
  <c r="AM5" i="3"/>
  <c r="AE5" i="3"/>
  <c r="AG5" i="3" s="1"/>
  <c r="AH5" i="3" s="1"/>
  <c r="AD5" i="3"/>
  <c r="AA5" i="3"/>
  <c r="K5" i="3"/>
  <c r="AM4" i="3"/>
  <c r="AE4" i="3"/>
  <c r="AG4" i="3" s="1"/>
  <c r="AH4" i="3" s="1"/>
  <c r="AD4" i="3"/>
  <c r="AA4" i="3"/>
  <c r="K4" i="3"/>
  <c r="AM3" i="3"/>
  <c r="AD3" i="3"/>
  <c r="AA3" i="3"/>
  <c r="K3" i="3"/>
  <c r="AM2" i="3"/>
  <c r="AE2" i="3"/>
  <c r="AF2" i="3" s="1"/>
  <c r="AD2" i="3"/>
  <c r="AA2" i="3"/>
  <c r="AN2" i="3" s="1"/>
  <c r="K2" i="3"/>
  <c r="T8" i="11" l="1"/>
  <c r="T7" i="11"/>
  <c r="T12" i="11"/>
  <c r="T13" i="11"/>
  <c r="T10" i="11"/>
  <c r="T14" i="11"/>
  <c r="AI50" i="3"/>
  <c r="AJ50" i="3" s="1"/>
  <c r="AK7" i="3"/>
  <c r="AL7" i="3" s="1"/>
  <c r="AN44" i="3"/>
  <c r="AK50" i="3"/>
  <c r="AL50" i="3" s="1"/>
  <c r="AG110" i="3"/>
  <c r="AH110" i="3" s="1"/>
  <c r="AO38" i="3"/>
  <c r="AO120" i="3"/>
  <c r="AO131" i="3"/>
  <c r="AN144" i="3"/>
  <c r="AG78" i="3"/>
  <c r="AH78" i="3" s="1"/>
  <c r="AO60" i="3"/>
  <c r="AN66" i="3"/>
  <c r="AN81" i="3"/>
  <c r="AI4" i="3"/>
  <c r="AJ4" i="3" s="1"/>
  <c r="AE19" i="3"/>
  <c r="AI19" i="3" s="1"/>
  <c r="AJ19" i="3" s="1"/>
  <c r="AO28" i="3"/>
  <c r="AO30" i="3"/>
  <c r="AO31" i="3"/>
  <c r="AO73" i="3"/>
  <c r="AO74" i="3"/>
  <c r="AI76" i="3"/>
  <c r="AJ76" i="3" s="1"/>
  <c r="AN83" i="3"/>
  <c r="AO102" i="3"/>
  <c r="AN119" i="3"/>
  <c r="AG126" i="3"/>
  <c r="AH126" i="3" s="1"/>
  <c r="AO143" i="3"/>
  <c r="AO135" i="3"/>
  <c r="AO46" i="3"/>
  <c r="AP46" i="3" s="1"/>
  <c r="AN57" i="3"/>
  <c r="AN27" i="3"/>
  <c r="AF51" i="3"/>
  <c r="AE59" i="3"/>
  <c r="AG59" i="3" s="1"/>
  <c r="AH59" i="3" s="1"/>
  <c r="AN68" i="3"/>
  <c r="AE86" i="3"/>
  <c r="AK86" i="3" s="1"/>
  <c r="AL86" i="3" s="1"/>
  <c r="AN115" i="3"/>
  <c r="AN148" i="3"/>
  <c r="AN25" i="3"/>
  <c r="AE38" i="3"/>
  <c r="AG38" i="3" s="1"/>
  <c r="AH38" i="3" s="1"/>
  <c r="AN59" i="3"/>
  <c r="AO119" i="3"/>
  <c r="AE129" i="3"/>
  <c r="AE140" i="3"/>
  <c r="AF140" i="3" s="1"/>
  <c r="AN147" i="3"/>
  <c r="AN3" i="3"/>
  <c r="AN33" i="3"/>
  <c r="AN45" i="3"/>
  <c r="AF50" i="3"/>
  <c r="AN61" i="3"/>
  <c r="AE68" i="3"/>
  <c r="AI68" i="3" s="1"/>
  <c r="AJ68" i="3" s="1"/>
  <c r="AE125" i="3"/>
  <c r="AF135" i="3"/>
  <c r="AN29" i="3"/>
  <c r="AK4" i="3"/>
  <c r="AL4" i="3" s="1"/>
  <c r="AF34" i="3"/>
  <c r="AN51" i="3"/>
  <c r="AN80" i="3"/>
  <c r="AN89" i="3"/>
  <c r="AO100" i="3"/>
  <c r="AO105" i="3"/>
  <c r="AI106" i="3"/>
  <c r="AJ106" i="3" s="1"/>
  <c r="AN108" i="3"/>
  <c r="AN19" i="3"/>
  <c r="AO29" i="3"/>
  <c r="AN31" i="3"/>
  <c r="AK34" i="3"/>
  <c r="AL34" i="3" s="1"/>
  <c r="AN36" i="3"/>
  <c r="AG39" i="3"/>
  <c r="AF57" i="3"/>
  <c r="AN62" i="3"/>
  <c r="AE89" i="3"/>
  <c r="AF91" i="3"/>
  <c r="AN94" i="3"/>
  <c r="AN103" i="3"/>
  <c r="AN123" i="3"/>
  <c r="AO125" i="3"/>
  <c r="AO130" i="3"/>
  <c r="AG135" i="3"/>
  <c r="AH135" i="3" s="1"/>
  <c r="AN14" i="3"/>
  <c r="AO22" i="3"/>
  <c r="AI28" i="3"/>
  <c r="AJ28" i="3" s="1"/>
  <c r="AN30" i="3"/>
  <c r="AK39" i="3"/>
  <c r="AL39" i="3" s="1"/>
  <c r="AG57" i="3"/>
  <c r="AH57" i="3" s="1"/>
  <c r="AO77" i="3"/>
  <c r="AO83" i="3"/>
  <c r="AG91" i="3"/>
  <c r="AH91" i="3" s="1"/>
  <c r="AE99" i="3"/>
  <c r="AK99" i="3" s="1"/>
  <c r="AL99" i="3" s="1"/>
  <c r="AN116" i="3"/>
  <c r="AO53" i="3"/>
  <c r="AO6" i="3"/>
  <c r="AG24" i="3"/>
  <c r="AH24" i="3" s="1"/>
  <c r="AN28" i="3"/>
  <c r="AG31" i="3"/>
  <c r="AH31" i="3" s="1"/>
  <c r="AO35" i="3"/>
  <c r="AP38" i="3"/>
  <c r="AE40" i="3"/>
  <c r="AK40" i="3" s="1"/>
  <c r="AL40" i="3" s="1"/>
  <c r="AF49" i="3"/>
  <c r="AN75" i="3"/>
  <c r="AF4" i="3"/>
  <c r="AN9" i="3"/>
  <c r="AE17" i="3"/>
  <c r="AK17" i="3" s="1"/>
  <c r="AL17" i="3" s="1"/>
  <c r="AE21" i="3"/>
  <c r="AG21" i="3" s="1"/>
  <c r="AH21" i="3" s="1"/>
  <c r="AK31" i="3"/>
  <c r="AL31" i="3" s="1"/>
  <c r="AF46" i="3"/>
  <c r="AG49" i="3"/>
  <c r="AH49" i="3" s="1"/>
  <c r="AF106" i="3"/>
  <c r="AN152" i="3"/>
  <c r="AK49" i="3"/>
  <c r="AL49" i="3" s="1"/>
  <c r="AN71" i="3"/>
  <c r="AO75" i="3"/>
  <c r="AE80" i="3"/>
  <c r="AI80" i="3" s="1"/>
  <c r="AJ80" i="3" s="1"/>
  <c r="AG106" i="3"/>
  <c r="AH106" i="3" s="1"/>
  <c r="AE3" i="3"/>
  <c r="AO9" i="3"/>
  <c r="AK27" i="3"/>
  <c r="AL27" i="3" s="1"/>
  <c r="AG28" i="3"/>
  <c r="AH28" i="3" s="1"/>
  <c r="AI31" i="3"/>
  <c r="AJ31" i="3" s="1"/>
  <c r="AO49" i="3"/>
  <c r="AP49" i="3" s="1"/>
  <c r="AK52" i="3"/>
  <c r="AL52" i="3" s="1"/>
  <c r="AG52" i="3"/>
  <c r="AH52" i="3" s="1"/>
  <c r="AF52" i="3"/>
  <c r="AE65" i="3"/>
  <c r="AE72" i="3"/>
  <c r="AG152" i="3"/>
  <c r="AH152" i="3" s="1"/>
  <c r="AF152" i="3"/>
  <c r="AN39" i="3"/>
  <c r="AO39" i="3"/>
  <c r="AP39" i="3" s="1"/>
  <c r="AI121" i="3"/>
  <c r="AJ121" i="3" s="1"/>
  <c r="AG121" i="3"/>
  <c r="AH121" i="3" s="1"/>
  <c r="AO8" i="3"/>
  <c r="AK10" i="3"/>
  <c r="AL10" i="3" s="1"/>
  <c r="AE13" i="3"/>
  <c r="AG13" i="3" s="1"/>
  <c r="AH13" i="3" s="1"/>
  <c r="AE16" i="3"/>
  <c r="AI16" i="3" s="1"/>
  <c r="AJ16" i="3" s="1"/>
  <c r="AO17" i="3"/>
  <c r="AO19" i="3"/>
  <c r="AG22" i="3"/>
  <c r="AN24" i="3"/>
  <c r="AI25" i="3"/>
  <c r="AJ25" i="3" s="1"/>
  <c r="AF26" i="3"/>
  <c r="AG33" i="3"/>
  <c r="AH33" i="3" s="1"/>
  <c r="AG43" i="3"/>
  <c r="AH43" i="3" s="1"/>
  <c r="AI43" i="3"/>
  <c r="AJ43" i="3" s="1"/>
  <c r="AK43" i="3"/>
  <c r="AL43" i="3" s="1"/>
  <c r="AN58" i="3"/>
  <c r="AE144" i="3"/>
  <c r="AE132" i="3"/>
  <c r="AO3" i="3"/>
  <c r="AN11" i="3"/>
  <c r="AN13" i="3"/>
  <c r="AO24" i="3"/>
  <c r="AP24" i="3" s="1"/>
  <c r="AO27" i="3"/>
  <c r="AK33" i="3"/>
  <c r="AL33" i="3" s="1"/>
  <c r="AG53" i="3"/>
  <c r="AH53" i="3" s="1"/>
  <c r="AO66" i="3"/>
  <c r="AG95" i="3"/>
  <c r="AH95" i="3" s="1"/>
  <c r="AF95" i="3"/>
  <c r="AO126" i="3"/>
  <c r="AP126" i="3" s="1"/>
  <c r="AE136" i="3"/>
  <c r="AG136" i="3" s="1"/>
  <c r="AH136" i="3" s="1"/>
  <c r="AE98" i="3"/>
  <c r="AF98" i="3" s="1"/>
  <c r="AI117" i="3"/>
  <c r="AJ117" i="3" s="1"/>
  <c r="AG117" i="3"/>
  <c r="AH117" i="3" s="1"/>
  <c r="AF117" i="3"/>
  <c r="AF22" i="3"/>
  <c r="AE61" i="3"/>
  <c r="AG61" i="3" s="1"/>
  <c r="AH61" i="3" s="1"/>
  <c r="AE73" i="3"/>
  <c r="AO11" i="3"/>
  <c r="AO16" i="3"/>
  <c r="AI22" i="3"/>
  <c r="AJ22" i="3" s="1"/>
  <c r="AI26" i="3"/>
  <c r="AJ26" i="3" s="1"/>
  <c r="AK36" i="3"/>
  <c r="AL36" i="3" s="1"/>
  <c r="AF36" i="3"/>
  <c r="AH39" i="3"/>
  <c r="AG42" i="3"/>
  <c r="AH42" i="3" s="1"/>
  <c r="AK42" i="3"/>
  <c r="AL42" i="3" s="1"/>
  <c r="AF45" i="3"/>
  <c r="AI45" i="3"/>
  <c r="AJ45" i="3" s="1"/>
  <c r="AG45" i="3"/>
  <c r="AH45" i="3" s="1"/>
  <c r="AE62" i="3"/>
  <c r="AI62" i="3" s="1"/>
  <c r="AJ62" i="3" s="1"/>
  <c r="AN63" i="3"/>
  <c r="AN16" i="3"/>
  <c r="AG23" i="3"/>
  <c r="AH23" i="3" s="1"/>
  <c r="AE30" i="3"/>
  <c r="AI30" i="3" s="1"/>
  <c r="AJ30" i="3" s="1"/>
  <c r="AG36" i="3"/>
  <c r="AH36" i="3" s="1"/>
  <c r="AO41" i="3"/>
  <c r="AF42" i="3"/>
  <c r="AO52" i="3"/>
  <c r="AP52" i="3" s="1"/>
  <c r="AE84" i="3"/>
  <c r="AI84" i="3" s="1"/>
  <c r="AJ84" i="3" s="1"/>
  <c r="AE131" i="3"/>
  <c r="AK2" i="3"/>
  <c r="AL2" i="3" s="1"/>
  <c r="AG7" i="3"/>
  <c r="AH7" i="3" s="1"/>
  <c r="AN5" i="3"/>
  <c r="AI7" i="3"/>
  <c r="AJ7" i="3" s="1"/>
  <c r="AI9" i="3"/>
  <c r="AJ9" i="3" s="1"/>
  <c r="AE11" i="3"/>
  <c r="AO14" i="3"/>
  <c r="AN21" i="3"/>
  <c r="AN22" i="3"/>
  <c r="AK23" i="3"/>
  <c r="AL23" i="3" s="1"/>
  <c r="AK26" i="3"/>
  <c r="AL26" i="3" s="1"/>
  <c r="AG27" i="3"/>
  <c r="AH27" i="3" s="1"/>
  <c r="AF28" i="3"/>
  <c r="AO33" i="3"/>
  <c r="AP33" i="3" s="1"/>
  <c r="AI34" i="3"/>
  <c r="AJ34" i="3" s="1"/>
  <c r="AN38" i="3"/>
  <c r="AN40" i="3"/>
  <c r="AI42" i="3"/>
  <c r="AJ42" i="3" s="1"/>
  <c r="AK44" i="3"/>
  <c r="AL44" i="3" s="1"/>
  <c r="AG44" i="3"/>
  <c r="AH44" i="3" s="1"/>
  <c r="AI44" i="3"/>
  <c r="AJ44" i="3" s="1"/>
  <c r="AK45" i="3"/>
  <c r="AL45" i="3" s="1"/>
  <c r="AN60" i="3"/>
  <c r="AN65" i="3"/>
  <c r="AE88" i="3"/>
  <c r="AF88" i="3" s="1"/>
  <c r="AN41" i="3"/>
  <c r="AN46" i="3"/>
  <c r="AE55" i="3"/>
  <c r="AN82" i="3"/>
  <c r="AO86" i="3"/>
  <c r="AN88" i="3"/>
  <c r="AG89" i="3"/>
  <c r="AH89" i="3" s="1"/>
  <c r="AO91" i="3"/>
  <c r="AN92" i="3"/>
  <c r="AE94" i="3"/>
  <c r="AG94" i="3" s="1"/>
  <c r="AH94" i="3" s="1"/>
  <c r="AN99" i="3"/>
  <c r="AE107" i="3"/>
  <c r="AE120" i="3"/>
  <c r="AI123" i="3"/>
  <c r="AJ123" i="3" s="1"/>
  <c r="AE128" i="3"/>
  <c r="AK128" i="3" s="1"/>
  <c r="AL128" i="3" s="1"/>
  <c r="AK139" i="3"/>
  <c r="AL139" i="3" s="1"/>
  <c r="AO147" i="3"/>
  <c r="AN151" i="3"/>
  <c r="AO47" i="3"/>
  <c r="AO55" i="3"/>
  <c r="AO57" i="3"/>
  <c r="AP57" i="3" s="1"/>
  <c r="AO76" i="3"/>
  <c r="AN100" i="3"/>
  <c r="AN135" i="3"/>
  <c r="AN139" i="3"/>
  <c r="AO36" i="3"/>
  <c r="AP36" i="3" s="1"/>
  <c r="AF41" i="3"/>
  <c r="AO44" i="3"/>
  <c r="AE54" i="3"/>
  <c r="AI54" i="3" s="1"/>
  <c r="AJ54" i="3" s="1"/>
  <c r="AO65" i="3"/>
  <c r="AN77" i="3"/>
  <c r="AE79" i="3"/>
  <c r="AK89" i="3"/>
  <c r="AL89" i="3" s="1"/>
  <c r="AO92" i="3"/>
  <c r="AN102" i="3"/>
  <c r="AE108" i="3"/>
  <c r="AO122" i="3"/>
  <c r="AN128" i="3"/>
  <c r="AO139" i="3"/>
  <c r="AE148" i="3"/>
  <c r="AI148" i="3" s="1"/>
  <c r="AJ148" i="3" s="1"/>
  <c r="AO54" i="3"/>
  <c r="AN78" i="3"/>
  <c r="AO112" i="3"/>
  <c r="AN107" i="3"/>
  <c r="AN85" i="3"/>
  <c r="AE102" i="3"/>
  <c r="AG105" i="3"/>
  <c r="AH105" i="3" s="1"/>
  <c r="AE154" i="3"/>
  <c r="AK154" i="3" s="1"/>
  <c r="AL154" i="3" s="1"/>
  <c r="AN52" i="3"/>
  <c r="AK57" i="3"/>
  <c r="AL57" i="3" s="1"/>
  <c r="AN70" i="3"/>
  <c r="AG86" i="3"/>
  <c r="AH86" i="3" s="1"/>
  <c r="AI87" i="3"/>
  <c r="AJ87" i="3" s="1"/>
  <c r="AN96" i="3"/>
  <c r="AE112" i="3"/>
  <c r="AG112" i="3" s="1"/>
  <c r="AH112" i="3" s="1"/>
  <c r="AN125" i="3"/>
  <c r="AE130" i="3"/>
  <c r="AK135" i="3"/>
  <c r="AL135" i="3" s="1"/>
  <c r="AF37" i="3"/>
  <c r="AK37" i="3"/>
  <c r="AL37" i="3" s="1"/>
  <c r="AI37" i="3"/>
  <c r="AJ37" i="3" s="1"/>
  <c r="AG37" i="3"/>
  <c r="AH37" i="3" s="1"/>
  <c r="AK15" i="3"/>
  <c r="AL15" i="3" s="1"/>
  <c r="AI15" i="3"/>
  <c r="AJ15" i="3" s="1"/>
  <c r="AG15" i="3"/>
  <c r="AH15" i="3" s="1"/>
  <c r="AF15" i="3"/>
  <c r="AI32" i="3"/>
  <c r="AJ32" i="3" s="1"/>
  <c r="AG32" i="3"/>
  <c r="AH32" i="3" s="1"/>
  <c r="AK32" i="3"/>
  <c r="AL32" i="3" s="1"/>
  <c r="AF32" i="3"/>
  <c r="AI12" i="3"/>
  <c r="AJ12" i="3" s="1"/>
  <c r="AG12" i="3"/>
  <c r="AH12" i="3" s="1"/>
  <c r="AF12" i="3"/>
  <c r="AK12" i="3"/>
  <c r="AL12" i="3" s="1"/>
  <c r="AK20" i="3"/>
  <c r="AL20" i="3" s="1"/>
  <c r="AI20" i="3"/>
  <c r="AJ20" i="3" s="1"/>
  <c r="AG20" i="3"/>
  <c r="AH20" i="3" s="1"/>
  <c r="AF20" i="3"/>
  <c r="AG8" i="3"/>
  <c r="AH8" i="3" s="1"/>
  <c r="AE18" i="3"/>
  <c r="AO5" i="3"/>
  <c r="AP5" i="3" s="1"/>
  <c r="AF10" i="3"/>
  <c r="AN10" i="3"/>
  <c r="AO13" i="3"/>
  <c r="AP13" i="3" s="1"/>
  <c r="AG2" i="3"/>
  <c r="AH2" i="3" s="1"/>
  <c r="AO2" i="3"/>
  <c r="AN7" i="3"/>
  <c r="AI8" i="3"/>
  <c r="AJ8" i="3" s="1"/>
  <c r="AG10" i="3"/>
  <c r="AH10" i="3" s="1"/>
  <c r="AO10" i="3"/>
  <c r="AN15" i="3"/>
  <c r="AO18" i="3"/>
  <c r="AF23" i="3"/>
  <c r="AN23" i="3"/>
  <c r="AI24" i="3"/>
  <c r="AJ24" i="3" s="1"/>
  <c r="AN26" i="3"/>
  <c r="AF27" i="3"/>
  <c r="AI29" i="3"/>
  <c r="AJ29" i="3" s="1"/>
  <c r="AI33" i="3"/>
  <c r="AJ33" i="3" s="1"/>
  <c r="AO34" i="3"/>
  <c r="AP34" i="3" s="1"/>
  <c r="AN35" i="3"/>
  <c r="AG51" i="3"/>
  <c r="AH51" i="3" s="1"/>
  <c r="AK51" i="3"/>
  <c r="AL51" i="3" s="1"/>
  <c r="AI53" i="3"/>
  <c r="AJ53" i="3" s="1"/>
  <c r="AF53" i="3"/>
  <c r="AF5" i="3"/>
  <c r="AO7" i="3"/>
  <c r="AO15" i="3"/>
  <c r="AN20" i="3"/>
  <c r="AO23" i="3"/>
  <c r="AG40" i="3"/>
  <c r="AH40" i="3" s="1"/>
  <c r="AK41" i="3"/>
  <c r="AL41" i="3" s="1"/>
  <c r="AO43" i="3"/>
  <c r="AN43" i="3"/>
  <c r="AN12" i="3"/>
  <c r="AI13" i="3"/>
  <c r="AJ13" i="3" s="1"/>
  <c r="AI2" i="3"/>
  <c r="AJ2" i="3" s="1"/>
  <c r="AO4" i="3"/>
  <c r="AP4" i="3" s="1"/>
  <c r="AE6" i="3"/>
  <c r="AK8" i="3"/>
  <c r="AL8" i="3" s="1"/>
  <c r="AF9" i="3"/>
  <c r="AO12" i="3"/>
  <c r="AE14" i="3"/>
  <c r="AN17" i="3"/>
  <c r="AO20" i="3"/>
  <c r="AP20" i="3" s="1"/>
  <c r="AK24" i="3"/>
  <c r="AL24" i="3" s="1"/>
  <c r="AF25" i="3"/>
  <c r="AO25" i="3"/>
  <c r="AK29" i="3"/>
  <c r="AL29" i="3" s="1"/>
  <c r="AN34" i="3"/>
  <c r="AF35" i="3"/>
  <c r="AK47" i="3"/>
  <c r="AL47" i="3" s="1"/>
  <c r="AG47" i="3"/>
  <c r="AH47" i="3" s="1"/>
  <c r="AF47" i="3"/>
  <c r="AN54" i="3"/>
  <c r="AN4" i="3"/>
  <c r="AI5" i="3"/>
  <c r="AJ5" i="3" s="1"/>
  <c r="AK5" i="3"/>
  <c r="AL5" i="3" s="1"/>
  <c r="AG9" i="3"/>
  <c r="AH9" i="3" s="1"/>
  <c r="AK13" i="3"/>
  <c r="AL13" i="3" s="1"/>
  <c r="AG25" i="3"/>
  <c r="AH25" i="3" s="1"/>
  <c r="AG35" i="3"/>
  <c r="AH35" i="3" s="1"/>
  <c r="AK46" i="3"/>
  <c r="AL46" i="3" s="1"/>
  <c r="AI46" i="3"/>
  <c r="AJ46" i="3" s="1"/>
  <c r="AK58" i="3"/>
  <c r="AL58" i="3" s="1"/>
  <c r="AG58" i="3"/>
  <c r="AH58" i="3" s="1"/>
  <c r="AF58" i="3"/>
  <c r="AI35" i="3"/>
  <c r="AJ35" i="3" s="1"/>
  <c r="AN49" i="3"/>
  <c r="AN8" i="3"/>
  <c r="AO32" i="3"/>
  <c r="AP32" i="3" s="1"/>
  <c r="AN48" i="3"/>
  <c r="AO48" i="3"/>
  <c r="AN56" i="3"/>
  <c r="AO56" i="3"/>
  <c r="AO26" i="3"/>
  <c r="AP26" i="3" s="1"/>
  <c r="AK38" i="3"/>
  <c r="AL38" i="3" s="1"/>
  <c r="AI38" i="3"/>
  <c r="AJ38" i="3" s="1"/>
  <c r="AO42" i="3"/>
  <c r="AP42" i="3" s="1"/>
  <c r="AO45" i="3"/>
  <c r="AO50" i="3"/>
  <c r="AP50" i="3" s="1"/>
  <c r="AN50" i="3"/>
  <c r="AK54" i="3"/>
  <c r="AL54" i="3" s="1"/>
  <c r="AE56" i="3"/>
  <c r="AF13" i="3"/>
  <c r="AO21" i="3"/>
  <c r="AG29" i="3"/>
  <c r="AH29" i="3" s="1"/>
  <c r="AO37" i="3"/>
  <c r="AF38" i="3"/>
  <c r="AI39" i="3"/>
  <c r="AJ39" i="3" s="1"/>
  <c r="AO40" i="3"/>
  <c r="AG41" i="3"/>
  <c r="AN42" i="3"/>
  <c r="AF48" i="3"/>
  <c r="AI48" i="3"/>
  <c r="AJ48" i="3" s="1"/>
  <c r="AG48" i="3"/>
  <c r="AH48" i="3" s="1"/>
  <c r="AO63" i="3"/>
  <c r="AO68" i="3"/>
  <c r="AN74" i="3"/>
  <c r="AN97" i="3"/>
  <c r="AO97" i="3"/>
  <c r="AK62" i="3"/>
  <c r="AL62" i="3" s="1"/>
  <c r="AE63" i="3"/>
  <c r="AK64" i="3"/>
  <c r="AL64" i="3" s="1"/>
  <c r="AK69" i="3"/>
  <c r="AL69" i="3" s="1"/>
  <c r="AN72" i="3"/>
  <c r="AK83" i="3"/>
  <c r="AL83" i="3" s="1"/>
  <c r="AI83" i="3"/>
  <c r="AJ83" i="3" s="1"/>
  <c r="AG83" i="3"/>
  <c r="AH83" i="3" s="1"/>
  <c r="AG100" i="3"/>
  <c r="AF100" i="3"/>
  <c r="AK100" i="3"/>
  <c r="AL100" i="3" s="1"/>
  <c r="AI100" i="3"/>
  <c r="AJ100" i="3" s="1"/>
  <c r="AN47" i="3"/>
  <c r="AF55" i="3"/>
  <c r="AN55" i="3"/>
  <c r="AO58" i="3"/>
  <c r="AE60" i="3"/>
  <c r="AO72" i="3"/>
  <c r="AG73" i="3"/>
  <c r="AH73" i="3" s="1"/>
  <c r="AE74" i="3"/>
  <c r="AG76" i="3"/>
  <c r="AH76" i="3" s="1"/>
  <c r="AK76" i="3"/>
  <c r="AL76" i="3" s="1"/>
  <c r="AI78" i="3"/>
  <c r="AJ78" i="3" s="1"/>
  <c r="AF78" i="3"/>
  <c r="AF83" i="3"/>
  <c r="AI85" i="3"/>
  <c r="AJ85" i="3" s="1"/>
  <c r="AK85" i="3"/>
  <c r="AL85" i="3" s="1"/>
  <c r="AG85" i="3"/>
  <c r="AH85" i="3" s="1"/>
  <c r="AG90" i="3"/>
  <c r="AH90" i="3" s="1"/>
  <c r="AK90" i="3"/>
  <c r="AL90" i="3" s="1"/>
  <c r="AF90" i="3"/>
  <c r="AN101" i="3"/>
  <c r="AO101" i="3"/>
  <c r="AG55" i="3"/>
  <c r="AO61" i="3"/>
  <c r="AO67" i="3"/>
  <c r="AO69" i="3"/>
  <c r="AP69" i="3" s="1"/>
  <c r="AN69" i="3"/>
  <c r="AO82" i="3"/>
  <c r="AI93" i="3"/>
  <c r="AJ93" i="3" s="1"/>
  <c r="AK93" i="3"/>
  <c r="AL93" i="3" s="1"/>
  <c r="AG93" i="3"/>
  <c r="AH93" i="3" s="1"/>
  <c r="AF93" i="3"/>
  <c r="AN64" i="3"/>
  <c r="AN98" i="3"/>
  <c r="AO98" i="3"/>
  <c r="AO64" i="3"/>
  <c r="AG66" i="3"/>
  <c r="AF66" i="3"/>
  <c r="AK66" i="3"/>
  <c r="AL66" i="3" s="1"/>
  <c r="AI67" i="3"/>
  <c r="AJ67" i="3" s="1"/>
  <c r="AF67" i="3"/>
  <c r="AO71" i="3"/>
  <c r="AO84" i="3"/>
  <c r="AN84" i="3"/>
  <c r="AE92" i="3"/>
  <c r="AE96" i="3"/>
  <c r="AF64" i="3"/>
  <c r="AG67" i="3"/>
  <c r="AH67" i="3" s="1"/>
  <c r="AF69" i="3"/>
  <c r="AE70" i="3"/>
  <c r="AE71" i="3"/>
  <c r="AN73" i="3"/>
  <c r="AP76" i="3"/>
  <c r="AO79" i="3"/>
  <c r="AN79" i="3"/>
  <c r="AP83" i="3"/>
  <c r="AE115" i="3"/>
  <c r="AO51" i="3"/>
  <c r="AP51" i="3" s="1"/>
  <c r="AO59" i="3"/>
  <c r="AG64" i="3"/>
  <c r="AH64" i="3" s="1"/>
  <c r="AI66" i="3"/>
  <c r="AJ66" i="3" s="1"/>
  <c r="AI69" i="3"/>
  <c r="AJ69" i="3" s="1"/>
  <c r="AD75" i="3"/>
  <c r="AE75" i="3" s="1"/>
  <c r="AN76" i="3"/>
  <c r="AE77" i="3"/>
  <c r="AO78" i="3"/>
  <c r="AP78" i="3" s="1"/>
  <c r="AF80" i="3"/>
  <c r="AE81" i="3"/>
  <c r="AK94" i="3"/>
  <c r="AL94" i="3" s="1"/>
  <c r="AO62" i="3"/>
  <c r="AO70" i="3"/>
  <c r="AO81" i="3"/>
  <c r="AO85" i="3"/>
  <c r="AP85" i="3" s="1"/>
  <c r="AF86" i="3"/>
  <c r="AO88" i="3"/>
  <c r="AO89" i="3"/>
  <c r="AI91" i="3"/>
  <c r="AJ91" i="3" s="1"/>
  <c r="AK95" i="3"/>
  <c r="AL95" i="3" s="1"/>
  <c r="AO99" i="3"/>
  <c r="AG103" i="3"/>
  <c r="AH103" i="3" s="1"/>
  <c r="AK103" i="3"/>
  <c r="AL103" i="3" s="1"/>
  <c r="AI103" i="3"/>
  <c r="AJ103" i="3" s="1"/>
  <c r="AF103" i="3"/>
  <c r="AO104" i="3"/>
  <c r="AP104" i="3" s="1"/>
  <c r="AE119" i="3"/>
  <c r="AN121" i="3"/>
  <c r="AO121" i="3"/>
  <c r="AI129" i="3"/>
  <c r="AJ129" i="3" s="1"/>
  <c r="AK129" i="3"/>
  <c r="AL129" i="3" s="1"/>
  <c r="AG129" i="3"/>
  <c r="AH129" i="3" s="1"/>
  <c r="AF129" i="3"/>
  <c r="AO87" i="3"/>
  <c r="AN87" i="3"/>
  <c r="AE97" i="3"/>
  <c r="AK124" i="3"/>
  <c r="AL124" i="3" s="1"/>
  <c r="AG124" i="3"/>
  <c r="AH124" i="3" s="1"/>
  <c r="AF124" i="3"/>
  <c r="AI124" i="3"/>
  <c r="AJ124" i="3" s="1"/>
  <c r="AN127" i="3"/>
  <c r="AO127" i="3"/>
  <c r="AO80" i="3"/>
  <c r="AE82" i="3"/>
  <c r="AI86" i="3"/>
  <c r="AJ86" i="3" s="1"/>
  <c r="AN91" i="3"/>
  <c r="AE101" i="3"/>
  <c r="AG111" i="3"/>
  <c r="AH111" i="3" s="1"/>
  <c r="AI111" i="3"/>
  <c r="AJ111" i="3" s="1"/>
  <c r="AF111" i="3"/>
  <c r="AE122" i="3"/>
  <c r="AG87" i="3"/>
  <c r="AH87" i="3" s="1"/>
  <c r="AF87" i="3"/>
  <c r="AO108" i="3"/>
  <c r="AE138" i="3"/>
  <c r="AO90" i="3"/>
  <c r="AO110" i="3"/>
  <c r="AP110" i="3" s="1"/>
  <c r="AF113" i="3"/>
  <c r="AK113" i="3"/>
  <c r="AL113" i="3" s="1"/>
  <c r="AG113" i="3"/>
  <c r="AH113" i="3" s="1"/>
  <c r="AE114" i="3"/>
  <c r="AO117" i="3"/>
  <c r="AP117" i="3" s="1"/>
  <c r="AN117" i="3"/>
  <c r="AG132" i="3"/>
  <c r="AH132" i="3" s="1"/>
  <c r="AK132" i="3"/>
  <c r="AL132" i="3" s="1"/>
  <c r="AF132" i="3"/>
  <c r="AI132" i="3"/>
  <c r="AJ132" i="3" s="1"/>
  <c r="AN86" i="3"/>
  <c r="AN90" i="3"/>
  <c r="AO103" i="3"/>
  <c r="AF109" i="3"/>
  <c r="AK109" i="3"/>
  <c r="AL109" i="3" s="1"/>
  <c r="AG109" i="3"/>
  <c r="AH109" i="3" s="1"/>
  <c r="AN111" i="3"/>
  <c r="AI113" i="3"/>
  <c r="AJ113" i="3" s="1"/>
  <c r="AN93" i="3"/>
  <c r="AO93" i="3"/>
  <c r="AP93" i="3" s="1"/>
  <c r="AO94" i="3"/>
  <c r="AN104" i="3"/>
  <c r="AO106" i="3"/>
  <c r="AN106" i="3"/>
  <c r="AI109" i="3"/>
  <c r="AJ109" i="3" s="1"/>
  <c r="AO95" i="3"/>
  <c r="AN95" i="3"/>
  <c r="AG107" i="3"/>
  <c r="AH107" i="3" s="1"/>
  <c r="AI107" i="3"/>
  <c r="AJ107" i="3" s="1"/>
  <c r="AC208" i="3"/>
  <c r="AC209" i="3" s="1"/>
  <c r="AE116" i="3"/>
  <c r="AO129" i="3"/>
  <c r="AN129" i="3"/>
  <c r="AI104" i="3"/>
  <c r="AJ104" i="3" s="1"/>
  <c r="AK104" i="3"/>
  <c r="AL104" i="3" s="1"/>
  <c r="AF104" i="3"/>
  <c r="AF105" i="3"/>
  <c r="AK105" i="3"/>
  <c r="AL105" i="3" s="1"/>
  <c r="AN109" i="3"/>
  <c r="AO109" i="3"/>
  <c r="AK110" i="3"/>
  <c r="AL110" i="3" s="1"/>
  <c r="AF110" i="3"/>
  <c r="AF130" i="3"/>
  <c r="AK130" i="3"/>
  <c r="AL130" i="3" s="1"/>
  <c r="AI130" i="3"/>
  <c r="AJ130" i="3" s="1"/>
  <c r="AG130" i="3"/>
  <c r="AH130" i="3" s="1"/>
  <c r="AI125" i="3"/>
  <c r="AJ125" i="3" s="1"/>
  <c r="AK125" i="3"/>
  <c r="AL125" i="3" s="1"/>
  <c r="AF125" i="3"/>
  <c r="AG125" i="3"/>
  <c r="AH125" i="3" s="1"/>
  <c r="AN130" i="3"/>
  <c r="AO96" i="3"/>
  <c r="AO118" i="3"/>
  <c r="AN118" i="3"/>
  <c r="AN131" i="3"/>
  <c r="AN133" i="3"/>
  <c r="AO133" i="3"/>
  <c r="AN105" i="3"/>
  <c r="AN113" i="3"/>
  <c r="AI118" i="3"/>
  <c r="AJ118" i="3" s="1"/>
  <c r="AG118" i="3"/>
  <c r="AH118" i="3" s="1"/>
  <c r="AF118" i="3"/>
  <c r="AK118" i="3"/>
  <c r="AL118" i="3" s="1"/>
  <c r="AG123" i="3"/>
  <c r="AH123" i="3" s="1"/>
  <c r="AK123" i="3"/>
  <c r="AL123" i="3" s="1"/>
  <c r="AI131" i="3"/>
  <c r="AJ131" i="3" s="1"/>
  <c r="AK131" i="3"/>
  <c r="AL131" i="3" s="1"/>
  <c r="AG131" i="3"/>
  <c r="AH131" i="3" s="1"/>
  <c r="AF131" i="3"/>
  <c r="AO107" i="3"/>
  <c r="AO111" i="3"/>
  <c r="AN126" i="3"/>
  <c r="AO114" i="3"/>
  <c r="AN114" i="3"/>
  <c r="AF126" i="3"/>
  <c r="AK126" i="3"/>
  <c r="AL126" i="3" s="1"/>
  <c r="AE134" i="3"/>
  <c r="AE147" i="3"/>
  <c r="AF121" i="3"/>
  <c r="AK121" i="3"/>
  <c r="AL121" i="3" s="1"/>
  <c r="AE127" i="3"/>
  <c r="AE143" i="3"/>
  <c r="AO142" i="3"/>
  <c r="AN142" i="3"/>
  <c r="AO123" i="3"/>
  <c r="AO128" i="3"/>
  <c r="AO146" i="3"/>
  <c r="AN146" i="3"/>
  <c r="AP135" i="3"/>
  <c r="AO137" i="3"/>
  <c r="AE151" i="3"/>
  <c r="AO134" i="3"/>
  <c r="AN134" i="3"/>
  <c r="AO138" i="3"/>
  <c r="AN138" i="3"/>
  <c r="AI139" i="3"/>
  <c r="AJ139" i="3" s="1"/>
  <c r="AG139" i="3"/>
  <c r="AH139" i="3" s="1"/>
  <c r="AG140" i="3"/>
  <c r="AH140" i="3" s="1"/>
  <c r="AK140" i="3"/>
  <c r="AL140" i="3" s="1"/>
  <c r="AI140" i="3"/>
  <c r="AJ140" i="3" s="1"/>
  <c r="AO150" i="3"/>
  <c r="AN150" i="3"/>
  <c r="AO154" i="3"/>
  <c r="AN154" i="3"/>
  <c r="AE142" i="3"/>
  <c r="AI144" i="3"/>
  <c r="AJ144" i="3" s="1"/>
  <c r="AE146" i="3"/>
  <c r="AE150" i="3"/>
  <c r="AI152" i="3"/>
  <c r="AJ152" i="3" s="1"/>
  <c r="AE133" i="3"/>
  <c r="AE137" i="3"/>
  <c r="AE141" i="3"/>
  <c r="AK144" i="3"/>
  <c r="AL144" i="3" s="1"/>
  <c r="AE145" i="3"/>
  <c r="AE149" i="3"/>
  <c r="AK152" i="3"/>
  <c r="AL152" i="3" s="1"/>
  <c r="AE153" i="3"/>
  <c r="AN141" i="3"/>
  <c r="AN145" i="3"/>
  <c r="AN149" i="3"/>
  <c r="AN153" i="3"/>
  <c r="AO141" i="3"/>
  <c r="AO145" i="3"/>
  <c r="AO149" i="3"/>
  <c r="AO153" i="3"/>
  <c r="AO132" i="3"/>
  <c r="AO136" i="3"/>
  <c r="AO140" i="3"/>
  <c r="AO144" i="3"/>
  <c r="AO148" i="3"/>
  <c r="AO152" i="3"/>
  <c r="AP152" i="3" s="1"/>
  <c r="AI154" i="3" l="1"/>
  <c r="AJ154" i="3" s="1"/>
  <c r="AI40" i="3"/>
  <c r="AJ40" i="3" s="1"/>
  <c r="AG154" i="3"/>
  <c r="AH154" i="3" s="1"/>
  <c r="AF128" i="3"/>
  <c r="AK30" i="3"/>
  <c r="AL30" i="3" s="1"/>
  <c r="AP23" i="3"/>
  <c r="AG19" i="3"/>
  <c r="AH19" i="3" s="1"/>
  <c r="AF19" i="3"/>
  <c r="AF136" i="3"/>
  <c r="AI128" i="3"/>
  <c r="AJ128" i="3" s="1"/>
  <c r="AF40" i="3"/>
  <c r="AF154" i="3"/>
  <c r="AP106" i="3"/>
  <c r="AP89" i="3"/>
  <c r="AG88" i="3"/>
  <c r="AH88" i="3" s="1"/>
  <c r="AG80" i="3"/>
  <c r="AH80" i="3" s="1"/>
  <c r="AI136" i="3"/>
  <c r="AJ136" i="3" s="1"/>
  <c r="AK136" i="3"/>
  <c r="AL136" i="3" s="1"/>
  <c r="AK88" i="3"/>
  <c r="AL88" i="3" s="1"/>
  <c r="AK19" i="3"/>
  <c r="AL19" i="3" s="1"/>
  <c r="AG128" i="3"/>
  <c r="AH128" i="3" s="1"/>
  <c r="AK148" i="3"/>
  <c r="AL148" i="3" s="1"/>
  <c r="AI99" i="3"/>
  <c r="AJ99" i="3" s="1"/>
  <c r="AI88" i="3"/>
  <c r="AJ88" i="3" s="1"/>
  <c r="AK112" i="3"/>
  <c r="AL112" i="3" s="1"/>
  <c r="AP94" i="3"/>
  <c r="AP59" i="3"/>
  <c r="AK80" i="3"/>
  <c r="AL80" i="3" s="1"/>
  <c r="AP91" i="3"/>
  <c r="AI94" i="3"/>
  <c r="AJ94" i="3" s="1"/>
  <c r="AG54" i="3"/>
  <c r="AH54" i="3" s="1"/>
  <c r="AP121" i="3"/>
  <c r="AI59" i="3"/>
  <c r="AJ59" i="3" s="1"/>
  <c r="AP129" i="3"/>
  <c r="AP95" i="3"/>
  <c r="AK59" i="3"/>
  <c r="AL59" i="3" s="1"/>
  <c r="AG17" i="3"/>
  <c r="AH17" i="3" s="1"/>
  <c r="AG68" i="3"/>
  <c r="AH68" i="3" s="1"/>
  <c r="AF54" i="3"/>
  <c r="AF59" i="3"/>
  <c r="AK68" i="3"/>
  <c r="AL68" i="3" s="1"/>
  <c r="AP40" i="3"/>
  <c r="AI21" i="3"/>
  <c r="AJ21" i="3" s="1"/>
  <c r="AP140" i="3"/>
  <c r="AF94" i="3"/>
  <c r="AF17" i="3"/>
  <c r="AF68" i="3"/>
  <c r="AI17" i="3"/>
  <c r="AJ17" i="3" s="1"/>
  <c r="AP67" i="3"/>
  <c r="AP136" i="3"/>
  <c r="AI112" i="3"/>
  <c r="AJ112" i="3" s="1"/>
  <c r="AG99" i="3"/>
  <c r="AH99" i="3" s="1"/>
  <c r="AF99" i="3"/>
  <c r="AP88" i="3"/>
  <c r="AF62" i="3"/>
  <c r="AP21" i="3"/>
  <c r="AP43" i="3"/>
  <c r="AP28" i="3"/>
  <c r="AF89" i="3"/>
  <c r="AI89" i="3"/>
  <c r="AJ89" i="3" s="1"/>
  <c r="AK16" i="3"/>
  <c r="AL16" i="3" s="1"/>
  <c r="AN124" i="3"/>
  <c r="AP31" i="3"/>
  <c r="AK21" i="3"/>
  <c r="AL21" i="3" s="1"/>
  <c r="AF21" i="3"/>
  <c r="AP109" i="3"/>
  <c r="AK84" i="3"/>
  <c r="AL84" i="3" s="1"/>
  <c r="AP45" i="3"/>
  <c r="AP44" i="3"/>
  <c r="AF112" i="3"/>
  <c r="AG62" i="3"/>
  <c r="AH62" i="3" s="1"/>
  <c r="AP2" i="3"/>
  <c r="AP118" i="3"/>
  <c r="AP80" i="3"/>
  <c r="AP29" i="3"/>
  <c r="AP10" i="3"/>
  <c r="AP9" i="3"/>
  <c r="AP112" i="3"/>
  <c r="AI79" i="3"/>
  <c r="AJ79" i="3" s="1"/>
  <c r="AK79" i="3"/>
  <c r="AL79" i="3" s="1"/>
  <c r="AG79" i="3"/>
  <c r="AH79" i="3" s="1"/>
  <c r="AF79" i="3"/>
  <c r="AP27" i="3"/>
  <c r="AG98" i="3"/>
  <c r="AH98" i="3" s="1"/>
  <c r="AG84" i="3"/>
  <c r="AH84" i="3" s="1"/>
  <c r="AK65" i="3"/>
  <c r="AL65" i="3" s="1"/>
  <c r="AI65" i="3"/>
  <c r="AJ65" i="3" s="1"/>
  <c r="AF65" i="3"/>
  <c r="AG65" i="3"/>
  <c r="AH65" i="3" s="1"/>
  <c r="AF84" i="3"/>
  <c r="AP154" i="3"/>
  <c r="AP139" i="3"/>
  <c r="AK98" i="3"/>
  <c r="AL98" i="3" s="1"/>
  <c r="AI98" i="3"/>
  <c r="AJ98" i="3" s="1"/>
  <c r="AK61" i="3"/>
  <c r="AL61" i="3" s="1"/>
  <c r="AP35" i="3"/>
  <c r="AF30" i="3"/>
  <c r="AG30" i="3"/>
  <c r="AG144" i="3"/>
  <c r="AH144" i="3" s="1"/>
  <c r="AF144" i="3"/>
  <c r="AP123" i="3"/>
  <c r="AP53" i="3"/>
  <c r="AP17" i="3"/>
  <c r="AI102" i="3"/>
  <c r="AJ102" i="3" s="1"/>
  <c r="AF102" i="3"/>
  <c r="AG102" i="3"/>
  <c r="AK102" i="3"/>
  <c r="AL102" i="3" s="1"/>
  <c r="AG148" i="3"/>
  <c r="AH148" i="3" s="1"/>
  <c r="AF148" i="3"/>
  <c r="AI108" i="3"/>
  <c r="AJ108" i="3" s="1"/>
  <c r="AG108" i="3"/>
  <c r="AH108" i="3" s="1"/>
  <c r="AF108" i="3"/>
  <c r="AK108" i="3"/>
  <c r="AL108" i="3" s="1"/>
  <c r="AK107" i="3"/>
  <c r="AL107" i="3" s="1"/>
  <c r="AF107" i="3"/>
  <c r="AK55" i="3"/>
  <c r="AL55" i="3" s="1"/>
  <c r="AI55" i="3"/>
  <c r="AJ55" i="3" s="1"/>
  <c r="AI11" i="3"/>
  <c r="AJ11" i="3" s="1"/>
  <c r="AK11" i="3"/>
  <c r="AL11" i="3" s="1"/>
  <c r="AG11" i="3"/>
  <c r="AH11" i="3" s="1"/>
  <c r="AF11" i="3"/>
  <c r="AP105" i="3"/>
  <c r="AG16" i="3"/>
  <c r="AF16" i="3"/>
  <c r="AI120" i="3"/>
  <c r="AJ120" i="3" s="1"/>
  <c r="AK120" i="3"/>
  <c r="AL120" i="3" s="1"/>
  <c r="AG120" i="3"/>
  <c r="AF120" i="3"/>
  <c r="AP79" i="3"/>
  <c r="AF61" i="3"/>
  <c r="AP61" i="3"/>
  <c r="AP7" i="3"/>
  <c r="AP86" i="3"/>
  <c r="AI3" i="3"/>
  <c r="AJ3" i="3" s="1"/>
  <c r="AF3" i="3"/>
  <c r="AK3" i="3"/>
  <c r="AL3" i="3" s="1"/>
  <c r="AG3" i="3"/>
  <c r="AH3" i="3" s="1"/>
  <c r="AI72" i="3"/>
  <c r="AJ72" i="3" s="1"/>
  <c r="AK72" i="3"/>
  <c r="AL72" i="3" s="1"/>
  <c r="AG72" i="3"/>
  <c r="AH72" i="3" s="1"/>
  <c r="AF72" i="3"/>
  <c r="AP131" i="3"/>
  <c r="AI61" i="3"/>
  <c r="AJ61" i="3" s="1"/>
  <c r="AK73" i="3"/>
  <c r="AL73" i="3" s="1"/>
  <c r="AI73" i="3"/>
  <c r="AJ73" i="3" s="1"/>
  <c r="AF73" i="3"/>
  <c r="AP22" i="3"/>
  <c r="AH22" i="3"/>
  <c r="AI75" i="3"/>
  <c r="AJ75" i="3" s="1"/>
  <c r="AK75" i="3"/>
  <c r="AL75" i="3" s="1"/>
  <c r="AG75" i="3"/>
  <c r="AF75" i="3"/>
  <c r="AK151" i="3"/>
  <c r="AL151" i="3" s="1"/>
  <c r="AI151" i="3"/>
  <c r="AJ151" i="3" s="1"/>
  <c r="AG151" i="3"/>
  <c r="AF151" i="3"/>
  <c r="AK134" i="3"/>
  <c r="AL134" i="3" s="1"/>
  <c r="AG134" i="3"/>
  <c r="AH134" i="3" s="1"/>
  <c r="AF134" i="3"/>
  <c r="AI134" i="3"/>
  <c r="AJ134" i="3" s="1"/>
  <c r="AP141" i="3"/>
  <c r="AI149" i="3"/>
  <c r="AJ149" i="3" s="1"/>
  <c r="AG149" i="3"/>
  <c r="AH149" i="3" s="1"/>
  <c r="AF149" i="3"/>
  <c r="AK149" i="3"/>
  <c r="AL149" i="3" s="1"/>
  <c r="AI141" i="3"/>
  <c r="AJ141" i="3" s="1"/>
  <c r="AG141" i="3"/>
  <c r="AH141" i="3" s="1"/>
  <c r="AF141" i="3"/>
  <c r="AK141" i="3"/>
  <c r="AL141" i="3" s="1"/>
  <c r="AP111" i="3"/>
  <c r="AG114" i="3"/>
  <c r="AH114" i="3" s="1"/>
  <c r="AF114" i="3"/>
  <c r="AI114" i="3"/>
  <c r="AJ114" i="3" s="1"/>
  <c r="AK114" i="3"/>
  <c r="AL114" i="3" s="1"/>
  <c r="AI101" i="3"/>
  <c r="AJ101" i="3" s="1"/>
  <c r="AF101" i="3"/>
  <c r="AG101" i="3"/>
  <c r="AH101" i="3" s="1"/>
  <c r="AK101" i="3"/>
  <c r="AL101" i="3" s="1"/>
  <c r="AP87" i="3"/>
  <c r="AF71" i="3"/>
  <c r="AG71" i="3"/>
  <c r="AH71" i="3" s="1"/>
  <c r="AK71" i="3"/>
  <c r="AL71" i="3" s="1"/>
  <c r="AI71" i="3"/>
  <c r="AJ71" i="3" s="1"/>
  <c r="AP64" i="3"/>
  <c r="AP113" i="3"/>
  <c r="AP58" i="3"/>
  <c r="AP41" i="3"/>
  <c r="AH41" i="3"/>
  <c r="AF18" i="3"/>
  <c r="AK18" i="3"/>
  <c r="AL18" i="3" s="1"/>
  <c r="AI18" i="3"/>
  <c r="AJ18" i="3" s="1"/>
  <c r="AG18" i="3"/>
  <c r="AH18" i="3" s="1"/>
  <c r="AP8" i="3"/>
  <c r="AI145" i="3"/>
  <c r="AJ145" i="3" s="1"/>
  <c r="AG145" i="3"/>
  <c r="AH145" i="3" s="1"/>
  <c r="AF145" i="3"/>
  <c r="AK145" i="3"/>
  <c r="AL145" i="3" s="1"/>
  <c r="AK150" i="3"/>
  <c r="AL150" i="3" s="1"/>
  <c r="AI150" i="3"/>
  <c r="AJ150" i="3" s="1"/>
  <c r="AG150" i="3"/>
  <c r="AH150" i="3" s="1"/>
  <c r="AF150" i="3"/>
  <c r="AK142" i="3"/>
  <c r="AL142" i="3" s="1"/>
  <c r="AI142" i="3"/>
  <c r="AJ142" i="3" s="1"/>
  <c r="AG142" i="3"/>
  <c r="AH142" i="3" s="1"/>
  <c r="AF142" i="3"/>
  <c r="AO124" i="3"/>
  <c r="AP107" i="3"/>
  <c r="AK116" i="3"/>
  <c r="AL116" i="3" s="1"/>
  <c r="AG116" i="3"/>
  <c r="AI116" i="3"/>
  <c r="AJ116" i="3" s="1"/>
  <c r="AF116" i="3"/>
  <c r="AP71" i="3"/>
  <c r="AF63" i="3"/>
  <c r="AK63" i="3"/>
  <c r="AL63" i="3" s="1"/>
  <c r="AI63" i="3"/>
  <c r="AJ63" i="3" s="1"/>
  <c r="AG63" i="3"/>
  <c r="AH63" i="3" s="1"/>
  <c r="AP12" i="3"/>
  <c r="AF127" i="3"/>
  <c r="AK127" i="3"/>
  <c r="AL127" i="3" s="1"/>
  <c r="AG127" i="3"/>
  <c r="AH127" i="3" s="1"/>
  <c r="AI127" i="3"/>
  <c r="AJ127" i="3" s="1"/>
  <c r="AF97" i="3"/>
  <c r="AK97" i="3"/>
  <c r="AL97" i="3" s="1"/>
  <c r="AI97" i="3"/>
  <c r="AJ97" i="3" s="1"/>
  <c r="AG97" i="3"/>
  <c r="AH97" i="3" s="1"/>
  <c r="AG77" i="3"/>
  <c r="AF77" i="3"/>
  <c r="AK77" i="3"/>
  <c r="AL77" i="3" s="1"/>
  <c r="AI77" i="3"/>
  <c r="AJ77" i="3" s="1"/>
  <c r="AK115" i="3"/>
  <c r="AL115" i="3" s="1"/>
  <c r="AI115" i="3"/>
  <c r="AJ115" i="3" s="1"/>
  <c r="AF115" i="3"/>
  <c r="AG115" i="3"/>
  <c r="AK147" i="3"/>
  <c r="AL147" i="3" s="1"/>
  <c r="AI147" i="3"/>
  <c r="AJ147" i="3" s="1"/>
  <c r="AG147" i="3"/>
  <c r="AF147" i="3"/>
  <c r="AP132" i="3"/>
  <c r="AI137" i="3"/>
  <c r="AJ137" i="3" s="1"/>
  <c r="AF137" i="3"/>
  <c r="AK137" i="3"/>
  <c r="AL137" i="3" s="1"/>
  <c r="AG137" i="3"/>
  <c r="AH137" i="3" s="1"/>
  <c r="AP128" i="3"/>
  <c r="AP130" i="3"/>
  <c r="AK119" i="3"/>
  <c r="AL119" i="3" s="1"/>
  <c r="AI119" i="3"/>
  <c r="AJ119" i="3" s="1"/>
  <c r="AF119" i="3"/>
  <c r="AG119" i="3"/>
  <c r="AK70" i="3"/>
  <c r="AL70" i="3" s="1"/>
  <c r="AG70" i="3"/>
  <c r="AH70" i="3" s="1"/>
  <c r="AF70" i="3"/>
  <c r="AI70" i="3"/>
  <c r="AJ70" i="3" s="1"/>
  <c r="AK96" i="3"/>
  <c r="AL96" i="3" s="1"/>
  <c r="AG96" i="3"/>
  <c r="AH96" i="3" s="1"/>
  <c r="AI96" i="3"/>
  <c r="AJ96" i="3" s="1"/>
  <c r="AF96" i="3"/>
  <c r="AH100" i="3"/>
  <c r="AP100" i="3"/>
  <c r="AP25" i="3"/>
  <c r="AI82" i="3"/>
  <c r="AJ82" i="3" s="1"/>
  <c r="AF82" i="3"/>
  <c r="AK82" i="3"/>
  <c r="AL82" i="3" s="1"/>
  <c r="AG82" i="3"/>
  <c r="AH82" i="3" s="1"/>
  <c r="AP63" i="3"/>
  <c r="AF56" i="3"/>
  <c r="AI56" i="3"/>
  <c r="AJ56" i="3" s="1"/>
  <c r="AG56" i="3"/>
  <c r="AH56" i="3" s="1"/>
  <c r="AK56" i="3"/>
  <c r="AL56" i="3" s="1"/>
  <c r="AP48" i="3"/>
  <c r="AI6" i="3"/>
  <c r="AJ6" i="3" s="1"/>
  <c r="AF6" i="3"/>
  <c r="AG6" i="3"/>
  <c r="AK6" i="3"/>
  <c r="AL6" i="3" s="1"/>
  <c r="AP47" i="3"/>
  <c r="AI153" i="3"/>
  <c r="AJ153" i="3" s="1"/>
  <c r="AG153" i="3"/>
  <c r="AH153" i="3" s="1"/>
  <c r="AF153" i="3"/>
  <c r="AK153" i="3"/>
  <c r="AL153" i="3" s="1"/>
  <c r="AK146" i="3"/>
  <c r="AL146" i="3" s="1"/>
  <c r="AI146" i="3"/>
  <c r="AJ146" i="3" s="1"/>
  <c r="AG146" i="3"/>
  <c r="AH146" i="3" s="1"/>
  <c r="AF146" i="3"/>
  <c r="AF81" i="3"/>
  <c r="AK81" i="3"/>
  <c r="AL81" i="3" s="1"/>
  <c r="AI81" i="3"/>
  <c r="AJ81" i="3" s="1"/>
  <c r="AG81" i="3"/>
  <c r="AH81" i="3" s="1"/>
  <c r="AP101" i="3"/>
  <c r="AG74" i="3"/>
  <c r="AF74" i="3"/>
  <c r="AK74" i="3"/>
  <c r="AL74" i="3" s="1"/>
  <c r="AI74" i="3"/>
  <c r="AJ74" i="3" s="1"/>
  <c r="AK138" i="3"/>
  <c r="AL138" i="3" s="1"/>
  <c r="AG138" i="3"/>
  <c r="AH138" i="3" s="1"/>
  <c r="AF138" i="3"/>
  <c r="AI138" i="3"/>
  <c r="AJ138" i="3" s="1"/>
  <c r="AI133" i="3"/>
  <c r="AJ133" i="3" s="1"/>
  <c r="AF133" i="3"/>
  <c r="AK133" i="3"/>
  <c r="AL133" i="3" s="1"/>
  <c r="AG133" i="3"/>
  <c r="AH133" i="3" s="1"/>
  <c r="AP138" i="3"/>
  <c r="AK143" i="3"/>
  <c r="AL143" i="3" s="1"/>
  <c r="AI143" i="3"/>
  <c r="AJ143" i="3" s="1"/>
  <c r="AG143" i="3"/>
  <c r="AF143" i="3"/>
  <c r="AP90" i="3"/>
  <c r="AF92" i="3"/>
  <c r="AK92" i="3"/>
  <c r="AL92" i="3" s="1"/>
  <c r="AI92" i="3"/>
  <c r="AJ92" i="3" s="1"/>
  <c r="AG92" i="3"/>
  <c r="AP98" i="3"/>
  <c r="AP55" i="3"/>
  <c r="AH55" i="3"/>
  <c r="AI60" i="3"/>
  <c r="AJ60" i="3" s="1"/>
  <c r="AG60" i="3"/>
  <c r="AF60" i="3"/>
  <c r="AK60" i="3"/>
  <c r="AL60" i="3" s="1"/>
  <c r="AP37" i="3"/>
  <c r="AP73" i="3"/>
  <c r="AP15" i="3"/>
  <c r="AP125" i="3"/>
  <c r="AP103" i="3"/>
  <c r="AF122" i="3"/>
  <c r="AK122" i="3"/>
  <c r="AL122" i="3" s="1"/>
  <c r="AG122" i="3"/>
  <c r="AI122" i="3"/>
  <c r="AJ122" i="3" s="1"/>
  <c r="AH66" i="3"/>
  <c r="AP66" i="3"/>
  <c r="AI14" i="3"/>
  <c r="AJ14" i="3" s="1"/>
  <c r="AG14" i="3"/>
  <c r="AF14" i="3"/>
  <c r="AK14" i="3"/>
  <c r="AL14" i="3" s="1"/>
  <c r="AP68" i="3" l="1"/>
  <c r="AP19" i="3"/>
  <c r="AP54" i="3"/>
  <c r="AP99" i="3"/>
  <c r="AP70" i="3"/>
  <c r="AP11" i="3"/>
  <c r="AP62" i="3"/>
  <c r="AP145" i="3"/>
  <c r="AP149" i="3"/>
  <c r="AP114" i="3"/>
  <c r="AH102" i="3"/>
  <c r="AP102" i="3"/>
  <c r="AP3" i="3"/>
  <c r="AP72" i="3"/>
  <c r="AP148" i="3"/>
  <c r="AP84" i="3"/>
  <c r="AH120" i="3"/>
  <c r="AP120" i="3"/>
  <c r="AH30" i="3"/>
  <c r="AP30" i="3"/>
  <c r="AP144" i="3"/>
  <c r="AH16" i="3"/>
  <c r="AP16" i="3"/>
  <c r="AP134" i="3"/>
  <c r="AP96" i="3"/>
  <c r="AP150" i="3"/>
  <c r="AP127" i="3"/>
  <c r="AP18" i="3"/>
  <c r="AP65" i="3"/>
  <c r="AP108" i="3"/>
  <c r="AH122" i="3"/>
  <c r="AP122" i="3"/>
  <c r="AP116" i="3"/>
  <c r="AH116" i="3"/>
  <c r="AH119" i="3"/>
  <c r="AP119" i="3"/>
  <c r="AH74" i="3"/>
  <c r="AP74" i="3"/>
  <c r="AP146" i="3"/>
  <c r="AP82" i="3"/>
  <c r="AH75" i="3"/>
  <c r="AP75" i="3"/>
  <c r="AP97" i="3"/>
  <c r="AP81" i="3"/>
  <c r="AP14" i="3"/>
  <c r="AH14" i="3"/>
  <c r="AH92" i="3"/>
  <c r="AP92" i="3"/>
  <c r="AH143" i="3"/>
  <c r="AP143" i="3"/>
  <c r="AP137" i="3"/>
  <c r="AP153" i="3"/>
  <c r="AP133" i="3"/>
  <c r="AP60" i="3"/>
  <c r="AH60" i="3"/>
  <c r="AP77" i="3"/>
  <c r="AH77" i="3"/>
  <c r="AP142" i="3"/>
  <c r="AH151" i="3"/>
  <c r="AP151" i="3"/>
  <c r="AH6" i="3"/>
  <c r="AP6" i="3"/>
  <c r="AH147" i="3"/>
  <c r="AP147" i="3"/>
  <c r="AP56" i="3"/>
  <c r="AH115" i="3"/>
  <c r="AP115" i="3"/>
  <c r="AP12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Keith Pembleton</author>
  </authors>
  <commentList>
    <comment ref="AB120" authorId="0" shapeId="0" xr:uid="{24A71491-B9CA-47EB-A24A-751017AF7EE1}">
      <text>
        <r>
          <rPr>
            <b/>
            <sz val="9"/>
            <color indexed="81"/>
            <rFont val="Tahoma"/>
            <family val="2"/>
          </rPr>
          <t>Keith Pembleton:</t>
        </r>
        <r>
          <rPr>
            <sz val="9"/>
            <color indexed="81"/>
            <rFont val="Tahoma"/>
            <family val="2"/>
          </rPr>
          <t xml:space="preserve">
No grain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tc={8FDE1713-74D3-4B18-83B0-115DBCC57CAA}</author>
  </authors>
  <commentList>
    <comment ref="V1" authorId="0" shapeId="0" xr:uid="{8FDE1713-74D3-4B18-83B0-115DBCC57CAA}">
      <text>
        <t>[Threaded comment]
Your version of Excel allows you to read this threaded comment; however, any edits to it will get removed if the file is opened in a newer version of Excel. Learn more: https://go.microsoft.com/fwlink/?linkid=870924
Comment:
    fIELD DESNITY IS NBR OF PLANT WITHIN ONE ROW WITH 0.2M OF DISTANCE BETWEEN ROW
fd= COUNT /(0.5*0.2)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tc={EF81E129-5C8C-4750-87DE-62B9FCE90B64}</author>
  </authors>
  <commentList>
    <comment ref="D1" authorId="0" shapeId="0" xr:uid="{EF81E129-5C8C-4750-87DE-62B9FCE90B64}">
      <text>
        <t>[Threaded comment]
Your version of Excel allows you to read this threaded comment; however, any edits to it will get removed if the file is opened in a newer version of Excel. Learn more: https://go.microsoft.com/fwlink/?linkid=870924
Comment:
    14 das count</t>
      </text>
    </comment>
  </commentList>
</comments>
</file>

<file path=xl/sharedStrings.xml><?xml version="1.0" encoding="utf-8"?>
<sst xmlns="http://schemas.openxmlformats.org/spreadsheetml/2006/main" count="4133" uniqueCount="156">
  <si>
    <t>Varieties</t>
  </si>
  <si>
    <t>Pop</t>
  </si>
  <si>
    <t>Date</t>
  </si>
  <si>
    <t>Average of LAI (m2/m2)</t>
  </si>
  <si>
    <t>Average of SLA m2/kg</t>
  </si>
  <si>
    <t>Average of repro dry wt kg per ha</t>
  </si>
  <si>
    <t>Average of stem dry wt kg per ha</t>
  </si>
  <si>
    <t>Average of leaf dry wt kg per ha</t>
  </si>
  <si>
    <t>Average of dry wt kg per ha</t>
  </si>
  <si>
    <t>Average of dry grain yield</t>
  </si>
  <si>
    <t>assesment</t>
  </si>
  <si>
    <t>date</t>
  </si>
  <si>
    <t>site</t>
  </si>
  <si>
    <t>experiment</t>
  </si>
  <si>
    <t>coloum</t>
  </si>
  <si>
    <t>row</t>
  </si>
  <si>
    <t>plot</t>
  </si>
  <si>
    <t>Block</t>
  </si>
  <si>
    <t>treatment</t>
  </si>
  <si>
    <t>N treat</t>
  </si>
  <si>
    <t>Ntrtmt</t>
  </si>
  <si>
    <t>cultivar</t>
  </si>
  <si>
    <t>comment</t>
  </si>
  <si>
    <t>NDVI</t>
  </si>
  <si>
    <t>leaf wt</t>
  </si>
  <si>
    <t>stem wt</t>
  </si>
  <si>
    <t>flower wt</t>
  </si>
  <si>
    <t>number of flowers</t>
  </si>
  <si>
    <t>total sample wt</t>
  </si>
  <si>
    <t>total sample minus sub sample</t>
  </si>
  <si>
    <t>leaf total wet wt</t>
  </si>
  <si>
    <t>leaf total wet wt minus leaf area wt</t>
  </si>
  <si>
    <t>leaf folded or flat</t>
  </si>
  <si>
    <t>image number</t>
  </si>
  <si>
    <t>leaf area</t>
  </si>
  <si>
    <t>corrected leaf area</t>
  </si>
  <si>
    <t>14% moisture adjusted yield (t/ha)</t>
  </si>
  <si>
    <t>dry grain yield (t/ha)</t>
  </si>
  <si>
    <t>%DM</t>
  </si>
  <si>
    <t>dry wt g per m2</t>
  </si>
  <si>
    <t>dry wt kg per ha</t>
  </si>
  <si>
    <t>leaf dry wt g per m2</t>
  </si>
  <si>
    <t>leaf dry wt kg per ha</t>
  </si>
  <si>
    <t>stem dry wt g per m2</t>
  </si>
  <si>
    <t>stem dry wt kg per ha</t>
  </si>
  <si>
    <t>repro dry wt g per m2</t>
  </si>
  <si>
    <t>repro dry wt kg per ha</t>
  </si>
  <si>
    <t>dry mass of leaf area scaned (g)</t>
  </si>
  <si>
    <t>SLA mm2/g</t>
  </si>
  <si>
    <t>SLA m2/kg</t>
  </si>
  <si>
    <t>LAI (m2/m2)</t>
  </si>
  <si>
    <t>Walkaman</t>
  </si>
  <si>
    <t>N timeing</t>
  </si>
  <si>
    <t>N01</t>
  </si>
  <si>
    <t>D0</t>
  </si>
  <si>
    <t>Doongara</t>
  </si>
  <si>
    <t xml:space="preserve">Okay </t>
  </si>
  <si>
    <t>NA</t>
  </si>
  <si>
    <t>fold</t>
  </si>
  <si>
    <t>N02</t>
  </si>
  <si>
    <t>V0</t>
  </si>
  <si>
    <t>Viet 4</t>
  </si>
  <si>
    <t>flat</t>
  </si>
  <si>
    <t>N03</t>
  </si>
  <si>
    <t>Y0</t>
  </si>
  <si>
    <t>YRL 39</t>
  </si>
  <si>
    <t>Row Labels</t>
  </si>
  <si>
    <t>(blank)</t>
  </si>
  <si>
    <t>20-Feb</t>
  </si>
  <si>
    <t>12-Apr</t>
  </si>
  <si>
    <t>4-May</t>
  </si>
  <si>
    <t>Grand Total</t>
  </si>
  <si>
    <t>FOLD</t>
  </si>
  <si>
    <t>FLAT</t>
  </si>
  <si>
    <t>?</t>
  </si>
  <si>
    <t>Average of dry grain yield (t/ha)</t>
  </si>
  <si>
    <t>Variety</t>
  </si>
  <si>
    <t>N_top</t>
  </si>
  <si>
    <t>100% up front</t>
  </si>
  <si>
    <t>20% up front</t>
  </si>
  <si>
    <t>50% up front</t>
  </si>
  <si>
    <t>80% up front</t>
  </si>
  <si>
    <t>Walkamin_WS_2018_0</t>
  </si>
  <si>
    <t>Walkamin_WS_2018_20% up front</t>
  </si>
  <si>
    <t>Walkamin_WS_2018_50% up front</t>
  </si>
  <si>
    <t>Walkamin_WS_2018_80% up front</t>
  </si>
  <si>
    <t>Walkamin_WS_2018_100% up front</t>
  </si>
  <si>
    <t>TOS</t>
  </si>
  <si>
    <t>treatment A</t>
  </si>
  <si>
    <t>N rate</t>
  </si>
  <si>
    <t>pop</t>
  </si>
  <si>
    <t>N by Pop by cult</t>
  </si>
  <si>
    <t>YUA16-V30</t>
  </si>
  <si>
    <t>Harvest</t>
  </si>
  <si>
    <t>Walkamin</t>
  </si>
  <si>
    <t>grain_yield</t>
  </si>
  <si>
    <t>Average of grain_yield</t>
  </si>
  <si>
    <t>Nrate</t>
  </si>
  <si>
    <t>Field_density</t>
  </si>
  <si>
    <t>number of tillers 31 jan 2018</t>
  </si>
  <si>
    <t>date of tillering</t>
  </si>
  <si>
    <t>date of PI</t>
  </si>
  <si>
    <t>Date of flower</t>
  </si>
  <si>
    <t>date of milky dough</t>
  </si>
  <si>
    <t>date of physilogical maturity</t>
  </si>
  <si>
    <t>sowing</t>
  </si>
  <si>
    <t>PI_DAS</t>
  </si>
  <si>
    <t>FL_DAS</t>
  </si>
  <si>
    <t>PM_DAS</t>
  </si>
  <si>
    <t>density</t>
  </si>
  <si>
    <t>Density_28/14DAS /COUNT ON 0.5 LENGTH ROW</t>
  </si>
  <si>
    <t>Average of density</t>
  </si>
  <si>
    <t>G3</t>
  </si>
  <si>
    <t>YRL39</t>
  </si>
  <si>
    <t>G6</t>
  </si>
  <si>
    <t>VIET 4</t>
  </si>
  <si>
    <t>F1</t>
  </si>
  <si>
    <t>YUA16=V30</t>
  </si>
  <si>
    <t>F2</t>
  </si>
  <si>
    <t>DOONGARA</t>
  </si>
  <si>
    <t>F5</t>
  </si>
  <si>
    <t>E5</t>
  </si>
  <si>
    <t>E6</t>
  </si>
  <si>
    <t>D1</t>
  </si>
  <si>
    <t>C1</t>
  </si>
  <si>
    <t>C2</t>
  </si>
  <si>
    <t>C4</t>
  </si>
  <si>
    <t>C6</t>
  </si>
  <si>
    <t>B3</t>
  </si>
  <si>
    <t>B4</t>
  </si>
  <si>
    <t>A1</t>
  </si>
  <si>
    <t>A3</t>
  </si>
  <si>
    <t>Plot</t>
  </si>
  <si>
    <t>variety</t>
  </si>
  <si>
    <t>Plants/m2</t>
  </si>
  <si>
    <t>Tillering</t>
  </si>
  <si>
    <t>PI Date</t>
  </si>
  <si>
    <t>Booting</t>
  </si>
  <si>
    <t>Flowering</t>
  </si>
  <si>
    <t>Height</t>
  </si>
  <si>
    <t>Plot Length</t>
  </si>
  <si>
    <t>plot width</t>
  </si>
  <si>
    <t>plot area</t>
  </si>
  <si>
    <t>Moisture</t>
  </si>
  <si>
    <t>seed weight</t>
  </si>
  <si>
    <t>adjusted</t>
  </si>
  <si>
    <t>yield</t>
  </si>
  <si>
    <t>tos</t>
  </si>
  <si>
    <t>PI</t>
  </si>
  <si>
    <t>FL</t>
  </si>
  <si>
    <t>Gform</t>
  </si>
  <si>
    <t>Average of PI_DAS</t>
  </si>
  <si>
    <t>Average of FL_DAS</t>
  </si>
  <si>
    <t>Average of PM_DAS</t>
  </si>
  <si>
    <t>PM</t>
  </si>
  <si>
    <t>Ntiming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</si>
</sst>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0" fontId="2" fillId="0" borderId="0" xfId="1"/>
    <xf numFmtId="0" fontId="1" fillId="0" borderId="0" xfId="1" applyFont="1"/>
    <xf numFmtId="14" fontId="1" fillId="0" borderId="0" xfId="1" applyNumberFormat="1" applyFont="1"/>
    <xf numFmtId="0" fontId="1" fillId="2" borderId="0" xfId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  <xf numFmtId="15" fontId="0" fillId="0" borderId="0" xfId="0" applyNumberFormat="1"/>
    <xf numFmtId="16" fontId="0" fillId="0" borderId="0" xfId="0" applyNumberFormat="1"/>
    <xf numFmtId="14" fontId="0" fillId="0" borderId="0" xfId="0" applyNumberFormat="1" applyAlignment="1">
      <alignment horizontal="left"/>
    </xf>
    <xf numFmtId="1" fontId="0" fillId="0" borderId="0" xfId="0" applyNumberFormat="1"/>
    <xf numFmtId="2" fontId="0" fillId="0" borderId="0" xfId="0" applyNumberFormat="1"/>
  </cellXfs>
  <cellStyles count="2">
    <cellStyle name="Normal" xfId="0" builtinId="0"/>
    <cellStyle name="Normal 2" xfId="1" xr:uid="{D04C1230-1F97-4B1B-A8D1-D23CAC6C7A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o Radanielson" id="{A50571D0-5BC7-47E2-A157-B5743B835434}" userId="S::U8010893@usq.edu.au::1cae6e20-87c5-422d-8180-6c0b46b8382c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o Radanielson" refreshedDate="44209.463603472221" createdVersion="6" refreshedVersion="6" minRefreshableVersion="3" recordCount="209" xr:uid="{8991C73E-002D-4635-A1A7-30E6BDDAC76F}">
  <cacheSource type="worksheet">
    <worksheetSource ref="A1:AP1048576" sheet="walk N timming sampling"/>
  </cacheSource>
  <cacheFields count="43">
    <cacheField name="assesment" numFmtId="0">
      <sharedItems containsString="0" containsBlank="1" containsNumber="1" containsInteger="1" minValue="1" maxValue="3"/>
    </cacheField>
    <cacheField name="date" numFmtId="0">
      <sharedItems containsNonDate="0" containsDate="1" containsString="0" containsBlank="1" minDate="2018-02-20T00:00:00" maxDate="2018-05-05T00:00:00" count="4">
        <d v="2018-02-20T00:00:00"/>
        <d v="2018-04-12T00:00:00"/>
        <d v="2018-05-04T00:00:00"/>
        <m/>
      </sharedItems>
      <fieldGroup par="42" base="1">
        <rangePr groupBy="days" startDate="2018-02-20T00:00:00" endDate="2018-05-05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5/05/2018"/>
        </groupItems>
      </fieldGroup>
    </cacheField>
    <cacheField name="site" numFmtId="0">
      <sharedItems containsBlank="1"/>
    </cacheField>
    <cacheField name="experiment" numFmtId="0">
      <sharedItems containsBlank="1"/>
    </cacheField>
    <cacheField name="coloum" numFmtId="0">
      <sharedItems containsString="0" containsBlank="1" containsNumber="1" containsInteger="1" minValue="0" maxValue="8"/>
    </cacheField>
    <cacheField name="row" numFmtId="0">
      <sharedItems containsString="0" containsBlank="1" containsNumber="1" containsInteger="1" minValue="1" maxValue="6"/>
    </cacheField>
    <cacheField name="plot" numFmtId="0">
      <sharedItems containsBlank="1" containsMixedTypes="1" containsNumber="1" containsInteger="1" minValue="101" maxValue="806"/>
    </cacheField>
    <cacheField name="Block" numFmtId="0">
      <sharedItems containsString="0" containsBlank="1" containsNumber="1" containsInteger="1" minValue="0" maxValue="4"/>
    </cacheField>
    <cacheField name="treatment" numFmtId="0">
      <sharedItems containsBlank="1" containsMixedTypes="1" containsNumber="1" containsInteger="1" minValue="1" maxValue="12"/>
    </cacheField>
    <cacheField name="N treat" numFmtId="0">
      <sharedItems containsString="0" containsBlank="1" containsNumber="1" containsInteger="1" minValue="0" maxValue="100" count="6">
        <n v="0"/>
        <n v="50"/>
        <n v="100"/>
        <n v="20"/>
        <n v="80"/>
        <m/>
      </sharedItems>
    </cacheField>
    <cacheField name="Ntrtmt" numFmtId="0">
      <sharedItems containsBlank="1"/>
    </cacheField>
    <cacheField name="cultivar" numFmtId="0">
      <sharedItems containsBlank="1" count="4">
        <s v="Doongara"/>
        <s v="Viet 4"/>
        <s v="YRL 39"/>
        <m/>
      </sharedItems>
    </cacheField>
    <cacheField name="comment" numFmtId="0">
      <sharedItems containsBlank="1"/>
    </cacheField>
    <cacheField name="NDVI" numFmtId="0">
      <sharedItems containsBlank="1" containsMixedTypes="1" containsNumber="1" minValue="0.19" maxValue="0.78"/>
    </cacheField>
    <cacheField name="leaf wt" numFmtId="0">
      <sharedItems containsString="0" containsBlank="1" containsNumber="1" minValue="1.3000000000000003" maxValue="16.899999999999999"/>
    </cacheField>
    <cacheField name="stem wt" numFmtId="0">
      <sharedItems containsString="0" containsBlank="1" containsNumber="1" minValue="0.60000000000000009" maxValue="8.9"/>
    </cacheField>
    <cacheField name="flower wt" numFmtId="0">
      <sharedItems containsString="0" containsBlank="1" containsNumber="1" minValue="0" maxValue="19.3"/>
    </cacheField>
    <cacheField name="number of flowers" numFmtId="0">
      <sharedItems containsBlank="1" containsMixedTypes="1" containsNumber="1" containsInteger="1" minValue="0" maxValue="8"/>
    </cacheField>
    <cacheField name="total sample wt" numFmtId="0">
      <sharedItems containsBlank="1" containsMixedTypes="1" containsNumber="1" containsInteger="1" minValue="39" maxValue="751"/>
    </cacheField>
    <cacheField name="total sample minus sub sample" numFmtId="0">
      <sharedItems containsBlank="1" containsMixedTypes="1" containsNumber="1" containsInteger="1" minValue="5" maxValue="679"/>
    </cacheField>
    <cacheField name="leaf total wet wt" numFmtId="0">
      <sharedItems containsBlank="1" containsMixedTypes="1" containsNumber="1" minValue="6.3" maxValue="69.099999999999994"/>
    </cacheField>
    <cacheField name="leaf total wet wt minus leaf area wt" numFmtId="0">
      <sharedItems containsBlank="1" containsMixedTypes="1" containsNumber="1" minValue="5.3" maxValue="67.5"/>
    </cacheField>
    <cacheField name="leaf folded or flat" numFmtId="0">
      <sharedItems containsBlank="1"/>
    </cacheField>
    <cacheField name="image number" numFmtId="0">
      <sharedItems containsBlank="1" containsMixedTypes="1" containsNumber="1" minValue="7.8200000000000006E-2" maxValue="51"/>
    </cacheField>
    <cacheField name="image number2" numFmtId="0">
      <sharedItems containsString="0" containsBlank="1" containsNumber="1" minValue="3.5000000000000003E-2" maxValue="51"/>
    </cacheField>
    <cacheField name="leaf area" numFmtId="0">
      <sharedItems containsString="0" containsBlank="1" containsNumber="1" minValue="15.080833600000005" maxValue="110.2764201"/>
    </cacheField>
    <cacheField name="corrected leaf area" numFmtId="0">
      <sharedItems containsString="0" containsBlank="1" containsNumber="1" minValue="30.161667200000011" maxValue="211.13807739999993"/>
    </cacheField>
    <cacheField name="14% moisture adjusted yield (t/ha)" numFmtId="0">
      <sharedItems containsBlank="1" containsMixedTypes="1" containsNumber="1" minValue="3.233949973944763" maxValue="9.0343472658159349"/>
    </cacheField>
    <cacheField name="dry grain yield (t/ha)" numFmtId="0">
      <sharedItems containsBlank="1" containsMixedTypes="1" containsNumber="1" minValue="0.13999999999999999" maxValue="7.7695386486017037"/>
    </cacheField>
    <cacheField name="%DM" numFmtId="0">
      <sharedItems containsString="0" containsBlank="1" containsNumber="1" minValue="18.421052631578945" maxValue="100"/>
    </cacheField>
    <cacheField name="dry wt g per m2" numFmtId="0">
      <sharedItems containsString="0" containsBlank="1" containsNumber="1" minValue="23" maxValue="2619.5"/>
    </cacheField>
    <cacheField name="dry wt kg per ha" numFmtId="0">
      <sharedItems containsString="0" containsBlank="1" containsNumber="1" minValue="230" maxValue="26195"/>
    </cacheField>
    <cacheField name="leaf dry wt g per m2" numFmtId="0">
      <sharedItems containsString="0" containsBlank="1" containsNumber="1" minValue="17" maxValue="555.28571428571433"/>
    </cacheField>
    <cacheField name="leaf dry wt kg per ha" numFmtId="0">
      <sharedItems containsString="0" containsBlank="1" containsNumber="1" minValue="170" maxValue="5552.857142857144"/>
    </cacheField>
    <cacheField name="stem dry wt g per m2" numFmtId="0">
      <sharedItems containsString="0" containsBlank="1" containsNumber="1" minValue="6.0000000000000009" maxValue="715.33333333333326"/>
    </cacheField>
    <cacheField name="stem dry wt kg per ha" numFmtId="0">
      <sharedItems containsString="0" containsBlank="1" containsNumber="1" minValue="60.000000000000007" maxValue="7153.333333333333"/>
    </cacheField>
    <cacheField name="repro dry wt g per m2" numFmtId="0">
      <sharedItems containsString="0" containsBlank="1" containsNumber="1" minValue="0" maxValue="1448.5714285714287"/>
    </cacheField>
    <cacheField name="repro dry wt kg per ha" numFmtId="0">
      <sharedItems containsString="0" containsBlank="1" containsNumber="1" minValue="0" maxValue="14485.714285714288"/>
    </cacheField>
    <cacheField name="dry mass of leaf area scaned (g)" numFmtId="0">
      <sharedItems containsString="0" containsBlank="1" containsNumber="1" minValue="9.5617529880478586E-2" maxValue="1.4872881355932204"/>
    </cacheField>
    <cacheField name="SLA mm2/g" numFmtId="0">
      <sharedItems containsString="0" containsBlank="1" containsNumber="1" minValue="6123.621302450144" maxValue="76303.096658333219"/>
    </cacheField>
    <cacheField name="SLA m2/kg" numFmtId="0">
      <sharedItems containsString="0" containsBlank="1" containsNumber="1" minValue="6.123621302450144" maxValue="76.303096658333217"/>
    </cacheField>
    <cacheField name="LAI (m2/m2)" numFmtId="0">
      <sharedItems containsString="0" containsBlank="1" containsNumber="1" minValue="0.42987821543200011" maxValue="27.387054935500014"/>
    </cacheField>
    <cacheField name="Months" numFmtId="0" databaseField="0">
      <fieldGroup base="1">
        <rangePr groupBy="months" startDate="2018-02-20T00:00:00" endDate="2018-05-05T00:00:00"/>
        <groupItems count="14">
          <s v="&lt;20/02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05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o Radanielson" refreshedDate="44209.488332060188" createdVersion="6" refreshedVersion="6" minRefreshableVersion="3" recordCount="577" xr:uid="{5081DFDE-761A-4CBA-A21A-4321FE534004}">
  <cacheSource type="worksheet">
    <worksheetSource ref="A1:N1048576" sheet="yield_WPopXNrate"/>
  </cacheSource>
  <cacheFields count="14">
    <cacheField name="date" numFmtId="16">
      <sharedItems containsDate="1" containsBlank="1" containsMixedTypes="1" minDate="2018-02-20T00:00:00" maxDate="2018-04-13T00:00:00" count="4">
        <d v="2018-02-20T00:00:00"/>
        <d v="2018-04-12T00:00:00"/>
        <s v="Harvest"/>
        <m/>
      </sharedItems>
    </cacheField>
    <cacheField name="assesment" numFmtId="0">
      <sharedItems containsString="0" containsBlank="1" containsNumber="1" containsInteger="1" minValue="1" maxValue="3"/>
    </cacheField>
    <cacheField name="site" numFmtId="0">
      <sharedItems containsBlank="1"/>
    </cacheField>
    <cacheField name="experiment" numFmtId="0">
      <sharedItems containsBlank="1"/>
    </cacheField>
    <cacheField name="coloum" numFmtId="0">
      <sharedItems containsString="0" containsBlank="1" containsNumber="1" containsInteger="1" minValue="1" maxValue="11"/>
    </cacheField>
    <cacheField name="row" numFmtId="0">
      <sharedItems containsString="0" containsBlank="1" containsNumber="1" containsInteger="1" minValue="1" maxValue="18"/>
    </cacheField>
    <cacheField name="plot" numFmtId="0">
      <sharedItems containsString="0" containsBlank="1" containsNumber="1" containsInteger="1" minValue="101" maxValue="1118"/>
    </cacheField>
    <cacheField name="Block" numFmtId="0">
      <sharedItems containsString="0" containsBlank="1" containsNumber="1" containsInteger="1" minValue="1" maxValue="4"/>
    </cacheField>
    <cacheField name="treatment A" numFmtId="0">
      <sharedItems containsString="0" containsBlank="1" containsNumber="1" containsInteger="1" minValue="1" maxValue="16"/>
    </cacheField>
    <cacheField name="N rate" numFmtId="0">
      <sharedItems containsString="0" containsBlank="1" containsNumber="1" containsInteger="1" minValue="150" maxValue="250" count="4">
        <n v="250"/>
        <n v="150"/>
        <n v="200"/>
        <m/>
      </sharedItems>
    </cacheField>
    <cacheField name="pop" numFmtId="0">
      <sharedItems containsString="0" containsBlank="1" containsNumber="1" containsInteger="1" minValue="150" maxValue="600" count="5">
        <n v="300"/>
        <n v="600"/>
        <n v="150"/>
        <n v="450"/>
        <m/>
      </sharedItems>
    </cacheField>
    <cacheField name="cultivar" numFmtId="0">
      <sharedItems containsBlank="1" count="5">
        <s v="Viet 4"/>
        <s v="YRL 39"/>
        <s v="Doongara"/>
        <s v="YUA16-V30"/>
        <m/>
      </sharedItems>
    </cacheField>
    <cacheField name="NDVI" numFmtId="0">
      <sharedItems containsBlank="1" containsMixedTypes="1" containsNumber="1" minValue="0.11" maxValue="73"/>
    </cacheField>
    <cacheField name="grain_yield" numFmtId="0">
      <sharedItems containsBlank="1" containsMixedTypes="1" containsNumber="1" minValue="0.69152575668283567" maxValue="9.00848382906188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o Radanielson" refreshedDate="44209.504680208331" createdVersion="6" refreshedVersion="6" minRefreshableVersion="3" recordCount="193" xr:uid="{29DD99D2-26B6-4BB7-8889-0B7E49DCCC48}">
  <cacheSource type="worksheet">
    <worksheetSource ref="A1:V1048576" sheet="Walkamin_phenology_ws"/>
  </cacheSource>
  <cacheFields count="23">
    <cacheField name="date" numFmtId="16">
      <sharedItems containsNonDate="0" containsDate="1" containsString="0" containsBlank="1" minDate="2018-01-31T00:00:00" maxDate="2018-02-01T00:00:00"/>
    </cacheField>
    <cacheField name="site" numFmtId="0">
      <sharedItems containsBlank="1"/>
    </cacheField>
    <cacheField name="experiment" numFmtId="0">
      <sharedItems containsBlank="1"/>
    </cacheField>
    <cacheField name="coloum" numFmtId="0">
      <sharedItems containsString="0" containsBlank="1" containsNumber="1" containsInteger="1" minValue="1" maxValue="11"/>
    </cacheField>
    <cacheField name="row" numFmtId="0">
      <sharedItems containsString="0" containsBlank="1" containsNumber="1" containsInteger="1" minValue="1" maxValue="18"/>
    </cacheField>
    <cacheField name="plot" numFmtId="0">
      <sharedItems containsString="0" containsBlank="1" containsNumber="1" containsInteger="1" minValue="101" maxValue="1118"/>
    </cacheField>
    <cacheField name="Block" numFmtId="0">
      <sharedItems containsString="0" containsBlank="1" containsNumber="1" containsInteger="1" minValue="1" maxValue="4"/>
    </cacheField>
    <cacheField name="treatment A" numFmtId="0">
      <sharedItems containsString="0" containsBlank="1" containsNumber="1" containsInteger="1" minValue="1" maxValue="16"/>
    </cacheField>
    <cacheField name="N rate" numFmtId="0">
      <sharedItems containsString="0" containsBlank="1" containsNumber="1" containsInteger="1" minValue="150" maxValue="250" count="4">
        <n v="250"/>
        <n v="150"/>
        <n v="200"/>
        <m/>
      </sharedItems>
    </cacheField>
    <cacheField name="pop" numFmtId="0">
      <sharedItems containsString="0" containsBlank="1" containsNumber="1" containsInteger="1" minValue="150" maxValue="600" count="5">
        <n v="300"/>
        <n v="600"/>
        <n v="150"/>
        <n v="450"/>
        <m/>
      </sharedItems>
    </cacheField>
    <cacheField name="cultivar" numFmtId="0">
      <sharedItems containsBlank="1" count="5">
        <s v="Viet 4"/>
        <s v="YRL 39"/>
        <s v="Doongara"/>
        <s v="YUA16-V30"/>
        <m/>
      </sharedItems>
    </cacheField>
    <cacheField name="Density_28/14DAS /COUNT ON 0.5 LENGTH ROW" numFmtId="0">
      <sharedItems containsString="0" containsBlank="1" containsNumber="1" containsInteger="1" minValue="5" maxValue="49"/>
    </cacheField>
    <cacheField name="number of tillers 31 jan 2018" numFmtId="0">
      <sharedItems containsString="0" containsBlank="1" containsNumber="1" containsInteger="1" minValue="0" maxValue="4"/>
    </cacheField>
    <cacheField name="date of tillering" numFmtId="16">
      <sharedItems containsNonDate="0" containsDate="1" containsString="0" containsBlank="1" minDate="2018-01-19T00:00:00" maxDate="2018-02-02T00:00:00"/>
    </cacheField>
    <cacheField name="date of PI" numFmtId="16">
      <sharedItems containsNonDate="0" containsDate="1" containsString="0" containsBlank="1" minDate="2018-03-04T00:00:00" maxDate="2018-03-19T00:00:00"/>
    </cacheField>
    <cacheField name="Date of flower" numFmtId="16">
      <sharedItems containsNonDate="0" containsDate="1" containsString="0" containsBlank="1" minDate="2018-04-01T00:00:00" maxDate="2018-04-15T00:00:00"/>
    </cacheField>
    <cacheField name="date of milky dough" numFmtId="16">
      <sharedItems containsNonDate="0" containsDate="1" containsString="0" containsBlank="1" minDate="2018-04-12T00:00:00" maxDate="2018-04-22T00:00:00"/>
    </cacheField>
    <cacheField name="date of physilogical maturity" numFmtId="16">
      <sharedItems containsNonDate="0" containsDate="1" containsString="0" containsBlank="1" minDate="2018-04-05T00:00:00" maxDate="2018-06-01T00:00:00"/>
    </cacheField>
    <cacheField name="sowing" numFmtId="16">
      <sharedItems containsNonDate="0" containsDate="1" containsString="0" containsBlank="1" minDate="2018-01-02T00:00:00" maxDate="2018-01-13T00:00:00"/>
    </cacheField>
    <cacheField name="PI_DAS" numFmtId="0">
      <sharedItems containsString="0" containsBlank="1" containsNumber="1" containsInteger="1" minValue="57" maxValue="75"/>
    </cacheField>
    <cacheField name="FL_DAS" numFmtId="0">
      <sharedItems containsString="0" containsBlank="1" containsNumber="1" containsInteger="1" minValue="87" maxValue="102"/>
    </cacheField>
    <cacheField name="PM_DAS" numFmtId="0">
      <sharedItems containsString="0" containsBlank="1" containsNumber="1" containsInteger="1" minValue="93" maxValue="149"/>
    </cacheField>
    <cacheField name="density" numFmtId="0">
      <sharedItems containsString="0" containsBlank="1" containsNumber="1" containsInteger="1" minValue="50" maxValue="4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9">
  <r>
    <n v="1"/>
    <x v="0"/>
    <s v="Walkaman"/>
    <s v="N timeing"/>
    <n v="0"/>
    <n v="2"/>
    <s v="N01"/>
    <n v="0"/>
    <s v="D0"/>
    <x v="0"/>
    <s v="N0"/>
    <x v="0"/>
    <s v="Okay "/>
    <n v="0.19"/>
    <n v="1.6999999999999997"/>
    <n v="0.60000000000000009"/>
    <n v="0"/>
    <n v="0"/>
    <s v="NA"/>
    <s v="NA"/>
    <n v="12.2"/>
    <n v="11.3"/>
    <s v="fold"/>
    <n v="49"/>
    <n v="49"/>
    <n v="36.69286969999996"/>
    <n v="73.38573939999992"/>
    <s v="NA"/>
    <s v="NA"/>
    <n v="100"/>
    <n v="23"/>
    <n v="230"/>
    <n v="17"/>
    <n v="170"/>
    <n v="6.0000000000000009"/>
    <n v="60.000000000000007"/>
    <n v="0"/>
    <n v="0"/>
    <n v="0.12540983606557357"/>
    <n v="58516.733377777804"/>
    <n v="58.516733377777811"/>
    <n v="0.99478446742222282"/>
  </r>
  <r>
    <n v="1"/>
    <x v="0"/>
    <s v="Walkaman"/>
    <s v="N timeing"/>
    <n v="0"/>
    <n v="4"/>
    <s v="N02"/>
    <n v="0"/>
    <s v="V0"/>
    <x v="0"/>
    <s v="N0"/>
    <x v="1"/>
    <s v="Okay "/>
    <n v="0.6"/>
    <n v="6.6999999999999993"/>
    <n v="3.1"/>
    <n v="0"/>
    <n v="0"/>
    <n v="62"/>
    <n v="21"/>
    <n v="29.1"/>
    <n v="28"/>
    <s v="flat"/>
    <n v="50"/>
    <n v="50"/>
    <n v="76.561065600000006"/>
    <n v="76.561065600000006"/>
    <s v="NA"/>
    <s v="NA"/>
    <n v="23.90243902439024"/>
    <n v="148.19512195121948"/>
    <n v="1481.9512195121949"/>
    <n v="101.31707317073167"/>
    <n v="1013.1707317073167"/>
    <n v="46.878048780487795"/>
    <n v="468.78048780487791"/>
    <n v="0"/>
    <n v="0"/>
    <n v="0.25326460481099683"/>
    <n v="30229.674477069169"/>
    <n v="30.229674477069171"/>
    <n v="3.0627821409206168"/>
  </r>
  <r>
    <n v="1"/>
    <x v="0"/>
    <s v="Walkaman"/>
    <s v="N timeing"/>
    <n v="0"/>
    <n v="6"/>
    <s v="N03"/>
    <n v="0"/>
    <s v="Y0"/>
    <x v="0"/>
    <s v="N0"/>
    <x v="2"/>
    <s v="Okay "/>
    <n v="0.37"/>
    <n v="6.1"/>
    <n v="3.3000000000000003"/>
    <n v="0"/>
    <n v="0"/>
    <s v="NA"/>
    <s v="NA"/>
    <n v="27.9"/>
    <n v="26.6"/>
    <s v="fold"/>
    <n v="51"/>
    <n v="51"/>
    <n v="65.568342299999927"/>
    <n v="131.13668459999985"/>
    <s v="NA"/>
    <s v="NA"/>
    <n v="100"/>
    <n v="94"/>
    <n v="940"/>
    <n v="61"/>
    <n v="610"/>
    <n v="33"/>
    <n v="330"/>
    <n v="0"/>
    <n v="0"/>
    <n v="0.28422939068100295"/>
    <n v="46137.622955107247"/>
    <n v="46.13762295510724"/>
    <n v="2.8143950002615417"/>
  </r>
  <r>
    <n v="1"/>
    <x v="0"/>
    <s v="Walkaman"/>
    <s v="N timeing"/>
    <n v="1"/>
    <n v="1"/>
    <n v="101"/>
    <n v="1"/>
    <n v="4"/>
    <x v="1"/>
    <s v="N2"/>
    <x v="0"/>
    <s v="Okay "/>
    <n v="0.64"/>
    <n v="3"/>
    <n v="1.7"/>
    <n v="0"/>
    <n v="0"/>
    <s v="NA"/>
    <s v="NA"/>
    <n v="12.9"/>
    <n v="11.8"/>
    <s v="fold"/>
    <n v="35"/>
    <n v="35"/>
    <n v="41.21715949999998"/>
    <n v="82.434318999999959"/>
    <s v="NA"/>
    <s v="NA"/>
    <n v="100"/>
    <n v="47"/>
    <n v="470"/>
    <n v="29.999999999999996"/>
    <n v="299.99999999999994"/>
    <n v="17"/>
    <n v="170"/>
    <n v="0"/>
    <n v="0"/>
    <n v="0.25581395348837199"/>
    <n v="32224.324699999997"/>
    <n v="32.224324699999997"/>
    <n v="0.96672974099999975"/>
  </r>
  <r>
    <n v="1"/>
    <x v="0"/>
    <s v="Walkaman"/>
    <s v="N timeing"/>
    <n v="1"/>
    <n v="2"/>
    <n v="102"/>
    <n v="1"/>
    <n v="12"/>
    <x v="2"/>
    <s v="N4"/>
    <x v="1"/>
    <s v="Okay "/>
    <n v="0.77"/>
    <n v="6.7999999999999989"/>
    <n v="2.1999999999999997"/>
    <n v="0"/>
    <n v="0"/>
    <n v="50"/>
    <n v="14"/>
    <n v="30.4"/>
    <n v="28.9"/>
    <s v="flat"/>
    <n v="48"/>
    <n v="48"/>
    <n v="110.2764201"/>
    <n v="110.2764201"/>
    <s v="NA"/>
    <s v="NA"/>
    <n v="24.999999999999993"/>
    <n v="124.99999999999997"/>
    <n v="1249.9999999999998"/>
    <n v="94.444444444444414"/>
    <n v="944.44444444444412"/>
    <n v="30.55555555555555"/>
    <n v="305.55555555555549"/>
    <n v="0"/>
    <n v="0"/>
    <n v="0.33552631578947362"/>
    <n v="32866.697755294124"/>
    <n v="32.866697755294126"/>
    <n v="3.1040770102222219"/>
  </r>
  <r>
    <n v="1"/>
    <x v="0"/>
    <s v="Walkaman"/>
    <s v="N timeing"/>
    <n v="1"/>
    <n v="3"/>
    <n v="103"/>
    <n v="1"/>
    <n v="10"/>
    <x v="2"/>
    <s v="N4"/>
    <x v="0"/>
    <s v="Okay "/>
    <n v="0.72"/>
    <n v="6.2"/>
    <n v="3.2"/>
    <n v="0"/>
    <n v="0"/>
    <s v="NA"/>
    <s v="NA"/>
    <n v="27.7"/>
    <n v="26.6"/>
    <s v="fold"/>
    <n v="42"/>
    <n v="42"/>
    <n v="54.823756300000014"/>
    <n v="109.64751260000003"/>
    <s v="NA"/>
    <s v="NA"/>
    <n v="100"/>
    <n v="94"/>
    <n v="940"/>
    <n v="61.999999999999993"/>
    <n v="619.99999999999989"/>
    <n v="32"/>
    <n v="320"/>
    <n v="0"/>
    <n v="0"/>
    <n v="0.24620938628158801"/>
    <n v="44534.253651319741"/>
    <n v="44.534253651319744"/>
    <n v="2.761123726381824"/>
  </r>
  <r>
    <n v="1"/>
    <x v="0"/>
    <s v="Walkaman"/>
    <s v="N timeing"/>
    <n v="1"/>
    <n v="4"/>
    <n v="104"/>
    <n v="1"/>
    <n v="11"/>
    <x v="2"/>
    <s v="N4"/>
    <x v="2"/>
    <s v="Okay "/>
    <n v="0.7"/>
    <n v="6.1"/>
    <n v="2.0000000000000004"/>
    <n v="0"/>
    <n v="0"/>
    <s v="NA"/>
    <s v="NA"/>
    <n v="28.8"/>
    <n v="27.8"/>
    <s v="fold"/>
    <n v="46"/>
    <n v="46"/>
    <n v="52.479701999999975"/>
    <n v="104.95940399999995"/>
    <s v="NA"/>
    <s v="NA"/>
    <n v="100"/>
    <n v="81"/>
    <n v="810"/>
    <n v="61"/>
    <n v="610"/>
    <n v="20.000000000000007"/>
    <n v="200.00000000000006"/>
    <n v="0"/>
    <n v="0"/>
    <n v="0.21180555555555555"/>
    <n v="49554.603855737689"/>
    <n v="49.554603855737682"/>
    <n v="3.0228308351999984"/>
  </r>
  <r>
    <n v="1"/>
    <x v="0"/>
    <s v="Walkaman"/>
    <s v="N timeing"/>
    <n v="1"/>
    <n v="5"/>
    <n v="105"/>
    <n v="1"/>
    <n v="1"/>
    <x v="3"/>
    <s v="N1"/>
    <x v="0"/>
    <s v="Okay "/>
    <n v="0.39"/>
    <n v="2.6999999999999997"/>
    <n v="0.80000000000000027"/>
    <n v="0"/>
    <n v="0"/>
    <s v="NA"/>
    <s v="NA"/>
    <n v="14.6"/>
    <n v="13.6"/>
    <s v="fold"/>
    <n v="38"/>
    <n v="38"/>
    <n v="45.507766599999968"/>
    <n v="91.015533199999936"/>
    <s v="NA"/>
    <s v="NA"/>
    <n v="100"/>
    <n v="35"/>
    <n v="350"/>
    <n v="26.999999999999996"/>
    <n v="269.99999999999994"/>
    <n v="8.0000000000000036"/>
    <n v="80.000000000000028"/>
    <n v="0"/>
    <n v="0"/>
    <n v="0.18493150684931503"/>
    <n v="49215.806841481455"/>
    <n v="49.215806841481452"/>
    <n v="1.328826784719999"/>
  </r>
  <r>
    <n v="1"/>
    <x v="0"/>
    <s v="Walkaman"/>
    <s v="N timeing"/>
    <n v="1"/>
    <n v="6"/>
    <n v="106"/>
    <n v="1"/>
    <n v="7"/>
    <x v="4"/>
    <s v="N3 "/>
    <x v="0"/>
    <s v="Okay "/>
    <n v="0.38"/>
    <n v="4.2999999999999989"/>
    <n v="1.4"/>
    <n v="0"/>
    <n v="0"/>
    <s v="NA"/>
    <s v="NA"/>
    <n v="24.2"/>
    <n v="23"/>
    <s v="fold"/>
    <n v="37"/>
    <n v="37"/>
    <n v="45.724585599999955"/>
    <n v="91.44917119999991"/>
    <s v="NA"/>
    <s v="NA"/>
    <n v="100"/>
    <n v="56.999999999999993"/>
    <n v="569.99999999999989"/>
    <n v="42.999999999999986"/>
    <n v="429.99999999999989"/>
    <n v="13.999999999999998"/>
    <n v="139.99999999999997"/>
    <n v="0"/>
    <n v="0"/>
    <n v="0.2132231404958676"/>
    <n v="42888.952384496115"/>
    <n v="42.888952384496115"/>
    <n v="1.8442249525333323"/>
  </r>
  <r>
    <n v="1"/>
    <x v="0"/>
    <s v="Walkaman"/>
    <s v="N timeing"/>
    <n v="2"/>
    <n v="1"/>
    <n v="201"/>
    <n v="1"/>
    <n v="5"/>
    <x v="1"/>
    <s v="N2"/>
    <x v="2"/>
    <s v="Okay "/>
    <n v="0.66"/>
    <n v="5.6"/>
    <n v="2.2000000000000002"/>
    <n v="0"/>
    <n v="0"/>
    <n v="90"/>
    <n v="48"/>
    <n v="26.2"/>
    <n v="25.4"/>
    <s v="fold"/>
    <n v="47"/>
    <n v="47"/>
    <n v="38.836968699999943"/>
    <n v="77.673937399999886"/>
    <s v="NA"/>
    <s v="NA"/>
    <n v="18.571428571428573"/>
    <n v="167.14285714285717"/>
    <n v="1671.4285714285716"/>
    <n v="120.00000000000001"/>
    <n v="1200.0000000000002"/>
    <n v="47.14285714285716"/>
    <n v="471.42857142857162"/>
    <n v="0"/>
    <n v="0"/>
    <n v="0.17099236641221388"/>
    <n v="45425.383033035607"/>
    <n v="45.425383033035608"/>
    <n v="5.4510459639642734"/>
  </r>
  <r>
    <n v="1"/>
    <x v="0"/>
    <s v="Walkaman"/>
    <s v="N timeing"/>
    <n v="2"/>
    <n v="2"/>
    <n v="202"/>
    <n v="1"/>
    <n v="3"/>
    <x v="3"/>
    <s v="N1"/>
    <x v="1"/>
    <s v="Okay "/>
    <n v="0.7"/>
    <n v="8.2999999999999989"/>
    <n v="3.1999999999999997"/>
    <n v="0"/>
    <n v="0"/>
    <n v="47"/>
    <n v="5"/>
    <n v="32"/>
    <n v="30.5"/>
    <s v="flat"/>
    <n v="45"/>
    <n v="45"/>
    <n v="89.102840199999946"/>
    <n v="89.102840199999946"/>
    <s v="NA"/>
    <s v="NA"/>
    <n v="27.38095238095238"/>
    <n v="128.69047619047618"/>
    <n v="1286.9047619047617"/>
    <n v="92.88095238095238"/>
    <n v="928.80952380952374"/>
    <n v="35.809523809523803"/>
    <n v="358.09523809523807"/>
    <n v="0"/>
    <n v="0"/>
    <n v="0.38906249999999998"/>
    <n v="22901.934830522077"/>
    <n v="22.901934830522073"/>
    <n v="2.1271535184253954"/>
  </r>
  <r>
    <n v="1"/>
    <x v="0"/>
    <s v="Walkaman"/>
    <s v="N timeing"/>
    <n v="2"/>
    <n v="3"/>
    <n v="203"/>
    <n v="1"/>
    <n v="9"/>
    <x v="4"/>
    <s v="N3 "/>
    <x v="1"/>
    <s v="Okay "/>
    <n v="0.76"/>
    <n v="5.5"/>
    <n v="3.3000000000000003"/>
    <n v="0"/>
    <n v="0"/>
    <n v="80"/>
    <n v="47"/>
    <n v="23.8"/>
    <n v="22.6"/>
    <s v="flat"/>
    <n v="44"/>
    <n v="44"/>
    <n v="72.651096299999949"/>
    <n v="72.651096299999949"/>
    <s v="NA"/>
    <s v="NA"/>
    <n v="26.666666666666668"/>
    <n v="213.33333333333331"/>
    <n v="2133.333333333333"/>
    <n v="133.33333333333331"/>
    <n v="1333.3333333333333"/>
    <n v="80"/>
    <n v="800"/>
    <n v="0"/>
    <n v="0"/>
    <n v="0.27731092436974769"/>
    <n v="26198.425635454547"/>
    <n v="26.198425635454544"/>
    <n v="3.493123418060605"/>
  </r>
  <r>
    <n v="1"/>
    <x v="0"/>
    <s v="Walkaman"/>
    <s v="N timeing"/>
    <n v="2"/>
    <n v="4"/>
    <n v="204"/>
    <n v="1"/>
    <n v="6"/>
    <x v="1"/>
    <s v="N2"/>
    <x v="1"/>
    <s v="Okay "/>
    <n v="0.72"/>
    <n v="5.7999999999999989"/>
    <n v="3.4"/>
    <n v="0"/>
    <n v="0"/>
    <n v="94"/>
    <n v="57"/>
    <n v="24.1"/>
    <n v="23.2"/>
    <s v="flat"/>
    <n v="41"/>
    <n v="41"/>
    <n v="57.056992000000037"/>
    <n v="57.056992000000037"/>
    <s v="NA"/>
    <s v="NA"/>
    <n v="24.864864864864863"/>
    <n v="233.72972972972971"/>
    <n v="2337.2972972972971"/>
    <n v="147.35135135135133"/>
    <n v="1473.5135135135133"/>
    <n v="86.378378378378386"/>
    <n v="863.78378378378386"/>
    <n v="0"/>
    <n v="0"/>
    <n v="0.21659751037344446"/>
    <n v="26342.404352490379"/>
    <n v="26.342404352490377"/>
    <n v="3.8815888791831759"/>
  </r>
  <r>
    <n v="1"/>
    <x v="0"/>
    <s v="Walkaman"/>
    <s v="N timeing"/>
    <n v="2"/>
    <n v="5"/>
    <n v="205"/>
    <n v="1"/>
    <n v="8"/>
    <x v="4"/>
    <s v="N3 "/>
    <x v="2"/>
    <s v="Okay "/>
    <n v="0.66"/>
    <n v="5.6999999999999993"/>
    <n v="4.1999999999999993"/>
    <n v="0"/>
    <n v="0"/>
    <n v="80"/>
    <n v="35"/>
    <n v="26.7"/>
    <n v="24.9"/>
    <s v="fold"/>
    <n v="43"/>
    <n v="43"/>
    <n v="64.252973699999984"/>
    <n v="128.50594739999997"/>
    <s v="NA"/>
    <s v="NA"/>
    <n v="21.999999999999996"/>
    <n v="175.99999999999997"/>
    <n v="1759.9999999999998"/>
    <n v="101.33333333333333"/>
    <n v="1013.3333333333333"/>
    <n v="74.666666666666657"/>
    <n v="746.66666666666663"/>
    <n v="0"/>
    <n v="0"/>
    <n v="0.3842696629213484"/>
    <n v="33441.606194736829"/>
    <n v="33.441606194736828"/>
    <n v="3.3887494277333317"/>
  </r>
  <r>
    <n v="1"/>
    <x v="0"/>
    <s v="Walkaman"/>
    <s v="N timeing"/>
    <n v="2"/>
    <n v="6"/>
    <n v="206"/>
    <n v="1"/>
    <n v="2"/>
    <x v="3"/>
    <s v="N1"/>
    <x v="2"/>
    <s v="Okay "/>
    <n v="0.6"/>
    <n v="5.1999999999999993"/>
    <n v="4"/>
    <n v="0"/>
    <n v="0"/>
    <n v="75"/>
    <n v="36"/>
    <n v="23.9"/>
    <n v="22.3"/>
    <s v="fold"/>
    <n v="39"/>
    <n v="39"/>
    <n v="63.792835599999989"/>
    <n v="127.58567119999998"/>
    <s v="NA"/>
    <s v="NA"/>
    <n v="23.589743589743588"/>
    <n v="176.92307692307691"/>
    <n v="1769.2307692307691"/>
    <n v="99.999999999999986"/>
    <n v="999.99999999999989"/>
    <n v="76.92307692307692"/>
    <n v="769.23076923076928"/>
    <n v="0"/>
    <n v="0"/>
    <n v="0.34811715481171496"/>
    <n v="36650.210837500046"/>
    <n v="36.650210837500055"/>
    <n v="3.665021083750005"/>
  </r>
  <r>
    <n v="1"/>
    <x v="0"/>
    <s v="Walkaman"/>
    <s v="N timeing"/>
    <n v="3"/>
    <n v="1"/>
    <n v="301"/>
    <n v="2"/>
    <n v="3"/>
    <x v="3"/>
    <s v="N1"/>
    <x v="1"/>
    <s v="Okay "/>
    <n v="0.67"/>
    <n v="4.9000000000000004"/>
    <n v="2.6999999999999997"/>
    <n v="0"/>
    <n v="0"/>
    <n v="70"/>
    <n v="38"/>
    <n v="20.399999999999999"/>
    <n v="19.7"/>
    <s v="flat"/>
    <n v="34"/>
    <n v="34"/>
    <n v="58.198905399999944"/>
    <n v="58.198905399999944"/>
    <s v="NA"/>
    <s v="NA"/>
    <n v="23.75"/>
    <n v="166.25"/>
    <n v="1662.5"/>
    <n v="107.18750000000001"/>
    <n v="1071.8750000000002"/>
    <n v="59.0625"/>
    <n v="590.625"/>
    <n v="0"/>
    <n v="0"/>
    <n v="0.16813725490196063"/>
    <n v="34613.926243731781"/>
    <n v="34.613926243731775"/>
    <n v="3.7101802192500002"/>
  </r>
  <r>
    <n v="1"/>
    <x v="0"/>
    <s v="Walkaman"/>
    <s v="N timeing"/>
    <n v="3"/>
    <n v="2"/>
    <n v="302"/>
    <n v="2"/>
    <n v="11"/>
    <x v="2"/>
    <s v="N4"/>
    <x v="2"/>
    <s v="Okay "/>
    <n v="0.7"/>
    <n v="5.9"/>
    <n v="3.8000000000000003"/>
    <n v="0"/>
    <n v="0"/>
    <n v="59"/>
    <n v="12"/>
    <n v="27.1"/>
    <n v="25.9"/>
    <s v="fold"/>
    <n v="27"/>
    <n v="27"/>
    <n v="40.492020400000001"/>
    <n v="80.984040800000002"/>
    <s v="NA"/>
    <s v="NA"/>
    <n v="20.638297872340427"/>
    <n v="121.76595744680853"/>
    <n v="1217.6595744680853"/>
    <n v="74.063829787234042"/>
    <n v="740.63829787234044"/>
    <n v="47.702127659574472"/>
    <n v="477.02127659574472"/>
    <n v="0"/>
    <n v="0"/>
    <n v="0.26125461254612609"/>
    <n v="30998.128611299362"/>
    <n v="30.998128611299364"/>
    <n v="2.2958401211900656"/>
  </r>
  <r>
    <n v="1"/>
    <x v="0"/>
    <s v="Walkaman"/>
    <s v="N timeing"/>
    <n v="3"/>
    <n v="3"/>
    <n v="303"/>
    <n v="2"/>
    <n v="8"/>
    <x v="4"/>
    <s v="N3 "/>
    <x v="2"/>
    <s v="Okay "/>
    <n v="0.72"/>
    <n v="4.4000000000000004"/>
    <n v="3.6"/>
    <n v="0"/>
    <n v="0"/>
    <n v="75"/>
    <n v="38"/>
    <n v="21.7"/>
    <n v="20.8"/>
    <s v="fold"/>
    <n v="33"/>
    <n v="33"/>
    <n v="50.077829299999962"/>
    <n v="100.15565859999992"/>
    <s v="NA"/>
    <s v="NA"/>
    <n v="21.621621621621621"/>
    <n v="162.16216216216213"/>
    <n v="1621.6216216216212"/>
    <n v="89.189189189189179"/>
    <n v="891.89189189189187"/>
    <n v="72.972972972972968"/>
    <n v="729.72972972972968"/>
    <n v="0"/>
    <n v="0"/>
    <n v="0.18248847926267256"/>
    <n v="54883.277566161647"/>
    <n v="54.883277566161645"/>
    <n v="4.8949950261711734"/>
  </r>
  <r>
    <n v="1"/>
    <x v="0"/>
    <s v="Walkaman"/>
    <s v="N timeing"/>
    <n v="3"/>
    <n v="4"/>
    <n v="304"/>
    <n v="2"/>
    <n v="9"/>
    <x v="4"/>
    <s v="N3 "/>
    <x v="1"/>
    <s v="Okay "/>
    <n v="0.73"/>
    <n v="6.9"/>
    <n v="4.1999999999999993"/>
    <n v="0"/>
    <n v="0"/>
    <n v="103"/>
    <n v="58"/>
    <n v="28.1"/>
    <n v="26.7"/>
    <s v="flat"/>
    <n v="40"/>
    <n v="40"/>
    <n v="73.431644699999993"/>
    <n v="73.431644699999993"/>
    <s v="NA"/>
    <s v="NA"/>
    <n v="24.666666666666664"/>
    <n v="254.06666666666663"/>
    <n v="2540.6666666666665"/>
    <n v="157.93333333333334"/>
    <n v="1579.3333333333333"/>
    <n v="96.133333333333312"/>
    <n v="961.33333333333314"/>
    <n v="0"/>
    <n v="0"/>
    <n v="0.34377224199288309"/>
    <n v="21360.550890993756"/>
    <n v="21.360550890993753"/>
    <n v="3.3735430040509469"/>
  </r>
  <r>
    <n v="1"/>
    <x v="0"/>
    <s v="Walkaman"/>
    <s v="N timeing"/>
    <n v="3"/>
    <n v="5"/>
    <n v="305"/>
    <n v="2"/>
    <n v="2"/>
    <x v="3"/>
    <s v="N1"/>
    <x v="2"/>
    <s v="Okay "/>
    <n v="0.66"/>
    <n v="6.9"/>
    <n v="5.0999999999999996"/>
    <n v="0"/>
    <n v="0"/>
    <n v="74"/>
    <n v="21"/>
    <n v="30.2"/>
    <n v="28.7"/>
    <s v="fold"/>
    <n v="36"/>
    <n v="36"/>
    <n v="69.964949799999999"/>
    <n v="139.9298996"/>
    <s v="NA"/>
    <s v="NA"/>
    <n v="22.641509433962266"/>
    <n v="167.54716981132077"/>
    <n v="1675.4716981132076"/>
    <n v="96.33962264150945"/>
    <n v="963.39622641509447"/>
    <n v="71.20754716981132"/>
    <n v="712.07547169811323"/>
    <n v="0"/>
    <n v="0"/>
    <n v="0.3427152317880795"/>
    <n v="40829.787129661832"/>
    <n v="40.829787129661831"/>
    <n v="3.9335262846047803"/>
  </r>
  <r>
    <n v="1"/>
    <x v="0"/>
    <s v="Walkaman"/>
    <s v="N timeing"/>
    <n v="3"/>
    <n v="6"/>
    <n v="306"/>
    <n v="2"/>
    <n v="4"/>
    <x v="1"/>
    <s v="N2"/>
    <x v="0"/>
    <s v="Okay "/>
    <n v="0.67"/>
    <n v="5.6"/>
    <n v="3.4"/>
    <n v="0"/>
    <n v="0"/>
    <s v="NA"/>
    <s v="NA"/>
    <n v="29.2"/>
    <n v="27.3"/>
    <s v="fold"/>
    <n v="32"/>
    <n v="32"/>
    <n v="64.917885299999966"/>
    <n v="129.83577059999993"/>
    <s v="NA"/>
    <s v="NA"/>
    <n v="100"/>
    <n v="90"/>
    <n v="900"/>
    <n v="56"/>
    <n v="560"/>
    <n v="34"/>
    <n v="340"/>
    <n v="0"/>
    <n v="0"/>
    <n v="0.36438356164383534"/>
    <n v="35631.621254887221"/>
    <n v="35.631621254887222"/>
    <n v="1.9953707902736844"/>
  </r>
  <r>
    <n v="1"/>
    <x v="0"/>
    <s v="Walkaman"/>
    <s v="N timeing"/>
    <n v="4"/>
    <n v="1"/>
    <n v="401"/>
    <n v="2"/>
    <n v="6"/>
    <x v="1"/>
    <s v="N2"/>
    <x v="1"/>
    <s v="Okay "/>
    <n v="0.68"/>
    <n v="6.1"/>
    <n v="1.4"/>
    <n v="0"/>
    <n v="0"/>
    <s v="NA"/>
    <s v="NA"/>
    <n v="22.2"/>
    <n v="20.399999999999999"/>
    <s v="flat"/>
    <n v="24"/>
    <n v="24"/>
    <n v="40.776294199999938"/>
    <n v="40.776294199999938"/>
    <s v="NA"/>
    <s v="NA"/>
    <n v="100"/>
    <n v="75"/>
    <n v="750"/>
    <n v="60.999999999999993"/>
    <n v="609.99999999999989"/>
    <n v="13.999999999999998"/>
    <n v="139.99999999999997"/>
    <n v="0"/>
    <n v="0"/>
    <n v="0.49459459459459476"/>
    <n v="8244.3873519125536"/>
    <n v="8.2443873519125521"/>
    <n v="0.50290762846666559"/>
  </r>
  <r>
    <n v="1"/>
    <x v="0"/>
    <s v="Walkaman"/>
    <s v="N timeing"/>
    <n v="4"/>
    <n v="2"/>
    <n v="402"/>
    <n v="2"/>
    <n v="5"/>
    <x v="1"/>
    <s v="N2"/>
    <x v="2"/>
    <s v="Okay "/>
    <n v="0.56000000000000005"/>
    <n v="4.7999999999999989"/>
    <n v="1.3000000000000003"/>
    <n v="0"/>
    <n v="0"/>
    <s v="NA"/>
    <s v="NA"/>
    <n v="21.9"/>
    <n v="20.8"/>
    <s v="fold"/>
    <n v="31"/>
    <n v="31"/>
    <n v="60.526095999999939"/>
    <n v="121.05219199999988"/>
    <s v="NA"/>
    <s v="NA"/>
    <n v="100"/>
    <n v="61"/>
    <n v="610"/>
    <n v="47.999999999999993"/>
    <n v="479.99999999999994"/>
    <n v="13.000000000000002"/>
    <n v="130.00000000000003"/>
    <n v="0"/>
    <n v="0"/>
    <n v="0.24109589041095841"/>
    <n v="50209.147818181875"/>
    <n v="50.209147818181869"/>
    <n v="2.4100390952727295"/>
  </r>
  <r>
    <n v="1"/>
    <x v="0"/>
    <s v="Walkaman"/>
    <s v="N timeing"/>
    <n v="4"/>
    <n v="3"/>
    <n v="403"/>
    <n v="2"/>
    <n v="10"/>
    <x v="2"/>
    <s v="N4"/>
    <x v="0"/>
    <s v="Okay "/>
    <n v="0.6"/>
    <n v="4.2"/>
    <n v="1"/>
    <n v="0"/>
    <n v="0"/>
    <s v="NA"/>
    <s v="NA"/>
    <n v="20"/>
    <n v="17"/>
    <s v="fold"/>
    <n v="29"/>
    <n v="29"/>
    <n v="56.832945699999982"/>
    <n v="113.66589139999996"/>
    <s v="NA"/>
    <s v="NA"/>
    <n v="100"/>
    <n v="52"/>
    <n v="520"/>
    <n v="42"/>
    <n v="420"/>
    <n v="10"/>
    <n v="100"/>
    <n v="0"/>
    <n v="0"/>
    <n v="0.63"/>
    <n v="18042.20498412698"/>
    <n v="18.042204984126975"/>
    <n v="0.75777260933333301"/>
  </r>
  <r>
    <n v="1"/>
    <x v="0"/>
    <s v="Walkaman"/>
    <s v="N timeing"/>
    <n v="4"/>
    <n v="4"/>
    <n v="404"/>
    <n v="2"/>
    <n v="1"/>
    <x v="3"/>
    <s v="N1"/>
    <x v="0"/>
    <s v="Okay "/>
    <n v="0.53"/>
    <n v="3.6"/>
    <n v="1.3000000000000003"/>
    <n v="0"/>
    <n v="0"/>
    <s v="NA"/>
    <s v="NA"/>
    <n v="18.7"/>
    <n v="17.399999999999999"/>
    <s v="fold"/>
    <n v="26"/>
    <n v="26"/>
    <n v="48.755233399999952"/>
    <n v="97.510466799999904"/>
    <s v="NA"/>
    <s v="NA"/>
    <n v="100"/>
    <n v="49"/>
    <n v="490"/>
    <n v="36"/>
    <n v="360"/>
    <n v="13"/>
    <n v="130"/>
    <n v="0"/>
    <n v="0"/>
    <n v="0.25026737967914453"/>
    <n v="38962.515580341817"/>
    <n v="38.962515580341815"/>
    <n v="1.4026505608923052"/>
  </r>
  <r>
    <n v="1"/>
    <x v="0"/>
    <s v="Walkaman"/>
    <s v="N timeing"/>
    <n v="4"/>
    <n v="5"/>
    <n v="405"/>
    <n v="2"/>
    <n v="7"/>
    <x v="4"/>
    <s v="N3 "/>
    <x v="0"/>
    <s v="Okay "/>
    <n v="0.54"/>
    <n v="6.1999999999999993"/>
    <n v="2.1"/>
    <n v="0"/>
    <n v="0"/>
    <s v="NA"/>
    <s v="NA"/>
    <n v="28.8"/>
    <n v="28"/>
    <s v="fold"/>
    <n v="30"/>
    <n v="30"/>
    <n v="41.183432100000005"/>
    <n v="82.366864200000009"/>
    <s v="NA"/>
    <s v="NA"/>
    <n v="100"/>
    <n v="82.999999999999986"/>
    <n v="829.99999999999989"/>
    <n v="61.999999999999986"/>
    <n v="619.99999999999989"/>
    <n v="21"/>
    <n v="210"/>
    <n v="0"/>
    <n v="0"/>
    <n v="0.17222222222222233"/>
    <n v="47825.921148387075"/>
    <n v="47.825921148387067"/>
    <n v="2.9652071111999976"/>
  </r>
  <r>
    <n v="1"/>
    <x v="0"/>
    <s v="Walkaman"/>
    <s v="N timeing"/>
    <n v="4"/>
    <n v="6"/>
    <n v="406"/>
    <n v="2"/>
    <n v="12"/>
    <x v="2"/>
    <s v="N4"/>
    <x v="1"/>
    <s v="Okay "/>
    <n v="0.74"/>
    <n v="6.9"/>
    <n v="1.6"/>
    <n v="0"/>
    <n v="0"/>
    <s v="NA"/>
    <s v="NA"/>
    <n v="24.7"/>
    <n v="23.2"/>
    <s v="flat"/>
    <n v="28"/>
    <n v="28"/>
    <n v="68.300261699999965"/>
    <n v="68.300261699999965"/>
    <s v="NA"/>
    <s v="NA"/>
    <n v="100"/>
    <n v="85"/>
    <n v="850"/>
    <n v="69"/>
    <n v="690"/>
    <n v="16"/>
    <n v="160"/>
    <n v="0"/>
    <n v="0"/>
    <n v="0.41902834008097173"/>
    <n v="16299.675980579699"/>
    <n v="16.299675980579696"/>
    <n v="1.1246776426599991"/>
  </r>
  <r>
    <n v="1"/>
    <x v="0"/>
    <s v="Walkaman"/>
    <s v="N timeing"/>
    <n v="5"/>
    <n v="1"/>
    <n v="501"/>
    <n v="3"/>
    <n v="10"/>
    <x v="2"/>
    <s v="N4"/>
    <x v="0"/>
    <s v="Okay "/>
    <n v="0.56999999999999995"/>
    <n v="6.1999999999999993"/>
    <n v="4.2999999999999989"/>
    <n v="0"/>
    <n v="0"/>
    <n v="87"/>
    <n v="30"/>
    <n v="30.3"/>
    <n v="28.8"/>
    <s v="flat"/>
    <n v="9"/>
    <n v="9"/>
    <n v="51.171560699999986"/>
    <n v="51.171560699999986"/>
    <s v="NA"/>
    <s v="NA"/>
    <n v="18.421052631578945"/>
    <n v="160.26315789473685"/>
    <n v="1602.6315789473686"/>
    <n v="94.631578947368425"/>
    <n v="946.31578947368428"/>
    <n v="65.631578947368425"/>
    <n v="656.31578947368428"/>
    <n v="0"/>
    <n v="0"/>
    <n v="0.30693069306930687"/>
    <n v="16672.024615161292"/>
    <n v="16.672024615161288"/>
    <n v="1.5777000135821051"/>
  </r>
  <r>
    <n v="1"/>
    <x v="0"/>
    <s v="Walkaman"/>
    <s v="N timeing"/>
    <n v="5"/>
    <n v="2"/>
    <n v="502"/>
    <n v="3"/>
    <n v="11"/>
    <x v="2"/>
    <s v="N4"/>
    <x v="2"/>
    <s v="Okay "/>
    <n v="0.71"/>
    <n v="6.2999999999999989"/>
    <n v="5.5"/>
    <n v="0"/>
    <n v="0"/>
    <n v="86"/>
    <n v="30"/>
    <n v="28.4"/>
    <n v="27.3"/>
    <s v="fold"/>
    <n v="16"/>
    <n v="16"/>
    <n v="50.692149800000038"/>
    <n v="101.38429960000008"/>
    <s v="NA"/>
    <s v="NA"/>
    <n v="21.071428571428569"/>
    <n v="181.21428571428569"/>
    <n v="1812.1428571428571"/>
    <n v="96.749999999999972"/>
    <n v="967.49999999999977"/>
    <n v="84.464285714285708"/>
    <n v="844.642857142857"/>
    <n v="0"/>
    <n v="0"/>
    <n v="0.24401408450704176"/>
    <n v="41548.544136219454"/>
    <n v="41.548544136219448"/>
    <n v="4.0198216451792304"/>
  </r>
  <r>
    <n v="1"/>
    <x v="0"/>
    <s v="Walkaman"/>
    <s v="N timeing"/>
    <n v="5"/>
    <n v="3"/>
    <n v="503"/>
    <n v="3"/>
    <n v="12"/>
    <x v="2"/>
    <s v="N4"/>
    <x v="1"/>
    <s v="Okay "/>
    <n v="0.78"/>
    <n v="5.2999999999999989"/>
    <n v="2.6999999999999997"/>
    <n v="0"/>
    <n v="0"/>
    <n v="113"/>
    <n v="75"/>
    <n v="22.4"/>
    <n v="21.5"/>
    <s v="flat"/>
    <n v="8"/>
    <n v="8"/>
    <n v="67.045120599999905"/>
    <n v="67.045120599999905"/>
    <s v="NA"/>
    <s v="NA"/>
    <n v="21.052631578947363"/>
    <n v="237.8947368421052"/>
    <n v="2378.947368421052"/>
    <n v="157.60526315789468"/>
    <n v="1576.0526315789468"/>
    <n v="80.289473684210506"/>
    <n v="802.89473684210509"/>
    <n v="0"/>
    <n v="0"/>
    <n v="0.2129464285714282"/>
    <n v="31484.501078406716"/>
    <n v="31.484501078406719"/>
    <n v="4.96212307785731"/>
  </r>
  <r>
    <n v="1"/>
    <x v="0"/>
    <s v="Walkaman"/>
    <s v="N timeing"/>
    <n v="5"/>
    <n v="4"/>
    <n v="504"/>
    <n v="3"/>
    <n v="6"/>
    <x v="1"/>
    <s v="N2"/>
    <x v="1"/>
    <s v="Okay "/>
    <n v="0.75"/>
    <n v="5.1999999999999993"/>
    <n v="2.6999999999999997"/>
    <n v="0"/>
    <n v="0"/>
    <n v="114"/>
    <n v="81"/>
    <n v="21.7"/>
    <n v="20.9"/>
    <s v="flat"/>
    <n v="23"/>
    <n v="23"/>
    <n v="77.642751499999918"/>
    <n v="77.642751499999918"/>
    <s v="NA"/>
    <s v="NA"/>
    <n v="23.939393939393934"/>
    <n v="272.90909090909088"/>
    <n v="2729.0909090909086"/>
    <n v="179.63636363636363"/>
    <n v="1796.3636363636363"/>
    <n v="93.27272727272728"/>
    <n v="932.72727272727286"/>
    <n v="0"/>
    <n v="0"/>
    <n v="0.19170506912442412"/>
    <n v="40501.146816105698"/>
    <n v="40.501146816105695"/>
    <n v="7.2754787371477132"/>
  </r>
  <r>
    <n v="1"/>
    <x v="0"/>
    <s v="Walkaman"/>
    <s v="N timeing"/>
    <n v="5"/>
    <n v="5"/>
    <n v="505"/>
    <n v="3"/>
    <n v="3"/>
    <x v="3"/>
    <s v="N1"/>
    <x v="1"/>
    <s v="Okay "/>
    <n v="0.73"/>
    <n v="6.6999999999999993"/>
    <n v="3.4"/>
    <n v="0"/>
    <n v="0"/>
    <s v="NA"/>
    <s v="NA"/>
    <n v="25.3"/>
    <n v="24.6"/>
    <s v="flat"/>
    <n v="22"/>
    <n v="22"/>
    <n v="92.029896699999995"/>
    <n v="92.029896699999995"/>
    <s v="NA"/>
    <s v="NA"/>
    <n v="100"/>
    <n v="101"/>
    <n v="1010"/>
    <n v="66.999999999999986"/>
    <n v="669.99999999999989"/>
    <n v="34"/>
    <n v="340"/>
    <n v="0"/>
    <n v="0"/>
    <n v="0.18537549407114604"/>
    <n v="49645.12551194035"/>
    <n v="49.645125511940357"/>
    <n v="3.3262234093000034"/>
  </r>
  <r>
    <n v="1"/>
    <x v="0"/>
    <s v="Walkaman"/>
    <s v="N timeing"/>
    <n v="5"/>
    <n v="6"/>
    <n v="506"/>
    <n v="3"/>
    <n v="7"/>
    <x v="4"/>
    <s v="N3 "/>
    <x v="0"/>
    <s v="Okay "/>
    <n v="0.42"/>
    <n v="3.8"/>
    <n v="2.2000000000000002"/>
    <n v="0"/>
    <n v="0"/>
    <s v="NA"/>
    <s v="NA"/>
    <n v="16.5"/>
    <n v="15.3"/>
    <s v="fold"/>
    <n v="25"/>
    <n v="25"/>
    <n v="58.919226299999991"/>
    <n v="117.83845259999998"/>
    <s v="NA"/>
    <s v="NA"/>
    <n v="100"/>
    <n v="60"/>
    <n v="600"/>
    <n v="38"/>
    <n v="380"/>
    <n v="22"/>
    <n v="220"/>
    <n v="0"/>
    <n v="0"/>
    <n v="0.2763636363636362"/>
    <n v="42638.913769736864"/>
    <n v="42.63891376973686"/>
    <n v="1.6202787232500007"/>
  </r>
  <r>
    <n v="1"/>
    <x v="0"/>
    <s v="Walkaman"/>
    <s v="N timeing"/>
    <n v="6"/>
    <n v="1"/>
    <n v="601"/>
    <n v="3"/>
    <n v="5"/>
    <x v="1"/>
    <s v="N2"/>
    <x v="2"/>
    <s v="Okay "/>
    <n v="0.65"/>
    <n v="6.2999999999999989"/>
    <n v="2.0000000000000004"/>
    <n v="0"/>
    <n v="0"/>
    <n v="39"/>
    <n v="8"/>
    <n v="25.1"/>
    <n v="24"/>
    <s v="fold"/>
    <n v="15"/>
    <n v="15"/>
    <n v="50.215147999999999"/>
    <n v="100.430296"/>
    <s v="NA"/>
    <s v="NA"/>
    <n v="26.774193548387093"/>
    <n v="104.41935483870965"/>
    <n v="1044.1935483870966"/>
    <n v="79.258064516129011"/>
    <n v="792.58064516129002"/>
    <n v="25.161290322580648"/>
    <n v="251.61290322580649"/>
    <n v="0"/>
    <n v="0"/>
    <n v="0.27609561752988077"/>
    <n v="36375.186574314539"/>
    <n v="36.375186574314533"/>
    <n v="2.8830268842932512"/>
  </r>
  <r>
    <n v="1"/>
    <x v="0"/>
    <s v="Walkaman"/>
    <s v="N timeing"/>
    <n v="6"/>
    <n v="2"/>
    <n v="602"/>
    <n v="3"/>
    <n v="1"/>
    <x v="3"/>
    <s v="N1"/>
    <x v="0"/>
    <s v="Okay "/>
    <n v="0.36"/>
    <n v="2.0000000000000004"/>
    <n v="0.60000000000000009"/>
    <n v="0"/>
    <n v="0"/>
    <s v="NA"/>
    <s v="NA"/>
    <n v="13.3"/>
    <n v="11"/>
    <s v="fold"/>
    <n v="18"/>
    <n v="18"/>
    <n v="51.993063799999959"/>
    <n v="103.98612759999992"/>
    <s v="NA"/>
    <s v="NA"/>
    <n v="100"/>
    <n v="26.000000000000007"/>
    <n v="260.00000000000006"/>
    <n v="20.000000000000007"/>
    <n v="200.00000000000006"/>
    <n v="6.0000000000000009"/>
    <n v="60.000000000000007"/>
    <n v="0"/>
    <n v="0"/>
    <n v="0.34586466165413549"/>
    <n v="30065.554284347792"/>
    <n v="30.06555428434779"/>
    <n v="0.60131108568695602"/>
  </r>
  <r>
    <n v="1"/>
    <x v="0"/>
    <s v="Walkaman"/>
    <s v="N timeing"/>
    <n v="6"/>
    <n v="3"/>
    <n v="603"/>
    <n v="3"/>
    <n v="2"/>
    <x v="3"/>
    <s v="N1"/>
    <x v="2"/>
    <s v="Okay "/>
    <n v="0.7"/>
    <n v="6.6"/>
    <n v="1.6"/>
    <n v="0"/>
    <n v="0"/>
    <n v="40"/>
    <n v="8"/>
    <n v="27.6"/>
    <n v="26.4"/>
    <s v="fold"/>
    <n v="14"/>
    <n v="14"/>
    <n v="64.252973699999984"/>
    <n v="128.50594739999997"/>
    <s v="NA"/>
    <s v="NA"/>
    <n v="25.624999999999996"/>
    <n v="102.5"/>
    <n v="1025"/>
    <n v="82.5"/>
    <n v="825"/>
    <n v="20.000000000000004"/>
    <n v="200.00000000000003"/>
    <n v="0"/>
    <n v="0"/>
    <n v="0.28695652173913111"/>
    <n v="44782.375609090792"/>
    <n v="44.782375609090792"/>
    <n v="3.6945459877499904"/>
  </r>
  <r>
    <n v="1"/>
    <x v="0"/>
    <s v="Walkaman"/>
    <s v="N timeing"/>
    <n v="6"/>
    <n v="4"/>
    <n v="604"/>
    <n v="3"/>
    <n v="4"/>
    <x v="1"/>
    <s v="N2"/>
    <x v="0"/>
    <s v="Okay "/>
    <n v="0.64"/>
    <n v="5.4"/>
    <n v="1.5000000000000004"/>
    <n v="0"/>
    <n v="0"/>
    <n v="39"/>
    <n v="9"/>
    <n v="23.6"/>
    <n v="17.100000000000001"/>
    <s v="flat"/>
    <n v="11"/>
    <n v="11"/>
    <n v="91.07589310000003"/>
    <n v="91.07589310000003"/>
    <s v="NA"/>
    <s v="NA"/>
    <n v="23"/>
    <n v="89.7"/>
    <n v="897"/>
    <n v="70.2"/>
    <n v="702"/>
    <n v="19.500000000000004"/>
    <n v="195.00000000000003"/>
    <n v="0"/>
    <n v="0"/>
    <n v="1.4872881355932204"/>
    <n v="6123.621302450144"/>
    <n v="6.123621302450144"/>
    <n v="0.42987821543200011"/>
  </r>
  <r>
    <n v="1"/>
    <x v="0"/>
    <s v="Walkaman"/>
    <s v="N timeing"/>
    <n v="6"/>
    <n v="5"/>
    <n v="605"/>
    <n v="3"/>
    <n v="9"/>
    <x v="4"/>
    <s v="N3 "/>
    <x v="1"/>
    <s v="Okay "/>
    <n v="0.72"/>
    <n v="6.1999999999999993"/>
    <n v="1.5000000000000004"/>
    <n v="0"/>
    <n v="0"/>
    <n v="43"/>
    <n v="14"/>
    <n v="23.7"/>
    <n v="22.6"/>
    <s v="flat"/>
    <n v="12"/>
    <n v="12"/>
    <n v="63.821744799999919"/>
    <n v="63.821744799999919"/>
    <s v="NA"/>
    <s v="NA"/>
    <n v="26.551724137931032"/>
    <n v="114.17241379310343"/>
    <n v="1141.7241379310342"/>
    <n v="91.931034482758605"/>
    <n v="919.31034482758605"/>
    <n v="22.241379310344833"/>
    <n v="222.41379310344831"/>
    <n v="0"/>
    <n v="0"/>
    <n v="0.28776371308016818"/>
    <n v="22178.524219354858"/>
    <n v="22.178524219354859"/>
    <n v="2.0388946747862082"/>
  </r>
  <r>
    <n v="1"/>
    <x v="0"/>
    <s v="Walkaman"/>
    <s v="N timeing"/>
    <n v="6"/>
    <n v="6"/>
    <n v="606"/>
    <n v="3"/>
    <n v="8"/>
    <x v="4"/>
    <s v="N3 "/>
    <x v="2"/>
    <s v="Okay "/>
    <n v="0.72"/>
    <n v="6"/>
    <n v="2.1"/>
    <n v="0"/>
    <n v="0"/>
    <n v="61"/>
    <n v="27"/>
    <n v="25.1"/>
    <n v="24.7"/>
    <s v="flat"/>
    <n v="10"/>
    <n v="10"/>
    <n v="38.068465800000013"/>
    <n v="38.068465800000013"/>
    <s v="NA"/>
    <s v="NA"/>
    <n v="23.823529411764703"/>
    <n v="145.32352941176467"/>
    <n v="1453.2352941176468"/>
    <n v="107.64705882352939"/>
    <n v="1076.4705882352939"/>
    <n v="37.67647058823529"/>
    <n v="376.76470588235287"/>
    <n v="0"/>
    <n v="0"/>
    <n v="9.5617529880478586E-2"/>
    <n v="39813.270482499807"/>
    <n v="39.813270482499803"/>
    <n v="4.2857814695867429"/>
  </r>
  <r>
    <n v="1"/>
    <x v="0"/>
    <s v="Walkaman"/>
    <s v="N timeing"/>
    <n v="7"/>
    <n v="1"/>
    <n v="701"/>
    <n v="4"/>
    <n v="9"/>
    <x v="4"/>
    <s v="N3 "/>
    <x v="1"/>
    <s v="Okay "/>
    <n v="0.76"/>
    <n v="14.1"/>
    <n v="8.1"/>
    <n v="0"/>
    <n v="0"/>
    <s v="NA"/>
    <s v="NA"/>
    <n v="53.7"/>
    <n v="52.8"/>
    <s v="flat"/>
    <n v="17"/>
    <n v="17"/>
    <n v="80.750490499999955"/>
    <n v="80.750490499999955"/>
    <s v="NA"/>
    <s v="NA"/>
    <n v="100"/>
    <n v="222"/>
    <n v="2220"/>
    <n v="141"/>
    <n v="1410"/>
    <n v="81"/>
    <n v="810"/>
    <n v="0"/>
    <n v="0"/>
    <n v="0.23631284916201262"/>
    <n v="34171.011346335472"/>
    <n v="34.171011346335469"/>
    <n v="4.8181125998333005"/>
  </r>
  <r>
    <n v="1"/>
    <x v="0"/>
    <s v="Walkaman"/>
    <s v="N timeing"/>
    <n v="7"/>
    <n v="2"/>
    <n v="702"/>
    <n v="4"/>
    <n v="6"/>
    <x v="1"/>
    <s v="N2"/>
    <x v="1"/>
    <s v="Okay "/>
    <n v="0.72"/>
    <n v="15.499999999999998"/>
    <n v="8.4"/>
    <n v="0"/>
    <n v="0"/>
    <s v="NA"/>
    <s v="NA"/>
    <n v="55.7"/>
    <n v="55.2"/>
    <s v="fold"/>
    <n v="5"/>
    <n v="5"/>
    <n v="46.061859600000048"/>
    <n v="92.123719200000096"/>
    <s v="NA"/>
    <s v="NA"/>
    <n v="100"/>
    <n v="239"/>
    <n v="2390"/>
    <n v="155"/>
    <n v="1550"/>
    <n v="84"/>
    <n v="840"/>
    <n v="0"/>
    <n v="0"/>
    <n v="0.13913824057450627"/>
    <n v="66210.208508903292"/>
    <n v="66.210208508903293"/>
    <n v="10.26258231888001"/>
  </r>
  <r>
    <n v="1"/>
    <x v="0"/>
    <s v="Walkaman"/>
    <s v="N timeing"/>
    <n v="7"/>
    <n v="3"/>
    <n v="703"/>
    <n v="4"/>
    <n v="1"/>
    <x v="3"/>
    <s v="N1"/>
    <x v="0"/>
    <s v="Okay "/>
    <n v="0.54"/>
    <n v="4.0999999999999996"/>
    <n v="2.1"/>
    <n v="0"/>
    <n v="0"/>
    <s v="NA"/>
    <s v="NA"/>
    <n v="23.6"/>
    <n v="18.8"/>
    <s v="fold"/>
    <n v="19"/>
    <n v="19"/>
    <n v="69.805949199999986"/>
    <n v="139.61189839999997"/>
    <s v="NA"/>
    <s v="NA"/>
    <n v="100"/>
    <n v="61.999999999999993"/>
    <n v="619.99999999999989"/>
    <n v="40.999999999999993"/>
    <n v="409.99999999999994"/>
    <n v="21"/>
    <n v="210"/>
    <n v="0"/>
    <n v="0"/>
    <n v="0.83389830508474572"/>
    <n v="16742.07724715447"/>
    <n v="16.742077247154469"/>
    <n v="0.68642516713333313"/>
  </r>
  <r>
    <n v="1"/>
    <x v="0"/>
    <s v="Walkaman"/>
    <s v="N timeing"/>
    <n v="7"/>
    <n v="4"/>
    <n v="704"/>
    <n v="4"/>
    <n v="2"/>
    <x v="3"/>
    <s v="N1"/>
    <x v="2"/>
    <s v="Okay "/>
    <n v="0.66"/>
    <n v="11.5"/>
    <n v="7"/>
    <n v="0"/>
    <n v="0"/>
    <s v="NA"/>
    <s v="NA"/>
    <n v="55.3"/>
    <n v="54.6"/>
    <s v="fold"/>
    <n v="4"/>
    <n v="4"/>
    <n v="26.357830700000022"/>
    <n v="52.715661400000045"/>
    <s v="NA"/>
    <s v="NA"/>
    <n v="100"/>
    <n v="185"/>
    <n v="1850"/>
    <n v="115"/>
    <n v="1150"/>
    <n v="70"/>
    <n v="700"/>
    <n v="0"/>
    <n v="0"/>
    <n v="0.14556962025316367"/>
    <n v="36213.367396521993"/>
    <n v="36.213367396521988"/>
    <n v="4.1645372506000289"/>
  </r>
  <r>
    <n v="1"/>
    <x v="0"/>
    <s v="Walkaman"/>
    <s v="N timeing"/>
    <n v="7"/>
    <n v="5"/>
    <n v="705"/>
    <n v="4"/>
    <n v="10"/>
    <x v="2"/>
    <s v="N4"/>
    <x v="0"/>
    <s v="Okay "/>
    <n v="0.44"/>
    <n v="3.7"/>
    <n v="2.7"/>
    <n v="0"/>
    <n v="0"/>
    <s v="NA"/>
    <s v="NA"/>
    <n v="15.9"/>
    <n v="14.8"/>
    <s v="fold"/>
    <n v="20"/>
    <n v="20"/>
    <n v="45.994404799999984"/>
    <n v="91.988809599999968"/>
    <s v="NA"/>
    <s v="NA"/>
    <n v="100"/>
    <n v="64"/>
    <n v="640"/>
    <n v="37"/>
    <n v="370"/>
    <n v="27"/>
    <n v="270"/>
    <n v="0"/>
    <n v="0"/>
    <n v="0.25597484276729549"/>
    <n v="35936.660261425066"/>
    <n v="35.936660261425068"/>
    <n v="1.3296564296727273"/>
  </r>
  <r>
    <n v="1"/>
    <x v="0"/>
    <s v="Walkaman"/>
    <s v="N timeing"/>
    <n v="7"/>
    <n v="6"/>
    <n v="706"/>
    <n v="4"/>
    <n v="3"/>
    <x v="3"/>
    <s v="N1"/>
    <x v="1"/>
    <s v="Okay "/>
    <n v="0.73"/>
    <n v="16.899999999999999"/>
    <n v="8.1999999999999993"/>
    <n v="0"/>
    <n v="0"/>
    <s v="NA"/>
    <s v="NA"/>
    <n v="69.099999999999994"/>
    <n v="67.5"/>
    <s v="flat"/>
    <n v="21"/>
    <n v="21"/>
    <n v="105.77140309999999"/>
    <n v="105.77140309999999"/>
    <s v="NA"/>
    <s v="NA"/>
    <n v="100"/>
    <n v="250.99999999999997"/>
    <n v="2509.9999999999995"/>
    <n v="168.99999999999997"/>
    <n v="1689.9999999999998"/>
    <n v="81.999999999999986"/>
    <n v="819.99999999999989"/>
    <n v="0"/>
    <n v="0"/>
    <n v="0.39131693198263245"/>
    <n v="27029.600422374355"/>
    <n v="27.029600422374354"/>
    <n v="4.5680024713812655"/>
  </r>
  <r>
    <n v="1"/>
    <x v="0"/>
    <s v="Walkaman"/>
    <s v="N timeing"/>
    <n v="8"/>
    <n v="1"/>
    <n v="801"/>
    <n v="4"/>
    <n v="11"/>
    <x v="2"/>
    <s v="N4"/>
    <x v="2"/>
    <s v="Okay "/>
    <n v="0.64"/>
    <n v="8.3000000000000007"/>
    <n v="3.6"/>
    <n v="0"/>
    <n v="0"/>
    <s v="NA"/>
    <s v="NA"/>
    <n v="23.2"/>
    <n v="22.5"/>
    <s v="fold"/>
    <n v="2"/>
    <n v="2"/>
    <n v="31.901169799999934"/>
    <n v="63.802339599999868"/>
    <s v="NA"/>
    <s v="NA"/>
    <n v="100"/>
    <n v="119"/>
    <n v="1190"/>
    <n v="83.000000000000014"/>
    <n v="830.00000000000011"/>
    <n v="36"/>
    <n v="360"/>
    <n v="0"/>
    <n v="0"/>
    <n v="0.25043103448275839"/>
    <n v="25477.009960757285"/>
    <n v="25.477009960757282"/>
    <n v="2.114591826742855"/>
  </r>
  <r>
    <n v="1"/>
    <x v="0"/>
    <s v="Walkaman"/>
    <s v="N timeing"/>
    <n v="8"/>
    <n v="2"/>
    <n v="802"/>
    <n v="4"/>
    <n v="7"/>
    <x v="4"/>
    <s v="N3 "/>
    <x v="0"/>
    <s v="Okay "/>
    <n v="0.4"/>
    <n v="3.9"/>
    <n v="1.0000000000000004"/>
    <n v="0"/>
    <n v="0"/>
    <s v="NA"/>
    <s v="NA"/>
    <n v="19"/>
    <n v="17.7"/>
    <s v="fold"/>
    <n v="3"/>
    <n v="3"/>
    <n v="35.709956899999952"/>
    <n v="71.419913799999904"/>
    <s v="NA"/>
    <s v="NA"/>
    <n v="100"/>
    <n v="49"/>
    <n v="490"/>
    <n v="38.999999999999993"/>
    <n v="389.99999999999994"/>
    <n v="10.000000000000004"/>
    <n v="100.00000000000003"/>
    <n v="0"/>
    <n v="0"/>
    <n v="0.26684210526315799"/>
    <n v="26764.859214990091"/>
    <n v="26.764859214990093"/>
    <n v="1.0438295093846135"/>
  </r>
  <r>
    <n v="1"/>
    <x v="0"/>
    <s v="Walkaman"/>
    <s v="N timeing"/>
    <n v="8"/>
    <n v="3"/>
    <n v="803"/>
    <n v="4"/>
    <n v="4"/>
    <x v="1"/>
    <s v="N2"/>
    <x v="0"/>
    <s v="Okay "/>
    <n v="0.5"/>
    <n v="5.7999999999999989"/>
    <n v="1.5000000000000004"/>
    <n v="0"/>
    <n v="0"/>
    <s v="NA"/>
    <s v="NA"/>
    <n v="23.2"/>
    <n v="22.7"/>
    <s v="fold"/>
    <n v="1"/>
    <n v="1"/>
    <n v="15.080833600000005"/>
    <n v="30.161667200000011"/>
    <s v="NA"/>
    <s v="NA"/>
    <n v="100"/>
    <n v="72.999999999999986"/>
    <n v="729.99999999999989"/>
    <n v="57.999999999999986"/>
    <n v="579.99999999999989"/>
    <n v="15.000000000000004"/>
    <n v="150.00000000000003"/>
    <n v="0"/>
    <n v="0"/>
    <n v="0.12499999999999999"/>
    <n v="24129.333760000012"/>
    <n v="24.129333760000016"/>
    <n v="1.3995013580800006"/>
  </r>
  <r>
    <n v="1"/>
    <x v="0"/>
    <s v="Walkaman"/>
    <s v="N timeing"/>
    <n v="8"/>
    <n v="4"/>
    <n v="804"/>
    <n v="4"/>
    <n v="5"/>
    <x v="1"/>
    <s v="N2"/>
    <x v="2"/>
    <s v="Okay "/>
    <n v="0.64"/>
    <n v="8.2999999999999989"/>
    <n v="2.1"/>
    <n v="0"/>
    <n v="0"/>
    <s v="NA"/>
    <s v="NA"/>
    <n v="32.700000000000003"/>
    <n v="31.6"/>
    <s v="fold"/>
    <n v="7"/>
    <n v="7"/>
    <n v="42.284390799999983"/>
    <n v="84.568781599999966"/>
    <s v="NA"/>
    <s v="NA"/>
    <n v="100"/>
    <n v="103.99999999999999"/>
    <n v="1039.9999999999998"/>
    <n v="83"/>
    <n v="830"/>
    <n v="21"/>
    <n v="210"/>
    <n v="0"/>
    <n v="0"/>
    <n v="0.27920489296636114"/>
    <n v="30289.147407666987"/>
    <n v="30.289147407666992"/>
    <n v="2.5139992348363602"/>
  </r>
  <r>
    <n v="1"/>
    <x v="0"/>
    <s v="Walkaman"/>
    <s v="N timeing"/>
    <n v="8"/>
    <n v="5"/>
    <n v="805"/>
    <n v="4"/>
    <n v="8"/>
    <x v="4"/>
    <s v="N3 "/>
    <x v="2"/>
    <s v="Okay "/>
    <n v="0.7"/>
    <n v="6.6"/>
    <n v="3.5000000000000004"/>
    <n v="0"/>
    <n v="0"/>
    <s v="NA"/>
    <s v="NA"/>
    <n v="26.6"/>
    <n v="24.5"/>
    <s v="fold"/>
    <n v="6"/>
    <n v="6"/>
    <n v="33.505630399999973"/>
    <n v="67.011260799999945"/>
    <s v="NA"/>
    <s v="NA"/>
    <n v="100"/>
    <n v="101"/>
    <n v="1010"/>
    <n v="66"/>
    <n v="660"/>
    <n v="35"/>
    <n v="350"/>
    <n v="0"/>
    <n v="0"/>
    <n v="0.52105263157894766"/>
    <n v="12860.747022222205"/>
    <n v="12.860747022222203"/>
    <n v="0.84880930346666539"/>
  </r>
  <r>
    <n v="1"/>
    <x v="0"/>
    <s v="Walkaman"/>
    <s v="N timeing"/>
    <n v="8"/>
    <n v="6"/>
    <n v="806"/>
    <n v="4"/>
    <n v="12"/>
    <x v="2"/>
    <s v="N4"/>
    <x v="1"/>
    <s v="Okay "/>
    <n v="0.77"/>
    <n v="12.3"/>
    <n v="2.6"/>
    <n v="0"/>
    <n v="0"/>
    <s v="NA"/>
    <s v="NA"/>
    <n v="41.4"/>
    <n v="40.200000000000003"/>
    <s v="flat"/>
    <n v="13"/>
    <n v="13"/>
    <n v="84.56891399999995"/>
    <n v="84.56891399999995"/>
    <s v="NA"/>
    <s v="NA"/>
    <n v="100"/>
    <n v="149"/>
    <n v="1490"/>
    <n v="123"/>
    <n v="1230"/>
    <n v="26"/>
    <n v="260"/>
    <n v="0"/>
    <n v="0"/>
    <n v="0.35652173913043356"/>
    <n v="23720.549048780555"/>
    <n v="23.720549048780555"/>
    <n v="2.9176275330000081"/>
  </r>
  <r>
    <n v="2"/>
    <x v="1"/>
    <s v="Walkaman"/>
    <s v="N timeing"/>
    <n v="0"/>
    <n v="2"/>
    <s v="N01"/>
    <n v="0"/>
    <s v="D0"/>
    <x v="0"/>
    <s v="N0"/>
    <x v="0"/>
    <m/>
    <n v="0.65"/>
    <n v="4.8999999999999995"/>
    <n v="7.2"/>
    <n v="2.6000000000000005"/>
    <n v="5"/>
    <n v="148"/>
    <n v="101"/>
    <n v="16.899999999999999"/>
    <n v="15.2"/>
    <s v="fold"/>
    <n v="40"/>
    <n v="40"/>
    <n v="53.344568900000013"/>
    <n v="106.68913780000003"/>
    <s v="NA"/>
    <s v="NA"/>
    <n v="31.276595744680851"/>
    <n v="462.89361702127667"/>
    <n v="4628.9361702127671"/>
    <n v="154.29787234042556"/>
    <n v="1542.9787234042556"/>
    <n v="226.7234042553192"/>
    <n v="2267.234042553192"/>
    <n v="81.872340425531959"/>
    <n v="818.72340425531956"/>
    <n v="0.49289940828402345"/>
    <n v="21645.215231932787"/>
    <n v="21.645215231932788"/>
    <n v="3.3398106566378001"/>
  </r>
  <r>
    <n v="2"/>
    <x v="1"/>
    <s v="Walkaman"/>
    <s v="N timeing"/>
    <n v="0"/>
    <n v="4"/>
    <s v="N02"/>
    <n v="0"/>
    <s v="V0"/>
    <x v="0"/>
    <s v="N0"/>
    <x v="1"/>
    <m/>
    <n v="0.71"/>
    <n v="3.7"/>
    <n v="7.3"/>
    <n v="2"/>
    <n v="7"/>
    <n v="389"/>
    <n v="342"/>
    <n v="15.5"/>
    <n v="14"/>
    <s v="flat"/>
    <n v="19"/>
    <n v="19"/>
    <n v="85.474735599999917"/>
    <n v="85.474735599999917"/>
    <s v="NA"/>
    <s v="NA"/>
    <n v="27.659574468085108"/>
    <n v="1075.9574468085107"/>
    <n v="10759.574468085106"/>
    <n v="306.2340425531915"/>
    <n v="3062.3404255319151"/>
    <n v="604.19148936170211"/>
    <n v="6041.9148936170213"/>
    <n v="165.53191489361703"/>
    <n v="1655.3191489361704"/>
    <n v="0.35806451612903228"/>
    <n v="23871.322554954928"/>
    <n v="23.871322554954933"/>
    <n v="7.3102116070950283"/>
  </r>
  <r>
    <n v="2"/>
    <x v="1"/>
    <s v="Walkaman"/>
    <s v="N timeing"/>
    <n v="0"/>
    <n v="6"/>
    <s v="N03"/>
    <n v="0"/>
    <s v="Y0"/>
    <x v="0"/>
    <s v="N0"/>
    <x v="2"/>
    <m/>
    <n v="0.71"/>
    <n v="3.3"/>
    <n v="6.3"/>
    <n v="0.60000000000000053"/>
    <n v="5"/>
    <n v="442"/>
    <n v="402"/>
    <n v="14.2"/>
    <n v="12.7"/>
    <s v="fold"/>
    <n v="24"/>
    <n v="24"/>
    <n v="31.086894000000029"/>
    <n v="62.173788000000059"/>
    <s v="NA"/>
    <s v="NA"/>
    <n v="25.5"/>
    <n v="1127.1000000000001"/>
    <n v="11271.000000000002"/>
    <n v="364.65000000000009"/>
    <n v="3646.5000000000009"/>
    <n v="696.15000000000009"/>
    <n v="6961.5000000000009"/>
    <n v="66.300000000000068"/>
    <n v="663.00000000000068"/>
    <n v="0.34859154929577468"/>
    <n v="17835.712921212136"/>
    <n v="17.835712921212135"/>
    <n v="6.5037927167200067"/>
  </r>
  <r>
    <n v="2"/>
    <x v="1"/>
    <s v="Walkaman"/>
    <s v="N timeing"/>
    <n v="1"/>
    <n v="1"/>
    <n v="101"/>
    <n v="1"/>
    <n v="4"/>
    <x v="1"/>
    <s v="N2"/>
    <x v="0"/>
    <m/>
    <n v="0.77"/>
    <n v="3.2"/>
    <n v="5.8999999999999995"/>
    <n v="1.7999999999999998"/>
    <n v="4"/>
    <n v="422"/>
    <n v="381"/>
    <n v="12.6"/>
    <n v="11.1"/>
    <s v="fold"/>
    <n v="47"/>
    <n v="47"/>
    <n v="78.264299299999948"/>
    <n v="156.5285985999999"/>
    <s v="NA"/>
    <s v="NA"/>
    <n v="26.585365853658534"/>
    <n v="1121.9024390243901"/>
    <n v="11219.024390243902"/>
    <n v="329.36585365853665"/>
    <n v="3293.6585365853662"/>
    <n v="607.2682926829267"/>
    <n v="6072.6829268292677"/>
    <n v="185.26829268292681"/>
    <n v="1852.6829268292681"/>
    <n v="0.38095238095238099"/>
    <n v="41088.757132499966"/>
    <n v="41.088757132499971"/>
    <n v="13.53323356871414"/>
  </r>
  <r>
    <n v="2"/>
    <x v="1"/>
    <s v="Walkaman"/>
    <s v="N timeing"/>
    <n v="1"/>
    <n v="2"/>
    <n v="102"/>
    <n v="1"/>
    <n v="12"/>
    <x v="2"/>
    <s v="N4"/>
    <x v="1"/>
    <m/>
    <n v="0.74"/>
    <n v="2.7"/>
    <n v="4.8"/>
    <n v="2.1000000000000005"/>
    <n v="4"/>
    <n v="345"/>
    <n v="309"/>
    <n v="11.7"/>
    <n v="11.1"/>
    <s v="flat"/>
    <n v="36"/>
    <n v="36"/>
    <n v="89.244977099999915"/>
    <n v="89.244977099999915"/>
    <s v="NA"/>
    <s v="NA"/>
    <n v="26.666666666666671"/>
    <n v="920.00000000000011"/>
    <n v="9200.0000000000018"/>
    <n v="258.75000000000006"/>
    <n v="2587.5000000000005"/>
    <n v="459.99999999999994"/>
    <n v="4599.9999999999991"/>
    <n v="201.25000000000006"/>
    <n v="2012.5000000000005"/>
    <n v="0.13846153846153839"/>
    <n v="64454.705683333312"/>
    <n v="64.454705683333302"/>
    <n v="16.677655095562493"/>
  </r>
  <r>
    <n v="2"/>
    <x v="1"/>
    <s v="Walkaman"/>
    <s v="N timeing"/>
    <n v="1"/>
    <n v="3"/>
    <n v="103"/>
    <n v="1"/>
    <n v="10"/>
    <x v="2"/>
    <s v="N4"/>
    <x v="0"/>
    <m/>
    <n v="0.76"/>
    <n v="4"/>
    <n v="4.8"/>
    <n v="1.1000000000000005"/>
    <n v="6"/>
    <n v="607"/>
    <n v="561"/>
    <n v="16.3"/>
    <n v="14.5"/>
    <s v="flat"/>
    <n v="48"/>
    <n v="48"/>
    <n v="89.259431699999936"/>
    <n v="89.259431699999936"/>
    <s v="NA"/>
    <s v="NA"/>
    <n v="21.521739130434785"/>
    <n v="1306.3695652173917"/>
    <n v="13063.695652173918"/>
    <n v="527.82608695652186"/>
    <n v="5278.2608695652189"/>
    <n v="633.39130434782612"/>
    <n v="6333.9130434782619"/>
    <n v="145.15217391304358"/>
    <n v="1451.5217391304357"/>
    <n v="0.44171779141104311"/>
    <n v="20207.343565416642"/>
    <n v="20.207343565416647"/>
    <n v="10.665963081919919"/>
  </r>
  <r>
    <n v="2"/>
    <x v="1"/>
    <s v="Walkaman"/>
    <s v="N timeing"/>
    <n v="1"/>
    <n v="4"/>
    <n v="104"/>
    <n v="1"/>
    <n v="11"/>
    <x v="2"/>
    <s v="N4"/>
    <x v="2"/>
    <m/>
    <n v="0.73"/>
    <n v="4.3"/>
    <n v="6.7"/>
    <n v="3.9000000000000004"/>
    <n v="7"/>
    <n v="545"/>
    <n v="486"/>
    <n v="16.899999999999999"/>
    <n v="15.5"/>
    <s v="fold"/>
    <n v="37"/>
    <n v="37"/>
    <n v="55.141757499999926"/>
    <n v="110.28351499999985"/>
    <s v="NA"/>
    <s v="NA"/>
    <n v="25.254237288135595"/>
    <n v="1376.3559322033898"/>
    <n v="13763.559322033898"/>
    <n v="397.2033898305084"/>
    <n v="3972.0338983050842"/>
    <n v="618.89830508474574"/>
    <n v="6188.9830508474579"/>
    <n v="360.25423728813558"/>
    <n v="3602.5423728813557"/>
    <n v="0.35621301775147896"/>
    <n v="30959.990091362117"/>
    <n v="30.959990091362112"/>
    <n v="12.297413013407983"/>
  </r>
  <r>
    <n v="2"/>
    <x v="1"/>
    <s v="Walkaman"/>
    <s v="N timeing"/>
    <n v="1"/>
    <n v="5"/>
    <n v="105"/>
    <n v="1"/>
    <n v="1"/>
    <x v="3"/>
    <s v="N1"/>
    <x v="0"/>
    <m/>
    <n v="0.77"/>
    <n v="3.4000000000000004"/>
    <n v="5.2"/>
    <n v="1.7000000000000002"/>
    <n v="5"/>
    <n v="442"/>
    <n v="402"/>
    <n v="14.2"/>
    <n v="12.5"/>
    <s v="flat"/>
    <n v="39"/>
    <n v="39"/>
    <n v="78.461845499999981"/>
    <n v="78.461845499999981"/>
    <s v="NA"/>
    <s v="NA"/>
    <n v="25.75"/>
    <n v="1138.1500000000001"/>
    <n v="11381.5"/>
    <n v="375.70000000000005"/>
    <n v="3757.0000000000005"/>
    <n v="574.6"/>
    <n v="5746"/>
    <n v="187.85000000000002"/>
    <n v="1878.5000000000002"/>
    <n v="0.40704225352112666"/>
    <n v="19276.093531141869"/>
    <n v="19.276093531141868"/>
    <n v="7.24202833965"/>
  </r>
  <r>
    <n v="2"/>
    <x v="1"/>
    <s v="Walkaman"/>
    <s v="N timeing"/>
    <n v="1"/>
    <n v="6"/>
    <n v="106"/>
    <n v="1"/>
    <n v="7"/>
    <x v="4"/>
    <s v="N3 "/>
    <x v="0"/>
    <m/>
    <n v="0.75"/>
    <n v="4.8999999999999995"/>
    <n v="6.3999999999999995"/>
    <n v="2.5"/>
    <n v="6"/>
    <n v="293"/>
    <n v="244"/>
    <n v="17.7"/>
    <n v="16.3"/>
    <s v="flat"/>
    <n v="41"/>
    <n v="41"/>
    <n v="53.862525399999981"/>
    <n v="53.862525399999981"/>
    <s v="NA"/>
    <s v="NA"/>
    <n v="28.163265306122447"/>
    <n v="825.18367346938771"/>
    <n v="8251.8367346938776"/>
    <n v="292.99999999999994"/>
    <n v="2929.9999999999995"/>
    <n v="382.69387755102042"/>
    <n v="3826.9387755102039"/>
    <n v="149.48979591836735"/>
    <n v="1494.8979591836737"/>
    <n v="0.38757062146892612"/>
    <n v="13897.473754810506"/>
    <n v="13.897473754810505"/>
    <n v="4.0719598101594769"/>
  </r>
  <r>
    <n v="2"/>
    <x v="1"/>
    <s v="Walkaman"/>
    <s v="N timeing"/>
    <n v="2"/>
    <n v="1"/>
    <n v="201"/>
    <n v="1"/>
    <n v="5"/>
    <x v="1"/>
    <s v="N2"/>
    <x v="2"/>
    <m/>
    <n v="0.75"/>
    <n v="3"/>
    <n v="5.3999999999999995"/>
    <n v="3.3"/>
    <n v="6"/>
    <n v="400"/>
    <n v="357"/>
    <n v="12.3"/>
    <n v="10.6"/>
    <s v="fold"/>
    <n v="26"/>
    <n v="26"/>
    <n v="59.767229499999985"/>
    <n v="119.53445899999997"/>
    <s v="NA"/>
    <s v="NA"/>
    <n v="27.20930232558139"/>
    <n v="1088.3720930232557"/>
    <n v="10883.720930232557"/>
    <n v="279.06976744186051"/>
    <n v="2790.6976744186049"/>
    <n v="502.32558139534876"/>
    <n v="5023.2558139534876"/>
    <n v="306.97674418604646"/>
    <n v="3069.7674418604643"/>
    <n v="0.41463414634146367"/>
    <n v="28828.898935294092"/>
    <n v="28.828898935294092"/>
    <n v="8.0452741214774228"/>
  </r>
  <r>
    <n v="2"/>
    <x v="1"/>
    <s v="Walkaman"/>
    <s v="N timeing"/>
    <n v="2"/>
    <n v="2"/>
    <n v="202"/>
    <n v="1"/>
    <n v="3"/>
    <x v="3"/>
    <s v="N1"/>
    <x v="1"/>
    <m/>
    <n v="0.75"/>
    <n v="3.7"/>
    <n v="7.2"/>
    <n v="2.9000000000000004"/>
    <n v="7"/>
    <n v="489"/>
    <n v="435"/>
    <n v="14.3"/>
    <n v="12.7"/>
    <s v="flat"/>
    <n v="35"/>
    <n v="35"/>
    <n v="81.408174799999983"/>
    <n v="81.408174799999983"/>
    <s v="NA"/>
    <s v="NA"/>
    <n v="25.555555555555561"/>
    <n v="1249.6666666666667"/>
    <n v="12496.666666666668"/>
    <n v="335.0555555555556"/>
    <n v="3350.5555555555561"/>
    <n v="652"/>
    <n v="6520"/>
    <n v="262.61111111111114"/>
    <n v="2626.1111111111113"/>
    <n v="0.41398601398601437"/>
    <n v="19664.474656081056"/>
    <n v="19.664474656081058"/>
    <n v="6.5886914806013825"/>
  </r>
  <r>
    <n v="2"/>
    <x v="1"/>
    <s v="Walkaman"/>
    <s v="N timeing"/>
    <n v="2"/>
    <n v="3"/>
    <n v="203"/>
    <n v="1"/>
    <n v="9"/>
    <x v="4"/>
    <s v="N3 "/>
    <x v="1"/>
    <m/>
    <n v="0.75"/>
    <n v="2.8"/>
    <n v="4.8"/>
    <n v="2.7"/>
    <n v="4"/>
    <n v="546"/>
    <n v="508"/>
    <n v="11.1"/>
    <n v="9.8000000000000007"/>
    <s v="flat"/>
    <n v="49"/>
    <n v="49"/>
    <n v="80.468625799999927"/>
    <n v="80.468625799999927"/>
    <s v="NA"/>
    <s v="NA"/>
    <n v="27.105263157894736"/>
    <n v="1479.9473684210525"/>
    <n v="14799.473684210523"/>
    <n v="402.31578947368416"/>
    <n v="4023.1578947368416"/>
    <n v="689.68421052631561"/>
    <n v="6896.8421052631556"/>
    <n v="387.9473684210526"/>
    <n v="3879.4736842105258"/>
    <n v="0.32792792792792769"/>
    <n v="24538.50951593406"/>
    <n v="24.538509515934063"/>
    <n v="9.872229828410525"/>
  </r>
  <r>
    <n v="2"/>
    <x v="1"/>
    <s v="Walkaman"/>
    <s v="N timeing"/>
    <n v="2"/>
    <n v="4"/>
    <n v="204"/>
    <n v="1"/>
    <n v="6"/>
    <x v="1"/>
    <s v="N2"/>
    <x v="1"/>
    <m/>
    <n v="0.75"/>
    <n v="2.7"/>
    <n v="3.8"/>
    <n v="3.1000000000000005"/>
    <n v="5"/>
    <n v="403"/>
    <n v="365"/>
    <n v="11"/>
    <n v="9.6999999999999993"/>
    <s v="flat"/>
    <n v="29"/>
    <n v="29"/>
    <n v="81.33831090000001"/>
    <n v="81.33831090000001"/>
    <s v="NA"/>
    <s v="NA"/>
    <n v="25.26315789473685"/>
    <n v="1018.105263157895"/>
    <n v="10181.05263157895"/>
    <n v="286.34210526315798"/>
    <n v="2863.4210526315796"/>
    <n v="403.00000000000006"/>
    <n v="4030.0000000000005"/>
    <n v="328.76315789473693"/>
    <n v="3287.6315789473697"/>
    <n v="0.31909090909090931"/>
    <n v="25490.63874358973"/>
    <n v="25.490638743589731"/>
    <n v="7.2990431623421035"/>
  </r>
  <r>
    <n v="2"/>
    <x v="1"/>
    <s v="Walkaman"/>
    <s v="N timeing"/>
    <n v="2"/>
    <n v="5"/>
    <n v="205"/>
    <n v="1"/>
    <n v="8"/>
    <x v="4"/>
    <s v="N3 "/>
    <x v="2"/>
    <m/>
    <n v="0.77"/>
    <n v="2.9000000000000004"/>
    <n v="5.3999999999999995"/>
    <n v="3.2"/>
    <n v="6"/>
    <n v="411"/>
    <n v="367"/>
    <n v="12.3"/>
    <n v="11"/>
    <s v="fold"/>
    <n v="33"/>
    <n v="33"/>
    <n v="51.171560699999986"/>
    <n v="102.34312139999997"/>
    <s v="NA"/>
    <s v="NA"/>
    <n v="26.136363636363637"/>
    <n v="1074.2045454545455"/>
    <n v="10742.045454545456"/>
    <n v="270.88636363636368"/>
    <n v="2708.8636363636365"/>
    <n v="504.40909090909088"/>
    <n v="5044.090909090909"/>
    <n v="298.90909090909093"/>
    <n v="2989.090909090909"/>
    <n v="0.30650406504065059"/>
    <n v="33390.461358620661"/>
    <n v="33.390461358620662"/>
    <n v="9.0450206575772683"/>
  </r>
  <r>
    <n v="2"/>
    <x v="1"/>
    <s v="Walkaman"/>
    <s v="N timeing"/>
    <n v="2"/>
    <n v="6"/>
    <n v="206"/>
    <n v="1"/>
    <n v="2"/>
    <x v="3"/>
    <s v="N1"/>
    <x v="2"/>
    <m/>
    <n v="0.75"/>
    <n v="3.4000000000000004"/>
    <n v="5.0000000000000009"/>
    <n v="2.5"/>
    <n v="6"/>
    <n v="483"/>
    <n v="442"/>
    <n v="11.9"/>
    <n v="10.3"/>
    <s v="fold"/>
    <n v="44"/>
    <n v="44"/>
    <n v="46.317224199999941"/>
    <n v="92.634448399999883"/>
    <s v="NA"/>
    <s v="NA"/>
    <n v="26.585365853658544"/>
    <n v="1284.0731707317077"/>
    <n v="12840.731707317076"/>
    <n v="400.53658536585374"/>
    <n v="4005.3658536585372"/>
    <n v="589.02439024390253"/>
    <n v="5890.2439024390251"/>
    <n v="294.51219512195127"/>
    <n v="2945.1219512195125"/>
    <n v="0.45714285714285707"/>
    <n v="20263.78558749998"/>
    <n v="20.263785587499978"/>
    <n v="8.1163874858030418"/>
  </r>
  <r>
    <n v="2"/>
    <x v="1"/>
    <s v="Walkaman"/>
    <s v="N timeing"/>
    <n v="3"/>
    <n v="1"/>
    <n v="301"/>
    <n v="2"/>
    <n v="3"/>
    <x v="3"/>
    <s v="N1"/>
    <x v="1"/>
    <m/>
    <n v="0.76"/>
    <n v="3.4000000000000004"/>
    <n v="5.7"/>
    <n v="2"/>
    <n v="6"/>
    <n v="460"/>
    <n v="415"/>
    <n v="10.6"/>
    <n v="9.8000000000000007"/>
    <s v="flat"/>
    <n v="3"/>
    <n v="3"/>
    <n v="54.529846099999986"/>
    <n v="54.529846099999986"/>
    <s v="NA"/>
    <s v="NA"/>
    <n v="24.666666666666671"/>
    <n v="1134.6666666666667"/>
    <n v="11346.666666666668"/>
    <n v="347.55555555555554"/>
    <n v="3475.5555555555557"/>
    <n v="582.66666666666663"/>
    <n v="5826.6666666666661"/>
    <n v="204.44444444444443"/>
    <n v="2044.4444444444443"/>
    <n v="0.25660377358490533"/>
    <n v="21250.601788970609"/>
    <n v="21.250601788970609"/>
    <n v="7.3857647106555628"/>
  </r>
  <r>
    <n v="2"/>
    <x v="1"/>
    <s v="Walkaman"/>
    <s v="N timeing"/>
    <n v="3"/>
    <n v="2"/>
    <n v="302"/>
    <n v="2"/>
    <n v="11"/>
    <x v="2"/>
    <s v="N4"/>
    <x v="2"/>
    <m/>
    <n v="0.71"/>
    <n v="4.1000000000000005"/>
    <n v="6.6000000000000005"/>
    <n v="2.7"/>
    <n v="4"/>
    <n v="374"/>
    <n v="324"/>
    <n v="9.1"/>
    <n v="8.6"/>
    <s v="fold"/>
    <n v="4"/>
    <n v="4"/>
    <n v="30.267799999999966"/>
    <n v="60.535599999999931"/>
    <s v="NA"/>
    <s v="NA"/>
    <n v="26.8"/>
    <n v="1002.3199999999999"/>
    <n v="10023.200000000001"/>
    <n v="306.67999999999995"/>
    <n v="3066.7999999999997"/>
    <n v="493.67999999999995"/>
    <n v="4936.7999999999993"/>
    <n v="201.95999999999995"/>
    <n v="2019.5999999999995"/>
    <n v="0.22527472527472531"/>
    <n v="26871.900487804844"/>
    <n v="26.871900487804844"/>
    <n v="8.2410744415999879"/>
  </r>
  <r>
    <n v="2"/>
    <x v="1"/>
    <s v="Walkaman"/>
    <s v="N timeing"/>
    <n v="3"/>
    <n v="3"/>
    <n v="303"/>
    <n v="2"/>
    <n v="8"/>
    <x v="4"/>
    <s v="N3 "/>
    <x v="2"/>
    <m/>
    <n v="0.75"/>
    <n v="4.2"/>
    <n v="6.5000000000000009"/>
    <n v="2.7"/>
    <n v="6"/>
    <n v="401"/>
    <n v="351"/>
    <n v="13.4"/>
    <n v="11.8"/>
    <s v="fold"/>
    <n v="2"/>
    <n v="2"/>
    <n v="36.644687699999963"/>
    <n v="73.289375399999926"/>
    <s v="NA"/>
    <s v="NA"/>
    <n v="26.8"/>
    <n v="1074.68"/>
    <n v="10746.8"/>
    <n v="336.84"/>
    <n v="3368.3999999999996"/>
    <n v="521.30000000000007"/>
    <n v="5213.0000000000009"/>
    <n v="216.54"/>
    <n v="2165.4"/>
    <n v="0.50149253731343268"/>
    <n v="14614.250451785703"/>
    <n v="14.614250451785704"/>
    <n v="4.922664122179496"/>
  </r>
  <r>
    <n v="2"/>
    <x v="1"/>
    <s v="Walkaman"/>
    <s v="N timeing"/>
    <n v="3"/>
    <n v="4"/>
    <n v="304"/>
    <n v="2"/>
    <n v="9"/>
    <x v="4"/>
    <s v="N3 "/>
    <x v="1"/>
    <m/>
    <n v="0.74"/>
    <n v="3.8"/>
    <n v="4.6000000000000005"/>
    <n v="2.1000000000000005"/>
    <n v="6"/>
    <n v="526"/>
    <n v="486"/>
    <n v="9.6"/>
    <n v="8.6999999999999993"/>
    <s v="flat"/>
    <n v="5"/>
    <n v="5"/>
    <n v="55.87171479999995"/>
    <n v="55.87171479999995"/>
    <s v="NA"/>
    <s v="NA"/>
    <n v="26.25"/>
    <n v="1380.7500000000002"/>
    <n v="13807.500000000002"/>
    <n v="499.70000000000005"/>
    <n v="4997"/>
    <n v="604.9000000000002"/>
    <n v="6049.0000000000018"/>
    <n v="276.15000000000009"/>
    <n v="2761.5000000000009"/>
    <n v="0.35625000000000012"/>
    <n v="15683.288364912263"/>
    <n v="15.683288364912261"/>
    <n v="7.8369391959466572"/>
  </r>
  <r>
    <n v="2"/>
    <x v="1"/>
    <s v="Walkaman"/>
    <s v="N timeing"/>
    <n v="3"/>
    <n v="5"/>
    <n v="305"/>
    <n v="2"/>
    <n v="2"/>
    <x v="3"/>
    <s v="N1"/>
    <x v="2"/>
    <m/>
    <n v="0.77"/>
    <n v="3.6000000000000005"/>
    <n v="4.2"/>
    <n v="2.4000000000000004"/>
    <n v="5"/>
    <n v="407"/>
    <n v="372"/>
    <n v="8.3000000000000007"/>
    <n v="7.2"/>
    <s v="fold"/>
    <n v="1"/>
    <n v="1"/>
    <n v="40.361928999999918"/>
    <n v="80.723857999999836"/>
    <s v="NA"/>
    <s v="NA"/>
    <n v="29.142857142857149"/>
    <n v="1186.1142857142859"/>
    <n v="11861.142857142859"/>
    <n v="418.62857142857149"/>
    <n v="4186.2857142857147"/>
    <n v="488.40000000000003"/>
    <n v="4884"/>
    <n v="279.08571428571435"/>
    <n v="2790.8571428571436"/>
    <n v="0.47710843373494005"/>
    <n v="16919.394479797935"/>
    <n v="16.919394479797937"/>
    <n v="7.0829419405142691"/>
  </r>
  <r>
    <n v="2"/>
    <x v="1"/>
    <s v="Walkaman"/>
    <s v="N timeing"/>
    <n v="3"/>
    <n v="6"/>
    <n v="306"/>
    <n v="2"/>
    <n v="4"/>
    <x v="1"/>
    <s v="N2"/>
    <x v="0"/>
    <m/>
    <n v="0.77"/>
    <n v="3.5"/>
    <n v="6.3"/>
    <n v="2"/>
    <n v="5"/>
    <n v="395"/>
    <n v="347"/>
    <n v="12.6"/>
    <n v="10.7"/>
    <s v="fold"/>
    <n v="16"/>
    <n v="16"/>
    <n v="37.31441749999999"/>
    <n v="74.628834999999981"/>
    <s v="NA"/>
    <s v="NA"/>
    <n v="24.583333333333336"/>
    <n v="971.04166666666674"/>
    <n v="9710.4166666666679"/>
    <n v="288.02083333333337"/>
    <n v="2880.2083333333335"/>
    <n v="518.4375"/>
    <n v="5184.375"/>
    <n v="164.58333333333334"/>
    <n v="1645.8333333333335"/>
    <n v="0.5277777777777779"/>
    <n v="14140.200315789467"/>
    <n v="14.140200315789466"/>
    <n v="4.072672278453946"/>
  </r>
  <r>
    <n v="2"/>
    <x v="1"/>
    <s v="Walkaman"/>
    <s v="N timeing"/>
    <n v="4"/>
    <n v="1"/>
    <n v="401"/>
    <n v="2"/>
    <n v="6"/>
    <x v="1"/>
    <s v="N2"/>
    <x v="1"/>
    <m/>
    <n v="0.75"/>
    <n v="3.1000000000000005"/>
    <n v="5.8"/>
    <n v="2.8"/>
    <n v="6"/>
    <n v="481"/>
    <n v="442"/>
    <n v="13.4"/>
    <n v="10.7"/>
    <s v="flat"/>
    <n v="9"/>
    <n v="9"/>
    <n v="107.96850229999995"/>
    <n v="107.96850229999995"/>
    <s v="NA"/>
    <s v="NA"/>
    <n v="30"/>
    <n v="1442.9999999999998"/>
    <n v="14429.999999999998"/>
    <n v="382.33333333333337"/>
    <n v="3823.3333333333335"/>
    <n v="715.33333333333326"/>
    <n v="7153.333333333333"/>
    <n v="345.33333333333331"/>
    <n v="3453.333333333333"/>
    <n v="0.62462686567164216"/>
    <n v="17285.27993811229"/>
    <n v="17.285279938112286"/>
    <n v="6.6087386963382642"/>
  </r>
  <r>
    <n v="2"/>
    <x v="1"/>
    <s v="Walkaman"/>
    <s v="N timeing"/>
    <n v="4"/>
    <n v="2"/>
    <n v="402"/>
    <n v="2"/>
    <n v="5"/>
    <x v="1"/>
    <s v="N2"/>
    <x v="2"/>
    <m/>
    <n v="0.73"/>
    <n v="3.5"/>
    <n v="5.6000000000000005"/>
    <n v="2.7"/>
    <n v="5"/>
    <n v="382"/>
    <n v="342"/>
    <n v="10.1"/>
    <n v="8.8000000000000007"/>
    <s v="flat"/>
    <n v="7"/>
    <n v="7"/>
    <n v="41.219568600000002"/>
    <n v="41.219568600000002"/>
    <s v="NA"/>
    <s v="NA"/>
    <n v="29.500000000000004"/>
    <n v="1126.9000000000001"/>
    <n v="11269"/>
    <n v="334.25"/>
    <n v="3342.5"/>
    <n v="534.80000000000007"/>
    <n v="5348.0000000000009"/>
    <n v="257.85000000000002"/>
    <n v="2578.5"/>
    <n v="0.45049504950495012"/>
    <n v="9149.8383046153922"/>
    <n v="9.1498383046153933"/>
    <n v="3.0583334533176951"/>
  </r>
  <r>
    <n v="2"/>
    <x v="1"/>
    <s v="Walkaman"/>
    <s v="N timeing"/>
    <n v="4"/>
    <n v="3"/>
    <n v="403"/>
    <n v="2"/>
    <n v="10"/>
    <x v="2"/>
    <s v="N4"/>
    <x v="0"/>
    <m/>
    <n v="0.77"/>
    <n v="5.2"/>
    <n v="6.3"/>
    <n v="2.2999999999999998"/>
    <n v="6"/>
    <n v="437"/>
    <n v="396"/>
    <n v="16.399999999999999"/>
    <n v="14.2"/>
    <s v="flat"/>
    <n v="11"/>
    <n v="11"/>
    <n v="77.741524599999934"/>
    <n v="77.741524599999934"/>
    <s v="NA"/>
    <s v="NA"/>
    <n v="33.658536585365859"/>
    <n v="1470.8780487804881"/>
    <n v="14708.780487804883"/>
    <n v="554.24390243902451"/>
    <n v="5542.4390243902444"/>
    <n v="671.48780487804891"/>
    <n v="6714.8780487804888"/>
    <n v="245.14634146341467"/>
    <n v="2451.4634146341468"/>
    <n v="0.69756097560975605"/>
    <n v="11144.764016083907"/>
    <n v="11.144764016083908"/>
    <n v="6.1769175000363612"/>
  </r>
  <r>
    <n v="2"/>
    <x v="1"/>
    <s v="Walkaman"/>
    <s v="N timeing"/>
    <n v="4"/>
    <n v="4"/>
    <n v="404"/>
    <n v="2"/>
    <n v="1"/>
    <x v="3"/>
    <s v="N1"/>
    <x v="0"/>
    <m/>
    <n v="0.76"/>
    <n v="4.3999999999999995"/>
    <n v="5.0000000000000009"/>
    <n v="2.1000000000000005"/>
    <n v="5"/>
    <n v="541"/>
    <n v="491"/>
    <n v="16.3"/>
    <n v="14.1"/>
    <s v="flat"/>
    <n v="8"/>
    <n v="8"/>
    <n v="85.845736999999986"/>
    <n v="85.845736999999986"/>
    <s v="NA"/>
    <s v="NA"/>
    <n v="23"/>
    <n v="1244.3000000000002"/>
    <n v="12443.000000000002"/>
    <n v="476.08000000000004"/>
    <n v="4760.8"/>
    <n v="541.00000000000023"/>
    <n v="5410.0000000000018"/>
    <n v="227.22000000000011"/>
    <n v="2272.2000000000007"/>
    <n v="0.59386503067484675"/>
    <n v="14455.428854338837"/>
    <n v="14.455428854338839"/>
    <n v="6.8819405689736355"/>
  </r>
  <r>
    <n v="2"/>
    <x v="1"/>
    <s v="Walkaman"/>
    <s v="N timeing"/>
    <n v="4"/>
    <n v="5"/>
    <n v="405"/>
    <n v="2"/>
    <n v="7"/>
    <x v="4"/>
    <s v="N3 "/>
    <x v="0"/>
    <m/>
    <n v="0.77"/>
    <n v="4.3"/>
    <n v="6.3"/>
    <n v="2.1000000000000005"/>
    <n v="7"/>
    <n v="492"/>
    <n v="440"/>
    <n v="18.399999999999999"/>
    <n v="16.3"/>
    <s v="flat"/>
    <n v="10"/>
    <n v="10"/>
    <n v="95.3038636"/>
    <n v="95.3038636"/>
    <s v="NA"/>
    <s v="NA"/>
    <n v="24.423076923076923"/>
    <n v="1201.6153846153845"/>
    <n v="12016.153846153846"/>
    <n v="406.84615384615381"/>
    <n v="4068.4615384615381"/>
    <n v="596.07692307692309"/>
    <n v="5960.7692307692314"/>
    <n v="198.69230769230774"/>
    <n v="1986.9230769230774"/>
    <n v="0.49076086956521692"/>
    <n v="19419.613402436342"/>
    <n v="19.41961340243634"/>
    <n v="7.9007950219604455"/>
  </r>
  <r>
    <n v="2"/>
    <x v="1"/>
    <s v="Walkaman"/>
    <s v="N timeing"/>
    <n v="4"/>
    <n v="6"/>
    <n v="406"/>
    <n v="2"/>
    <n v="12"/>
    <x v="2"/>
    <s v="N4"/>
    <x v="1"/>
    <m/>
    <n v="0.77"/>
    <n v="4.3999999999999995"/>
    <n v="7.3"/>
    <n v="3.3"/>
    <n v="6"/>
    <n v="475"/>
    <n v="423"/>
    <n v="10.5"/>
    <n v="9.8000000000000007"/>
    <s v="flat"/>
    <n v="6"/>
    <n v="6"/>
    <n v="63.311015600000019"/>
    <n v="63.311015600000019"/>
    <s v="NA"/>
    <s v="NA"/>
    <n v="28.846153846153843"/>
    <n v="1370.1923076923074"/>
    <n v="13701.923076923074"/>
    <n v="401.92307692307674"/>
    <n v="4019.2307692307672"/>
    <n v="666.82692307692287"/>
    <n v="6668.2692307692287"/>
    <n v="301.44230769230762"/>
    <n v="3014.4230769230762"/>
    <n v="0.293333333333333"/>
    <n v="21583.300772727303"/>
    <n v="21.583300772727302"/>
    <n v="8.6748266567307759"/>
  </r>
  <r>
    <n v="2"/>
    <x v="1"/>
    <s v="Walkaman"/>
    <s v="N timeing"/>
    <n v="5"/>
    <n v="1"/>
    <n v="501"/>
    <n v="3"/>
    <n v="10"/>
    <x v="2"/>
    <s v="N4"/>
    <x v="0"/>
    <m/>
    <n v="0.77"/>
    <n v="3.6000000000000005"/>
    <n v="6.7"/>
    <n v="2.9000000000000004"/>
    <n v="7"/>
    <n v="330"/>
    <n v="280"/>
    <n v="15.2"/>
    <n v="13.4"/>
    <s v="flat"/>
    <n v="20"/>
    <n v="20"/>
    <n v="81.49731149999991"/>
    <n v="81.49731149999991"/>
    <s v="NA"/>
    <s v="NA"/>
    <n v="26.400000000000002"/>
    <n v="871.2"/>
    <n v="8712"/>
    <n v="237.60000000000005"/>
    <n v="2376.0000000000005"/>
    <n v="442.20000000000005"/>
    <n v="4422"/>
    <n v="191.4"/>
    <n v="1914"/>
    <n v="0.42631578947368404"/>
    <n v="19116.653314814801"/>
    <n v="19.116653314814798"/>
    <n v="4.5421168275999975"/>
  </r>
  <r>
    <n v="2"/>
    <x v="1"/>
    <s v="Walkaman"/>
    <s v="N timeing"/>
    <n v="5"/>
    <n v="2"/>
    <n v="502"/>
    <n v="3"/>
    <n v="11"/>
    <x v="2"/>
    <s v="N4"/>
    <x v="2"/>
    <m/>
    <n v="0.72"/>
    <n v="3.3"/>
    <n v="5.6000000000000005"/>
    <n v="3.3"/>
    <n v="6"/>
    <n v="410"/>
    <n v="361"/>
    <n v="13.2"/>
    <n v="12.2"/>
    <s v="fold"/>
    <n v="25"/>
    <n v="25"/>
    <n v="39.167015399999968"/>
    <n v="78.334030799999937"/>
    <s v="NA"/>
    <s v="NA"/>
    <n v="24.897959183673468"/>
    <n v="1020.8163265306122"/>
    <n v="10208.163265306122"/>
    <n v="276.12244897959187"/>
    <n v="2761.2244897959185"/>
    <n v="468.57142857142861"/>
    <n v="4685.7142857142862"/>
    <n v="276.12244897959187"/>
    <n v="2761.2244897959185"/>
    <n v="0.25"/>
    <n v="31333.612319999975"/>
    <n v="31.333612319999975"/>
    <n v="8.6519137691755041"/>
  </r>
  <r>
    <n v="2"/>
    <x v="1"/>
    <s v="Walkaman"/>
    <s v="N timeing"/>
    <n v="5"/>
    <n v="3"/>
    <n v="503"/>
    <n v="3"/>
    <n v="12"/>
    <x v="2"/>
    <s v="N4"/>
    <x v="1"/>
    <m/>
    <n v="0.75"/>
    <n v="4.5000000000000009"/>
    <n v="6.3999999999999995"/>
    <n v="2.5"/>
    <n v="7"/>
    <n v="450"/>
    <n v="403"/>
    <n v="18.3"/>
    <n v="16.7"/>
    <s v="flat"/>
    <n v="12"/>
    <n v="12"/>
    <n v="94.622088299999973"/>
    <n v="94.622088299999973"/>
    <s v="NA"/>
    <s v="NA"/>
    <n v="28.510638297872344"/>
    <n v="1282.9787234042556"/>
    <n v="12829.787234042555"/>
    <n v="430.85106382978739"/>
    <n v="4308.5106382978738"/>
    <n v="612.76595744680856"/>
    <n v="6127.6595744680853"/>
    <n v="239.36170212765961"/>
    <n v="2393.617021276596"/>
    <n v="0.39344262295082005"/>
    <n v="24049.780776249972"/>
    <n v="24.049780776249971"/>
    <n v="10.361873632320471"/>
  </r>
  <r>
    <n v="2"/>
    <x v="1"/>
    <s v="Walkaman"/>
    <s v="N timeing"/>
    <n v="5"/>
    <n v="4"/>
    <n v="504"/>
    <n v="3"/>
    <n v="6"/>
    <x v="1"/>
    <s v="N2"/>
    <x v="1"/>
    <m/>
    <n v="0.75"/>
    <n v="3.9000000000000004"/>
    <n v="5.0000000000000009"/>
    <n v="3.7"/>
    <n v="4"/>
    <n v="512"/>
    <n v="461"/>
    <n v="14.8"/>
    <n v="13.1"/>
    <s v="flat"/>
    <n v="17"/>
    <n v="17"/>
    <n v="105.41726539999996"/>
    <n v="105.41726539999996"/>
    <s v="NA"/>
    <s v="NA"/>
    <n v="24.705882352941181"/>
    <n v="1264.9411764705885"/>
    <n v="12649.411764705885"/>
    <n v="391.52941176470597"/>
    <n v="3915.2941176470599"/>
    <n v="501.96078431372564"/>
    <n v="5019.6078431372571"/>
    <n v="371.45098039215691"/>
    <n v="3714.5098039215691"/>
    <n v="0.44797297297297328"/>
    <n v="23532.059244645527"/>
    <n v="23.532059244645524"/>
    <n v="9.2134933136682733"/>
  </r>
  <r>
    <n v="2"/>
    <x v="1"/>
    <s v="Walkaman"/>
    <s v="N timeing"/>
    <n v="5"/>
    <n v="5"/>
    <n v="505"/>
    <n v="3"/>
    <n v="3"/>
    <x v="3"/>
    <s v="N1"/>
    <x v="1"/>
    <m/>
    <n v="0.77"/>
    <n v="3.7"/>
    <n v="6.3"/>
    <n v="3.4000000000000004"/>
    <n v="5"/>
    <n v="479"/>
    <n v="429"/>
    <n v="15.2"/>
    <n v="13.6"/>
    <s v="flat"/>
    <n v="14"/>
    <n v="14"/>
    <n v="82.677770499999951"/>
    <n v="82.677770499999951"/>
    <s v="NA"/>
    <s v="NA"/>
    <n v="26.8"/>
    <n v="1283.7200000000003"/>
    <n v="12837.200000000003"/>
    <n v="354.46000000000009"/>
    <n v="3544.6000000000008"/>
    <n v="603.54000000000008"/>
    <n v="6035.4000000000005"/>
    <n v="325.72000000000008"/>
    <n v="3257.2000000000007"/>
    <n v="0.38947368421052625"/>
    <n v="21228.07620945945"/>
    <n v="21.228076209459456"/>
    <n v="7.5245038932050008"/>
  </r>
  <r>
    <n v="2"/>
    <x v="1"/>
    <s v="Walkaman"/>
    <s v="N timeing"/>
    <n v="5"/>
    <n v="6"/>
    <n v="506"/>
    <n v="3"/>
    <n v="7"/>
    <x v="4"/>
    <s v="N3 "/>
    <x v="0"/>
    <m/>
    <n v="0.76"/>
    <n v="5.3"/>
    <n v="8.1000000000000014"/>
    <n v="2.6000000000000005"/>
    <n v="6"/>
    <n v="390"/>
    <n v="341"/>
    <n v="16.7"/>
    <n v="14.9"/>
    <s v="fold"/>
    <n v="13"/>
    <n v="13"/>
    <n v="42.151890299999991"/>
    <n v="84.303780599999982"/>
    <s v="NA"/>
    <s v="NA"/>
    <n v="32.653061224489804"/>
    <n v="1273.4693877551024"/>
    <n v="12734.693877551024"/>
    <n v="421.83673469387759"/>
    <n v="4218.3673469387759"/>
    <n v="644.69387755102059"/>
    <n v="6446.9387755102061"/>
    <n v="206.93877551020415"/>
    <n v="2069.3877551020414"/>
    <n v="0.57125748502993978"/>
    <n v="14757.580042138372"/>
    <n v="14.757580042138372"/>
    <n v="6.2252893769591875"/>
  </r>
  <r>
    <n v="2"/>
    <x v="1"/>
    <s v="Walkaman"/>
    <s v="N timeing"/>
    <n v="6"/>
    <n v="1"/>
    <n v="601"/>
    <n v="3"/>
    <n v="5"/>
    <x v="1"/>
    <s v="N2"/>
    <x v="2"/>
    <m/>
    <n v="0.75"/>
    <n v="4.2"/>
    <n v="6.3"/>
    <n v="3"/>
    <n v="8"/>
    <n v="327"/>
    <n v="278"/>
    <n v="16.899999999999999"/>
    <n v="15.8"/>
    <s v="fold"/>
    <n v="21"/>
    <n v="21"/>
    <n v="38.347921400000018"/>
    <n v="76.695842800000037"/>
    <s v="NA"/>
    <s v="NA"/>
    <n v="27.551020408163261"/>
    <n v="900.91836734693868"/>
    <n v="9009.1836734693861"/>
    <n v="280.28571428571428"/>
    <n v="2802.8571428571427"/>
    <n v="420.42857142857139"/>
    <n v="4204.2857142857138"/>
    <n v="200.20408163265301"/>
    <n v="2002.0408163265301"/>
    <n v="0.27337278106508822"/>
    <n v="28055.405699567167"/>
    <n v="28.055405699567167"/>
    <n v="7.8635294260786841"/>
  </r>
  <r>
    <n v="2"/>
    <x v="1"/>
    <s v="Walkaman"/>
    <s v="N timeing"/>
    <n v="6"/>
    <n v="2"/>
    <n v="602"/>
    <n v="3"/>
    <n v="1"/>
    <x v="3"/>
    <s v="N1"/>
    <x v="0"/>
    <m/>
    <n v="0.75"/>
    <n v="5.3"/>
    <n v="8.3000000000000007"/>
    <n v="2.5"/>
    <n v="5"/>
    <n v="375"/>
    <n v="314"/>
    <n v="19"/>
    <n v="17.399999999999999"/>
    <s v="fold"/>
    <n v="38"/>
    <n v="38"/>
    <n v="57.671312499999999"/>
    <n v="115.342625"/>
    <s v="NA"/>
    <s v="NA"/>
    <n v="26.393442622950825"/>
    <n v="989.75409836065592"/>
    <n v="9897.5409836065592"/>
    <n v="325.81967213114757"/>
    <n v="3258.1967213114758"/>
    <n v="510.24590163934431"/>
    <n v="5102.4590163934436"/>
    <n v="153.68852459016395"/>
    <n v="1536.8852459016396"/>
    <n v="0.44631578947368461"/>
    <n v="25843.276827830166"/>
    <n v="25.843276827830167"/>
    <n v="8.4202479828381094"/>
  </r>
  <r>
    <n v="2"/>
    <x v="1"/>
    <s v="Walkaman"/>
    <s v="N timeing"/>
    <n v="6"/>
    <n v="3"/>
    <n v="603"/>
    <n v="3"/>
    <n v="2"/>
    <x v="3"/>
    <s v="N1"/>
    <x v="2"/>
    <m/>
    <n v="0.77"/>
    <n v="4.5000000000000009"/>
    <n v="6.6000000000000005"/>
    <n v="4"/>
    <n v="7"/>
    <n v="517"/>
    <n v="459"/>
    <n v="17.899999999999999"/>
    <n v="15.9"/>
    <s v="flat"/>
    <n v="22"/>
    <n v="22"/>
    <n v="66.459709299999986"/>
    <n v="66.459709299999986"/>
    <s v="NA"/>
    <s v="NA"/>
    <n v="26.03448275862069"/>
    <n v="1345.9827586206898"/>
    <n v="13459.827586206899"/>
    <n v="401.1206896551725"/>
    <n v="4011.2068965517251"/>
    <n v="588.31034482758628"/>
    <n v="5883.1034482758632"/>
    <n v="356.55172413793099"/>
    <n v="3565.5172413793098"/>
    <n v="0.50279329608938517"/>
    <n v="13218.097738555562"/>
    <n v="13.21809773855556"/>
    <n v="5.3020524808188823"/>
  </r>
  <r>
    <n v="2"/>
    <x v="1"/>
    <s v="Walkaman"/>
    <s v="N timeing"/>
    <n v="6"/>
    <n v="4"/>
    <n v="604"/>
    <n v="3"/>
    <n v="4"/>
    <x v="1"/>
    <s v="N2"/>
    <x v="0"/>
    <m/>
    <n v="0.75"/>
    <n v="3.8"/>
    <n v="6.1000000000000005"/>
    <n v="2.2999999999999998"/>
    <n v="6"/>
    <n v="437"/>
    <n v="385"/>
    <n v="18.899999999999999"/>
    <n v="16.600000000000001"/>
    <s v="flat"/>
    <n v="15"/>
    <n v="15"/>
    <n v="91.644440700000018"/>
    <n v="91.644440700000018"/>
    <s v="NA"/>
    <s v="NA"/>
    <n v="23.46153846153846"/>
    <n v="1025.2692307692307"/>
    <n v="10252.692307692309"/>
    <n v="319.34615384615387"/>
    <n v="3193.4615384615386"/>
    <n v="512.63461538461547"/>
    <n v="5126.3461538461552"/>
    <n v="193.28846153846152"/>
    <n v="1932.8846153846152"/>
    <n v="0.46243386243386186"/>
    <n v="19817.848160526344"/>
    <n v="19.817848160526346"/>
    <n v="6.328753587571164"/>
  </r>
  <r>
    <n v="2"/>
    <x v="1"/>
    <s v="Walkaman"/>
    <s v="N timeing"/>
    <n v="6"/>
    <n v="5"/>
    <n v="605"/>
    <n v="3"/>
    <n v="9"/>
    <x v="4"/>
    <s v="N3 "/>
    <x v="1"/>
    <m/>
    <n v="0.76"/>
    <n v="4.2"/>
    <n v="6.1000000000000005"/>
    <n v="2.7"/>
    <n v="7"/>
    <n v="362"/>
    <n v="311"/>
    <n v="17.2"/>
    <n v="15.7"/>
    <s v="flat"/>
    <n v="18"/>
    <n v="18"/>
    <n v="90.649482400000011"/>
    <n v="90.649482400000011"/>
    <s v="NA"/>
    <s v="NA"/>
    <n v="25.490196078431371"/>
    <n v="922.74509803921558"/>
    <n v="9227.4509803921555"/>
    <n v="298.11764705882354"/>
    <n v="2981.1764705882351"/>
    <n v="432.98039215686276"/>
    <n v="4329.8039215686276"/>
    <n v="191.64705882352939"/>
    <n v="1916.4705882352939"/>
    <n v="0.3662790697674419"/>
    <n v="24748.747575873018"/>
    <n v="24.748747575873015"/>
    <n v="7.3780383949720258"/>
  </r>
  <r>
    <n v="2"/>
    <x v="1"/>
    <s v="Walkaman"/>
    <s v="N timeing"/>
    <n v="6"/>
    <n v="6"/>
    <n v="606"/>
    <n v="3"/>
    <n v="8"/>
    <x v="4"/>
    <s v="N3 "/>
    <x v="2"/>
    <m/>
    <n v="0.74"/>
    <n v="4.3999999999999995"/>
    <n v="6.2"/>
    <n v="2.2999999999999998"/>
    <n v="8"/>
    <n v="400"/>
    <n v="345"/>
    <n v="16.899999999999999"/>
    <n v="15.2"/>
    <s v="fold"/>
    <n v="23"/>
    <n v="23"/>
    <n v="63.754289999999969"/>
    <n v="127.50857999999994"/>
    <s v="NA"/>
    <s v="NA"/>
    <n v="23.454545454545453"/>
    <n v="938.18181818181813"/>
    <n v="9381.818181818182"/>
    <n v="320"/>
    <n v="3200"/>
    <n v="450.90909090909093"/>
    <n v="4509.090909090909"/>
    <n v="167.27272727272728"/>
    <n v="1672.7272727272727"/>
    <n v="0.44260355029585779"/>
    <n v="28808.756711229944"/>
    <n v="28.808756711229947"/>
    <n v="9.2188021475935837"/>
  </r>
  <r>
    <n v="2"/>
    <x v="1"/>
    <s v="Walkaman"/>
    <s v="N timeing"/>
    <n v="7"/>
    <n v="1"/>
    <n v="701"/>
    <n v="4"/>
    <n v="9"/>
    <x v="4"/>
    <s v="N3 "/>
    <x v="1"/>
    <m/>
    <n v="0.75"/>
    <n v="3.5"/>
    <n v="6.3999999999999995"/>
    <n v="3.3"/>
    <n v="6"/>
    <n v="448"/>
    <n v="397"/>
    <n v="14.3"/>
    <n v="13.2"/>
    <s v="fold"/>
    <n v="27"/>
    <n v="27"/>
    <n v="69.519266300000027"/>
    <n v="139.03853260000005"/>
    <s v="NA"/>
    <s v="NA"/>
    <n v="25.882352941176467"/>
    <n v="1159.5294117647059"/>
    <n v="11595.294117647059"/>
    <n v="307.45098039215685"/>
    <n v="3074.5098039215686"/>
    <n v="562.1960784313726"/>
    <n v="5621.9607843137264"/>
    <n v="289.88235294117646"/>
    <n v="2898.8235294117649"/>
    <n v="0.26923076923076961"/>
    <n v="51642.883537142807"/>
    <n v="51.642883537142808"/>
    <n v="15.877655173772533"/>
  </r>
  <r>
    <n v="2"/>
    <x v="1"/>
    <s v="Walkaman"/>
    <s v="N timeing"/>
    <n v="7"/>
    <n v="2"/>
    <n v="702"/>
    <n v="4"/>
    <n v="6"/>
    <x v="1"/>
    <s v="N2"/>
    <x v="1"/>
    <m/>
    <n v="0.75"/>
    <n v="3.1000000000000005"/>
    <n v="5.6000000000000005"/>
    <n v="2.1000000000000005"/>
    <n v="6"/>
    <n v="351"/>
    <n v="310"/>
    <n v="11"/>
    <n v="9.8000000000000007"/>
    <s v="flat"/>
    <n v="43"/>
    <n v="43"/>
    <n v="71.183954399999948"/>
    <n v="71.183954399999948"/>
    <s v="NA"/>
    <s v="NA"/>
    <n v="26.341463414634148"/>
    <n v="924.58536585365869"/>
    <n v="9245.8536585365873"/>
    <n v="265.39024390243912"/>
    <n v="2653.9024390243912"/>
    <n v="479.41463414634154"/>
    <n v="4794.1463414634145"/>
    <n v="179.78048780487811"/>
    <n v="1797.8048780487811"/>
    <n v="0.33818181818181803"/>
    <n v="21049.018774193544"/>
    <n v="21.049018774193542"/>
    <n v="5.5862042263902447"/>
  </r>
  <r>
    <n v="2"/>
    <x v="1"/>
    <s v="Walkaman"/>
    <s v="N timeing"/>
    <n v="7"/>
    <n v="3"/>
    <n v="703"/>
    <n v="4"/>
    <n v="1"/>
    <x v="3"/>
    <s v="N1"/>
    <x v="0"/>
    <m/>
    <n v="0.78"/>
    <n v="3.7"/>
    <n v="3.9000000000000004"/>
    <n v="1.1000000000000005"/>
    <n v="4"/>
    <n v="390"/>
    <n v="347"/>
    <n v="15.3"/>
    <n v="13.9"/>
    <s v="flat"/>
    <n v="42"/>
    <n v="42"/>
    <n v="77.457250799999997"/>
    <n v="77.457250799999997"/>
    <s v="NA"/>
    <s v="NA"/>
    <n v="20.232558139534888"/>
    <n v="789.06976744186056"/>
    <n v="7890.6976744186059"/>
    <n v="335.58139534883725"/>
    <n v="3355.8139534883721"/>
    <n v="353.7209302325582"/>
    <n v="3537.209302325582"/>
    <n v="99.767441860465155"/>
    <n v="997.67441860465158"/>
    <n v="0.33856209150326805"/>
    <n v="22878.299946718143"/>
    <n v="22.87829994671814"/>
    <n v="7.6775318193289026"/>
  </r>
  <r>
    <n v="2"/>
    <x v="1"/>
    <s v="Walkaman"/>
    <s v="N timeing"/>
    <n v="7"/>
    <n v="4"/>
    <n v="704"/>
    <n v="4"/>
    <n v="2"/>
    <x v="3"/>
    <s v="N1"/>
    <x v="2"/>
    <m/>
    <n v="0.74"/>
    <n v="3"/>
    <n v="4.3"/>
    <n v="2.2999999999999998"/>
    <n v="4"/>
    <n v="438"/>
    <n v="403"/>
    <n v="10.9"/>
    <n v="9.3000000000000007"/>
    <s v="fold"/>
    <n v="45"/>
    <n v="45"/>
    <n v="57.319583899999998"/>
    <n v="114.6391678"/>
    <s v="NA"/>
    <s v="NA"/>
    <n v="27.428571428571431"/>
    <n v="1201.3714285714286"/>
    <n v="12013.714285714286"/>
    <n v="375.42857142857144"/>
    <n v="3754.2857142857147"/>
    <n v="538.11428571428576"/>
    <n v="5381.1428571428569"/>
    <n v="287.82857142857142"/>
    <n v="2878.2857142857142"/>
    <n v="0.44036697247706408"/>
    <n v="26032.644354583339"/>
    <n v="26.03264435458334"/>
    <n v="9.7733984805492877"/>
  </r>
  <r>
    <n v="2"/>
    <x v="1"/>
    <s v="Walkaman"/>
    <s v="N timeing"/>
    <n v="7"/>
    <n v="5"/>
    <n v="705"/>
    <n v="4"/>
    <n v="10"/>
    <x v="2"/>
    <s v="N4"/>
    <x v="0"/>
    <m/>
    <n v="0.76"/>
    <n v="3.7"/>
    <n v="6.8"/>
    <n v="1.7000000000000002"/>
    <n v="4"/>
    <n v="437"/>
    <n v="394"/>
    <n v="14.2"/>
    <n v="12.3"/>
    <s v="fold"/>
    <n v="28"/>
    <n v="28"/>
    <n v="63.660335099999998"/>
    <n v="127.3206702"/>
    <s v="NA"/>
    <s v="NA"/>
    <n v="28.372093023255811"/>
    <n v="1239.8604651162791"/>
    <n v="12398.60465116279"/>
    <n v="376.0232558139536"/>
    <n v="3760.2325581395362"/>
    <n v="691.06976744186056"/>
    <n v="6910.6976744186059"/>
    <n v="172.76744186046514"/>
    <n v="1727.6744186046515"/>
    <n v="0.49507042253521094"/>
    <n v="25717.688717496458"/>
    <n v="25.717688717496461"/>
    <n v="9.6704490435627992"/>
  </r>
  <r>
    <n v="2"/>
    <x v="1"/>
    <s v="Walkaman"/>
    <s v="N timeing"/>
    <n v="7"/>
    <n v="6"/>
    <n v="706"/>
    <n v="4"/>
    <n v="3"/>
    <x v="3"/>
    <s v="N1"/>
    <x v="1"/>
    <m/>
    <n v="0.76"/>
    <n v="3.9000000000000004"/>
    <n v="5.5000000000000009"/>
    <n v="2.6000000000000005"/>
    <n v="6"/>
    <n v="530"/>
    <n v="482"/>
    <n v="14.6"/>
    <n v="13.5"/>
    <s v="flat"/>
    <n v="34"/>
    <n v="34"/>
    <n v="64.452928999999926"/>
    <n v="64.452928999999926"/>
    <s v="NA"/>
    <s v="NA"/>
    <n v="25.000000000000007"/>
    <n v="1325.0000000000002"/>
    <n v="13250.000000000002"/>
    <n v="430.625"/>
    <n v="4306.25"/>
    <n v="607.29166666666663"/>
    <n v="6072.9166666666661"/>
    <n v="287.08333333333337"/>
    <n v="2870.8333333333335"/>
    <n v="0.2938356164383561"/>
    <n v="21935.02944988343"/>
    <n v="21.935029449883434"/>
    <n v="9.4457720568560539"/>
  </r>
  <r>
    <n v="2"/>
    <x v="1"/>
    <s v="Walkaman"/>
    <s v="N timeing"/>
    <n v="8"/>
    <n v="1"/>
    <n v="801"/>
    <n v="4"/>
    <n v="11"/>
    <x v="2"/>
    <s v="N4"/>
    <x v="2"/>
    <m/>
    <n v="0.7"/>
    <n v="3.1000000000000005"/>
    <n v="5.1000000000000005"/>
    <n v="2.7"/>
    <n v="5"/>
    <n v="402"/>
    <n v="366"/>
    <n v="12.1"/>
    <n v="9.8000000000000007"/>
    <s v="fold"/>
    <n v="31"/>
    <n v="31"/>
    <n v="79.741077599999926"/>
    <n v="159.48215519999985"/>
    <s v="NA"/>
    <s v="NA"/>
    <n v="30.277777777777782"/>
    <n v="1217.1666666666667"/>
    <n v="12171.666666666668"/>
    <n v="346.16666666666669"/>
    <n v="3461.666666666667"/>
    <n v="569.5"/>
    <n v="5695"/>
    <n v="301.49999999999994"/>
    <n v="3014.9999999999995"/>
    <n v="0.5892561983471073"/>
    <n v="27064.994080224384"/>
    <n v="27.064994080224384"/>
    <n v="9.3689987841043418"/>
  </r>
  <r>
    <n v="2"/>
    <x v="1"/>
    <s v="Walkaman"/>
    <s v="N timeing"/>
    <n v="8"/>
    <n v="2"/>
    <n v="802"/>
    <n v="4"/>
    <n v="7"/>
    <x v="4"/>
    <s v="N3 "/>
    <x v="0"/>
    <m/>
    <n v="0.7"/>
    <n v="3.6000000000000005"/>
    <n v="4.7"/>
    <n v="1.7000000000000002"/>
    <n v="5"/>
    <n v="276"/>
    <n v="238"/>
    <n v="15.5"/>
    <n v="13.4"/>
    <s v="flat"/>
    <n v="30"/>
    <n v="30"/>
    <n v="59.442001000000005"/>
    <n v="59.442001000000005"/>
    <s v="NA"/>
    <s v="NA"/>
    <n v="26.315789473684209"/>
    <n v="726.31578947368416"/>
    <n v="7263.1578947368416"/>
    <n v="261.4736842105263"/>
    <n v="2614.7368421052629"/>
    <n v="341.36842105263156"/>
    <n v="3413.6842105263154"/>
    <n v="123.47368421052632"/>
    <n v="1234.7368421052631"/>
    <n v="0.48774193548387101"/>
    <n v="12187.182744708993"/>
    <n v="12.187182744708995"/>
    <n v="3.1866275724060151"/>
  </r>
  <r>
    <n v="2"/>
    <x v="1"/>
    <s v="Walkaman"/>
    <s v="N timeing"/>
    <n v="8"/>
    <n v="3"/>
    <n v="803"/>
    <n v="4"/>
    <n v="4"/>
    <x v="1"/>
    <s v="N2"/>
    <x v="0"/>
    <m/>
    <n v="0.76"/>
    <n v="5.7"/>
    <n v="6.1000000000000005"/>
    <n v="2.2999999999999998"/>
    <n v="5"/>
    <n v="495"/>
    <n v="439"/>
    <n v="16.8"/>
    <n v="14.9"/>
    <s v="flat"/>
    <n v="46"/>
    <n v="46"/>
    <n v="44.255034600000045"/>
    <n v="44.255034600000045"/>
    <s v="NA"/>
    <s v="NA"/>
    <n v="25.178571428571434"/>
    <n v="1246.339285714286"/>
    <n v="12463.392857142861"/>
    <n v="503.83928571428578"/>
    <n v="5038.3928571428578"/>
    <n v="539.19642857142867"/>
    <n v="5391.9642857142862"/>
    <n v="203.30357142857142"/>
    <n v="2033.035714285714"/>
    <n v="0.6446428571428573"/>
    <n v="6865.0469185595621"/>
    <n v="6.8650469185595613"/>
    <n v="3.4588803358421081"/>
  </r>
  <r>
    <n v="2"/>
    <x v="1"/>
    <s v="Walkaman"/>
    <s v="N timeing"/>
    <n v="8"/>
    <n v="4"/>
    <n v="804"/>
    <n v="4"/>
    <n v="5"/>
    <x v="1"/>
    <s v="N2"/>
    <x v="2"/>
    <m/>
    <n v="0.7"/>
    <n v="4.3"/>
    <n v="5.5000000000000009"/>
    <n v="3.2"/>
    <n v="6"/>
    <n v="419"/>
    <n v="379"/>
    <n v="12.4"/>
    <n v="10.8"/>
    <s v="fold"/>
    <n v="51"/>
    <n v="51"/>
    <n v="43.341985700000009"/>
    <n v="86.683971400000019"/>
    <s v="NA"/>
    <s v="NA"/>
    <n v="32.5"/>
    <n v="1361.75"/>
    <n v="13617.5"/>
    <n v="450.42500000000001"/>
    <n v="4504.25"/>
    <n v="576.12500000000011"/>
    <n v="5761.2500000000009"/>
    <n v="335.20000000000005"/>
    <n v="3352.0000000000005"/>
    <n v="0.55483870967741922"/>
    <n v="15623.273915116284"/>
    <n v="15.623273915116286"/>
    <n v="7.0371131532162536"/>
  </r>
  <r>
    <n v="2"/>
    <x v="1"/>
    <s v="Walkaman"/>
    <s v="N timeing"/>
    <n v="8"/>
    <n v="5"/>
    <n v="805"/>
    <n v="4"/>
    <n v="8"/>
    <x v="4"/>
    <s v="N3 "/>
    <x v="2"/>
    <m/>
    <n v="0.74"/>
    <n v="1.7999999999999998"/>
    <n v="5.6000000000000005"/>
    <n v="1.9000000000000004"/>
    <n v="5"/>
    <n v="393"/>
    <n v="352"/>
    <n v="12.1"/>
    <n v="10"/>
    <s v="fold"/>
    <n v="32"/>
    <n v="32"/>
    <n v="56.370398499999965"/>
    <n v="112.74079699999993"/>
    <s v="NA"/>
    <s v="NA"/>
    <n v="22.682926829268293"/>
    <n v="891.43902439024384"/>
    <n v="8914.3902439024387"/>
    <n v="172.53658536585363"/>
    <n v="1725.3658536585363"/>
    <n v="536.78048780487802"/>
    <n v="5367.8048780487807"/>
    <n v="182.1219512195122"/>
    <n v="1821.219512195122"/>
    <n v="0.31239669421487598"/>
    <n v="36088.985283068767"/>
    <n v="36.088985283068773"/>
    <n v="6.2266702900592303"/>
  </r>
  <r>
    <n v="2"/>
    <x v="1"/>
    <s v="Walkaman"/>
    <s v="N timeing"/>
    <n v="8"/>
    <n v="6"/>
    <n v="806"/>
    <n v="4"/>
    <n v="12"/>
    <x v="2"/>
    <s v="N4"/>
    <x v="1"/>
    <m/>
    <n v="0.74"/>
    <n v="3.4000000000000004"/>
    <n v="5.3999999999999995"/>
    <n v="2.7"/>
    <n v="5"/>
    <n v="428"/>
    <n v="387"/>
    <n v="11.4"/>
    <n v="10.4"/>
    <s v="fold"/>
    <n v="50"/>
    <n v="50"/>
    <n v="66.527164099999936"/>
    <n v="133.05432819999987"/>
    <s v="NA"/>
    <s v="NA"/>
    <n v="28.04878048780488"/>
    <n v="1200.4878048780488"/>
    <n v="12004.878048780487"/>
    <n v="354.92682926829269"/>
    <n v="3549.268292682927"/>
    <n v="563.70731707317066"/>
    <n v="5637.0731707317063"/>
    <n v="281.85365853658539"/>
    <n v="2818.5365853658536"/>
    <n v="0.29824561403508776"/>
    <n v="44612.333572941126"/>
    <n v="44.612333572941132"/>
    <n v="15.834114101303399"/>
  </r>
  <r>
    <n v="3"/>
    <x v="2"/>
    <s v="Walkaman"/>
    <s v="N timeing"/>
    <n v="0"/>
    <n v="2"/>
    <s v="N01"/>
    <n v="0"/>
    <s v="D0"/>
    <x v="0"/>
    <s v="N0"/>
    <x v="0"/>
    <m/>
    <s v="NA"/>
    <n v="4.3000000000000007"/>
    <n v="7.6"/>
    <n v="19.3"/>
    <s v="NA"/>
    <n v="432"/>
    <n v="358"/>
    <n v="8.4"/>
    <n v="7"/>
    <s v="fold"/>
    <n v="10"/>
    <n v="10"/>
    <n v="63.877154099999984"/>
    <n v="127.75430819999997"/>
    <n v="3.233949973944763"/>
    <n v="2.7811969775924963"/>
    <n v="42.162162162162161"/>
    <n v="1821.4054054054052"/>
    <n v="18214.054054054053"/>
    <n v="251.027027027027"/>
    <n v="2510.27027027027"/>
    <n v="443.67567567567556"/>
    <n v="4436.7567567567557"/>
    <n v="1126.7027027027025"/>
    <n v="11267.027027027025"/>
    <n v="0.71666666666666701"/>
    <n v="17826.182539534871"/>
    <n v="17.826182539534873"/>
    <n v="4.4748536061405373"/>
  </r>
  <r>
    <n v="3"/>
    <x v="2"/>
    <s v="Walkaman"/>
    <s v="N timeing"/>
    <n v="0"/>
    <n v="4"/>
    <s v="N02"/>
    <n v="0"/>
    <s v="V0"/>
    <x v="0"/>
    <s v="N0"/>
    <x v="1"/>
    <m/>
    <s v="NA"/>
    <n v="3.1999999999999997"/>
    <n v="3.8000000000000003"/>
    <n v="7.4"/>
    <s v="NA"/>
    <n v="388"/>
    <n v="346"/>
    <n v="6.3"/>
    <n v="5.3"/>
    <s v="fold"/>
    <n v="7"/>
    <n v="7"/>
    <n v="48.945552299999918"/>
    <n v="97.891104599999835"/>
    <n v="7.2278484029553498"/>
    <n v="6.215949626541601"/>
    <n v="34.285714285714285"/>
    <n v="1330.2857142857144"/>
    <n v="13302.857142857143"/>
    <n v="295.61904761904765"/>
    <n v="2956.1904761904766"/>
    <n v="351.04761904761909"/>
    <n v="3510.4761904761908"/>
    <n v="683.61904761904782"/>
    <n v="6836.1904761904789"/>
    <n v="0.50793650793650791"/>
    <n v="19272.311218124967"/>
    <n v="19.272311218124965"/>
    <n v="5.6972622877199903"/>
  </r>
  <r>
    <n v="3"/>
    <x v="2"/>
    <s v="Walkaman"/>
    <s v="N timeing"/>
    <n v="0"/>
    <n v="6"/>
    <s v="N03"/>
    <n v="0"/>
    <s v="Y0"/>
    <x v="0"/>
    <s v="N0"/>
    <x v="2"/>
    <m/>
    <s v="NA"/>
    <n v="2.4"/>
    <n v="4.9000000000000004"/>
    <n v="9.6999999999999993"/>
    <s v="NA"/>
    <n v="370"/>
    <n v="321"/>
    <n v="6.9"/>
    <n v="6.3"/>
    <s v="fold"/>
    <n v="2"/>
    <n v="2"/>
    <n v="79.620622599999933"/>
    <n v="159.24124519999987"/>
    <n v="5.8341901264789886"/>
    <n v="5.0174035087719302"/>
    <n v="34.693877551020407"/>
    <n v="1283.6734693877552"/>
    <n v="12836.734693877552"/>
    <n v="181.22448979591837"/>
    <n v="1812.2448979591836"/>
    <n v="370.00000000000006"/>
    <n v="3700.0000000000005"/>
    <n v="732.44897959183675"/>
    <n v="7324.4897959183681"/>
    <n v="0.2086956521739132"/>
    <n v="76303.096658333219"/>
    <n v="76.303096658333217"/>
    <n v="13.827989761755081"/>
  </r>
  <r>
    <n v="3"/>
    <x v="2"/>
    <s v="Walkaman"/>
    <s v="N timeing"/>
    <n v="1"/>
    <n v="1"/>
    <n v="101"/>
    <n v="1"/>
    <n v="4"/>
    <x v="1"/>
    <s v="N2"/>
    <x v="0"/>
    <m/>
    <s v="NA"/>
    <n v="1.3000000000000003"/>
    <n v="5.7999999999999989"/>
    <n v="9.6"/>
    <s v="NA"/>
    <n v="520"/>
    <n v="463"/>
    <n v="8.3000000000000007"/>
    <n v="7.4"/>
    <s v="flat"/>
    <n v="6"/>
    <n v="6"/>
    <n v="56.784763699999985"/>
    <n v="56.784763699999985"/>
    <n v="7.3476249921343912"/>
    <n v="6.3189574932355761"/>
    <n v="29.298245614035086"/>
    <n v="1523.5087719298244"/>
    <n v="15235.087719298244"/>
    <n v="118.59649122807019"/>
    <n v="1185.964912280702"/>
    <n v="529.12280701754378"/>
    <n v="5291.228070175438"/>
    <n v="875.78947368421041"/>
    <n v="8757.8947368421032"/>
    <n v="0.14096385542168682"/>
    <n v="40283.208436752102"/>
    <n v="40.283208436752105"/>
    <n v="4.7774471760077937"/>
  </r>
  <r>
    <n v="3"/>
    <x v="2"/>
    <s v="Walkaman"/>
    <s v="N timeing"/>
    <n v="1"/>
    <n v="2"/>
    <n v="102"/>
    <n v="1"/>
    <n v="12"/>
    <x v="2"/>
    <s v="N4"/>
    <x v="1"/>
    <m/>
    <s v="NA"/>
    <n v="3.3000000000000003"/>
    <n v="5.6999999999999993"/>
    <n v="9.6"/>
    <s v="NA"/>
    <n v="537"/>
    <n v="485"/>
    <n v="6.8"/>
    <n v="5.8"/>
    <s v="fold"/>
    <n v="3"/>
    <n v="3"/>
    <n v="92.18166999999994"/>
    <n v="184.36333999999988"/>
    <n v="6.5220733303440523"/>
    <n v="5.6089830640958853"/>
    <n v="35.769230769230766"/>
    <n v="1920.8076923076919"/>
    <n v="19208.076923076922"/>
    <n v="340.78846153846149"/>
    <n v="3407.8846153846152"/>
    <n v="588.63461538461513"/>
    <n v="5886.3461538461515"/>
    <n v="991.38461538461513"/>
    <n v="9913.8461538461524"/>
    <n v="0.48529411764705888"/>
    <n v="37990.02157575755"/>
    <n v="37.990021575757545"/>
    <n v="12.946561006615372"/>
  </r>
  <r>
    <n v="3"/>
    <x v="2"/>
    <s v="Walkaman"/>
    <s v="N timeing"/>
    <n v="1"/>
    <n v="3"/>
    <n v="103"/>
    <n v="1"/>
    <n v="10"/>
    <x v="2"/>
    <s v="N4"/>
    <x v="0"/>
    <m/>
    <s v="NA"/>
    <n v="2.9"/>
    <n v="4.0999999999999996"/>
    <n v="8.7999999999999989"/>
    <s v="NA"/>
    <n v="604"/>
    <n v="557"/>
    <n v="6.9"/>
    <n v="5.9"/>
    <s v="fold"/>
    <n v="18"/>
    <n v="18"/>
    <n v="102.97684709999999"/>
    <n v="205.95369419999997"/>
    <n v="8.3887932541859875"/>
    <n v="7.2143621985999493"/>
    <n v="33.617021276595743"/>
    <n v="2030.4680851063831"/>
    <n v="20304.680851063833"/>
    <n v="372.68085106382983"/>
    <n v="3726.8085106382987"/>
    <n v="526.89361702127667"/>
    <n v="5268.9361702127671"/>
    <n v="1130.8936170212767"/>
    <n v="11308.936170212766"/>
    <n v="0.42028985507246375"/>
    <n v="49002.775516551716"/>
    <n v="49.002775516551722"/>
    <n v="18.262396083998297"/>
  </r>
  <r>
    <n v="3"/>
    <x v="2"/>
    <s v="Walkaman"/>
    <s v="N timeing"/>
    <n v="1"/>
    <n v="4"/>
    <n v="104"/>
    <n v="1"/>
    <n v="11"/>
    <x v="2"/>
    <s v="N4"/>
    <x v="2"/>
    <m/>
    <s v="NA"/>
    <n v="2.9"/>
    <n v="5.4"/>
    <n v="8.6999999999999993"/>
    <s v="NA"/>
    <n v="409"/>
    <n v="366"/>
    <n v="7"/>
    <n v="6.3"/>
    <s v="fold"/>
    <n v="23"/>
    <n v="23"/>
    <n v="70.943044399999962"/>
    <n v="141.88608879999992"/>
    <n v="5.43230889796446"/>
    <n v="4.6717856522494356"/>
    <n v="39.534883720930232"/>
    <n v="1616.9767441860463"/>
    <n v="16169.767441860464"/>
    <n v="275.83720930232556"/>
    <n v="2758.3720930232553"/>
    <n v="513.62790697674416"/>
    <n v="5136.2790697674418"/>
    <n v="827.51162790697651"/>
    <n v="8275.1162790697654"/>
    <n v="0.29000000000000004"/>
    <n v="48926.237517241345"/>
    <n v="48.926237517241347"/>
    <n v="13.495676818418596"/>
  </r>
  <r>
    <n v="3"/>
    <x v="2"/>
    <s v="Walkaman"/>
    <s v="N timeing"/>
    <n v="1"/>
    <n v="5"/>
    <n v="105"/>
    <n v="1"/>
    <n v="1"/>
    <x v="3"/>
    <s v="N1"/>
    <x v="0"/>
    <m/>
    <s v="NA"/>
    <n v="4.5999999999999996"/>
    <n v="6.9"/>
    <n v="14.6"/>
    <s v="NA"/>
    <n v="507"/>
    <n v="440"/>
    <n v="8.6"/>
    <n v="7.6"/>
    <s v="fold"/>
    <n v="8"/>
    <n v="8"/>
    <n v="74.674740299999939"/>
    <n v="149.34948059999988"/>
    <n v="6.5632709017535777"/>
    <n v="5.644412975508077"/>
    <n v="38.955223880597018"/>
    <n v="1975.0298507462687"/>
    <n v="19750.298507462689"/>
    <n v="348.08955223880594"/>
    <n v="3480.8955223880594"/>
    <n v="522.13432835820902"/>
    <n v="5221.3432835820904"/>
    <n v="1104.8059701492537"/>
    <n v="11048.059701492537"/>
    <n v="0.53488372093023251"/>
    <n v="27921.859416521718"/>
    <n v="27.92185941652172"/>
    <n v="9.7193075419719328"/>
  </r>
  <r>
    <n v="3"/>
    <x v="2"/>
    <s v="Walkaman"/>
    <s v="N timeing"/>
    <n v="1"/>
    <n v="6"/>
    <n v="106"/>
    <n v="1"/>
    <n v="7"/>
    <x v="4"/>
    <s v="N3 "/>
    <x v="0"/>
    <m/>
    <s v="NA"/>
    <n v="4.5999999999999996"/>
    <n v="5.0999999999999996"/>
    <n v="12"/>
    <s v="NA"/>
    <n v="676"/>
    <n v="620"/>
    <n v="8.5"/>
    <n v="7.9"/>
    <s v="fold"/>
    <n v="1"/>
    <n v="1"/>
    <n v="80.073533399999974"/>
    <n v="160.14706679999995"/>
    <n v="6.4048839609283128"/>
    <n v="5.5082002063983486"/>
    <n v="38.75"/>
    <n v="2619.5"/>
    <n v="26195"/>
    <n v="555.28571428571433"/>
    <n v="5552.857142857144"/>
    <n v="615.64285714285711"/>
    <n v="6156.4285714285706"/>
    <n v="1448.5714285714287"/>
    <n v="14485.714285714288"/>
    <n v="0.32470588235294096"/>
    <n v="49320.654630434801"/>
    <n v="49.320654630434802"/>
    <n v="27.387054935500014"/>
  </r>
  <r>
    <n v="3"/>
    <x v="2"/>
    <s v="Walkaman"/>
    <s v="N timeing"/>
    <n v="2"/>
    <n v="1"/>
    <n v="201"/>
    <n v="1"/>
    <n v="5"/>
    <x v="1"/>
    <s v="N2"/>
    <x v="2"/>
    <m/>
    <s v="NA"/>
    <n v="3.1"/>
    <n v="3.6"/>
    <n v="6.2999999999999989"/>
    <s v="NA"/>
    <n v="278"/>
    <n v="242"/>
    <n v="6.7"/>
    <n v="6.1"/>
    <s v="fold"/>
    <n v="4"/>
    <n v="4"/>
    <n v="59.336000600000034"/>
    <n v="118.67200120000007"/>
    <n v="7.984572242825041"/>
    <n v="6.8667321288295353"/>
    <n v="36.111111111111107"/>
    <n v="1003.8888888888887"/>
    <n v="10038.888888888887"/>
    <n v="239.38888888888886"/>
    <n v="2393.8888888888887"/>
    <n v="277.99999999999994"/>
    <n v="2779.9999999999995"/>
    <n v="486.49999999999983"/>
    <n v="4864.9999999999982"/>
    <n v="0.27761194029850772"/>
    <n v="42747.4412924731"/>
    <n v="42.747441292473098"/>
    <n v="10.233262473848141"/>
  </r>
  <r>
    <n v="3"/>
    <x v="2"/>
    <s v="Walkaman"/>
    <s v="N timeing"/>
    <n v="2"/>
    <n v="2"/>
    <n v="202"/>
    <n v="1"/>
    <n v="3"/>
    <x v="3"/>
    <s v="N1"/>
    <x v="1"/>
    <m/>
    <s v="NA"/>
    <n v="3.1"/>
    <n v="4"/>
    <n v="8.6"/>
    <s v="NA"/>
    <n v="514"/>
    <n v="461"/>
    <n v="7.7"/>
    <n v="7.2"/>
    <s v="flat"/>
    <n v="16"/>
    <n v="16"/>
    <n v="78.165526200000045"/>
    <n v="78.165526200000045"/>
    <n v="6.8232268723131018"/>
    <n v="5.867975110189267"/>
    <n v="29.622641509433961"/>
    <n v="1522.6037735849056"/>
    <n v="15226.037735849057"/>
    <n v="300.64150943396226"/>
    <n v="3006.4150943396226"/>
    <n v="387.92452830188677"/>
    <n v="3879.2452830188677"/>
    <n v="834.03773584905662"/>
    <n v="8340.3773584905666"/>
    <n v="0.20129870129870128"/>
    <n v="38830.616241290343"/>
    <n v="38.830616241290343"/>
    <n v="11.674095079032458"/>
  </r>
  <r>
    <n v="3"/>
    <x v="2"/>
    <s v="Walkaman"/>
    <s v="N timeing"/>
    <n v="2"/>
    <n v="3"/>
    <n v="203"/>
    <n v="1"/>
    <n v="9"/>
    <x v="4"/>
    <s v="N3 "/>
    <x v="1"/>
    <m/>
    <s v="NA"/>
    <n v="4.6999999999999993"/>
    <n v="6.2999999999999989"/>
    <n v="11"/>
    <s v="NA"/>
    <n v="515"/>
    <n v="443"/>
    <n v="9.1"/>
    <n v="8.3000000000000007"/>
    <s v="fold"/>
    <n v="13"/>
    <n v="13"/>
    <n v="87.132196399999998"/>
    <n v="174.2643928"/>
    <n v="7.7455115383467188"/>
    <n v="6.6611399229781778"/>
    <n v="30.555555555555557"/>
    <n v="1573.6111111111111"/>
    <n v="15736.111111111109"/>
    <n v="336.18055555555549"/>
    <n v="3361.8055555555552"/>
    <n v="450.62499999999994"/>
    <n v="4506.2499999999991"/>
    <n v="786.80555555555554"/>
    <n v="7868.0555555555547"/>
    <n v="0.41318681318681255"/>
    <n v="42175.690810638356"/>
    <n v="42.175690810638365"/>
    <n v="14.178647167659742"/>
  </r>
  <r>
    <n v="3"/>
    <x v="2"/>
    <s v="Walkaman"/>
    <s v="N timeing"/>
    <n v="2"/>
    <n v="4"/>
    <n v="204"/>
    <n v="1"/>
    <n v="6"/>
    <x v="1"/>
    <s v="N2"/>
    <x v="1"/>
    <m/>
    <s v="NA"/>
    <n v="4.0999999999999996"/>
    <n v="5.1999999999999993"/>
    <n v="15.6"/>
    <s v="NA"/>
    <n v="602"/>
    <n v="534"/>
    <n v="8.5"/>
    <n v="7.8"/>
    <s v="fold"/>
    <n v="11"/>
    <n v="11"/>
    <n v="60.061139699999899"/>
    <n v="120.1222793999998"/>
    <n v="7.2721457063294972"/>
    <n v="6.2540453074433673"/>
    <n v="36.617647058823529"/>
    <n v="2204.3823529411766"/>
    <n v="22043.823529411766"/>
    <n v="362.97058823529414"/>
    <n v="3629.7058823529414"/>
    <n v="460.35294117647061"/>
    <n v="4603.5294117647063"/>
    <n v="1381.0588235294119"/>
    <n v="13810.588235294119"/>
    <n v="0.33764705882352947"/>
    <n v="35576.284839721186"/>
    <n v="35.576284839721183"/>
    <n v="12.913145035499975"/>
  </r>
  <r>
    <n v="3"/>
    <x v="2"/>
    <s v="Walkaman"/>
    <s v="N timeing"/>
    <n v="2"/>
    <n v="5"/>
    <n v="205"/>
    <n v="1"/>
    <n v="8"/>
    <x v="4"/>
    <s v="N3 "/>
    <x v="2"/>
    <m/>
    <s v="NA"/>
    <n v="4"/>
    <n v="6.4"/>
    <n v="14.6"/>
    <s v="NA"/>
    <n v="452"/>
    <n v="383"/>
    <n v="8.4"/>
    <n v="7.8"/>
    <s v="fold"/>
    <n v="17"/>
    <n v="17"/>
    <n v="57.396675099999925"/>
    <n v="114.79335019999985"/>
    <n v="9.0343472658159349"/>
    <n v="7.7695386486017037"/>
    <n v="36.231884057971016"/>
    <n v="1637.68115942029"/>
    <n v="16376.8115942029"/>
    <n v="262.02898550724638"/>
    <n v="2620.289855072464"/>
    <n v="419.24637681159425"/>
    <n v="4192.463768115942"/>
    <n v="956.40579710144925"/>
    <n v="9564.0579710144921"/>
    <n v="0.28571428571428598"/>
    <n v="40177.672569999908"/>
    <n v="40.177672569999913"/>
    <n v="10.527714783559396"/>
  </r>
  <r>
    <n v="3"/>
    <x v="2"/>
    <s v="Walkaman"/>
    <s v="N timeing"/>
    <n v="2"/>
    <n v="6"/>
    <n v="206"/>
    <n v="1"/>
    <n v="2"/>
    <x v="3"/>
    <s v="N1"/>
    <x v="2"/>
    <m/>
    <s v="NA"/>
    <n v="4.1999999999999993"/>
    <n v="5.9"/>
    <n v="11.5"/>
    <s v="NA"/>
    <n v="710"/>
    <n v="648"/>
    <n v="8.1"/>
    <n v="7.1"/>
    <s v="fold"/>
    <n v="9"/>
    <n v="9"/>
    <n v="81.034764300000006"/>
    <n v="162.06952860000001"/>
    <n v="7.8658157308998975"/>
    <n v="6.7646015285739116"/>
    <n v="34.838709677419352"/>
    <n v="2473.5483870967741"/>
    <n v="24735.483870967742"/>
    <n v="480.96774193548373"/>
    <n v="4809.6774193548372"/>
    <n v="675.64516129032256"/>
    <n v="6756.4516129032254"/>
    <n v="1316.9354838709676"/>
    <n v="13169.354838709676"/>
    <n v="0.51851851851851849"/>
    <n v="31256.266230000005"/>
    <n v="31.256266230000005"/>
    <n v="15.033255789977417"/>
  </r>
  <r>
    <n v="3"/>
    <x v="2"/>
    <s v="Walkaman"/>
    <s v="N timeing"/>
    <n v="3"/>
    <n v="1"/>
    <n v="301"/>
    <n v="2"/>
    <n v="3"/>
    <x v="3"/>
    <s v="N1"/>
    <x v="1"/>
    <m/>
    <s v="NA"/>
    <n v="3.6"/>
    <n v="3.9"/>
    <n v="7.2999999999999989"/>
    <s v="NA"/>
    <n v="548"/>
    <n v="498"/>
    <n v="7.7"/>
    <n v="7.2"/>
    <s v="flat"/>
    <n v="30"/>
    <n v="30"/>
    <n v="53.530069600000047"/>
    <n v="53.530069600000047"/>
    <n v="6.3656618985854099"/>
    <n v="5.4744692327834521"/>
    <n v="29.599999999999998"/>
    <n v="1622.08"/>
    <n v="16220.8"/>
    <n v="394.56"/>
    <n v="3945.6"/>
    <n v="427.44000000000005"/>
    <n v="4274.4000000000005"/>
    <n v="800.07999999999993"/>
    <n v="8000.7999999999993"/>
    <n v="0.23376623376623376"/>
    <n v="22898.974217777795"/>
    <n v="22.898974217777795"/>
    <n v="9.0350192673664065"/>
  </r>
  <r>
    <n v="3"/>
    <x v="2"/>
    <s v="Walkaman"/>
    <s v="N timeing"/>
    <n v="3"/>
    <n v="2"/>
    <n v="302"/>
    <n v="2"/>
    <n v="11"/>
    <x v="2"/>
    <s v="N4"/>
    <x v="2"/>
    <m/>
    <s v="NA"/>
    <n v="3.4"/>
    <n v="3.6999999999999997"/>
    <n v="5.4"/>
    <s v="NA"/>
    <n v="400"/>
    <n v="360"/>
    <n v="7.5"/>
    <n v="7"/>
    <s v="fold"/>
    <n v="19"/>
    <n v="19"/>
    <n v="63.407379600000013"/>
    <n v="126.81475920000003"/>
    <n v="6.4011227353151483"/>
    <n v="5.5049655523710275"/>
    <n v="31.25"/>
    <n v="1250"/>
    <n v="12500"/>
    <n v="340"/>
    <n v="3400"/>
    <n v="370"/>
    <n v="3700"/>
    <n v="540.00000000000011"/>
    <n v="5400.0000000000009"/>
    <n v="0.22666666666666666"/>
    <n v="55947.687882352955"/>
    <n v="55.947687882352959"/>
    <n v="19.022213880000006"/>
  </r>
  <r>
    <n v="3"/>
    <x v="2"/>
    <s v="Walkaman"/>
    <s v="N timeing"/>
    <n v="3"/>
    <n v="3"/>
    <n v="303"/>
    <n v="2"/>
    <n v="8"/>
    <x v="4"/>
    <s v="N3 "/>
    <x v="2"/>
    <m/>
    <s v="NA"/>
    <n v="4"/>
    <n v="5.9"/>
    <n v="9.4"/>
    <s v="NA"/>
    <n v="431"/>
    <n v="371"/>
    <n v="7.7"/>
    <n v="6.9"/>
    <s v="fold"/>
    <n v="5"/>
    <n v="5"/>
    <n v="70.48531539999999"/>
    <n v="140.97063079999998"/>
    <n v="6.8134961240310066"/>
    <n v="5.8596066666666653"/>
    <n v="32.166666666666664"/>
    <n v="1386.3833333333332"/>
    <n v="13863.833333333332"/>
    <n v="287.33333333333331"/>
    <n v="2873.333333333333"/>
    <n v="423.81666666666666"/>
    <n v="4238.166666666667"/>
    <n v="675.23333333333323"/>
    <n v="6752.3333333333321"/>
    <n v="0.4155844155844155"/>
    <n v="33921.058036250004"/>
    <n v="33.921058036250002"/>
    <n v="9.7466506757491675"/>
  </r>
  <r>
    <n v="3"/>
    <x v="2"/>
    <s v="Walkaman"/>
    <s v="N timeing"/>
    <n v="3"/>
    <n v="4"/>
    <n v="304"/>
    <n v="2"/>
    <n v="9"/>
    <x v="4"/>
    <s v="N3 "/>
    <x v="1"/>
    <m/>
    <s v="NA"/>
    <n v="4.5"/>
    <n v="6"/>
    <n v="12.4"/>
    <s v="NA"/>
    <n v="432"/>
    <n v="360"/>
    <n v="8.3000000000000007"/>
    <n v="7.6"/>
    <s v="flat"/>
    <n v="29"/>
    <n v="29"/>
    <n v="77.599387699999966"/>
    <n v="77.599387699999966"/>
    <n v="6.0109835952995558"/>
    <n v="5.1694458919576176"/>
    <n v="31.805555555555554"/>
    <n v="1373.9999999999998"/>
    <n v="13739.999999999998"/>
    <n v="270"/>
    <n v="2700"/>
    <n v="359.99999999999994"/>
    <n v="3599.9999999999995"/>
    <n v="743.99999999999989"/>
    <n v="7439.9999999999991"/>
    <n v="0.37951807228915718"/>
    <n v="20446.822790793613"/>
    <n v="20.446822790793611"/>
    <n v="5.5206421535142756"/>
  </r>
  <r>
    <n v="3"/>
    <x v="2"/>
    <s v="Walkaman"/>
    <s v="N timeing"/>
    <n v="3"/>
    <n v="5"/>
    <n v="305"/>
    <n v="2"/>
    <n v="2"/>
    <x v="3"/>
    <s v="N1"/>
    <x v="2"/>
    <m/>
    <s v="NA"/>
    <n v="4.1999999999999993"/>
    <n v="5.7999999999999989"/>
    <n v="8.1"/>
    <s v="NA"/>
    <n v="523"/>
    <n v="463"/>
    <n v="8.1999999999999993"/>
    <n v="7.4"/>
    <s v="fold"/>
    <n v="22"/>
    <n v="22"/>
    <n v="77.625887799999987"/>
    <n v="155.25177559999997"/>
    <n v="6.1750305997552024"/>
    <n v="5.310526315789474"/>
    <n v="30.166666666666664"/>
    <n v="1577.7166666666665"/>
    <n v="15777.166666666664"/>
    <n v="366.09999999999997"/>
    <n v="3660.9999999999995"/>
    <n v="505.56666666666655"/>
    <n v="5055.6666666666652"/>
    <n v="706.05"/>
    <n v="7060.5"/>
    <n v="0.40975609756097503"/>
    <n v="37888.826188095285"/>
    <n v="37.888826188095287"/>
    <n v="13.871099267461684"/>
  </r>
  <r>
    <n v="3"/>
    <x v="2"/>
    <s v="Walkaman"/>
    <s v="N timeing"/>
    <n v="3"/>
    <n v="6"/>
    <n v="306"/>
    <n v="2"/>
    <n v="4"/>
    <x v="1"/>
    <s v="N2"/>
    <x v="0"/>
    <m/>
    <s v="NA"/>
    <n v="4"/>
    <n v="6.1"/>
    <n v="9.9"/>
    <s v="NA"/>
    <n v="538"/>
    <n v="475"/>
    <s v="?"/>
    <s v="?"/>
    <s v="?"/>
    <s v="?"/>
    <m/>
    <m/>
    <m/>
    <n v="7.3765024479804167"/>
    <n v="6.3437921052631578"/>
    <n v="31.746031746031743"/>
    <n v="1707.936507936508"/>
    <n v="17079.365079365078"/>
    <n v="341.58730158730162"/>
    <n v="3415.8730158730164"/>
    <n v="520.92063492063494"/>
    <n v="5209.2063492063498"/>
    <n v="845.42857142857144"/>
    <n v="8454.2857142857138"/>
    <n v="0.39088353413654636"/>
    <n v="34031.840181580119"/>
    <n v="34.031840181580122"/>
    <n v="7.250087477395752"/>
  </r>
  <r>
    <n v="3"/>
    <x v="2"/>
    <s v="Walkaman"/>
    <s v="N timeing"/>
    <n v="4"/>
    <n v="1"/>
    <n v="401"/>
    <n v="2"/>
    <n v="6"/>
    <x v="1"/>
    <s v="N2"/>
    <x v="1"/>
    <m/>
    <s v="NA"/>
    <n v="4.3000000000000007"/>
    <n v="5.4"/>
    <n v="12.799999999999999"/>
    <s v="NA"/>
    <n v="481"/>
    <n v="416"/>
    <n v="9.3000000000000007"/>
    <n v="8.6999999999999993"/>
    <s v="fold"/>
    <n v="14"/>
    <n v="14"/>
    <n v="73.200371099999984"/>
    <n v="146.40074219999997"/>
    <n v="7.5592365589433497"/>
    <n v="6.5009434406912803"/>
    <n v="34.615384615384613"/>
    <n v="1665"/>
    <n v="16650"/>
    <n v="318.20000000000005"/>
    <n v="3182.0000000000005"/>
    <n v="399.6"/>
    <n v="3996"/>
    <n v="947.2"/>
    <n v="9472"/>
    <n v="0.27741935483871039"/>
    <n v="52772.360560464971"/>
    <n v="52.772360560464968"/>
    <n v="16.792165130339956"/>
  </r>
  <r>
    <n v="3"/>
    <x v="2"/>
    <s v="Walkaman"/>
    <s v="N timeing"/>
    <n v="4"/>
    <n v="2"/>
    <n v="402"/>
    <n v="2"/>
    <n v="5"/>
    <x v="1"/>
    <s v="N2"/>
    <x v="2"/>
    <m/>
    <s v="NA"/>
    <n v="3.9"/>
    <n v="6.7999999999999989"/>
    <n v="11"/>
    <s v="NA"/>
    <n v="469"/>
    <n v="401"/>
    <n v="8.1999999999999993"/>
    <n v="7.4"/>
    <s v="fold"/>
    <n v="15"/>
    <n v="15"/>
    <n v="67.649804700000004"/>
    <n v="135.29960940000001"/>
    <n v="8.7687495002552556"/>
    <n v="7.5411245702195195"/>
    <n v="31.911764705882351"/>
    <n v="1496.6617647058822"/>
    <n v="14966.617647058822"/>
    <n v="268.98529411764702"/>
    <n v="2689.8529411764703"/>
    <n v="468.99999999999994"/>
    <n v="4689.9999999999991"/>
    <n v="758.67647058823525"/>
    <n v="7586.7647058823532"/>
    <n v="0.38048780487804829"/>
    <n v="35559.512726923123"/>
    <n v="35.559512726923124"/>
    <n v="9.5649859895316283"/>
  </r>
  <r>
    <n v="3"/>
    <x v="2"/>
    <s v="Walkaman"/>
    <s v="N timeing"/>
    <n v="4"/>
    <n v="3"/>
    <n v="403"/>
    <n v="2"/>
    <n v="10"/>
    <x v="2"/>
    <s v="N4"/>
    <x v="0"/>
    <m/>
    <s v="NA"/>
    <n v="4.7999999999999989"/>
    <n v="8.9"/>
    <n v="14.299999999999999"/>
    <s v="NA"/>
    <n v="461"/>
    <n v="383"/>
    <n v="8.8000000000000007"/>
    <n v="7.9"/>
    <s v="fold"/>
    <n v="34"/>
    <n v="34"/>
    <n v="65.881525299999907"/>
    <n v="131.76305059999981"/>
    <n v="7.6473507614924179"/>
    <n v="6.576721654883479"/>
    <n v="35.897435897435898"/>
    <n v="1654.8717948717947"/>
    <n v="16548.717948717946"/>
    <n v="283.69230769230762"/>
    <n v="2836.9230769230762"/>
    <n v="526.01282051282055"/>
    <n v="5260.128205128206"/>
    <n v="845.16666666666652"/>
    <n v="8451.6666666666661"/>
    <n v="0.49090909090909096"/>
    <n v="26840.621418518476"/>
    <n v="26.840621418518477"/>
    <n v="7.6144778301150868"/>
  </r>
  <r>
    <n v="3"/>
    <x v="2"/>
    <s v="Walkaman"/>
    <s v="N timeing"/>
    <n v="4"/>
    <n v="4"/>
    <n v="404"/>
    <n v="2"/>
    <n v="1"/>
    <x v="3"/>
    <s v="N1"/>
    <x v="0"/>
    <m/>
    <s v="NA"/>
    <n v="5.0999999999999996"/>
    <n v="6.4"/>
    <n v="7.6999999999999993"/>
    <s v="NA"/>
    <n v="336"/>
    <n v="277"/>
    <n v="9.4"/>
    <n v="8.5"/>
    <s v="fold"/>
    <n v="20"/>
    <n v="20"/>
    <n v="64.968476399999986"/>
    <n v="129.93695279999997"/>
    <n v="6.2183026117880615"/>
    <n v="5.3477402461377332"/>
    <n v="32.542372881355931"/>
    <n v="1093.4237288135594"/>
    <n v="10934.237288135593"/>
    <n v="290.4406779661017"/>
    <n v="2904.406779661017"/>
    <n v="364.47457627118649"/>
    <n v="3644.7457627118647"/>
    <n v="438.50847457627117"/>
    <n v="4385.0847457627115"/>
    <n v="0.48829787234042571"/>
    <n v="26610.182054901943"/>
    <n v="26.610182054901941"/>
    <n v="7.7286793168271126"/>
  </r>
  <r>
    <n v="3"/>
    <x v="2"/>
    <s v="Walkaman"/>
    <s v="N timeing"/>
    <n v="4"/>
    <n v="5"/>
    <n v="405"/>
    <n v="2"/>
    <n v="7"/>
    <x v="4"/>
    <s v="N3 "/>
    <x v="0"/>
    <m/>
    <s v="NA"/>
    <n v="4"/>
    <n v="6.1999999999999993"/>
    <n v="8.2999999999999989"/>
    <s v="NA"/>
    <n v="656"/>
    <n v="593"/>
    <n v="8.4"/>
    <n v="7.4"/>
    <s v="fold"/>
    <n v="12"/>
    <n v="12"/>
    <n v="105.56903869999996"/>
    <n v="211.13807739999993"/>
    <n v="6.7636642186862508"/>
    <n v="5.8167512280701752"/>
    <n v="29.365079365079367"/>
    <n v="1926.3492063492063"/>
    <n v="19263.492063492064"/>
    <n v="416.50793650793651"/>
    <n v="4165.0793650793648"/>
    <n v="645.58730158730145"/>
    <n v="6455.873015873015"/>
    <n v="864.2539682539682"/>
    <n v="8642.539682539682"/>
    <n v="0.47619047619047616"/>
    <n v="44338.996253999991"/>
    <n v="44.338996253999987"/>
    <n v="18.46754383658666"/>
  </r>
  <r>
    <n v="3"/>
    <x v="2"/>
    <s v="Walkaman"/>
    <s v="N timeing"/>
    <n v="4"/>
    <n v="6"/>
    <n v="406"/>
    <n v="2"/>
    <n v="12"/>
    <x v="2"/>
    <s v="N4"/>
    <x v="1"/>
    <m/>
    <s v="NA"/>
    <n v="3.5000000000000004"/>
    <n v="4.3000000000000007"/>
    <n v="10"/>
    <s v="NA"/>
    <n v="470"/>
    <n v="418"/>
    <n v="7.6"/>
    <n v="6.9"/>
    <s v="flat"/>
    <n v="21"/>
    <n v="21"/>
    <n v="91.280666600000018"/>
    <n v="91.280666600000018"/>
    <n v="6.1768433714599267"/>
    <n v="5.3120852994555365"/>
    <n v="34.230769230769234"/>
    <n v="1608.8461538461538"/>
    <n v="16088.461538461537"/>
    <n v="316.34615384615387"/>
    <n v="3163.4615384615386"/>
    <n v="388.65384615384619"/>
    <n v="3886.5384615384619"/>
    <n v="903.8461538461537"/>
    <n v="9038.4615384615354"/>
    <n v="0.3223684210526313"/>
    <n v="28315.635353469417"/>
    <n v="28.315635353469418"/>
    <n v="8.9575423377802306"/>
  </r>
  <r>
    <n v="3"/>
    <x v="2"/>
    <s v="Walkaman"/>
    <s v="N timeing"/>
    <n v="5"/>
    <n v="1"/>
    <n v="501"/>
    <n v="3"/>
    <n v="10"/>
    <x v="2"/>
    <s v="N4"/>
    <x v="0"/>
    <m/>
    <s v="NA"/>
    <n v="4.4000000000000004"/>
    <n v="7.1999999999999993"/>
    <n v="11"/>
    <s v="NA"/>
    <n v="331"/>
    <n v="274"/>
    <n v="8.4"/>
    <n v="7.8"/>
    <s v="fold"/>
    <n v="33"/>
    <n v="33"/>
    <n v="71.497137400000042"/>
    <n v="142.99427480000008"/>
    <n v="7.20175044738256"/>
    <n v="6.1935053847490016"/>
    <n v="39.649122807017548"/>
    <n v="1312.385964912281"/>
    <n v="13123.859649122811"/>
    <n v="255.5087719298246"/>
    <n v="2555.0877192982457"/>
    <n v="418.10526315789474"/>
    <n v="4181.0526315789475"/>
    <n v="638.77192982456154"/>
    <n v="6387.7192982456154"/>
    <n v="0.31428571428571461"/>
    <n v="45498.178345454529"/>
    <n v="45.498178345454527"/>
    <n v="11.625183674091227"/>
  </r>
  <r>
    <n v="3"/>
    <x v="2"/>
    <s v="Walkaman"/>
    <s v="N timeing"/>
    <n v="5"/>
    <n v="2"/>
    <n v="502"/>
    <n v="3"/>
    <n v="11"/>
    <x v="2"/>
    <s v="N4"/>
    <x v="2"/>
    <m/>
    <s v="NA"/>
    <n v="3.8000000000000003"/>
    <n v="5.6"/>
    <n v="8"/>
    <s v="NA"/>
    <n v="381"/>
    <n v="328"/>
    <n v="7.7"/>
    <n v="7"/>
    <s v="fold"/>
    <n v="41"/>
    <n v="41"/>
    <n v="59.413091799999961"/>
    <n v="118.82618359999992"/>
    <n v="7.9850116743620516"/>
    <n v="6.8671100399513643"/>
    <n v="32.830188679245282"/>
    <n v="1250.8301886792451"/>
    <n v="12508.301886792451"/>
    <n v="273.16981132075472"/>
    <n v="2731.6981132075471"/>
    <n v="402.56603773584902"/>
    <n v="4025.6603773584902"/>
    <n v="575.09433962264154"/>
    <n v="5750.9433962264156"/>
    <n v="0.34545454545454551"/>
    <n v="34397.053147368395"/>
    <n v="34.397053147368396"/>
    <n v="9.3962365182565986"/>
  </r>
  <r>
    <n v="3"/>
    <x v="2"/>
    <s v="Walkaman"/>
    <s v="N timeing"/>
    <n v="5"/>
    <n v="3"/>
    <n v="503"/>
    <n v="3"/>
    <n v="12"/>
    <x v="2"/>
    <s v="N4"/>
    <x v="1"/>
    <m/>
    <s v="NA"/>
    <n v="3.6"/>
    <n v="4.5"/>
    <n v="5.0999999999999996"/>
    <s v="NA"/>
    <n v="475"/>
    <n v="422"/>
    <n v="7.6"/>
    <n v="7"/>
    <s v="fold"/>
    <n v="31"/>
    <n v="31"/>
    <n v="79.435121900000013"/>
    <n v="158.87024380000003"/>
    <n v="6.7627971291500613"/>
    <n v="5.8160055310690524"/>
    <n v="24.90566037735849"/>
    <n v="1183.0188679245284"/>
    <n v="11830.188679245284"/>
    <n v="322.64150943396231"/>
    <n v="3226.415094339623"/>
    <n v="403.30188679245293"/>
    <n v="4033.0188679245293"/>
    <n v="457.07547169811323"/>
    <n v="4570.7547169811323"/>
    <n v="0.2842105263157893"/>
    <n v="55898.789485185225"/>
    <n v="55.898789485185226"/>
    <n v="18.035269815031462"/>
  </r>
  <r>
    <n v="3"/>
    <x v="2"/>
    <s v="Walkaman"/>
    <s v="N timeing"/>
    <n v="5"/>
    <n v="4"/>
    <n v="504"/>
    <n v="3"/>
    <n v="6"/>
    <x v="1"/>
    <s v="N2"/>
    <x v="1"/>
    <m/>
    <s v="NA"/>
    <n v="3.3000000000000003"/>
    <n v="4.6999999999999993"/>
    <n v="7.9"/>
    <s v="NA"/>
    <n v="492"/>
    <n v="443"/>
    <n v="7.5"/>
    <n v="6.6"/>
    <s v="flat"/>
    <n v="27"/>
    <n v="27"/>
    <n v="97.693690800000013"/>
    <n v="97.693690800000013"/>
    <n v="7.222853645742263"/>
    <n v="6.2116541353383461"/>
    <n v="32.448979591836732"/>
    <n v="1596.489795918367"/>
    <n v="15964.897959183671"/>
    <n v="331.34693877551013"/>
    <n v="3313.4693877551013"/>
    <n v="471.91836734693857"/>
    <n v="4719.1836734693861"/>
    <n v="793.2244897959182"/>
    <n v="7932.2448979591818"/>
    <n v="0.39600000000000019"/>
    <n v="24670.123939393929"/>
    <n v="24.670123939393932"/>
    <n v="8.1743700465306084"/>
  </r>
  <r>
    <n v="3"/>
    <x v="2"/>
    <s v="Walkaman"/>
    <s v="N timeing"/>
    <n v="5"/>
    <n v="5"/>
    <n v="505"/>
    <n v="3"/>
    <n v="3"/>
    <x v="3"/>
    <s v="N1"/>
    <x v="1"/>
    <m/>
    <s v="NA"/>
    <n v="3.3000000000000003"/>
    <n v="4.3000000000000007"/>
    <n v="9.7999999999999989"/>
    <s v="NA"/>
    <n v="462"/>
    <n v="406"/>
    <n v="7.4"/>
    <n v="6.7"/>
    <s v="flat"/>
    <n v="28"/>
    <n v="28"/>
    <n v="78.387163399999963"/>
    <n v="78.387163399999963"/>
    <n v="7.3941364469084254"/>
    <n v="6.3589573443412455"/>
    <n v="31.071428571428566"/>
    <n v="1435.4999999999998"/>
    <n v="14354.999999999998"/>
    <n v="272.25"/>
    <n v="2722.5"/>
    <n v="354.75000000000006"/>
    <n v="3547.5000000000005"/>
    <n v="808.49999999999989"/>
    <n v="8084.9999999999991"/>
    <n v="0.31216216216216225"/>
    <n v="25111.039357575737"/>
    <n v="25.111039357575741"/>
    <n v="6.8364804650999957"/>
  </r>
  <r>
    <n v="3"/>
    <x v="2"/>
    <s v="Walkaman"/>
    <s v="N timeing"/>
    <n v="5"/>
    <n v="6"/>
    <n v="506"/>
    <n v="3"/>
    <n v="7"/>
    <x v="4"/>
    <s v="N3 "/>
    <x v="0"/>
    <m/>
    <s v="NA"/>
    <n v="4.6999999999999993"/>
    <n v="6.4"/>
    <n v="10.299999999999999"/>
    <s v="NA"/>
    <n v="690"/>
    <n v="619"/>
    <n v="9"/>
    <n v="7.9"/>
    <s v="flat"/>
    <n v="26"/>
    <n v="26"/>
    <n v="99.237923899999942"/>
    <n v="99.237923899999942"/>
    <n v="7.2081207508755769"/>
    <n v="6.1989838457529958"/>
    <n v="30.140845070422532"/>
    <n v="2079.7183098591549"/>
    <n v="20797.183098591551"/>
    <n v="456.76056338028161"/>
    <n v="4567.6056338028166"/>
    <n v="621.97183098591552"/>
    <n v="6219.7183098591549"/>
    <n v="1000.9859154929577"/>
    <n v="10009.859154929576"/>
    <n v="0.57444444444444409"/>
    <n v="17275.460640232111"/>
    <n v="17.275460640232112"/>
    <n v="7.890749134686299"/>
  </r>
  <r>
    <n v="3"/>
    <x v="2"/>
    <s v="Walkaman"/>
    <s v="N timeing"/>
    <n v="6"/>
    <n v="1"/>
    <n v="601"/>
    <n v="3"/>
    <n v="5"/>
    <x v="1"/>
    <s v="N2"/>
    <x v="2"/>
    <m/>
    <s v="NA"/>
    <n v="4.5"/>
    <n v="6.4"/>
    <n v="9.6"/>
    <s v="NA"/>
    <n v="521"/>
    <n v="456"/>
    <n v="8.5"/>
    <n v="7.8"/>
    <s v="fold"/>
    <n v="40"/>
    <n v="40"/>
    <n v="56.760672699999986"/>
    <n v="113.52134539999997"/>
    <n v="7.7098651150489301"/>
    <n v="6.6304839989420801"/>
    <n v="31.538461538461537"/>
    <n v="1643.153846153846"/>
    <n v="16431.538461538461"/>
    <n v="360.69230769230768"/>
    <n v="3606.9230769230771"/>
    <n v="512.98461538461527"/>
    <n v="5129.8461538461534"/>
    <n v="769.47692307692296"/>
    <n v="7694.7692307692287"/>
    <n v="0.37058823529411777"/>
    <n v="30632.743996825378"/>
    <n v="30.632743996825379"/>
    <n v="11.048995123162632"/>
  </r>
  <r>
    <n v="3"/>
    <x v="2"/>
    <s v="Walkaman"/>
    <s v="N timeing"/>
    <n v="6"/>
    <n v="2"/>
    <n v="602"/>
    <n v="3"/>
    <n v="1"/>
    <x v="3"/>
    <s v="N1"/>
    <x v="0"/>
    <m/>
    <s v="NA"/>
    <n v="4.5"/>
    <n v="6.6"/>
    <n v="11.799999999999999"/>
    <s v="NA"/>
    <n v="751"/>
    <n v="679"/>
    <n v="8.4"/>
    <n v="7.6"/>
    <s v="flat"/>
    <n v="42"/>
    <n v="42"/>
    <n v="83.022271799999999"/>
    <n v="83.022271799999999"/>
    <n v="6.5366469939527621"/>
    <n v="5.621516414799375"/>
    <n v="31.805555555555554"/>
    <n v="2388.5972222222222"/>
    <n v="23885.972222222219"/>
    <n v="469.375"/>
    <n v="4693.75"/>
    <n v="688.41666666666663"/>
    <n v="6884.1666666666661"/>
    <n v="1230.8055555555554"/>
    <n v="12308.055555555555"/>
    <n v="0.42857142857142894"/>
    <n v="19371.863419999983"/>
    <n v="19.371863419999983"/>
    <n v="9.0926683927624907"/>
  </r>
  <r>
    <n v="3"/>
    <x v="2"/>
    <s v="Walkaman"/>
    <s v="N timeing"/>
    <n v="6"/>
    <n v="3"/>
    <n v="603"/>
    <n v="3"/>
    <n v="2"/>
    <x v="3"/>
    <s v="N1"/>
    <x v="2"/>
    <m/>
    <s v="NA"/>
    <n v="3.6999999999999997"/>
    <n v="5.1999999999999993"/>
    <n v="8.4"/>
    <s v="NA"/>
    <n v="399"/>
    <n v="347"/>
    <n v="8.6999999999999993"/>
    <n v="7"/>
    <s v="fold"/>
    <n v="25"/>
    <n v="25"/>
    <n v="66.698210200000062"/>
    <n v="133.39642040000012"/>
    <n v="9.0120735727183519"/>
    <n v="7.7503832725377828"/>
    <n v="33.269230769230759"/>
    <n v="1327.4423076923074"/>
    <n v="13274.423076923074"/>
    <n v="283.90384615384613"/>
    <n v="2839.0384615384614"/>
    <n v="398.99999999999994"/>
    <n v="3989.9999999999995"/>
    <n v="644.53846153846155"/>
    <n v="6445.3846153846152"/>
    <n v="0.72298850574712614"/>
    <n v="18450.697257233729"/>
    <n v="18.450697257233728"/>
    <n v="5.2382239155488746"/>
  </r>
  <r>
    <n v="3"/>
    <x v="2"/>
    <s v="Walkaman"/>
    <s v="N timeing"/>
    <n v="6"/>
    <n v="4"/>
    <n v="604"/>
    <n v="3"/>
    <n v="4"/>
    <x v="1"/>
    <s v="N2"/>
    <x v="0"/>
    <m/>
    <s v="NA"/>
    <n v="4.3000000000000007"/>
    <n v="5.7999999999999989"/>
    <n v="9.9"/>
    <s v="NA"/>
    <n v="381"/>
    <n v="325"/>
    <n v="8.3000000000000007"/>
    <n v="7.1"/>
    <s v="fold"/>
    <n v="43"/>
    <n v="43"/>
    <n v="81.415402099999937"/>
    <n v="162.83080419999987"/>
    <n v="7.2806543547651623"/>
    <n v="6.2613627450980394"/>
    <n v="35.714285714285715"/>
    <n v="1360.7142857142858"/>
    <n v="13607.142857142859"/>
    <n v="292.5535714285715"/>
    <n v="2925.5357142857151"/>
    <n v="394.60714285714278"/>
    <n v="3946.0714285714275"/>
    <n v="673.55357142857144"/>
    <n v="6735.5357142857147"/>
    <n v="0.62168674698795234"/>
    <n v="26191.776644573602"/>
    <n v="26.191776644573601"/>
    <n v="7.6624977994294543"/>
  </r>
  <r>
    <n v="3"/>
    <x v="2"/>
    <s v="Walkaman"/>
    <s v="N timeing"/>
    <n v="6"/>
    <n v="5"/>
    <n v="605"/>
    <n v="3"/>
    <n v="9"/>
    <x v="4"/>
    <s v="N3 "/>
    <x v="1"/>
    <m/>
    <s v="NA"/>
    <n v="4.5"/>
    <n v="6.1"/>
    <n v="6.7999999999999989"/>
    <s v="NA"/>
    <n v="484"/>
    <n v="426"/>
    <n v="8.5"/>
    <n v="7.6"/>
    <s v="fold"/>
    <n v="46"/>
    <n v="46"/>
    <n v="64.667338900000004"/>
    <n v="129.33467780000001"/>
    <n v="5.2782720942115953"/>
    <n v="4.5393140010219719"/>
    <n v="30"/>
    <n v="1452"/>
    <n v="14520"/>
    <n v="375.51724137931035"/>
    <n v="3755.1724137931033"/>
    <n v="509.0344827586207"/>
    <n v="5090.3448275862065"/>
    <n v="567.44827586206895"/>
    <n v="5674.4827586206893"/>
    <n v="0.47647058823529431"/>
    <n v="27144.31509382715"/>
    <n v="27.144315093827153"/>
    <n v="10.193158323164749"/>
  </r>
  <r>
    <n v="3"/>
    <x v="2"/>
    <s v="Walkaman"/>
    <s v="N timeing"/>
    <n v="6"/>
    <n v="6"/>
    <n v="606"/>
    <n v="3"/>
    <n v="8"/>
    <x v="4"/>
    <s v="N3 "/>
    <x v="2"/>
    <m/>
    <s v="NA"/>
    <n v="4.1999999999999993"/>
    <n v="4.1999999999999993"/>
    <n v="6.5"/>
    <s v="NA"/>
    <n v="530"/>
    <n v="486"/>
    <n v="8.1999999999999993"/>
    <n v="7.6"/>
    <s v="fold"/>
    <n v="36"/>
    <n v="36"/>
    <n v="57.24490179999998"/>
    <n v="114.48980359999996"/>
    <n v="7.5309957520339843"/>
    <n v="6.476656346749226"/>
    <n v="33.86363636363636"/>
    <n v="1794.7727272727273"/>
    <n v="17947.727272727272"/>
    <n v="505.90909090909088"/>
    <n v="5059.090909090909"/>
    <n v="505.90909090909088"/>
    <n v="5059.090909090909"/>
    <n v="782.9545454545455"/>
    <n v="7829.545454545455"/>
    <n v="0.30731707317073154"/>
    <n v="37254.618631746038"/>
    <n v="37.254618631746034"/>
    <n v="18.847450244151513"/>
  </r>
  <r>
    <n v="3"/>
    <x v="2"/>
    <s v="Walkaman"/>
    <s v="N timeing"/>
    <n v="7"/>
    <n v="1"/>
    <n v="701"/>
    <n v="4"/>
    <n v="9"/>
    <x v="4"/>
    <s v="N3 "/>
    <x v="1"/>
    <m/>
    <s v="NA"/>
    <n v="3.6"/>
    <n v="4.7999999999999989"/>
    <n v="6.6"/>
    <s v="NA"/>
    <n v="541"/>
    <n v="491"/>
    <n v="7.6"/>
    <n v="7"/>
    <s v="fold"/>
    <n v="35"/>
    <n v="35"/>
    <n v="76.423746899999969"/>
    <n v="152.84749379999994"/>
    <n v="5.1897460523286112"/>
    <n v="4.4631816050026059"/>
    <n v="30"/>
    <n v="1622.9999999999998"/>
    <n v="16229.999999999998"/>
    <n v="389.52000000000004"/>
    <n v="3895.2000000000003"/>
    <n v="519.3599999999999"/>
    <n v="5193.5999999999995"/>
    <n v="714.11999999999989"/>
    <n v="7141.1999999999989"/>
    <n v="0.2842105263157893"/>
    <n v="53779.673744444452"/>
    <n v="53.779673744444452"/>
    <n v="20.948258516936004"/>
  </r>
  <r>
    <n v="3"/>
    <x v="2"/>
    <s v="Walkaman"/>
    <s v="N timeing"/>
    <n v="7"/>
    <n v="2"/>
    <n v="702"/>
    <n v="4"/>
    <n v="6"/>
    <x v="1"/>
    <s v="N2"/>
    <x v="1"/>
    <m/>
    <s v="NA"/>
    <n v="3.6"/>
    <n v="5.1999999999999993"/>
    <n v="9"/>
    <s v="NA"/>
    <n v="442"/>
    <n v="391"/>
    <n v="7.7"/>
    <n v="6.8"/>
    <s v="fold"/>
    <n v="32"/>
    <n v="32"/>
    <n v="97.397371499999963"/>
    <n v="194.79474299999993"/>
    <n v="6.938314565483477"/>
    <n v="5.9669505263157898"/>
    <n v="34.901960784313715"/>
    <n v="1542.6666666666663"/>
    <n v="15426.666666666662"/>
    <n v="312"/>
    <n v="3120"/>
    <n v="450.66666666666652"/>
    <n v="4506.6666666666652"/>
    <n v="780"/>
    <n v="7800"/>
    <n v="0.42077922077922092"/>
    <n v="46293.812379629599"/>
    <n v="46.2938123796296"/>
    <n v="14.443669462444435"/>
  </r>
  <r>
    <n v="3"/>
    <x v="2"/>
    <s v="Walkaman"/>
    <s v="N timeing"/>
    <n v="7"/>
    <n v="3"/>
    <n v="703"/>
    <n v="4"/>
    <n v="1"/>
    <x v="3"/>
    <s v="N1"/>
    <x v="0"/>
    <m/>
    <s v="NA"/>
    <n v="4.5"/>
    <n v="6.6999999999999993"/>
    <n v="12.799999999999999"/>
    <s v="NA"/>
    <n v="397"/>
    <n v="326"/>
    <n v="8.6"/>
    <n v="7.6"/>
    <s v="fold"/>
    <n v="47"/>
    <n v="47"/>
    <n v="63.585652999999979"/>
    <n v="127.17130599999996"/>
    <n v="5.9339045287637697"/>
    <n v="5.1031578947368414"/>
    <n v="33.802816901408448"/>
    <n v="1341.9718309859154"/>
    <n v="13419.718309859154"/>
    <n v="251.61971830985914"/>
    <n v="2516.1971830985913"/>
    <n v="374.63380281690132"/>
    <n v="3746.3380281690129"/>
    <n v="715.71830985915483"/>
    <n v="7157.1830985915485"/>
    <n v="0.52325581395348841"/>
    <n v="24303.849591111102"/>
    <n v="24.303849591111103"/>
    <n v="6.1153277879605605"/>
  </r>
  <r>
    <n v="3"/>
    <x v="2"/>
    <s v="Walkaman"/>
    <s v="N timeing"/>
    <n v="7"/>
    <n v="4"/>
    <n v="704"/>
    <n v="4"/>
    <n v="2"/>
    <x v="3"/>
    <s v="N1"/>
    <x v="2"/>
    <m/>
    <s v="NA"/>
    <n v="3.1999999999999997"/>
    <n v="4.4000000000000004"/>
    <n v="7.6999999999999993"/>
    <s v="NA"/>
    <n v="298"/>
    <n v="251"/>
    <n v="7"/>
    <n v="6.3"/>
    <s v="fold"/>
    <n v="37"/>
    <n v="37"/>
    <n v="68.514671600000042"/>
    <n v="137.02934320000008"/>
    <n v="7.3693397557297171"/>
    <n v="6.3376321899275565"/>
    <n v="32.553191489361701"/>
    <n v="970.08510638297867"/>
    <n v="9700.8510638297867"/>
    <n v="202.89361702127658"/>
    <n v="2028.936170212766"/>
    <n v="278.97872340425533"/>
    <n v="2789.7872340425533"/>
    <n v="488.21276595744678"/>
    <n v="4882.1276595744675"/>
    <n v="0.32000000000000006"/>
    <n v="42821.669750000015"/>
    <n v="42.821669750000019"/>
    <n v="8.6882434624680887"/>
  </r>
  <r>
    <n v="3"/>
    <x v="2"/>
    <s v="Walkaman"/>
    <s v="N timeing"/>
    <n v="7"/>
    <n v="5"/>
    <n v="705"/>
    <n v="4"/>
    <n v="10"/>
    <x v="2"/>
    <s v="N4"/>
    <x v="0"/>
    <m/>
    <s v="NA"/>
    <n v="3.9"/>
    <n v="7.4"/>
    <n v="5.9"/>
    <s v="NA"/>
    <n v="449"/>
    <n v="389"/>
    <n v="8"/>
    <n v="7.1"/>
    <s v="fold"/>
    <n v="24"/>
    <n v="24"/>
    <n v="78.088435000000004"/>
    <n v="156.17687000000001"/>
    <n v="5.7591539267685867"/>
    <n v="4.9528723770209844"/>
    <n v="28.666666666666675"/>
    <n v="1287.1333333333337"/>
    <n v="12871.333333333336"/>
    <n v="291.85000000000002"/>
    <n v="2918.5"/>
    <n v="553.76666666666677"/>
    <n v="5537.6666666666679"/>
    <n v="441.51666666666671"/>
    <n v="4415.166666666667"/>
    <n v="0.43875000000000014"/>
    <n v="35595.867806267801"/>
    <n v="35.595867806267798"/>
    <n v="10.388654019259256"/>
  </r>
  <r>
    <n v="3"/>
    <x v="2"/>
    <s v="Walkaman"/>
    <s v="N timeing"/>
    <n v="7"/>
    <n v="6"/>
    <n v="706"/>
    <n v="4"/>
    <n v="3"/>
    <x v="3"/>
    <s v="N1"/>
    <x v="1"/>
    <m/>
    <s v="NA"/>
    <n v="3.4"/>
    <n v="4.7999999999999989"/>
    <n v="9.1"/>
    <s v="NA"/>
    <n v="672"/>
    <n v="616"/>
    <n v="7.4"/>
    <n v="6.7"/>
    <s v="flat"/>
    <n v="45"/>
    <n v="45"/>
    <n v="60.364686300000017"/>
    <n v="60.364686300000017"/>
    <n v="6.4053467770277646"/>
    <n v="5.5085982282438772"/>
    <n v="30.892857142857139"/>
    <n v="2075.9999999999995"/>
    <n v="20759.999999999996"/>
    <n v="408"/>
    <n v="4080"/>
    <n v="575.99999999999977"/>
    <n v="5759.9999999999982"/>
    <n v="1091.9999999999998"/>
    <n v="10919.999999999998"/>
    <n v="0.32162162162162167"/>
    <n v="18768.852042857143"/>
    <n v="18.768852042857144"/>
    <n v="7.6576916334857144"/>
  </r>
  <r>
    <n v="3"/>
    <x v="2"/>
    <s v="Walkaman"/>
    <s v="N timeing"/>
    <n v="8"/>
    <n v="1"/>
    <n v="801"/>
    <n v="4"/>
    <n v="11"/>
    <x v="2"/>
    <s v="N4"/>
    <x v="2"/>
    <m/>
    <s v="NA"/>
    <n v="5.1999999999999993"/>
    <n v="8.1"/>
    <n v="7.7999999999999989"/>
    <s v="NA"/>
    <n v="377"/>
    <n v="317"/>
    <n v="9.3000000000000007"/>
    <n v="8.6999999999999993"/>
    <s v="fold"/>
    <n v="38"/>
    <n v="38"/>
    <n v="59.654001799999946"/>
    <n v="119.30800359999989"/>
    <n v="5.7860476336189315"/>
    <n v="4.9760009649122807"/>
    <n v="35.166666666666664"/>
    <n v="1325.7833333333333"/>
    <n v="13257.833333333334"/>
    <n v="326.73333333333329"/>
    <n v="3267.333333333333"/>
    <n v="508.95000000000005"/>
    <n v="5089.5"/>
    <n v="490.09999999999997"/>
    <n v="4901"/>
    <n v="0.33548387096774268"/>
    <n v="35562.962611538351"/>
    <n v="35.562962611538353"/>
    <n v="11.619605317276628"/>
  </r>
  <r>
    <n v="3"/>
    <x v="2"/>
    <s v="Walkaman"/>
    <s v="N timeing"/>
    <n v="8"/>
    <n v="2"/>
    <n v="802"/>
    <n v="4"/>
    <n v="7"/>
    <x v="4"/>
    <s v="N3 "/>
    <x v="0"/>
    <m/>
    <s v="NA"/>
    <n v="5"/>
    <n v="7.1"/>
    <n v="10.7"/>
    <s v="NA"/>
    <n v="300"/>
    <n v="233"/>
    <n v="9.1"/>
    <n v="8"/>
    <s v="fold"/>
    <n v="50"/>
    <n v="50"/>
    <n v="94.665452099999925"/>
    <n v="189.33090419999985"/>
    <n v="6.5777325124682582"/>
    <n v="5.6568499607227016"/>
    <n v="34.02985074626865"/>
    <n v="1020.8955223880596"/>
    <n v="10208.955223880597"/>
    <n v="223.88059701492537"/>
    <n v="2238.8059701492534"/>
    <n v="317.91044776119401"/>
    <n v="3179.1044776119397"/>
    <n v="479.10447761194024"/>
    <n v="4791.0447761194027"/>
    <n v="0.60439560439560425"/>
    <n v="31325.658694909074"/>
    <n v="31.325658694909073"/>
    <n v="7.0132071705020316"/>
  </r>
  <r>
    <n v="3"/>
    <x v="2"/>
    <s v="Walkaman"/>
    <s v="N timeing"/>
    <n v="8"/>
    <n v="3"/>
    <n v="803"/>
    <n v="4"/>
    <n v="4"/>
    <x v="1"/>
    <s v="N2"/>
    <x v="0"/>
    <m/>
    <s v="NA"/>
    <n v="4.0999999999999996"/>
    <n v="6.5"/>
    <n v="11.799999999999999"/>
    <s v="NA"/>
    <n v="357"/>
    <n v="301"/>
    <n v="8"/>
    <n v="7.2"/>
    <s v="fold"/>
    <n v="44"/>
    <n v="44"/>
    <n v="73.022097700000018"/>
    <n v="146.04419540000004"/>
    <n v="5.6594247246022045"/>
    <n v="4.8671052631578959"/>
    <n v="40"/>
    <n v="1428"/>
    <n v="14280"/>
    <n v="261.375"/>
    <n v="2613.75"/>
    <n v="414.37500000000006"/>
    <n v="4143.7500000000009"/>
    <n v="752.25"/>
    <n v="7522.5"/>
    <n v="0.40999999999999986"/>
    <n v="35620.53546341465"/>
    <n v="35.620535463414654"/>
    <n v="9.3103174567500062"/>
  </r>
  <r>
    <n v="3"/>
    <x v="2"/>
    <s v="Walkaman"/>
    <s v="N timeing"/>
    <n v="8"/>
    <n v="4"/>
    <n v="804"/>
    <n v="4"/>
    <n v="5"/>
    <x v="1"/>
    <s v="N2"/>
    <x v="2"/>
    <m/>
    <s v="NA"/>
    <n v="4.0999999999999996"/>
    <n v="3.3000000000000003"/>
    <n v="5.6"/>
    <s v="NA"/>
    <n v="463"/>
    <n v="405"/>
    <n v="8.1"/>
    <n v="7.3"/>
    <s v="fold"/>
    <n v="49"/>
    <n v="49"/>
    <n v="65.4792056"/>
    <n v="130.9584112"/>
    <n v="5.7274908200734389"/>
    <n v="4.9256421052631572"/>
    <n v="22.413793103448278"/>
    <n v="1037.7586206896553"/>
    <n v="10377.586206896553"/>
    <n v="327.29310344827593"/>
    <n v="3272.9310344827595"/>
    <n v="263.43103448275872"/>
    <n v="2634.3103448275874"/>
    <n v="447.03448275862075"/>
    <n v="4470.3448275862074"/>
    <n v="0.40493827160493817"/>
    <n v="32340.339351219522"/>
    <n v="32.340339351219519"/>
    <n v="10.58477003283104"/>
  </r>
  <r>
    <n v="3"/>
    <x v="2"/>
    <s v="Walkaman"/>
    <s v="N timeing"/>
    <n v="8"/>
    <n v="5"/>
    <n v="805"/>
    <n v="4"/>
    <n v="8"/>
    <x v="4"/>
    <s v="N3 "/>
    <x v="2"/>
    <m/>
    <s v="NA"/>
    <n v="4.3000000000000007"/>
    <n v="6.1"/>
    <n v="5"/>
    <s v="NA"/>
    <n v="456"/>
    <n v="399"/>
    <n v="8.1999999999999993"/>
    <n v="7.7"/>
    <s v="fold"/>
    <n v="48"/>
    <n v="48"/>
    <n v="53.267477699999972"/>
    <n v="106.53495539999994"/>
    <n v="6.7428740629776458"/>
    <n v="5.7988716941607752"/>
    <n v="27.017543859649123"/>
    <n v="1232"/>
    <n v="12320"/>
    <n v="344.00000000000006"/>
    <n v="3440.0000000000005"/>
    <n v="487.99999999999994"/>
    <n v="4879.9999999999991"/>
    <n v="400"/>
    <n v="4000"/>
    <n v="0.26219512195121908"/>
    <n v="40631.936478139578"/>
    <n v="40.631936478139579"/>
    <n v="13.977386148480019"/>
  </r>
  <r>
    <n v="3"/>
    <x v="2"/>
    <s v="Walkaman"/>
    <s v="N timeing"/>
    <n v="8"/>
    <n v="6"/>
    <n v="806"/>
    <n v="4"/>
    <n v="12"/>
    <x v="2"/>
    <s v="N4"/>
    <x v="1"/>
    <m/>
    <s v="NA"/>
    <n v="3.8000000000000003"/>
    <n v="6.6999999999999993"/>
    <n v="3.8000000000000003"/>
    <s v="NA"/>
    <n v="482"/>
    <n v="433"/>
    <n v="7.6"/>
    <n v="7"/>
    <s v="fold"/>
    <n v="39"/>
    <n v="39"/>
    <n v="65.209386399999971"/>
    <n v="130.41877279999994"/>
    <n v="6.091836865305079"/>
    <n v="5.238979704162368"/>
    <n v="29.183673469387756"/>
    <n v="1406.6530612244899"/>
    <n v="14066.530612244898"/>
    <n v="373.79591836734693"/>
    <n v="3737.9591836734694"/>
    <n v="659.06122448979579"/>
    <n v="6590.6122448979577"/>
    <n v="373.79591836734693"/>
    <n v="3737.9591836734694"/>
    <n v="0.29999999999999982"/>
    <n v="43472.924266666669"/>
    <n v="43.472924266666674"/>
    <n v="16.250001650372791"/>
  </r>
  <r>
    <m/>
    <x v="3"/>
    <m/>
    <m/>
    <m/>
    <m/>
    <m/>
    <m/>
    <m/>
    <x v="5"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"/>
    <m/>
    <m/>
    <m/>
    <m/>
    <m/>
    <m/>
    <m/>
    <x v="5"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"/>
    <m/>
    <m/>
    <m/>
    <m/>
    <m/>
    <m/>
    <m/>
    <x v="5"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"/>
    <m/>
    <m/>
    <m/>
    <m/>
    <m/>
    <m/>
    <m/>
    <x v="5"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"/>
    <m/>
    <m/>
    <m/>
    <m/>
    <m/>
    <m/>
    <m/>
    <x v="5"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"/>
    <m/>
    <m/>
    <m/>
    <m/>
    <m/>
    <m/>
    <m/>
    <x v="5"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"/>
    <m/>
    <m/>
    <m/>
    <m/>
    <m/>
    <m/>
    <m/>
    <x v="5"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"/>
    <m/>
    <m/>
    <m/>
    <m/>
    <m/>
    <m/>
    <m/>
    <x v="5"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"/>
    <m/>
    <m/>
    <m/>
    <m/>
    <m/>
    <m/>
    <m/>
    <x v="5"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"/>
    <m/>
    <m/>
    <m/>
    <m/>
    <m/>
    <m/>
    <m/>
    <x v="5"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"/>
    <m/>
    <m/>
    <m/>
    <m/>
    <m/>
    <m/>
    <m/>
    <x v="5"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"/>
    <m/>
    <m/>
    <m/>
    <m/>
    <m/>
    <m/>
    <m/>
    <x v="5"/>
    <m/>
    <x v="3"/>
    <m/>
    <m/>
    <m/>
    <m/>
    <m/>
    <m/>
    <m/>
    <m/>
    <m/>
    <m/>
    <m/>
    <n v="0.15015015015015015"/>
    <n v="3.5000000000000003E-2"/>
    <m/>
    <m/>
    <m/>
    <m/>
    <m/>
    <m/>
    <m/>
    <m/>
    <m/>
    <m/>
    <m/>
    <m/>
    <m/>
    <m/>
    <m/>
    <m/>
    <m/>
  </r>
  <r>
    <m/>
    <x v="3"/>
    <m/>
    <m/>
    <m/>
    <m/>
    <m/>
    <m/>
    <m/>
    <x v="5"/>
    <m/>
    <x v="3"/>
    <m/>
    <m/>
    <m/>
    <m/>
    <m/>
    <m/>
    <m/>
    <m/>
    <m/>
    <m/>
    <m/>
    <n v="7.8200000000000006E-2"/>
    <n v="7.0000000000000007E-2"/>
    <m/>
    <m/>
    <m/>
    <m/>
    <m/>
    <m/>
    <m/>
    <m/>
    <m/>
    <m/>
    <m/>
    <m/>
    <m/>
    <m/>
    <m/>
    <m/>
    <m/>
  </r>
  <r>
    <m/>
    <x v="3"/>
    <m/>
    <m/>
    <m/>
    <m/>
    <m/>
    <m/>
    <m/>
    <x v="5"/>
    <m/>
    <x v="3"/>
    <m/>
    <m/>
    <m/>
    <m/>
    <m/>
    <m/>
    <m/>
    <m/>
    <m/>
    <m/>
    <m/>
    <n v="12.787723785166239"/>
    <m/>
    <m/>
    <m/>
    <m/>
    <m/>
    <m/>
    <m/>
    <m/>
    <m/>
    <m/>
    <m/>
    <m/>
    <m/>
    <m/>
    <m/>
    <m/>
    <m/>
    <m/>
  </r>
  <r>
    <m/>
    <x v="3"/>
    <m/>
    <m/>
    <m/>
    <m/>
    <m/>
    <m/>
    <m/>
    <x v="5"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"/>
    <m/>
    <m/>
    <m/>
    <m/>
    <m/>
    <m/>
    <m/>
    <x v="5"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"/>
    <m/>
    <m/>
    <m/>
    <m/>
    <m/>
    <m/>
    <m/>
    <x v="5"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"/>
    <m/>
    <m/>
    <m/>
    <m/>
    <m/>
    <m/>
    <m/>
    <x v="5"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"/>
    <m/>
    <m/>
    <m/>
    <m/>
    <m/>
    <m/>
    <m/>
    <x v="5"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"/>
    <m/>
    <m/>
    <m/>
    <m/>
    <m/>
    <m/>
    <m/>
    <x v="5"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"/>
    <m/>
    <m/>
    <m/>
    <m/>
    <m/>
    <m/>
    <m/>
    <x v="5"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"/>
    <m/>
    <m/>
    <m/>
    <m/>
    <m/>
    <m/>
    <m/>
    <x v="5"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"/>
    <m/>
    <m/>
    <m/>
    <m/>
    <m/>
    <m/>
    <m/>
    <x v="5"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"/>
    <m/>
    <m/>
    <m/>
    <m/>
    <m/>
    <m/>
    <m/>
    <x v="5"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"/>
    <m/>
    <m/>
    <m/>
    <m/>
    <m/>
    <m/>
    <m/>
    <x v="5"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"/>
    <m/>
    <m/>
    <m/>
    <m/>
    <m/>
    <m/>
    <m/>
    <x v="5"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"/>
    <m/>
    <m/>
    <m/>
    <m/>
    <m/>
    <m/>
    <m/>
    <x v="5"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"/>
    <m/>
    <m/>
    <m/>
    <m/>
    <m/>
    <m/>
    <m/>
    <x v="5"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"/>
    <m/>
    <m/>
    <m/>
    <m/>
    <m/>
    <m/>
    <m/>
    <x v="5"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"/>
    <m/>
    <m/>
    <m/>
    <m/>
    <m/>
    <m/>
    <m/>
    <x v="5"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"/>
    <m/>
    <m/>
    <m/>
    <m/>
    <m/>
    <m/>
    <m/>
    <x v="5"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"/>
    <m/>
    <m/>
    <m/>
    <m/>
    <m/>
    <m/>
    <m/>
    <x v="5"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"/>
    <m/>
    <m/>
    <m/>
    <m/>
    <m/>
    <m/>
    <m/>
    <x v="5"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"/>
    <m/>
    <m/>
    <m/>
    <m/>
    <m/>
    <m/>
    <m/>
    <x v="5"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"/>
    <m/>
    <m/>
    <m/>
    <m/>
    <m/>
    <m/>
    <m/>
    <x v="5"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"/>
    <m/>
    <m/>
    <m/>
    <m/>
    <m/>
    <m/>
    <m/>
    <x v="5"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"/>
    <m/>
    <m/>
    <m/>
    <m/>
    <m/>
    <m/>
    <m/>
    <x v="5"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"/>
    <m/>
    <m/>
    <m/>
    <m/>
    <m/>
    <m/>
    <m/>
    <x v="5"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"/>
    <m/>
    <m/>
    <m/>
    <m/>
    <m/>
    <m/>
    <m/>
    <x v="5"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"/>
    <m/>
    <m/>
    <m/>
    <m/>
    <m/>
    <m/>
    <m/>
    <x v="5"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"/>
    <m/>
    <m/>
    <m/>
    <m/>
    <m/>
    <m/>
    <m/>
    <x v="5"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"/>
    <m/>
    <m/>
    <m/>
    <m/>
    <m/>
    <m/>
    <m/>
    <x v="5"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"/>
    <m/>
    <m/>
    <m/>
    <m/>
    <m/>
    <m/>
    <m/>
    <x v="5"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"/>
    <m/>
    <m/>
    <m/>
    <m/>
    <m/>
    <m/>
    <m/>
    <x v="5"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"/>
    <m/>
    <m/>
    <m/>
    <m/>
    <m/>
    <m/>
    <m/>
    <x v="5"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"/>
    <m/>
    <m/>
    <m/>
    <m/>
    <m/>
    <m/>
    <m/>
    <x v="5"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"/>
    <m/>
    <m/>
    <m/>
    <m/>
    <m/>
    <m/>
    <m/>
    <x v="5"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"/>
    <m/>
    <m/>
    <m/>
    <m/>
    <m/>
    <m/>
    <m/>
    <x v="5"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"/>
    <m/>
    <m/>
    <m/>
    <m/>
    <m/>
    <m/>
    <m/>
    <x v="5"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"/>
    <m/>
    <m/>
    <m/>
    <m/>
    <m/>
    <m/>
    <m/>
    <x v="5"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"/>
    <m/>
    <m/>
    <m/>
    <m/>
    <m/>
    <m/>
    <m/>
    <x v="5"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"/>
    <m/>
    <m/>
    <m/>
    <m/>
    <m/>
    <m/>
    <m/>
    <x v="5"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"/>
    <m/>
    <m/>
    <m/>
    <m/>
    <m/>
    <m/>
    <m/>
    <x v="5"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"/>
    <m/>
    <m/>
    <m/>
    <m/>
    <m/>
    <m/>
    <m/>
    <x v="5"/>
    <m/>
    <x v="3"/>
    <m/>
    <m/>
    <m/>
    <m/>
    <m/>
    <m/>
    <m/>
    <m/>
    <m/>
    <m/>
    <m/>
    <m/>
    <m/>
    <m/>
    <m/>
    <m/>
    <n v="0.91885792624550078"/>
    <m/>
    <m/>
    <m/>
    <m/>
    <m/>
    <m/>
    <m/>
    <m/>
    <m/>
    <m/>
    <m/>
    <m/>
    <m/>
  </r>
  <r>
    <m/>
    <x v="3"/>
    <m/>
    <m/>
    <m/>
    <m/>
    <m/>
    <m/>
    <m/>
    <x v="5"/>
    <m/>
    <x v="3"/>
    <m/>
    <m/>
    <m/>
    <m/>
    <m/>
    <m/>
    <m/>
    <m/>
    <m/>
    <m/>
    <m/>
    <m/>
    <m/>
    <m/>
    <m/>
    <m/>
    <n v="0.13999999999999999"/>
    <m/>
    <m/>
    <m/>
    <m/>
    <m/>
    <m/>
    <m/>
    <m/>
    <m/>
    <m/>
    <m/>
    <m/>
    <m/>
  </r>
  <r>
    <m/>
    <x v="3"/>
    <m/>
    <m/>
    <m/>
    <m/>
    <m/>
    <m/>
    <m/>
    <x v="5"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7">
  <r>
    <x v="0"/>
    <n v="1"/>
    <s v="Walkamin"/>
    <s v="N by Pop by cult"/>
    <n v="1"/>
    <n v="1"/>
    <n v="101"/>
    <n v="1"/>
    <n v="10"/>
    <x v="0"/>
    <x v="0"/>
    <x v="0"/>
    <n v="0.64"/>
    <s v="NA"/>
  </r>
  <r>
    <x v="0"/>
    <n v="1"/>
    <s v="Walkamin"/>
    <s v="N by Pop by cult"/>
    <n v="1"/>
    <n v="2"/>
    <n v="102"/>
    <n v="1"/>
    <n v="4"/>
    <x v="0"/>
    <x v="1"/>
    <x v="1"/>
    <n v="0.69"/>
    <s v="NA"/>
  </r>
  <r>
    <x v="0"/>
    <n v="1"/>
    <s v="Walkamin"/>
    <s v="N by Pop by cult"/>
    <n v="1"/>
    <n v="3"/>
    <n v="103"/>
    <n v="1"/>
    <n v="9"/>
    <x v="0"/>
    <x v="2"/>
    <x v="0"/>
    <n v="0.77"/>
    <s v="NA"/>
  </r>
  <r>
    <x v="0"/>
    <n v="1"/>
    <s v="Walkamin"/>
    <s v="N by Pop by cult"/>
    <n v="1"/>
    <n v="4"/>
    <n v="104"/>
    <n v="1"/>
    <n v="5"/>
    <x v="0"/>
    <x v="2"/>
    <x v="2"/>
    <n v="0.25"/>
    <s v="NA"/>
  </r>
  <r>
    <x v="0"/>
    <n v="1"/>
    <s v="Walkamin"/>
    <s v="N by Pop by cult"/>
    <n v="1"/>
    <n v="5"/>
    <n v="105"/>
    <n v="1"/>
    <n v="14"/>
    <x v="0"/>
    <x v="0"/>
    <x v="3"/>
    <n v="0.45"/>
    <s v="NA"/>
  </r>
  <r>
    <x v="0"/>
    <n v="1"/>
    <s v="Walkamin"/>
    <s v="N by Pop by cult"/>
    <n v="1"/>
    <n v="6"/>
    <n v="106"/>
    <n v="1"/>
    <n v="11"/>
    <x v="0"/>
    <x v="3"/>
    <x v="0"/>
    <n v="0.71"/>
    <s v="NA"/>
  </r>
  <r>
    <x v="0"/>
    <n v="1"/>
    <s v="Walkamin"/>
    <s v="N by Pop by cult"/>
    <n v="1"/>
    <n v="7"/>
    <n v="107"/>
    <n v="1"/>
    <n v="7"/>
    <x v="1"/>
    <x v="3"/>
    <x v="2"/>
    <n v="0.7"/>
    <s v="NA"/>
  </r>
  <r>
    <x v="0"/>
    <n v="1"/>
    <s v="Walkamin"/>
    <s v="N by Pop by cult"/>
    <n v="1"/>
    <n v="8"/>
    <n v="108"/>
    <n v="1"/>
    <n v="11"/>
    <x v="1"/>
    <x v="3"/>
    <x v="0"/>
    <n v="0.41"/>
    <s v="NA"/>
  </r>
  <r>
    <x v="0"/>
    <n v="1"/>
    <s v="Walkamin"/>
    <s v="N by Pop by cult"/>
    <n v="1"/>
    <n v="9"/>
    <n v="109"/>
    <n v="1"/>
    <n v="1"/>
    <x v="1"/>
    <x v="2"/>
    <x v="1"/>
    <n v="0.45"/>
    <s v="NA"/>
  </r>
  <r>
    <x v="0"/>
    <n v="1"/>
    <s v="Walkamin"/>
    <s v="N by Pop by cult"/>
    <n v="1"/>
    <n v="10"/>
    <n v="110"/>
    <n v="1"/>
    <n v="9"/>
    <x v="1"/>
    <x v="2"/>
    <x v="0"/>
    <n v="0.72"/>
    <s v="NA"/>
  </r>
  <r>
    <x v="0"/>
    <n v="1"/>
    <s v="Walkamin"/>
    <s v="N by Pop by cult"/>
    <n v="1"/>
    <n v="11"/>
    <n v="111"/>
    <n v="1"/>
    <n v="3"/>
    <x v="1"/>
    <x v="3"/>
    <x v="1"/>
    <n v="0.64"/>
    <s v="NA"/>
  </r>
  <r>
    <x v="0"/>
    <n v="1"/>
    <s v="Walkamin"/>
    <s v="N by Pop by cult"/>
    <n v="1"/>
    <n v="12"/>
    <n v="112"/>
    <n v="1"/>
    <n v="5"/>
    <x v="1"/>
    <x v="2"/>
    <x v="2"/>
    <n v="0.56000000000000005"/>
    <s v="NA"/>
  </r>
  <r>
    <x v="0"/>
    <n v="1"/>
    <s v="Walkamin"/>
    <s v="N by Pop by cult"/>
    <n v="1"/>
    <n v="13"/>
    <n v="113"/>
    <n v="1"/>
    <n v="7"/>
    <x v="2"/>
    <x v="3"/>
    <x v="2"/>
    <n v="0.34"/>
    <s v="NA"/>
  </r>
  <r>
    <x v="0"/>
    <n v="1"/>
    <s v="Walkamin"/>
    <s v="N by Pop by cult"/>
    <n v="1"/>
    <n v="14"/>
    <n v="114"/>
    <n v="1"/>
    <n v="5"/>
    <x v="2"/>
    <x v="2"/>
    <x v="2"/>
    <n v="0.3"/>
    <s v="NA"/>
  </r>
  <r>
    <x v="0"/>
    <n v="1"/>
    <s v="Walkamin"/>
    <s v="N by Pop by cult"/>
    <n v="1"/>
    <n v="15"/>
    <n v="115"/>
    <n v="2"/>
    <n v="5"/>
    <x v="2"/>
    <x v="2"/>
    <x v="2"/>
    <n v="0.35"/>
    <s v="NA"/>
  </r>
  <r>
    <x v="0"/>
    <n v="1"/>
    <s v="Walkamin"/>
    <s v="N by Pop by cult"/>
    <n v="1"/>
    <n v="16"/>
    <n v="116"/>
    <n v="1"/>
    <n v="6"/>
    <x v="2"/>
    <x v="0"/>
    <x v="2"/>
    <n v="0.56000000000000005"/>
    <s v="NA"/>
  </r>
  <r>
    <x v="0"/>
    <n v="1"/>
    <s v="Walkamin"/>
    <s v="N by Pop by cult"/>
    <n v="1"/>
    <n v="17"/>
    <n v="117"/>
    <n v="1"/>
    <n v="13"/>
    <x v="2"/>
    <x v="2"/>
    <x v="3"/>
    <n v="0.49"/>
    <s v="NA"/>
  </r>
  <r>
    <x v="0"/>
    <n v="1"/>
    <s v="Walkamin"/>
    <s v="N by Pop by cult"/>
    <n v="1"/>
    <n v="18"/>
    <n v="118"/>
    <n v="1"/>
    <n v="14"/>
    <x v="2"/>
    <x v="0"/>
    <x v="3"/>
    <n v="0.57999999999999996"/>
    <s v="NA"/>
  </r>
  <r>
    <x v="0"/>
    <n v="1"/>
    <s v="Walkamin"/>
    <s v="N by Pop by cult"/>
    <n v="2"/>
    <n v="1"/>
    <n v="201"/>
    <n v="2"/>
    <n v="9"/>
    <x v="0"/>
    <x v="2"/>
    <x v="0"/>
    <n v="0.55000000000000004"/>
    <s v="NA"/>
  </r>
  <r>
    <x v="0"/>
    <n v="1"/>
    <s v="Walkamin"/>
    <s v="N by Pop by cult"/>
    <n v="2"/>
    <n v="2"/>
    <n v="202"/>
    <n v="1"/>
    <n v="7"/>
    <x v="0"/>
    <x v="3"/>
    <x v="2"/>
    <n v="0.3"/>
    <s v="NA"/>
  </r>
  <r>
    <x v="0"/>
    <n v="1"/>
    <s v="Walkamin"/>
    <s v="N by Pop by cult"/>
    <n v="2"/>
    <n v="3"/>
    <n v="203"/>
    <n v="1"/>
    <n v="15"/>
    <x v="0"/>
    <x v="3"/>
    <x v="3"/>
    <n v="0.69"/>
    <s v="NA"/>
  </r>
  <r>
    <x v="0"/>
    <n v="1"/>
    <s v="Walkamin"/>
    <s v="N by Pop by cult"/>
    <n v="2"/>
    <n v="4"/>
    <n v="204"/>
    <n v="1"/>
    <n v="16"/>
    <x v="0"/>
    <x v="1"/>
    <x v="3"/>
    <n v="0.65"/>
    <s v="NA"/>
  </r>
  <r>
    <x v="0"/>
    <n v="1"/>
    <s v="Walkamin"/>
    <s v="N by Pop by cult"/>
    <n v="2"/>
    <n v="5"/>
    <n v="205"/>
    <n v="1"/>
    <n v="13"/>
    <x v="0"/>
    <x v="2"/>
    <x v="3"/>
    <n v="0.24"/>
    <s v="NA"/>
  </r>
  <r>
    <x v="0"/>
    <n v="1"/>
    <s v="Walkamin"/>
    <s v="N by Pop by cult"/>
    <n v="2"/>
    <n v="6"/>
    <n v="206"/>
    <n v="1"/>
    <n v="6"/>
    <x v="0"/>
    <x v="0"/>
    <x v="2"/>
    <n v="0.51"/>
    <s v="NA"/>
  </r>
  <r>
    <x v="0"/>
    <n v="1"/>
    <s v="Walkamin"/>
    <s v="N by Pop by cult"/>
    <n v="2"/>
    <n v="7"/>
    <n v="207"/>
    <n v="1"/>
    <n v="14"/>
    <x v="1"/>
    <x v="0"/>
    <x v="3"/>
    <n v="0.7"/>
    <s v="NA"/>
  </r>
  <r>
    <x v="0"/>
    <n v="1"/>
    <s v="Walkamin"/>
    <s v="N by Pop by cult"/>
    <n v="2"/>
    <n v="8"/>
    <n v="208"/>
    <n v="1"/>
    <n v="13"/>
    <x v="1"/>
    <x v="2"/>
    <x v="3"/>
    <n v="0.26"/>
    <s v="NA"/>
  </r>
  <r>
    <x v="0"/>
    <n v="1"/>
    <s v="Walkamin"/>
    <s v="N by Pop by cult"/>
    <n v="2"/>
    <n v="9"/>
    <n v="209"/>
    <n v="2"/>
    <n v="3"/>
    <x v="1"/>
    <x v="3"/>
    <x v="1"/>
    <n v="0.71"/>
    <s v="NA"/>
  </r>
  <r>
    <x v="0"/>
    <n v="1"/>
    <s v="Walkamin"/>
    <s v="N by Pop by cult"/>
    <n v="2"/>
    <n v="10"/>
    <n v="210"/>
    <n v="2"/>
    <n v="11"/>
    <x v="1"/>
    <x v="3"/>
    <x v="0"/>
    <n v="0.77"/>
    <s v="NA"/>
  </r>
  <r>
    <x v="0"/>
    <n v="1"/>
    <s v="Walkamin"/>
    <s v="N by Pop by cult"/>
    <n v="2"/>
    <n v="11"/>
    <n v="211"/>
    <n v="2"/>
    <n v="7"/>
    <x v="1"/>
    <x v="3"/>
    <x v="2"/>
    <n v="0.37"/>
    <s v="NA"/>
  </r>
  <r>
    <x v="0"/>
    <n v="1"/>
    <s v="Walkamin"/>
    <s v="N by Pop by cult"/>
    <n v="2"/>
    <n v="12"/>
    <n v="212"/>
    <n v="1"/>
    <n v="10"/>
    <x v="1"/>
    <x v="0"/>
    <x v="0"/>
    <n v="0.68"/>
    <s v="NA"/>
  </r>
  <r>
    <x v="0"/>
    <n v="1"/>
    <s v="Walkamin"/>
    <s v="N by Pop by cult"/>
    <n v="2"/>
    <n v="13"/>
    <n v="213"/>
    <n v="2"/>
    <n v="13"/>
    <x v="2"/>
    <x v="2"/>
    <x v="3"/>
    <n v="0.34"/>
    <s v="NA"/>
  </r>
  <r>
    <x v="0"/>
    <n v="1"/>
    <s v="Walkamin"/>
    <s v="N by Pop by cult"/>
    <n v="2"/>
    <n v="14"/>
    <n v="214"/>
    <n v="1"/>
    <n v="12"/>
    <x v="2"/>
    <x v="1"/>
    <x v="0"/>
    <n v="0.69"/>
    <s v="NA"/>
  </r>
  <r>
    <x v="0"/>
    <n v="1"/>
    <s v="Walkamin"/>
    <s v="N by Pop by cult"/>
    <n v="2"/>
    <n v="15"/>
    <n v="215"/>
    <n v="1"/>
    <n v="4"/>
    <x v="2"/>
    <x v="1"/>
    <x v="1"/>
    <n v="0.67"/>
    <s v="NA"/>
  </r>
  <r>
    <x v="0"/>
    <n v="1"/>
    <s v="Walkamin"/>
    <s v="N by Pop by cult"/>
    <n v="2"/>
    <n v="16"/>
    <n v="216"/>
    <n v="1"/>
    <n v="8"/>
    <x v="2"/>
    <x v="1"/>
    <x v="2"/>
    <n v="0.59"/>
    <s v="NA"/>
  </r>
  <r>
    <x v="0"/>
    <n v="1"/>
    <s v="Walkamin"/>
    <s v="N by Pop by cult"/>
    <n v="2"/>
    <n v="17"/>
    <n v="217"/>
    <n v="2"/>
    <n v="8"/>
    <x v="2"/>
    <x v="1"/>
    <x v="2"/>
    <n v="0.64"/>
    <s v="NA"/>
  </r>
  <r>
    <x v="0"/>
    <n v="1"/>
    <s v="Walkamin"/>
    <s v="N by Pop by cult"/>
    <n v="2"/>
    <n v="18"/>
    <n v="218"/>
    <n v="2"/>
    <n v="4"/>
    <x v="2"/>
    <x v="1"/>
    <x v="1"/>
    <n v="0.73"/>
    <s v="NA"/>
  </r>
  <r>
    <x v="0"/>
    <n v="1"/>
    <s v="Walkamin"/>
    <s v="N by Pop by cult"/>
    <n v="3"/>
    <n v="1"/>
    <n v="301"/>
    <n v="2"/>
    <n v="16"/>
    <x v="0"/>
    <x v="1"/>
    <x v="3"/>
    <n v="0.47"/>
    <s v="NA"/>
  </r>
  <r>
    <x v="0"/>
    <n v="1"/>
    <s v="Walkamin"/>
    <s v="N by Pop by cult"/>
    <n v="3"/>
    <n v="2"/>
    <n v="302"/>
    <n v="2"/>
    <n v="10"/>
    <x v="0"/>
    <x v="0"/>
    <x v="0"/>
    <n v="0.69"/>
    <s v="NA"/>
  </r>
  <r>
    <x v="0"/>
    <n v="1"/>
    <s v="Walkamin"/>
    <s v="N by Pop by cult"/>
    <n v="3"/>
    <n v="3"/>
    <n v="303"/>
    <n v="2"/>
    <n v="15"/>
    <x v="0"/>
    <x v="3"/>
    <x v="3"/>
    <n v="0.66"/>
    <s v="NA"/>
  </r>
  <r>
    <x v="0"/>
    <n v="1"/>
    <s v="Walkamin"/>
    <s v="N by Pop by cult"/>
    <n v="3"/>
    <n v="4"/>
    <n v="304"/>
    <n v="1"/>
    <n v="12"/>
    <x v="0"/>
    <x v="1"/>
    <x v="0"/>
    <n v="0.76"/>
    <s v="NA"/>
  </r>
  <r>
    <x v="0"/>
    <n v="1"/>
    <s v="Walkamin"/>
    <s v="N by Pop by cult"/>
    <n v="3"/>
    <n v="5"/>
    <n v="305"/>
    <n v="1"/>
    <n v="1"/>
    <x v="0"/>
    <x v="2"/>
    <x v="1"/>
    <n v="0.25"/>
    <s v="NA"/>
  </r>
  <r>
    <x v="0"/>
    <n v="1"/>
    <s v="Walkamin"/>
    <s v="N by Pop by cult"/>
    <n v="3"/>
    <n v="6"/>
    <n v="306"/>
    <n v="1"/>
    <n v="8"/>
    <x v="0"/>
    <x v="1"/>
    <x v="2"/>
    <n v="0.44"/>
    <s v="NA"/>
  </r>
  <r>
    <x v="0"/>
    <n v="1"/>
    <s v="Walkamin"/>
    <s v="N by Pop by cult"/>
    <n v="3"/>
    <n v="7"/>
    <n v="307"/>
    <n v="1"/>
    <n v="2"/>
    <x v="1"/>
    <x v="0"/>
    <x v="1"/>
    <n v="0.68"/>
    <s v="NA"/>
  </r>
  <r>
    <x v="0"/>
    <n v="1"/>
    <s v="Walkamin"/>
    <s v="N by Pop by cult"/>
    <n v="3"/>
    <n v="8"/>
    <n v="308"/>
    <n v="2"/>
    <n v="10"/>
    <x v="1"/>
    <x v="0"/>
    <x v="0"/>
    <n v="0.68"/>
    <s v="NA"/>
  </r>
  <r>
    <x v="0"/>
    <n v="1"/>
    <s v="Walkamin"/>
    <s v="N by Pop by cult"/>
    <n v="3"/>
    <n v="9"/>
    <n v="309"/>
    <n v="2"/>
    <n v="14"/>
    <x v="1"/>
    <x v="0"/>
    <x v="3"/>
    <n v="0.4"/>
    <s v="NA"/>
  </r>
  <r>
    <x v="0"/>
    <n v="1"/>
    <s v="Walkamin"/>
    <s v="N by Pop by cult"/>
    <n v="3"/>
    <n v="10"/>
    <n v="310"/>
    <n v="2"/>
    <n v="5"/>
    <x v="1"/>
    <x v="2"/>
    <x v="2"/>
    <n v="0.32"/>
    <s v="NA"/>
  </r>
  <r>
    <x v="0"/>
    <n v="1"/>
    <s v="Walkamin"/>
    <s v="N by Pop by cult"/>
    <n v="3"/>
    <n v="11"/>
    <n v="311"/>
    <n v="1"/>
    <n v="12"/>
    <x v="1"/>
    <x v="1"/>
    <x v="0"/>
    <n v="0.7"/>
    <s v="NA"/>
  </r>
  <r>
    <x v="0"/>
    <n v="1"/>
    <s v="Walkamin"/>
    <s v="N by Pop by cult"/>
    <n v="3"/>
    <n v="12"/>
    <n v="312"/>
    <n v="1"/>
    <n v="16"/>
    <x v="1"/>
    <x v="1"/>
    <x v="3"/>
    <n v="0.44"/>
    <s v="NA"/>
  </r>
  <r>
    <x v="0"/>
    <n v="1"/>
    <s v="Walkamin"/>
    <s v="N by Pop by cult"/>
    <n v="3"/>
    <n v="13"/>
    <n v="313"/>
    <n v="1"/>
    <n v="15"/>
    <x v="2"/>
    <x v="3"/>
    <x v="3"/>
    <n v="0.55000000000000004"/>
    <s v="NA"/>
  </r>
  <r>
    <x v="0"/>
    <n v="1"/>
    <s v="Walkamin"/>
    <s v="N by Pop by cult"/>
    <n v="3"/>
    <n v="14"/>
    <n v="314"/>
    <n v="3"/>
    <n v="8"/>
    <x v="2"/>
    <x v="1"/>
    <x v="2"/>
    <n v="0.35"/>
    <s v="NA"/>
  </r>
  <r>
    <x v="0"/>
    <n v="1"/>
    <s v="Walkamin"/>
    <s v="N by Pop by cult"/>
    <n v="3"/>
    <n v="15"/>
    <n v="315"/>
    <n v="1"/>
    <n v="11"/>
    <x v="2"/>
    <x v="3"/>
    <x v="0"/>
    <n v="0.71"/>
    <s v="NA"/>
  </r>
  <r>
    <x v="0"/>
    <n v="1"/>
    <s v="Walkamin"/>
    <s v="N by Pop by cult"/>
    <n v="3"/>
    <n v="16"/>
    <n v="316"/>
    <n v="1"/>
    <n v="1"/>
    <x v="2"/>
    <x v="2"/>
    <x v="1"/>
    <n v="0.4"/>
    <s v="NA"/>
  </r>
  <r>
    <x v="0"/>
    <n v="1"/>
    <s v="Walkamin"/>
    <s v="N by Pop by cult"/>
    <n v="3"/>
    <n v="17"/>
    <n v="317"/>
    <n v="1"/>
    <n v="10"/>
    <x v="2"/>
    <x v="0"/>
    <x v="0"/>
    <n v="0.74"/>
    <s v="NA"/>
  </r>
  <r>
    <x v="0"/>
    <n v="1"/>
    <s v="Walkamin"/>
    <s v="N by Pop by cult"/>
    <n v="3"/>
    <n v="18"/>
    <n v="318"/>
    <n v="2"/>
    <n v="1"/>
    <x v="2"/>
    <x v="2"/>
    <x v="1"/>
    <n v="0.56999999999999995"/>
    <s v="NA"/>
  </r>
  <r>
    <x v="0"/>
    <n v="1"/>
    <s v="Walkamin"/>
    <s v="N by Pop by cult"/>
    <n v="4"/>
    <n v="1"/>
    <n v="401"/>
    <n v="1"/>
    <n v="3"/>
    <x v="0"/>
    <x v="3"/>
    <x v="1"/>
    <n v="0.55000000000000004"/>
    <s v="NA"/>
  </r>
  <r>
    <x v="0"/>
    <n v="1"/>
    <s v="Walkamin"/>
    <s v="N by Pop by cult"/>
    <n v="4"/>
    <n v="2"/>
    <n v="402"/>
    <n v="2"/>
    <n v="13"/>
    <x v="0"/>
    <x v="2"/>
    <x v="3"/>
    <n v="0.36"/>
    <s v="NA"/>
  </r>
  <r>
    <x v="0"/>
    <n v="1"/>
    <s v="Walkamin"/>
    <s v="N by Pop by cult"/>
    <n v="4"/>
    <n v="3"/>
    <n v="403"/>
    <n v="2"/>
    <n v="14"/>
    <x v="0"/>
    <x v="0"/>
    <x v="3"/>
    <n v="0.68"/>
    <s v="NA"/>
  </r>
  <r>
    <x v="0"/>
    <n v="1"/>
    <s v="Walkamin"/>
    <s v="N by Pop by cult"/>
    <n v="4"/>
    <n v="4"/>
    <n v="404"/>
    <n v="2"/>
    <n v="1"/>
    <x v="0"/>
    <x v="2"/>
    <x v="1"/>
    <n v="0.56999999999999995"/>
    <s v="NA"/>
  </r>
  <r>
    <x v="0"/>
    <n v="1"/>
    <s v="Walkamin"/>
    <s v="N by Pop by cult"/>
    <n v="4"/>
    <n v="5"/>
    <n v="405"/>
    <n v="2"/>
    <n v="7"/>
    <x v="0"/>
    <x v="3"/>
    <x v="2"/>
    <n v="0.37"/>
    <s v="NA"/>
  </r>
  <r>
    <x v="0"/>
    <n v="1"/>
    <s v="Walkamin"/>
    <s v="N by Pop by cult"/>
    <n v="4"/>
    <n v="6"/>
    <n v="406"/>
    <n v="3"/>
    <n v="16"/>
    <x v="0"/>
    <x v="1"/>
    <x v="3"/>
    <n v="0.61"/>
    <s v="NA"/>
  </r>
  <r>
    <x v="0"/>
    <n v="1"/>
    <s v="Walkamin"/>
    <s v="N by Pop by cult"/>
    <n v="4"/>
    <n v="7"/>
    <n v="407"/>
    <n v="1"/>
    <n v="4"/>
    <x v="1"/>
    <x v="1"/>
    <x v="1"/>
    <n v="0.67"/>
    <s v="NA"/>
  </r>
  <r>
    <x v="0"/>
    <n v="1"/>
    <s v="Walkamin"/>
    <s v="N by Pop by cult"/>
    <n v="4"/>
    <n v="8"/>
    <n v="408"/>
    <n v="1"/>
    <n v="15"/>
    <x v="1"/>
    <x v="3"/>
    <x v="3"/>
    <n v="0.6"/>
    <s v="NA"/>
  </r>
  <r>
    <x v="0"/>
    <n v="1"/>
    <s v="Walkamin"/>
    <s v="N by Pop by cult"/>
    <n v="4"/>
    <n v="9"/>
    <n v="409"/>
    <n v="2"/>
    <n v="2"/>
    <x v="1"/>
    <x v="0"/>
    <x v="1"/>
    <n v="0.61"/>
    <s v="NA"/>
  </r>
  <r>
    <x v="0"/>
    <n v="1"/>
    <s v="Walkamin"/>
    <s v="N by Pop by cult"/>
    <n v="4"/>
    <n v="10"/>
    <n v="410"/>
    <n v="2"/>
    <n v="9"/>
    <x v="1"/>
    <x v="2"/>
    <x v="0"/>
    <n v="0.71"/>
    <s v="NA"/>
  </r>
  <r>
    <x v="0"/>
    <n v="1"/>
    <s v="Walkamin"/>
    <s v="N by Pop by cult"/>
    <n v="4"/>
    <n v="11"/>
    <n v="411"/>
    <n v="2"/>
    <n v="1"/>
    <x v="1"/>
    <x v="2"/>
    <x v="1"/>
    <n v="0.2"/>
    <s v="NA"/>
  </r>
  <r>
    <x v="0"/>
    <n v="1"/>
    <s v="Walkamin"/>
    <s v="N by Pop by cult"/>
    <n v="4"/>
    <n v="12"/>
    <n v="412"/>
    <n v="2"/>
    <n v="12"/>
    <x v="1"/>
    <x v="1"/>
    <x v="0"/>
    <n v="0.7"/>
    <s v="NA"/>
  </r>
  <r>
    <x v="0"/>
    <n v="1"/>
    <s v="Walkamin"/>
    <s v="N by Pop by cult"/>
    <n v="4"/>
    <n v="13"/>
    <n v="413"/>
    <n v="2"/>
    <n v="10"/>
    <x v="2"/>
    <x v="0"/>
    <x v="0"/>
    <n v="0.7"/>
    <s v="NA"/>
  </r>
  <r>
    <x v="0"/>
    <n v="1"/>
    <s v="Walkamin"/>
    <s v="N by Pop by cult"/>
    <n v="4"/>
    <n v="14"/>
    <n v="414"/>
    <n v="2"/>
    <n v="7"/>
    <x v="2"/>
    <x v="3"/>
    <x v="2"/>
    <n v="0.49"/>
    <s v="NA"/>
  </r>
  <r>
    <x v="0"/>
    <n v="1"/>
    <s v="Walkamin"/>
    <s v="N by Pop by cult"/>
    <n v="4"/>
    <n v="15"/>
    <n v="415"/>
    <n v="2"/>
    <n v="12"/>
    <x v="2"/>
    <x v="1"/>
    <x v="0"/>
    <n v="0.72"/>
    <s v="NA"/>
  </r>
  <r>
    <x v="0"/>
    <n v="1"/>
    <s v="Walkamin"/>
    <s v="N by Pop by cult"/>
    <n v="4"/>
    <n v="16"/>
    <n v="416"/>
    <n v="1"/>
    <n v="9"/>
    <x v="2"/>
    <x v="2"/>
    <x v="0"/>
    <n v="0.67"/>
    <s v="NA"/>
  </r>
  <r>
    <x v="0"/>
    <n v="1"/>
    <s v="Walkamin"/>
    <s v="N by Pop by cult"/>
    <n v="4"/>
    <n v="17"/>
    <n v="417"/>
    <n v="3"/>
    <n v="13"/>
    <x v="2"/>
    <x v="2"/>
    <x v="3"/>
    <n v="0.31"/>
    <s v="NA"/>
  </r>
  <r>
    <x v="0"/>
    <n v="1"/>
    <s v="Walkamin"/>
    <s v="N by Pop by cult"/>
    <n v="4"/>
    <n v="18"/>
    <n v="418"/>
    <n v="2"/>
    <n v="11"/>
    <x v="2"/>
    <x v="3"/>
    <x v="0"/>
    <n v="0.73"/>
    <s v="NA"/>
  </r>
  <r>
    <x v="0"/>
    <n v="1"/>
    <s v="Walkamin"/>
    <s v="N by Pop by cult"/>
    <n v="5"/>
    <n v="1"/>
    <n v="501"/>
    <n v="3"/>
    <n v="15"/>
    <x v="0"/>
    <x v="3"/>
    <x v="3"/>
    <n v="0.48"/>
    <s v="NA"/>
  </r>
  <r>
    <x v="0"/>
    <n v="1"/>
    <s v="Walkamin"/>
    <s v="N by Pop by cult"/>
    <n v="5"/>
    <n v="2"/>
    <n v="502"/>
    <n v="3"/>
    <n v="7"/>
    <x v="0"/>
    <x v="3"/>
    <x v="2"/>
    <n v="0.66"/>
    <s v="NA"/>
  </r>
  <r>
    <x v="0"/>
    <n v="1"/>
    <s v="Walkamin"/>
    <s v="N by Pop by cult"/>
    <n v="5"/>
    <n v="3"/>
    <n v="503"/>
    <n v="2"/>
    <n v="12"/>
    <x v="0"/>
    <x v="1"/>
    <x v="0"/>
    <n v="0.76"/>
    <s v="NA"/>
  </r>
  <r>
    <x v="0"/>
    <n v="1"/>
    <s v="Walkamin"/>
    <s v="N by Pop by cult"/>
    <n v="5"/>
    <n v="4"/>
    <n v="504"/>
    <n v="1"/>
    <n v="2"/>
    <x v="0"/>
    <x v="0"/>
    <x v="1"/>
    <n v="0.68"/>
    <s v="NA"/>
  </r>
  <r>
    <x v="0"/>
    <n v="1"/>
    <s v="Walkamin"/>
    <s v="N by Pop by cult"/>
    <n v="5"/>
    <n v="5"/>
    <n v="505"/>
    <n v="3"/>
    <n v="9"/>
    <x v="0"/>
    <x v="2"/>
    <x v="0"/>
    <n v="0.45"/>
    <s v="NA"/>
  </r>
  <r>
    <x v="0"/>
    <n v="1"/>
    <s v="Walkamin"/>
    <s v="N by Pop by cult"/>
    <n v="5"/>
    <n v="6"/>
    <n v="506"/>
    <n v="3"/>
    <n v="1"/>
    <x v="0"/>
    <x v="2"/>
    <x v="1"/>
    <n v="0.25"/>
    <s v="NA"/>
  </r>
  <r>
    <x v="0"/>
    <n v="1"/>
    <s v="Walkamin"/>
    <s v="N by Pop by cult"/>
    <n v="5"/>
    <n v="7"/>
    <n v="507"/>
    <n v="2"/>
    <n v="4"/>
    <x v="1"/>
    <x v="1"/>
    <x v="1"/>
    <n v="0.68"/>
    <s v="NA"/>
  </r>
  <r>
    <x v="0"/>
    <n v="1"/>
    <s v="Walkamin"/>
    <s v="N by Pop by cult"/>
    <n v="5"/>
    <n v="8"/>
    <n v="508"/>
    <n v="3"/>
    <n v="4"/>
    <x v="1"/>
    <x v="1"/>
    <x v="1"/>
    <n v="0.62"/>
    <s v="NA"/>
  </r>
  <r>
    <x v="0"/>
    <n v="1"/>
    <s v="Walkamin"/>
    <s v="N by Pop by cult"/>
    <n v="5"/>
    <n v="9"/>
    <n v="509"/>
    <n v="3"/>
    <n v="9"/>
    <x v="1"/>
    <x v="2"/>
    <x v="0"/>
    <n v="0.73"/>
    <s v="NA"/>
  </r>
  <r>
    <x v="0"/>
    <n v="1"/>
    <s v="Walkamin"/>
    <s v="N by Pop by cult"/>
    <n v="5"/>
    <n v="10"/>
    <n v="510"/>
    <n v="3"/>
    <n v="7"/>
    <x v="1"/>
    <x v="3"/>
    <x v="2"/>
    <n v="0.53"/>
    <s v="NA"/>
  </r>
  <r>
    <x v="0"/>
    <n v="1"/>
    <s v="Walkamin"/>
    <s v="N by Pop by cult"/>
    <n v="5"/>
    <n v="11"/>
    <n v="511"/>
    <n v="1"/>
    <n v="6"/>
    <x v="1"/>
    <x v="0"/>
    <x v="2"/>
    <n v="0.52"/>
    <s v="NA"/>
  </r>
  <r>
    <x v="0"/>
    <n v="1"/>
    <s v="Walkamin"/>
    <s v="N by Pop by cult"/>
    <n v="5"/>
    <n v="12"/>
    <n v="512"/>
    <n v="2"/>
    <n v="13"/>
    <x v="1"/>
    <x v="2"/>
    <x v="3"/>
    <n v="0.37"/>
    <s v="NA"/>
  </r>
  <r>
    <x v="0"/>
    <n v="1"/>
    <s v="Walkamin"/>
    <s v="N by Pop by cult"/>
    <n v="5"/>
    <n v="13"/>
    <n v="513"/>
    <n v="2"/>
    <n v="15"/>
    <x v="2"/>
    <x v="3"/>
    <x v="3"/>
    <n v="0.55000000000000004"/>
    <s v="NA"/>
  </r>
  <r>
    <x v="0"/>
    <n v="1"/>
    <s v="Walkamin"/>
    <s v="N by Pop by cult"/>
    <n v="5"/>
    <n v="14"/>
    <n v="514"/>
    <n v="3"/>
    <n v="15"/>
    <x v="2"/>
    <x v="3"/>
    <x v="3"/>
    <n v="0.45"/>
    <s v="NA"/>
  </r>
  <r>
    <x v="0"/>
    <n v="1"/>
    <s v="Walkamin"/>
    <s v="N by Pop by cult"/>
    <n v="5"/>
    <n v="15"/>
    <n v="515"/>
    <n v="3"/>
    <n v="7"/>
    <x v="2"/>
    <x v="3"/>
    <x v="2"/>
    <n v="0.44"/>
    <s v="NA"/>
  </r>
  <r>
    <x v="0"/>
    <n v="1"/>
    <s v="Walkamin"/>
    <s v="N by Pop by cult"/>
    <n v="5"/>
    <n v="16"/>
    <n v="516"/>
    <n v="1"/>
    <n v="2"/>
    <x v="2"/>
    <x v="0"/>
    <x v="1"/>
    <n v="0.54"/>
    <s v="NA"/>
  </r>
  <r>
    <x v="0"/>
    <n v="1"/>
    <s v="Walkamin"/>
    <s v="N by Pop by cult"/>
    <n v="5"/>
    <n v="17"/>
    <n v="517"/>
    <n v="3"/>
    <n v="10"/>
    <x v="2"/>
    <x v="0"/>
    <x v="0"/>
    <n v="0.71"/>
    <s v="NA"/>
  </r>
  <r>
    <x v="0"/>
    <n v="1"/>
    <s v="Walkamin"/>
    <s v="N by Pop by cult"/>
    <n v="5"/>
    <n v="18"/>
    <n v="518"/>
    <n v="2"/>
    <n v="6"/>
    <x v="2"/>
    <x v="0"/>
    <x v="2"/>
    <n v="0.69"/>
    <s v="NA"/>
  </r>
  <r>
    <x v="0"/>
    <n v="1"/>
    <s v="Walkamin"/>
    <s v="N by Pop by cult"/>
    <n v="6"/>
    <n v="1"/>
    <n v="601"/>
    <n v="2"/>
    <n v="4"/>
    <x v="0"/>
    <x v="1"/>
    <x v="1"/>
    <n v="0.62"/>
    <s v="NA"/>
  </r>
  <r>
    <x v="0"/>
    <n v="1"/>
    <s v="Walkamin"/>
    <s v="N by Pop by cult"/>
    <n v="6"/>
    <n v="2"/>
    <n v="602"/>
    <n v="2"/>
    <n v="6"/>
    <x v="0"/>
    <x v="0"/>
    <x v="2"/>
    <n v="0.23"/>
    <s v="NA"/>
  </r>
  <r>
    <x v="0"/>
    <n v="1"/>
    <s v="Walkamin"/>
    <s v="N by Pop by cult"/>
    <n v="6"/>
    <n v="3"/>
    <n v="603"/>
    <n v="2"/>
    <n v="8"/>
    <x v="0"/>
    <x v="1"/>
    <x v="2"/>
    <n v="0.51"/>
    <s v="NA"/>
  </r>
  <r>
    <x v="0"/>
    <n v="1"/>
    <s v="Walkamin"/>
    <s v="N by Pop by cult"/>
    <n v="6"/>
    <n v="4"/>
    <n v="604"/>
    <n v="3"/>
    <n v="10"/>
    <x v="0"/>
    <x v="0"/>
    <x v="0"/>
    <n v="0.71"/>
    <s v="NA"/>
  </r>
  <r>
    <x v="0"/>
    <n v="1"/>
    <s v="Walkamin"/>
    <s v="N by Pop by cult"/>
    <n v="6"/>
    <n v="5"/>
    <n v="605"/>
    <n v="2"/>
    <n v="5"/>
    <x v="0"/>
    <x v="2"/>
    <x v="2"/>
    <n v="0.11"/>
    <s v="NA"/>
  </r>
  <r>
    <x v="0"/>
    <n v="1"/>
    <s v="Walkamin"/>
    <s v="N by Pop by cult"/>
    <n v="6"/>
    <n v="6"/>
    <n v="606"/>
    <n v="4"/>
    <n v="15"/>
    <x v="0"/>
    <x v="3"/>
    <x v="3"/>
    <n v="0.5"/>
    <s v="NA"/>
  </r>
  <r>
    <x v="0"/>
    <n v="1"/>
    <s v="Walkamin"/>
    <s v="N by Pop by cult"/>
    <n v="6"/>
    <n v="7"/>
    <n v="607"/>
    <n v="2"/>
    <n v="16"/>
    <x v="1"/>
    <x v="1"/>
    <x v="3"/>
    <n v="0.65"/>
    <s v="NA"/>
  </r>
  <r>
    <x v="0"/>
    <n v="1"/>
    <s v="Walkamin"/>
    <s v="N by Pop by cult"/>
    <n v="6"/>
    <n v="8"/>
    <n v="608"/>
    <n v="3"/>
    <n v="5"/>
    <x v="1"/>
    <x v="2"/>
    <x v="2"/>
    <n v="0.42"/>
    <s v="NA"/>
  </r>
  <r>
    <x v="0"/>
    <n v="1"/>
    <s v="Walkamin"/>
    <s v="N by Pop by cult"/>
    <n v="6"/>
    <n v="9"/>
    <n v="609"/>
    <n v="4"/>
    <n v="5"/>
    <x v="1"/>
    <x v="2"/>
    <x v="2"/>
    <n v="0.42"/>
    <s v="NA"/>
  </r>
  <r>
    <x v="0"/>
    <n v="1"/>
    <s v="Walkamin"/>
    <s v="N by Pop by cult"/>
    <n v="6"/>
    <n v="10"/>
    <n v="610"/>
    <n v="4"/>
    <n v="4"/>
    <x v="1"/>
    <x v="1"/>
    <x v="1"/>
    <n v="0.62"/>
    <s v="NA"/>
  </r>
  <r>
    <x v="0"/>
    <n v="1"/>
    <s v="Walkamin"/>
    <s v="N by Pop by cult"/>
    <n v="6"/>
    <n v="11"/>
    <n v="611"/>
    <n v="2"/>
    <n v="15"/>
    <x v="1"/>
    <x v="3"/>
    <x v="3"/>
    <n v="0.43"/>
    <s v="NA"/>
  </r>
  <r>
    <x v="0"/>
    <n v="1"/>
    <s v="Walkamin"/>
    <s v="N by Pop by cult"/>
    <n v="6"/>
    <n v="12"/>
    <n v="612"/>
    <n v="3"/>
    <n v="11"/>
    <x v="1"/>
    <x v="3"/>
    <x v="0"/>
    <n v="0.7"/>
    <s v="NA"/>
  </r>
  <r>
    <x v="0"/>
    <n v="1"/>
    <s v="Walkamin"/>
    <s v="N by Pop by cult"/>
    <n v="6"/>
    <n v="13"/>
    <n v="613"/>
    <n v="4"/>
    <n v="13"/>
    <x v="2"/>
    <x v="2"/>
    <x v="3"/>
    <n v="0.39"/>
    <s v="NA"/>
  </r>
  <r>
    <x v="0"/>
    <n v="1"/>
    <s v="Walkamin"/>
    <s v="N by Pop by cult"/>
    <n v="6"/>
    <n v="14"/>
    <n v="614"/>
    <n v="3"/>
    <n v="4"/>
    <x v="2"/>
    <x v="1"/>
    <x v="1"/>
    <n v="0.56000000000000005"/>
    <s v="NA"/>
  </r>
  <r>
    <x v="0"/>
    <n v="1"/>
    <s v="Walkamin"/>
    <s v="N by Pop by cult"/>
    <n v="6"/>
    <n v="15"/>
    <n v="615"/>
    <n v="4"/>
    <n v="10"/>
    <x v="2"/>
    <x v="0"/>
    <x v="0"/>
    <n v="0.74"/>
    <s v="NA"/>
  </r>
  <r>
    <x v="0"/>
    <n v="1"/>
    <s v="Walkamin"/>
    <s v="N by Pop by cult"/>
    <n v="6"/>
    <n v="16"/>
    <n v="616"/>
    <n v="2"/>
    <n v="9"/>
    <x v="2"/>
    <x v="2"/>
    <x v="0"/>
    <n v="0.64"/>
    <s v="NA"/>
  </r>
  <r>
    <x v="0"/>
    <n v="1"/>
    <s v="Walkamin"/>
    <s v="N by Pop by cult"/>
    <n v="6"/>
    <n v="17"/>
    <n v="617"/>
    <n v="3"/>
    <n v="5"/>
    <x v="2"/>
    <x v="2"/>
    <x v="2"/>
    <n v="0.18"/>
    <s v="NA"/>
  </r>
  <r>
    <x v="0"/>
    <n v="1"/>
    <s v="Walkamin"/>
    <s v="N by Pop by cult"/>
    <n v="6"/>
    <n v="18"/>
    <n v="618"/>
    <n v="1"/>
    <n v="3"/>
    <x v="2"/>
    <x v="3"/>
    <x v="1"/>
    <n v="0.72"/>
    <s v="NA"/>
  </r>
  <r>
    <x v="0"/>
    <n v="1"/>
    <s v="Walkamin"/>
    <s v="N by Pop by cult"/>
    <n v="7"/>
    <n v="1"/>
    <n v="701"/>
    <n v="3"/>
    <n v="6"/>
    <x v="0"/>
    <x v="0"/>
    <x v="2"/>
    <n v="0.3"/>
    <s v="NA"/>
  </r>
  <r>
    <x v="0"/>
    <n v="1"/>
    <s v="Walkamin"/>
    <s v="N by Pop by cult"/>
    <n v="7"/>
    <n v="2"/>
    <n v="702"/>
    <n v="2"/>
    <n v="11"/>
    <x v="0"/>
    <x v="3"/>
    <x v="0"/>
    <n v="0.7"/>
    <s v="NA"/>
  </r>
  <r>
    <x v="0"/>
    <n v="1"/>
    <s v="Walkamin"/>
    <s v="N by Pop by cult"/>
    <n v="7"/>
    <n v="3"/>
    <n v="703"/>
    <n v="4"/>
    <n v="10"/>
    <x v="0"/>
    <x v="0"/>
    <x v="0"/>
    <n v="0.75"/>
    <s v="NA"/>
  </r>
  <r>
    <x v="0"/>
    <n v="1"/>
    <s v="Walkamin"/>
    <s v="N by Pop by cult"/>
    <n v="7"/>
    <n v="4"/>
    <n v="704"/>
    <n v="4"/>
    <n v="9"/>
    <x v="0"/>
    <x v="2"/>
    <x v="0"/>
    <n v="0.72"/>
    <s v="NA"/>
  </r>
  <r>
    <x v="0"/>
    <n v="1"/>
    <s v="Walkamin"/>
    <s v="N by Pop by cult"/>
    <n v="7"/>
    <n v="5"/>
    <n v="705"/>
    <n v="3"/>
    <n v="13"/>
    <x v="0"/>
    <x v="2"/>
    <x v="3"/>
    <n v="0.17"/>
    <s v="NA"/>
  </r>
  <r>
    <x v="0"/>
    <n v="1"/>
    <s v="Walkamin"/>
    <s v="N by Pop by cult"/>
    <n v="7"/>
    <n v="6"/>
    <n v="706"/>
    <n v="3"/>
    <n v="8"/>
    <x v="0"/>
    <x v="1"/>
    <x v="2"/>
    <n v="0.45"/>
    <s v="NA"/>
  </r>
  <r>
    <x v="0"/>
    <n v="1"/>
    <s v="Walkamin"/>
    <s v="N by Pop by cult"/>
    <n v="7"/>
    <n v="7"/>
    <n v="707"/>
    <n v="3"/>
    <n v="1"/>
    <x v="1"/>
    <x v="2"/>
    <x v="1"/>
    <n v="0.28000000000000003"/>
    <s v="NA"/>
  </r>
  <r>
    <x v="0"/>
    <n v="1"/>
    <s v="Walkamin"/>
    <s v="N by Pop by cult"/>
    <n v="7"/>
    <n v="8"/>
    <n v="708"/>
    <n v="3"/>
    <n v="13"/>
    <x v="1"/>
    <x v="2"/>
    <x v="3"/>
    <n v="0.42"/>
    <s v="NA"/>
  </r>
  <r>
    <x v="0"/>
    <n v="1"/>
    <s v="Walkamin"/>
    <s v="N by Pop by cult"/>
    <n v="7"/>
    <n v="9"/>
    <n v="709"/>
    <n v="2"/>
    <n v="6"/>
    <x v="1"/>
    <x v="0"/>
    <x v="2"/>
    <n v="0.66"/>
    <s v="NA"/>
  </r>
  <r>
    <x v="0"/>
    <n v="1"/>
    <s v="Walkamin"/>
    <s v="N by Pop by cult"/>
    <n v="7"/>
    <n v="10"/>
    <n v="710"/>
    <n v="3"/>
    <n v="2"/>
    <x v="1"/>
    <x v="0"/>
    <x v="1"/>
    <n v="0.65"/>
    <s v="NA"/>
  </r>
  <r>
    <x v="0"/>
    <n v="1"/>
    <s v="Walkamin"/>
    <s v="N by Pop by cult"/>
    <n v="7"/>
    <n v="11"/>
    <n v="711"/>
    <n v="3"/>
    <n v="12"/>
    <x v="1"/>
    <x v="1"/>
    <x v="0"/>
    <n v="0.66"/>
    <s v="NA"/>
  </r>
  <r>
    <x v="0"/>
    <n v="1"/>
    <s v="Walkamin"/>
    <s v="N by Pop by cult"/>
    <n v="7"/>
    <n v="12"/>
    <n v="712"/>
    <n v="3"/>
    <n v="3"/>
    <x v="1"/>
    <x v="3"/>
    <x v="1"/>
    <n v="0.39"/>
    <s v="NA"/>
  </r>
  <r>
    <x v="0"/>
    <n v="1"/>
    <s v="Walkamin"/>
    <s v="N by Pop by cult"/>
    <n v="7"/>
    <n v="13"/>
    <n v="713"/>
    <n v="1"/>
    <n v="16"/>
    <x v="2"/>
    <x v="1"/>
    <x v="3"/>
    <n v="0.39"/>
    <s v="NA"/>
  </r>
  <r>
    <x v="0"/>
    <n v="1"/>
    <s v="Walkamin"/>
    <s v="N by Pop by cult"/>
    <n v="7"/>
    <n v="14"/>
    <n v="714"/>
    <n v="2"/>
    <n v="2"/>
    <x v="2"/>
    <x v="0"/>
    <x v="1"/>
    <n v="0.28999999999999998"/>
    <s v="NA"/>
  </r>
  <r>
    <x v="0"/>
    <n v="1"/>
    <s v="Walkamin"/>
    <s v="N by Pop by cult"/>
    <n v="7"/>
    <n v="15"/>
    <n v="715"/>
    <n v="3"/>
    <n v="2"/>
    <x v="2"/>
    <x v="0"/>
    <x v="1"/>
    <n v="0.31"/>
    <s v="NA"/>
  </r>
  <r>
    <x v="0"/>
    <n v="1"/>
    <s v="Walkamin"/>
    <s v="N by Pop by cult"/>
    <n v="7"/>
    <n v="16"/>
    <n v="716"/>
    <n v="4"/>
    <n v="7"/>
    <x v="2"/>
    <x v="3"/>
    <x v="2"/>
    <n v="0.69"/>
    <s v="NA"/>
  </r>
  <r>
    <x v="0"/>
    <n v="1"/>
    <s v="Walkamin"/>
    <s v="N by Pop by cult"/>
    <n v="7"/>
    <n v="17"/>
    <n v="717"/>
    <n v="2"/>
    <n v="3"/>
    <x v="2"/>
    <x v="3"/>
    <x v="1"/>
    <n v="0.56999999999999995"/>
    <s v="NA"/>
  </r>
  <r>
    <x v="0"/>
    <n v="1"/>
    <s v="Walkamin"/>
    <s v="N by Pop by cult"/>
    <n v="7"/>
    <n v="18"/>
    <n v="718"/>
    <n v="3"/>
    <n v="9"/>
    <x v="2"/>
    <x v="2"/>
    <x v="0"/>
    <n v="0.6"/>
    <s v="NA"/>
  </r>
  <r>
    <x v="0"/>
    <n v="1"/>
    <s v="Walkamin"/>
    <s v="N by Pop by cult"/>
    <n v="8"/>
    <n v="1"/>
    <n v="801"/>
    <n v="3"/>
    <n v="5"/>
    <x v="0"/>
    <x v="2"/>
    <x v="2"/>
    <n v="0.26"/>
    <s v="NA"/>
  </r>
  <r>
    <x v="0"/>
    <n v="1"/>
    <s v="Walkamin"/>
    <s v="N by Pop by cult"/>
    <n v="8"/>
    <n v="2"/>
    <n v="802"/>
    <n v="3"/>
    <n v="11"/>
    <x v="0"/>
    <x v="3"/>
    <x v="0"/>
    <n v="0.67"/>
    <s v="NA"/>
  </r>
  <r>
    <x v="0"/>
    <n v="1"/>
    <s v="Walkamin"/>
    <s v="N by Pop by cult"/>
    <n v="8"/>
    <n v="3"/>
    <n v="803"/>
    <n v="4"/>
    <n v="7"/>
    <x v="0"/>
    <x v="3"/>
    <x v="2"/>
    <n v="0.46"/>
    <s v="NA"/>
  </r>
  <r>
    <x v="0"/>
    <n v="1"/>
    <s v="Walkamin"/>
    <s v="N by Pop by cult"/>
    <n v="8"/>
    <n v="4"/>
    <n v="804"/>
    <n v="2"/>
    <n v="3"/>
    <x v="0"/>
    <x v="3"/>
    <x v="1"/>
    <n v="0.64"/>
    <s v="NA"/>
  </r>
  <r>
    <x v="0"/>
    <n v="1"/>
    <s v="Walkamin"/>
    <s v="N by Pop by cult"/>
    <n v="8"/>
    <n v="5"/>
    <n v="805"/>
    <n v="4"/>
    <n v="6"/>
    <x v="0"/>
    <x v="0"/>
    <x v="2"/>
    <n v="0.2"/>
    <s v="NA"/>
  </r>
  <r>
    <x v="0"/>
    <n v="1"/>
    <s v="Walkamin"/>
    <s v="N by Pop by cult"/>
    <n v="8"/>
    <n v="6"/>
    <n v="806"/>
    <n v="2"/>
    <n v="2"/>
    <x v="0"/>
    <x v="0"/>
    <x v="1"/>
    <n v="0.47"/>
    <s v="NA"/>
  </r>
  <r>
    <x v="0"/>
    <n v="1"/>
    <s v="Walkamin"/>
    <s v="N by Pop by cult"/>
    <n v="8"/>
    <n v="7"/>
    <n v="807"/>
    <n v="4"/>
    <n v="11"/>
    <x v="1"/>
    <x v="3"/>
    <x v="0"/>
    <n v="0.67"/>
    <s v="NA"/>
  </r>
  <r>
    <x v="0"/>
    <n v="1"/>
    <s v="Walkamin"/>
    <s v="N by Pop by cult"/>
    <n v="8"/>
    <n v="8"/>
    <n v="808"/>
    <n v="1"/>
    <n v="8"/>
    <x v="1"/>
    <x v="1"/>
    <x v="2"/>
    <n v="0.36"/>
    <s v="NA"/>
  </r>
  <r>
    <x v="0"/>
    <n v="1"/>
    <s v="Walkamin"/>
    <s v="N by Pop by cult"/>
    <n v="8"/>
    <n v="9"/>
    <n v="809"/>
    <n v="3"/>
    <n v="16"/>
    <x v="1"/>
    <x v="1"/>
    <x v="3"/>
    <n v="0.56999999999999995"/>
    <s v="NA"/>
  </r>
  <r>
    <x v="0"/>
    <n v="1"/>
    <s v="Walkamin"/>
    <s v="N by Pop by cult"/>
    <n v="8"/>
    <n v="10"/>
    <n v="810"/>
    <n v="3"/>
    <n v="10"/>
    <x v="1"/>
    <x v="0"/>
    <x v="0"/>
    <n v="0.75"/>
    <s v="NA"/>
  </r>
  <r>
    <x v="0"/>
    <n v="1"/>
    <s v="Walkamin"/>
    <s v="N by Pop by cult"/>
    <n v="8"/>
    <n v="11"/>
    <n v="811"/>
    <n v="3"/>
    <n v="14"/>
    <x v="1"/>
    <x v="0"/>
    <x v="3"/>
    <n v="0.2"/>
    <s v="NA"/>
  </r>
  <r>
    <x v="0"/>
    <n v="1"/>
    <s v="Walkamin"/>
    <s v="N by Pop by cult"/>
    <n v="8"/>
    <n v="12"/>
    <n v="812"/>
    <n v="4"/>
    <n v="10"/>
    <x v="1"/>
    <x v="0"/>
    <x v="0"/>
    <n v="0.55000000000000004"/>
    <s v="NA"/>
  </r>
  <r>
    <x v="0"/>
    <n v="1"/>
    <s v="Walkamin"/>
    <s v="N by Pop by cult"/>
    <n v="8"/>
    <n v="13"/>
    <n v="813"/>
    <n v="3"/>
    <n v="11"/>
    <x v="2"/>
    <x v="3"/>
    <x v="0"/>
    <n v="0.64"/>
    <s v="NA"/>
  </r>
  <r>
    <x v="0"/>
    <n v="1"/>
    <s v="Walkamin"/>
    <s v="N by Pop by cult"/>
    <n v="8"/>
    <n v="14"/>
    <n v="814"/>
    <n v="3"/>
    <n v="6"/>
    <x v="2"/>
    <x v="0"/>
    <x v="2"/>
    <n v="0.22"/>
    <s v="NA"/>
  </r>
  <r>
    <x v="0"/>
    <n v="1"/>
    <s v="Walkamin"/>
    <s v="N by Pop by cult"/>
    <n v="8"/>
    <n v="15"/>
    <n v="815"/>
    <n v="4"/>
    <n v="5"/>
    <x v="2"/>
    <x v="2"/>
    <x v="2"/>
    <n v="0.34"/>
    <s v="NA"/>
  </r>
  <r>
    <x v="0"/>
    <n v="1"/>
    <s v="Walkamin"/>
    <s v="N by Pop by cult"/>
    <n v="8"/>
    <n v="16"/>
    <n v="816"/>
    <n v="2"/>
    <n v="16"/>
    <x v="2"/>
    <x v="1"/>
    <x v="3"/>
    <n v="0.59"/>
    <s v="NA"/>
  </r>
  <r>
    <x v="0"/>
    <n v="1"/>
    <s v="Walkamin"/>
    <s v="N by Pop by cult"/>
    <n v="8"/>
    <n v="17"/>
    <n v="817"/>
    <n v="3"/>
    <n v="3"/>
    <x v="2"/>
    <x v="3"/>
    <x v="1"/>
    <n v="0.54"/>
    <s v="NA"/>
  </r>
  <r>
    <x v="0"/>
    <n v="1"/>
    <s v="Walkamin"/>
    <s v="N by Pop by cult"/>
    <n v="8"/>
    <n v="18"/>
    <n v="818"/>
    <n v="4"/>
    <n v="15"/>
    <x v="2"/>
    <x v="3"/>
    <x v="3"/>
    <n v="0.56000000000000005"/>
    <s v="NA"/>
  </r>
  <r>
    <x v="0"/>
    <n v="1"/>
    <s v="Walkamin"/>
    <s v="N by Pop by cult"/>
    <n v="9"/>
    <n v="1"/>
    <n v="901"/>
    <n v="3"/>
    <n v="12"/>
    <x v="0"/>
    <x v="1"/>
    <x v="0"/>
    <n v="0.77"/>
    <s v="NA"/>
  </r>
  <r>
    <x v="0"/>
    <n v="1"/>
    <s v="Walkamin"/>
    <s v="N by Pop by cult"/>
    <n v="9"/>
    <n v="2"/>
    <n v="902"/>
    <n v="3"/>
    <n v="14"/>
    <x v="0"/>
    <x v="0"/>
    <x v="3"/>
    <n v="0.55000000000000004"/>
    <s v="NA"/>
  </r>
  <r>
    <x v="0"/>
    <n v="1"/>
    <s v="Walkamin"/>
    <s v="N by Pop by cult"/>
    <n v="9"/>
    <n v="3"/>
    <n v="903"/>
    <n v="4"/>
    <n v="14"/>
    <x v="0"/>
    <x v="0"/>
    <x v="3"/>
    <n v="0.46"/>
    <s v="NA"/>
  </r>
  <r>
    <x v="0"/>
    <n v="1"/>
    <s v="Walkamin"/>
    <s v="N by Pop by cult"/>
    <n v="9"/>
    <n v="4"/>
    <n v="904"/>
    <n v="4"/>
    <n v="5"/>
    <x v="0"/>
    <x v="2"/>
    <x v="2"/>
    <n v="0.23"/>
    <s v="NA"/>
  </r>
  <r>
    <x v="0"/>
    <n v="1"/>
    <s v="Walkamin"/>
    <s v="N by Pop by cult"/>
    <n v="9"/>
    <n v="5"/>
    <n v="905"/>
    <n v="3"/>
    <n v="3"/>
    <x v="0"/>
    <x v="3"/>
    <x v="1"/>
    <n v="0.56999999999999995"/>
    <s v="NA"/>
  </r>
  <r>
    <x v="0"/>
    <n v="1"/>
    <s v="Walkamin"/>
    <s v="N by Pop by cult"/>
    <n v="9"/>
    <n v="6"/>
    <n v="906"/>
    <n v="3"/>
    <n v="2"/>
    <x v="0"/>
    <x v="0"/>
    <x v="1"/>
    <n v="0.45"/>
    <s v="NA"/>
  </r>
  <r>
    <x v="0"/>
    <n v="1"/>
    <s v="Walkamin"/>
    <s v="N by Pop by cult"/>
    <n v="9"/>
    <n v="7"/>
    <n v="907"/>
    <n v="3"/>
    <n v="15"/>
    <x v="1"/>
    <x v="3"/>
    <x v="3"/>
    <n v="0.49"/>
    <s v="NA"/>
  </r>
  <r>
    <x v="0"/>
    <n v="1"/>
    <s v="Walkamin"/>
    <s v="N by Pop by cult"/>
    <n v="9"/>
    <n v="8"/>
    <n v="908"/>
    <n v="3"/>
    <n v="6"/>
    <x v="1"/>
    <x v="0"/>
    <x v="2"/>
    <n v="0.36"/>
    <s v="NA"/>
  </r>
  <r>
    <x v="0"/>
    <n v="1"/>
    <s v="Walkamin"/>
    <s v="N by Pop by cult"/>
    <n v="9"/>
    <n v="9"/>
    <n v="909"/>
    <n v="4"/>
    <n v="16"/>
    <x v="1"/>
    <x v="1"/>
    <x v="3"/>
    <n v="0.55000000000000004"/>
    <s v="NA"/>
  </r>
  <r>
    <x v="0"/>
    <n v="1"/>
    <s v="Walkamin"/>
    <s v="N by Pop by cult"/>
    <n v="9"/>
    <n v="10"/>
    <n v="910"/>
    <n v="4"/>
    <n v="6"/>
    <x v="1"/>
    <x v="0"/>
    <x v="2"/>
    <n v="0.52"/>
    <s v="NA"/>
  </r>
  <r>
    <x v="0"/>
    <n v="1"/>
    <s v="Walkamin"/>
    <s v="N by Pop by cult"/>
    <n v="9"/>
    <n v="11"/>
    <n v="911"/>
    <n v="2"/>
    <n v="8"/>
    <x v="1"/>
    <x v="1"/>
    <x v="2"/>
    <n v="0.6"/>
    <s v="NA"/>
  </r>
  <r>
    <x v="0"/>
    <n v="1"/>
    <s v="Walkamin"/>
    <s v="N by Pop by cult"/>
    <n v="9"/>
    <n v="12"/>
    <n v="912"/>
    <n v="4"/>
    <n v="13"/>
    <x v="1"/>
    <x v="2"/>
    <x v="3"/>
    <n v="0.25"/>
    <s v="NA"/>
  </r>
  <r>
    <x v="0"/>
    <n v="1"/>
    <s v="Walkamin"/>
    <s v="N by Pop by cult"/>
    <n v="9"/>
    <n v="13"/>
    <n v="913"/>
    <n v="4"/>
    <n v="9"/>
    <x v="2"/>
    <x v="2"/>
    <x v="0"/>
    <n v="0.51"/>
    <s v="NA"/>
  </r>
  <r>
    <x v="0"/>
    <n v="1"/>
    <s v="Walkamin"/>
    <s v="N by Pop by cult"/>
    <n v="9"/>
    <n v="14"/>
    <n v="914"/>
    <n v="4"/>
    <n v="4"/>
    <x v="2"/>
    <x v="1"/>
    <x v="1"/>
    <n v="0.59"/>
    <s v="NA"/>
  </r>
  <r>
    <x v="0"/>
    <n v="1"/>
    <s v="Walkamin"/>
    <s v="N by Pop by cult"/>
    <n v="9"/>
    <n v="15"/>
    <n v="915"/>
    <n v="4"/>
    <n v="11"/>
    <x v="2"/>
    <x v="3"/>
    <x v="0"/>
    <n v="0.67"/>
    <s v="NA"/>
  </r>
  <r>
    <x v="0"/>
    <n v="1"/>
    <s v="Walkamin"/>
    <s v="N by Pop by cult"/>
    <n v="9"/>
    <n v="16"/>
    <n v="916"/>
    <n v="3"/>
    <n v="12"/>
    <x v="2"/>
    <x v="1"/>
    <x v="0"/>
    <n v="0.75"/>
    <s v="NA"/>
  </r>
  <r>
    <x v="0"/>
    <n v="1"/>
    <s v="Walkamin"/>
    <s v="N by Pop by cult"/>
    <n v="9"/>
    <n v="17"/>
    <n v="917"/>
    <n v="4"/>
    <n v="12"/>
    <x v="2"/>
    <x v="1"/>
    <x v="0"/>
    <n v="0.73"/>
    <s v="NA"/>
  </r>
  <r>
    <x v="0"/>
    <n v="1"/>
    <s v="Walkamin"/>
    <s v="N by Pop by cult"/>
    <n v="9"/>
    <n v="18"/>
    <n v="918"/>
    <n v="2"/>
    <n v="14"/>
    <x v="2"/>
    <x v="0"/>
    <x v="3"/>
    <n v="0.53"/>
    <s v="NA"/>
  </r>
  <r>
    <x v="0"/>
    <n v="1"/>
    <s v="Walkamin"/>
    <s v="N by Pop by cult"/>
    <n v="10"/>
    <n v="1"/>
    <n v="1001"/>
    <n v="4"/>
    <n v="2"/>
    <x v="0"/>
    <x v="0"/>
    <x v="1"/>
    <n v="0.47"/>
    <s v="NA"/>
  </r>
  <r>
    <x v="0"/>
    <n v="1"/>
    <s v="Walkamin"/>
    <s v="N by Pop by cult"/>
    <n v="10"/>
    <n v="2"/>
    <n v="1002"/>
    <n v="4"/>
    <n v="1"/>
    <x v="0"/>
    <x v="2"/>
    <x v="1"/>
    <n v="0.33"/>
    <s v="NA"/>
  </r>
  <r>
    <x v="0"/>
    <n v="1"/>
    <s v="Walkamin"/>
    <s v="N by Pop by cult"/>
    <n v="10"/>
    <n v="3"/>
    <n v="1003"/>
    <n v="4"/>
    <n v="8"/>
    <x v="0"/>
    <x v="1"/>
    <x v="2"/>
    <n v="0.67"/>
    <s v="NA"/>
  </r>
  <r>
    <x v="0"/>
    <n v="1"/>
    <s v="Walkamin"/>
    <s v="N by Pop by cult"/>
    <n v="10"/>
    <n v="4"/>
    <n v="1004"/>
    <n v="3"/>
    <n v="4"/>
    <x v="0"/>
    <x v="1"/>
    <x v="1"/>
    <n v="0.63"/>
    <s v="NA"/>
  </r>
  <r>
    <x v="0"/>
    <n v="1"/>
    <s v="Walkamin"/>
    <s v="N by Pop by cult"/>
    <n v="10"/>
    <n v="5"/>
    <n v="1005"/>
    <n v="4"/>
    <n v="4"/>
    <x v="0"/>
    <x v="1"/>
    <x v="1"/>
    <n v="0.61"/>
    <s v="NA"/>
  </r>
  <r>
    <x v="0"/>
    <n v="1"/>
    <s v="Walkamin"/>
    <s v="N by Pop by cult"/>
    <n v="10"/>
    <n v="6"/>
    <n v="1006"/>
    <n v="4"/>
    <n v="13"/>
    <x v="0"/>
    <x v="2"/>
    <x v="3"/>
    <n v="0.23"/>
    <s v="NA"/>
  </r>
  <r>
    <x v="0"/>
    <n v="1"/>
    <s v="Walkamin"/>
    <s v="N by Pop by cult"/>
    <n v="10"/>
    <n v="7"/>
    <n v="1007"/>
    <n v="4"/>
    <n v="2"/>
    <x v="1"/>
    <x v="0"/>
    <x v="1"/>
    <n v="0.61"/>
    <s v="NA"/>
  </r>
  <r>
    <x v="0"/>
    <n v="1"/>
    <s v="Walkamin"/>
    <s v="N by Pop by cult"/>
    <n v="10"/>
    <n v="8"/>
    <n v="1008"/>
    <n v="4"/>
    <n v="14"/>
    <x v="1"/>
    <x v="0"/>
    <x v="3"/>
    <n v="0.43"/>
    <s v="NA"/>
  </r>
  <r>
    <x v="0"/>
    <n v="1"/>
    <s v="Walkamin"/>
    <s v="N by Pop by cult"/>
    <n v="10"/>
    <n v="9"/>
    <n v="1009"/>
    <n v="4"/>
    <n v="1"/>
    <x v="1"/>
    <x v="2"/>
    <x v="1"/>
    <n v="0.32"/>
    <s v="NA"/>
  </r>
  <r>
    <x v="0"/>
    <n v="1"/>
    <s v="Walkamin"/>
    <s v="N by Pop by cult"/>
    <n v="10"/>
    <n v="10"/>
    <n v="1010"/>
    <n v="3"/>
    <n v="8"/>
    <x v="1"/>
    <x v="1"/>
    <x v="2"/>
    <n v="0.6"/>
    <s v="NA"/>
  </r>
  <r>
    <x v="0"/>
    <n v="1"/>
    <s v="Walkamin"/>
    <s v="N by Pop by cult"/>
    <n v="10"/>
    <n v="11"/>
    <n v="1011"/>
    <n v="4"/>
    <n v="9"/>
    <x v="1"/>
    <x v="2"/>
    <x v="0"/>
    <n v="0.64"/>
    <s v="NA"/>
  </r>
  <r>
    <x v="0"/>
    <n v="1"/>
    <s v="Walkamin"/>
    <s v="N by Pop by cult"/>
    <n v="10"/>
    <n v="12"/>
    <n v="1012"/>
    <n v="4"/>
    <n v="7"/>
    <x v="1"/>
    <x v="3"/>
    <x v="2"/>
    <n v="0.36"/>
    <s v="NA"/>
  </r>
  <r>
    <x v="0"/>
    <n v="1"/>
    <s v="Walkamin"/>
    <s v="N by Pop by cult"/>
    <n v="10"/>
    <n v="13"/>
    <n v="1013"/>
    <n v="3"/>
    <n v="16"/>
    <x v="2"/>
    <x v="1"/>
    <x v="3"/>
    <n v="0.32"/>
    <s v="NA"/>
  </r>
  <r>
    <x v="0"/>
    <n v="1"/>
    <s v="Walkamin"/>
    <s v="N by Pop by cult"/>
    <n v="10"/>
    <n v="14"/>
    <n v="1014"/>
    <n v="3"/>
    <n v="14"/>
    <x v="2"/>
    <x v="0"/>
    <x v="3"/>
    <n v="0.36"/>
    <s v="NA"/>
  </r>
  <r>
    <x v="0"/>
    <n v="1"/>
    <s v="Walkamin"/>
    <s v="N by Pop by cult"/>
    <n v="10"/>
    <n v="15"/>
    <n v="1015"/>
    <n v="4"/>
    <n v="8"/>
    <x v="2"/>
    <x v="1"/>
    <x v="2"/>
    <n v="0.47"/>
    <s v="NA"/>
  </r>
  <r>
    <x v="0"/>
    <n v="1"/>
    <s v="Walkamin"/>
    <s v="N by Pop by cult"/>
    <n v="10"/>
    <n v="16"/>
    <n v="1016"/>
    <n v="4"/>
    <n v="14"/>
    <x v="2"/>
    <x v="0"/>
    <x v="3"/>
    <n v="0.59"/>
    <s v="NA"/>
  </r>
  <r>
    <x v="0"/>
    <n v="1"/>
    <s v="Walkamin"/>
    <s v="N by Pop by cult"/>
    <n v="10"/>
    <n v="17"/>
    <n v="1017"/>
    <n v="4"/>
    <n v="3"/>
    <x v="2"/>
    <x v="3"/>
    <x v="1"/>
    <n v="0.59"/>
    <s v="NA"/>
  </r>
  <r>
    <x v="0"/>
    <n v="1"/>
    <s v="Walkamin"/>
    <s v="N by Pop by cult"/>
    <n v="10"/>
    <n v="18"/>
    <n v="1018"/>
    <n v="4"/>
    <n v="2"/>
    <x v="2"/>
    <x v="0"/>
    <x v="1"/>
    <n v="0.6"/>
    <s v="NA"/>
  </r>
  <r>
    <x v="0"/>
    <n v="1"/>
    <s v="Walkamin"/>
    <s v="N by Pop by cult"/>
    <n v="11"/>
    <n v="1"/>
    <n v="1101"/>
    <n v="4"/>
    <n v="12"/>
    <x v="0"/>
    <x v="1"/>
    <x v="0"/>
    <n v="0.76"/>
    <s v="NA"/>
  </r>
  <r>
    <x v="0"/>
    <n v="1"/>
    <s v="Walkamin"/>
    <s v="N by Pop by cult"/>
    <n v="11"/>
    <n v="4"/>
    <n v="1104"/>
    <n v="4"/>
    <n v="16"/>
    <x v="0"/>
    <x v="1"/>
    <x v="3"/>
    <n v="0.66"/>
    <s v="NA"/>
  </r>
  <r>
    <x v="0"/>
    <n v="1"/>
    <s v="Walkamin"/>
    <s v="N by Pop by cult"/>
    <n v="11"/>
    <n v="5"/>
    <n v="1105"/>
    <n v="4"/>
    <n v="3"/>
    <x v="0"/>
    <x v="3"/>
    <x v="1"/>
    <n v="0.65"/>
    <s v="NA"/>
  </r>
  <r>
    <x v="0"/>
    <n v="1"/>
    <s v="Walkamin"/>
    <s v="N by Pop by cult"/>
    <n v="11"/>
    <n v="6"/>
    <n v="1106"/>
    <n v="4"/>
    <n v="11"/>
    <x v="0"/>
    <x v="3"/>
    <x v="0"/>
    <n v="0.75"/>
    <s v="NA"/>
  </r>
  <r>
    <x v="0"/>
    <n v="1"/>
    <s v="Walkamin"/>
    <s v="N by Pop by cult"/>
    <n v="11"/>
    <n v="7"/>
    <n v="1107"/>
    <n v="4"/>
    <n v="12"/>
    <x v="1"/>
    <x v="1"/>
    <x v="0"/>
    <n v="0.74"/>
    <s v="NA"/>
  </r>
  <r>
    <x v="0"/>
    <n v="1"/>
    <s v="Walkamin"/>
    <s v="N by Pop by cult"/>
    <n v="11"/>
    <n v="10"/>
    <n v="1110"/>
    <n v="4"/>
    <n v="15"/>
    <x v="1"/>
    <x v="3"/>
    <x v="3"/>
    <n v="0.59"/>
    <s v="NA"/>
  </r>
  <r>
    <x v="0"/>
    <n v="1"/>
    <s v="Walkamin"/>
    <s v="N by Pop by cult"/>
    <n v="11"/>
    <n v="11"/>
    <n v="1111"/>
    <n v="4"/>
    <n v="3"/>
    <x v="1"/>
    <x v="3"/>
    <x v="1"/>
    <n v="0.7"/>
    <s v="NA"/>
  </r>
  <r>
    <x v="0"/>
    <n v="1"/>
    <s v="Walkamin"/>
    <s v="N by Pop by cult"/>
    <n v="11"/>
    <n v="12"/>
    <n v="1112"/>
    <n v="4"/>
    <n v="8"/>
    <x v="1"/>
    <x v="1"/>
    <x v="2"/>
    <n v="0.64"/>
    <s v="NA"/>
  </r>
  <r>
    <x v="0"/>
    <n v="1"/>
    <s v="Walkamin"/>
    <s v="N by Pop by cult"/>
    <n v="11"/>
    <n v="13"/>
    <n v="1113"/>
    <n v="4"/>
    <n v="6"/>
    <x v="2"/>
    <x v="0"/>
    <x v="2"/>
    <n v="0.4"/>
    <s v="NA"/>
  </r>
  <r>
    <x v="0"/>
    <n v="1"/>
    <s v="Walkamin"/>
    <s v="N by Pop by cult"/>
    <n v="11"/>
    <n v="16"/>
    <n v="1116"/>
    <n v="3"/>
    <n v="1"/>
    <x v="2"/>
    <x v="2"/>
    <x v="1"/>
    <n v="0.39"/>
    <s v="NA"/>
  </r>
  <r>
    <x v="0"/>
    <n v="1"/>
    <s v="Walkamin"/>
    <s v="N by Pop by cult"/>
    <n v="11"/>
    <n v="17"/>
    <n v="1117"/>
    <n v="4"/>
    <n v="16"/>
    <x v="2"/>
    <x v="1"/>
    <x v="3"/>
    <n v="0.51"/>
    <s v="NA"/>
  </r>
  <r>
    <x v="0"/>
    <n v="1"/>
    <s v="Walkamin"/>
    <s v="N by Pop by cult"/>
    <n v="11"/>
    <n v="18"/>
    <n v="1118"/>
    <n v="4"/>
    <n v="1"/>
    <x v="2"/>
    <x v="2"/>
    <x v="1"/>
    <n v="0.45"/>
    <s v="NA"/>
  </r>
  <r>
    <x v="1"/>
    <n v="2"/>
    <s v="Walkamin"/>
    <s v="N by Pop by cult"/>
    <n v="1"/>
    <n v="1"/>
    <n v="101"/>
    <n v="1"/>
    <n v="10"/>
    <x v="0"/>
    <x v="0"/>
    <x v="0"/>
    <n v="0.74"/>
    <s v="NA"/>
  </r>
  <r>
    <x v="1"/>
    <n v="2"/>
    <s v="Walkamin"/>
    <s v="N by Pop by cult"/>
    <n v="1"/>
    <n v="2"/>
    <n v="102"/>
    <n v="1"/>
    <n v="4"/>
    <x v="0"/>
    <x v="1"/>
    <x v="1"/>
    <n v="0.73"/>
    <s v="NA"/>
  </r>
  <r>
    <x v="1"/>
    <n v="2"/>
    <s v="Walkamin"/>
    <s v="N by Pop by cult"/>
    <n v="1"/>
    <n v="3"/>
    <n v="103"/>
    <n v="1"/>
    <n v="9"/>
    <x v="0"/>
    <x v="2"/>
    <x v="0"/>
    <n v="0.75"/>
    <s v="NA"/>
  </r>
  <r>
    <x v="1"/>
    <n v="2"/>
    <s v="Walkamin"/>
    <s v="N by Pop by cult"/>
    <n v="1"/>
    <n v="4"/>
    <n v="104"/>
    <n v="1"/>
    <n v="5"/>
    <x v="0"/>
    <x v="2"/>
    <x v="2"/>
    <n v="0.72"/>
    <s v="NA"/>
  </r>
  <r>
    <x v="1"/>
    <n v="2"/>
    <s v="Walkamin"/>
    <s v="N by Pop by cult"/>
    <n v="1"/>
    <n v="5"/>
    <n v="105"/>
    <n v="1"/>
    <n v="14"/>
    <x v="0"/>
    <x v="0"/>
    <x v="3"/>
    <n v="0.68"/>
    <s v="NA"/>
  </r>
  <r>
    <x v="1"/>
    <n v="2"/>
    <s v="Walkamin"/>
    <s v="N by Pop by cult"/>
    <n v="1"/>
    <n v="6"/>
    <n v="106"/>
    <n v="1"/>
    <n v="11"/>
    <x v="0"/>
    <x v="3"/>
    <x v="0"/>
    <n v="0.75"/>
    <s v="NA"/>
  </r>
  <r>
    <x v="1"/>
    <n v="2"/>
    <s v="Walkamin"/>
    <s v="N by Pop by cult"/>
    <n v="1"/>
    <n v="7"/>
    <n v="107"/>
    <n v="1"/>
    <n v="7"/>
    <x v="1"/>
    <x v="3"/>
    <x v="2"/>
    <n v="0.78"/>
    <s v="NA"/>
  </r>
  <r>
    <x v="1"/>
    <n v="2"/>
    <s v="Walkamin"/>
    <s v="N by Pop by cult"/>
    <n v="1"/>
    <n v="8"/>
    <n v="108"/>
    <n v="1"/>
    <n v="11"/>
    <x v="1"/>
    <x v="3"/>
    <x v="0"/>
    <n v="0.73"/>
    <s v="NA"/>
  </r>
  <r>
    <x v="1"/>
    <n v="2"/>
    <s v="Walkamin"/>
    <s v="N by Pop by cult"/>
    <n v="1"/>
    <n v="9"/>
    <n v="109"/>
    <n v="1"/>
    <n v="1"/>
    <x v="1"/>
    <x v="2"/>
    <x v="1"/>
    <n v="0.76"/>
    <s v="NA"/>
  </r>
  <r>
    <x v="1"/>
    <n v="2"/>
    <s v="Walkamin"/>
    <s v="N by Pop by cult"/>
    <n v="1"/>
    <n v="10"/>
    <n v="110"/>
    <n v="1"/>
    <n v="9"/>
    <x v="1"/>
    <x v="2"/>
    <x v="0"/>
    <n v="0.74"/>
    <s v="NA"/>
  </r>
  <r>
    <x v="1"/>
    <n v="2"/>
    <s v="Walkamin"/>
    <s v="N by Pop by cult"/>
    <n v="1"/>
    <n v="11"/>
    <n v="111"/>
    <n v="1"/>
    <n v="3"/>
    <x v="1"/>
    <x v="3"/>
    <x v="1"/>
    <n v="0.73"/>
    <s v="NA"/>
  </r>
  <r>
    <x v="1"/>
    <n v="2"/>
    <s v="Walkamin"/>
    <s v="N by Pop by cult"/>
    <n v="1"/>
    <n v="12"/>
    <n v="112"/>
    <n v="1"/>
    <n v="5"/>
    <x v="1"/>
    <x v="2"/>
    <x v="2"/>
    <n v="0.73"/>
    <s v="NA"/>
  </r>
  <r>
    <x v="1"/>
    <n v="2"/>
    <s v="Walkamin"/>
    <s v="N by Pop by cult"/>
    <n v="1"/>
    <n v="13"/>
    <n v="113"/>
    <n v="1"/>
    <n v="7"/>
    <x v="2"/>
    <x v="3"/>
    <x v="2"/>
    <n v="0.72"/>
    <s v="NA"/>
  </r>
  <r>
    <x v="1"/>
    <n v="2"/>
    <s v="Walkamin"/>
    <s v="N by Pop by cult"/>
    <n v="1"/>
    <n v="14"/>
    <n v="114"/>
    <n v="1"/>
    <n v="5"/>
    <x v="2"/>
    <x v="2"/>
    <x v="2"/>
    <n v="0.73"/>
    <s v="NA"/>
  </r>
  <r>
    <x v="1"/>
    <n v="2"/>
    <s v="Walkamin"/>
    <s v="N by Pop by cult"/>
    <n v="1"/>
    <n v="15"/>
    <n v="115"/>
    <n v="2"/>
    <n v="5"/>
    <x v="2"/>
    <x v="2"/>
    <x v="2"/>
    <n v="0.76"/>
    <s v="NA"/>
  </r>
  <r>
    <x v="1"/>
    <n v="2"/>
    <s v="Walkamin"/>
    <s v="N by Pop by cult"/>
    <n v="1"/>
    <n v="16"/>
    <n v="116"/>
    <n v="1"/>
    <n v="6"/>
    <x v="2"/>
    <x v="0"/>
    <x v="2"/>
    <n v="0.75"/>
    <s v="NA"/>
  </r>
  <r>
    <x v="1"/>
    <n v="2"/>
    <s v="Walkamin"/>
    <s v="N by Pop by cult"/>
    <n v="1"/>
    <n v="17"/>
    <n v="117"/>
    <n v="1"/>
    <n v="13"/>
    <x v="2"/>
    <x v="2"/>
    <x v="3"/>
    <n v="0.7"/>
    <s v="NA"/>
  </r>
  <r>
    <x v="1"/>
    <n v="2"/>
    <s v="Walkamin"/>
    <s v="N by Pop by cult"/>
    <n v="1"/>
    <n v="18"/>
    <n v="118"/>
    <n v="1"/>
    <n v="14"/>
    <x v="2"/>
    <x v="0"/>
    <x v="3"/>
    <n v="0.69"/>
    <s v="NA"/>
  </r>
  <r>
    <x v="1"/>
    <n v="2"/>
    <s v="Walkamin"/>
    <s v="N by Pop by cult"/>
    <n v="2"/>
    <n v="1"/>
    <n v="201"/>
    <n v="2"/>
    <n v="9"/>
    <x v="0"/>
    <x v="2"/>
    <x v="0"/>
    <n v="0.76"/>
    <s v="NA"/>
  </r>
  <r>
    <x v="1"/>
    <n v="2"/>
    <s v="Walkamin"/>
    <s v="N by Pop by cult"/>
    <n v="2"/>
    <n v="2"/>
    <n v="202"/>
    <n v="1"/>
    <n v="7"/>
    <x v="0"/>
    <x v="3"/>
    <x v="2"/>
    <n v="0.74"/>
    <s v="NA"/>
  </r>
  <r>
    <x v="1"/>
    <n v="2"/>
    <s v="Walkamin"/>
    <s v="N by Pop by cult"/>
    <n v="2"/>
    <n v="3"/>
    <n v="203"/>
    <n v="1"/>
    <n v="15"/>
    <x v="0"/>
    <x v="3"/>
    <x v="3"/>
    <n v="0.75"/>
    <s v="NA"/>
  </r>
  <r>
    <x v="1"/>
    <n v="2"/>
    <s v="Walkamin"/>
    <s v="N by Pop by cult"/>
    <n v="2"/>
    <n v="4"/>
    <n v="204"/>
    <n v="1"/>
    <n v="16"/>
    <x v="0"/>
    <x v="1"/>
    <x v="3"/>
    <n v="0.73"/>
    <s v="NA"/>
  </r>
  <r>
    <x v="1"/>
    <n v="2"/>
    <s v="Walkamin"/>
    <s v="N by Pop by cult"/>
    <n v="2"/>
    <n v="5"/>
    <n v="205"/>
    <n v="1"/>
    <n v="13"/>
    <x v="0"/>
    <x v="2"/>
    <x v="3"/>
    <n v="0.65"/>
    <s v="NA"/>
  </r>
  <r>
    <x v="1"/>
    <n v="2"/>
    <s v="Walkamin"/>
    <s v="N by Pop by cult"/>
    <n v="2"/>
    <n v="6"/>
    <n v="206"/>
    <n v="1"/>
    <n v="6"/>
    <x v="0"/>
    <x v="0"/>
    <x v="2"/>
    <n v="0.75"/>
    <s v="NA"/>
  </r>
  <r>
    <x v="1"/>
    <n v="2"/>
    <s v="Walkamin"/>
    <s v="N by Pop by cult"/>
    <n v="2"/>
    <n v="7"/>
    <n v="207"/>
    <n v="1"/>
    <n v="14"/>
    <x v="1"/>
    <x v="0"/>
    <x v="3"/>
    <n v="0.75"/>
    <s v="NA"/>
  </r>
  <r>
    <x v="1"/>
    <n v="2"/>
    <s v="Walkamin"/>
    <s v="N by Pop by cult"/>
    <n v="2"/>
    <n v="8"/>
    <n v="208"/>
    <n v="1"/>
    <n v="13"/>
    <x v="1"/>
    <x v="2"/>
    <x v="3"/>
    <n v="0.69"/>
    <s v="NA"/>
  </r>
  <r>
    <x v="1"/>
    <n v="2"/>
    <s v="Walkamin"/>
    <s v="N by Pop by cult"/>
    <n v="2"/>
    <n v="9"/>
    <n v="209"/>
    <n v="2"/>
    <n v="3"/>
    <x v="1"/>
    <x v="3"/>
    <x v="1"/>
    <n v="0.77"/>
    <s v="NA"/>
  </r>
  <r>
    <x v="1"/>
    <n v="2"/>
    <s v="Walkamin"/>
    <s v="N by Pop by cult"/>
    <n v="2"/>
    <n v="10"/>
    <n v="210"/>
    <n v="2"/>
    <n v="11"/>
    <x v="1"/>
    <x v="3"/>
    <x v="0"/>
    <n v="0.75"/>
    <s v="NA"/>
  </r>
  <r>
    <x v="1"/>
    <n v="2"/>
    <s v="Walkamin"/>
    <s v="N by Pop by cult"/>
    <n v="2"/>
    <n v="11"/>
    <n v="211"/>
    <n v="2"/>
    <n v="7"/>
    <x v="1"/>
    <x v="3"/>
    <x v="2"/>
    <n v="0.75"/>
    <s v="NA"/>
  </r>
  <r>
    <x v="1"/>
    <n v="2"/>
    <s v="Walkamin"/>
    <s v="N by Pop by cult"/>
    <n v="2"/>
    <n v="12"/>
    <n v="212"/>
    <n v="1"/>
    <n v="10"/>
    <x v="1"/>
    <x v="0"/>
    <x v="0"/>
    <n v="0.75"/>
    <s v="NA"/>
  </r>
  <r>
    <x v="1"/>
    <n v="2"/>
    <s v="Walkamin"/>
    <s v="N by Pop by cult"/>
    <n v="2"/>
    <n v="13"/>
    <n v="213"/>
    <n v="2"/>
    <n v="13"/>
    <x v="2"/>
    <x v="2"/>
    <x v="3"/>
    <n v="0.71"/>
    <s v="NA"/>
  </r>
  <r>
    <x v="1"/>
    <n v="2"/>
    <s v="Walkamin"/>
    <s v="N by Pop by cult"/>
    <n v="2"/>
    <n v="14"/>
    <n v="214"/>
    <n v="1"/>
    <n v="12"/>
    <x v="2"/>
    <x v="1"/>
    <x v="0"/>
    <n v="0.75"/>
    <s v="NA"/>
  </r>
  <r>
    <x v="1"/>
    <n v="2"/>
    <s v="Walkamin"/>
    <s v="N by Pop by cult"/>
    <n v="2"/>
    <n v="15"/>
    <n v="215"/>
    <n v="1"/>
    <n v="4"/>
    <x v="2"/>
    <x v="1"/>
    <x v="1"/>
    <n v="0.78"/>
    <s v="NA"/>
  </r>
  <r>
    <x v="1"/>
    <n v="2"/>
    <s v="Walkamin"/>
    <s v="N by Pop by cult"/>
    <n v="2"/>
    <n v="16"/>
    <n v="216"/>
    <n v="1"/>
    <n v="8"/>
    <x v="2"/>
    <x v="1"/>
    <x v="2"/>
    <n v="0.75"/>
    <s v="NA"/>
  </r>
  <r>
    <x v="1"/>
    <n v="2"/>
    <s v="Walkamin"/>
    <s v="N by Pop by cult"/>
    <n v="2"/>
    <n v="17"/>
    <n v="217"/>
    <n v="2"/>
    <n v="8"/>
    <x v="2"/>
    <x v="1"/>
    <x v="2"/>
    <n v="0.78"/>
    <s v="NA"/>
  </r>
  <r>
    <x v="1"/>
    <n v="2"/>
    <s v="Walkamin"/>
    <s v="N by Pop by cult"/>
    <n v="2"/>
    <n v="18"/>
    <n v="218"/>
    <n v="2"/>
    <n v="4"/>
    <x v="2"/>
    <x v="1"/>
    <x v="1"/>
    <n v="0.75"/>
    <s v="NA"/>
  </r>
  <r>
    <x v="1"/>
    <n v="2"/>
    <s v="Walkamin"/>
    <s v="N by Pop by cult"/>
    <n v="3"/>
    <n v="1"/>
    <n v="301"/>
    <n v="2"/>
    <n v="16"/>
    <x v="0"/>
    <x v="1"/>
    <x v="3"/>
    <n v="0.71"/>
    <s v="NA"/>
  </r>
  <r>
    <x v="1"/>
    <n v="2"/>
    <s v="Walkamin"/>
    <s v="N by Pop by cult"/>
    <n v="3"/>
    <n v="2"/>
    <n v="302"/>
    <n v="2"/>
    <n v="10"/>
    <x v="0"/>
    <x v="0"/>
    <x v="0"/>
    <n v="0.75"/>
    <s v="NA"/>
  </r>
  <r>
    <x v="1"/>
    <n v="2"/>
    <s v="Walkamin"/>
    <s v="N by Pop by cult"/>
    <n v="3"/>
    <n v="3"/>
    <n v="303"/>
    <n v="2"/>
    <n v="15"/>
    <x v="0"/>
    <x v="3"/>
    <x v="3"/>
    <n v="0.75"/>
    <s v="NA"/>
  </r>
  <r>
    <x v="1"/>
    <n v="2"/>
    <s v="Walkamin"/>
    <s v="N by Pop by cult"/>
    <n v="3"/>
    <n v="4"/>
    <n v="304"/>
    <n v="1"/>
    <n v="12"/>
    <x v="0"/>
    <x v="1"/>
    <x v="0"/>
    <n v="0.75"/>
    <s v="NA"/>
  </r>
  <r>
    <x v="1"/>
    <n v="2"/>
    <s v="Walkamin"/>
    <s v="N by Pop by cult"/>
    <n v="3"/>
    <n v="5"/>
    <n v="305"/>
    <n v="1"/>
    <n v="1"/>
    <x v="0"/>
    <x v="2"/>
    <x v="1"/>
    <n v="0.73"/>
    <s v="NA"/>
  </r>
  <r>
    <x v="1"/>
    <n v="2"/>
    <s v="Walkamin"/>
    <s v="N by Pop by cult"/>
    <n v="3"/>
    <n v="6"/>
    <n v="306"/>
    <n v="1"/>
    <n v="8"/>
    <x v="0"/>
    <x v="1"/>
    <x v="2"/>
    <n v="0.75"/>
    <s v="NA"/>
  </r>
  <r>
    <x v="1"/>
    <n v="2"/>
    <s v="Walkamin"/>
    <s v="N by Pop by cult"/>
    <n v="3"/>
    <n v="7"/>
    <n v="307"/>
    <n v="1"/>
    <n v="2"/>
    <x v="1"/>
    <x v="0"/>
    <x v="1"/>
    <n v="0.76"/>
    <s v="NA"/>
  </r>
  <r>
    <x v="1"/>
    <n v="2"/>
    <s v="Walkamin"/>
    <s v="N by Pop by cult"/>
    <n v="3"/>
    <n v="8"/>
    <n v="308"/>
    <n v="2"/>
    <n v="10"/>
    <x v="1"/>
    <x v="0"/>
    <x v="0"/>
    <n v="0.75"/>
    <s v="NA"/>
  </r>
  <r>
    <x v="1"/>
    <n v="2"/>
    <s v="Walkamin"/>
    <s v="N by Pop by cult"/>
    <n v="3"/>
    <n v="9"/>
    <n v="309"/>
    <n v="2"/>
    <n v="14"/>
    <x v="1"/>
    <x v="0"/>
    <x v="3"/>
    <n v="0.73"/>
    <s v="NA"/>
  </r>
  <r>
    <x v="1"/>
    <n v="2"/>
    <s v="Walkamin"/>
    <s v="N by Pop by cult"/>
    <n v="3"/>
    <n v="10"/>
    <n v="310"/>
    <n v="2"/>
    <n v="5"/>
    <x v="1"/>
    <x v="2"/>
    <x v="2"/>
    <n v="0.75"/>
    <s v="NA"/>
  </r>
  <r>
    <x v="1"/>
    <n v="2"/>
    <s v="Walkamin"/>
    <s v="N by Pop by cult"/>
    <n v="3"/>
    <n v="11"/>
    <n v="311"/>
    <n v="1"/>
    <n v="12"/>
    <x v="1"/>
    <x v="1"/>
    <x v="0"/>
    <n v="0.76"/>
    <s v="NA"/>
  </r>
  <r>
    <x v="1"/>
    <n v="2"/>
    <s v="Walkamin"/>
    <s v="N by Pop by cult"/>
    <n v="3"/>
    <n v="12"/>
    <n v="312"/>
    <n v="1"/>
    <n v="16"/>
    <x v="1"/>
    <x v="1"/>
    <x v="3"/>
    <n v="0.72"/>
    <s v="NA"/>
  </r>
  <r>
    <x v="1"/>
    <n v="2"/>
    <s v="Walkamin"/>
    <s v="N by Pop by cult"/>
    <n v="3"/>
    <n v="13"/>
    <n v="313"/>
    <n v="1"/>
    <n v="15"/>
    <x v="2"/>
    <x v="3"/>
    <x v="3"/>
    <n v="0.74"/>
    <s v="NA"/>
  </r>
  <r>
    <x v="1"/>
    <n v="2"/>
    <s v="Walkamin"/>
    <s v="N by Pop by cult"/>
    <n v="3"/>
    <n v="14"/>
    <n v="314"/>
    <n v="3"/>
    <n v="8"/>
    <x v="2"/>
    <x v="1"/>
    <x v="2"/>
    <n v="0.74"/>
    <s v="NA"/>
  </r>
  <r>
    <x v="1"/>
    <n v="2"/>
    <s v="Walkamin"/>
    <s v="N by Pop by cult"/>
    <n v="3"/>
    <n v="15"/>
    <n v="315"/>
    <n v="1"/>
    <n v="11"/>
    <x v="2"/>
    <x v="3"/>
    <x v="0"/>
    <n v="0.76"/>
    <s v="NA"/>
  </r>
  <r>
    <x v="1"/>
    <n v="2"/>
    <s v="Walkamin"/>
    <s v="N by Pop by cult"/>
    <n v="3"/>
    <n v="16"/>
    <n v="316"/>
    <n v="1"/>
    <n v="1"/>
    <x v="2"/>
    <x v="2"/>
    <x v="1"/>
    <n v="0.73"/>
    <s v="NA"/>
  </r>
  <r>
    <x v="1"/>
    <n v="2"/>
    <s v="Walkamin"/>
    <s v="N by Pop by cult"/>
    <n v="3"/>
    <n v="17"/>
    <n v="317"/>
    <n v="1"/>
    <n v="10"/>
    <x v="2"/>
    <x v="0"/>
    <x v="0"/>
    <n v="0.77"/>
    <s v="NA"/>
  </r>
  <r>
    <x v="1"/>
    <n v="2"/>
    <s v="Walkamin"/>
    <s v="N by Pop by cult"/>
    <n v="3"/>
    <n v="18"/>
    <n v="318"/>
    <n v="2"/>
    <n v="1"/>
    <x v="2"/>
    <x v="2"/>
    <x v="1"/>
    <n v="0.73"/>
    <s v="NA"/>
  </r>
  <r>
    <x v="1"/>
    <n v="2"/>
    <s v="Walkamin"/>
    <s v="N by Pop by cult"/>
    <n v="4"/>
    <n v="1"/>
    <n v="401"/>
    <n v="1"/>
    <n v="3"/>
    <x v="0"/>
    <x v="3"/>
    <x v="1"/>
    <n v="0.76"/>
    <s v="NA"/>
  </r>
  <r>
    <x v="1"/>
    <n v="2"/>
    <s v="Walkamin"/>
    <s v="N by Pop by cult"/>
    <n v="4"/>
    <n v="2"/>
    <n v="402"/>
    <n v="2"/>
    <n v="13"/>
    <x v="0"/>
    <x v="2"/>
    <x v="3"/>
    <n v="0.7"/>
    <s v="NA"/>
  </r>
  <r>
    <x v="1"/>
    <n v="2"/>
    <s v="Walkamin"/>
    <s v="N by Pop by cult"/>
    <n v="4"/>
    <n v="3"/>
    <n v="403"/>
    <n v="2"/>
    <n v="14"/>
    <x v="0"/>
    <x v="0"/>
    <x v="3"/>
    <n v="0.74"/>
    <s v="NA"/>
  </r>
  <r>
    <x v="1"/>
    <n v="2"/>
    <s v="Walkamin"/>
    <s v="N by Pop by cult"/>
    <n v="4"/>
    <n v="4"/>
    <n v="404"/>
    <n v="2"/>
    <n v="1"/>
    <x v="0"/>
    <x v="2"/>
    <x v="1"/>
    <n v="0.74"/>
    <s v="NA"/>
  </r>
  <r>
    <x v="1"/>
    <n v="2"/>
    <s v="Walkamin"/>
    <s v="N by Pop by cult"/>
    <n v="4"/>
    <n v="5"/>
    <n v="405"/>
    <n v="2"/>
    <n v="7"/>
    <x v="0"/>
    <x v="3"/>
    <x v="2"/>
    <n v="0.76"/>
    <s v="NA"/>
  </r>
  <r>
    <x v="1"/>
    <n v="2"/>
    <s v="Walkamin"/>
    <s v="N by Pop by cult"/>
    <n v="4"/>
    <n v="6"/>
    <n v="406"/>
    <n v="3"/>
    <n v="16"/>
    <x v="0"/>
    <x v="1"/>
    <x v="3"/>
    <n v="0.7"/>
    <s v="NA"/>
  </r>
  <r>
    <x v="1"/>
    <n v="2"/>
    <s v="Walkamin"/>
    <s v="N by Pop by cult"/>
    <n v="4"/>
    <n v="7"/>
    <n v="407"/>
    <n v="1"/>
    <n v="4"/>
    <x v="1"/>
    <x v="1"/>
    <x v="1"/>
    <n v="0.78"/>
    <s v="NA"/>
  </r>
  <r>
    <x v="1"/>
    <n v="2"/>
    <s v="Walkamin"/>
    <s v="N by Pop by cult"/>
    <n v="4"/>
    <n v="8"/>
    <n v="408"/>
    <n v="1"/>
    <n v="15"/>
    <x v="1"/>
    <x v="3"/>
    <x v="3"/>
    <n v="0.68"/>
    <s v="NA"/>
  </r>
  <r>
    <x v="1"/>
    <n v="2"/>
    <s v="Walkamin"/>
    <s v="N by Pop by cult"/>
    <n v="4"/>
    <n v="9"/>
    <n v="409"/>
    <n v="2"/>
    <n v="2"/>
    <x v="1"/>
    <x v="0"/>
    <x v="1"/>
    <n v="0.77"/>
    <s v="NA"/>
  </r>
  <r>
    <x v="1"/>
    <n v="2"/>
    <s v="Walkamin"/>
    <s v="N by Pop by cult"/>
    <n v="4"/>
    <n v="10"/>
    <n v="410"/>
    <n v="2"/>
    <n v="9"/>
    <x v="1"/>
    <x v="2"/>
    <x v="0"/>
    <n v="0.75"/>
    <s v="NA"/>
  </r>
  <r>
    <x v="1"/>
    <n v="2"/>
    <s v="Walkamin"/>
    <s v="N by Pop by cult"/>
    <n v="4"/>
    <n v="11"/>
    <n v="411"/>
    <n v="2"/>
    <n v="1"/>
    <x v="1"/>
    <x v="2"/>
    <x v="1"/>
    <n v="0.76"/>
    <s v="NA"/>
  </r>
  <r>
    <x v="1"/>
    <n v="2"/>
    <s v="Walkamin"/>
    <s v="N by Pop by cult"/>
    <n v="4"/>
    <n v="12"/>
    <n v="412"/>
    <n v="2"/>
    <n v="12"/>
    <x v="1"/>
    <x v="1"/>
    <x v="0"/>
    <n v="0.76"/>
    <s v="NA"/>
  </r>
  <r>
    <x v="1"/>
    <n v="2"/>
    <s v="Walkamin"/>
    <s v="N by Pop by cult"/>
    <n v="4"/>
    <n v="13"/>
    <n v="413"/>
    <n v="2"/>
    <n v="10"/>
    <x v="2"/>
    <x v="0"/>
    <x v="0"/>
    <n v="0.75"/>
    <s v="NA"/>
  </r>
  <r>
    <x v="1"/>
    <n v="2"/>
    <s v="Walkamin"/>
    <s v="N by Pop by cult"/>
    <n v="4"/>
    <n v="14"/>
    <n v="414"/>
    <n v="2"/>
    <n v="7"/>
    <x v="2"/>
    <x v="3"/>
    <x v="2"/>
    <n v="0.75"/>
    <s v="NA"/>
  </r>
  <r>
    <x v="1"/>
    <n v="2"/>
    <s v="Walkamin"/>
    <s v="N by Pop by cult"/>
    <n v="4"/>
    <n v="15"/>
    <n v="415"/>
    <n v="2"/>
    <n v="12"/>
    <x v="2"/>
    <x v="1"/>
    <x v="0"/>
    <n v="0.76"/>
    <s v="NA"/>
  </r>
  <r>
    <x v="1"/>
    <n v="2"/>
    <s v="Walkamin"/>
    <s v="N by Pop by cult"/>
    <n v="4"/>
    <n v="16"/>
    <n v="416"/>
    <n v="1"/>
    <n v="9"/>
    <x v="2"/>
    <x v="2"/>
    <x v="0"/>
    <n v="0.75"/>
    <s v="NA"/>
  </r>
  <r>
    <x v="1"/>
    <n v="2"/>
    <s v="Walkamin"/>
    <s v="N by Pop by cult"/>
    <n v="4"/>
    <n v="17"/>
    <n v="417"/>
    <n v="3"/>
    <n v="13"/>
    <x v="2"/>
    <x v="2"/>
    <x v="3"/>
    <n v="0.66"/>
    <s v="NA"/>
  </r>
  <r>
    <x v="1"/>
    <n v="2"/>
    <s v="Walkamin"/>
    <s v="N by Pop by cult"/>
    <n v="4"/>
    <n v="18"/>
    <n v="418"/>
    <n v="2"/>
    <n v="11"/>
    <x v="2"/>
    <x v="3"/>
    <x v="0"/>
    <n v="0.76"/>
    <s v="NA"/>
  </r>
  <r>
    <x v="1"/>
    <n v="2"/>
    <s v="Walkamin"/>
    <s v="N by Pop by cult"/>
    <n v="5"/>
    <n v="1"/>
    <n v="501"/>
    <n v="3"/>
    <n v="15"/>
    <x v="0"/>
    <x v="3"/>
    <x v="3"/>
    <n v="0.7"/>
    <s v="NA"/>
  </r>
  <r>
    <x v="1"/>
    <n v="2"/>
    <s v="Walkamin"/>
    <s v="N by Pop by cult"/>
    <n v="5"/>
    <n v="2"/>
    <n v="502"/>
    <n v="3"/>
    <n v="7"/>
    <x v="0"/>
    <x v="3"/>
    <x v="2"/>
    <n v="0.75"/>
    <s v="NA"/>
  </r>
  <r>
    <x v="1"/>
    <n v="2"/>
    <s v="Walkamin"/>
    <s v="N by Pop by cult"/>
    <n v="5"/>
    <n v="3"/>
    <n v="503"/>
    <n v="2"/>
    <n v="12"/>
    <x v="0"/>
    <x v="1"/>
    <x v="0"/>
    <n v="0.77"/>
    <s v="NA"/>
  </r>
  <r>
    <x v="1"/>
    <n v="2"/>
    <s v="Walkamin"/>
    <s v="N by Pop by cult"/>
    <n v="5"/>
    <n v="4"/>
    <n v="504"/>
    <n v="1"/>
    <n v="2"/>
    <x v="0"/>
    <x v="0"/>
    <x v="1"/>
    <n v="0.74"/>
    <s v="NA"/>
  </r>
  <r>
    <x v="1"/>
    <n v="2"/>
    <s v="Walkamin"/>
    <s v="N by Pop by cult"/>
    <n v="5"/>
    <n v="5"/>
    <n v="505"/>
    <n v="3"/>
    <n v="9"/>
    <x v="0"/>
    <x v="2"/>
    <x v="0"/>
    <n v="0.72"/>
    <s v="NA"/>
  </r>
  <r>
    <x v="1"/>
    <n v="2"/>
    <s v="Walkamin"/>
    <s v="N by Pop by cult"/>
    <n v="5"/>
    <n v="6"/>
    <n v="506"/>
    <n v="3"/>
    <n v="1"/>
    <x v="0"/>
    <x v="2"/>
    <x v="1"/>
    <n v="0.73"/>
    <s v="NA"/>
  </r>
  <r>
    <x v="1"/>
    <n v="2"/>
    <s v="Walkamin"/>
    <s v="N by Pop by cult"/>
    <n v="5"/>
    <n v="7"/>
    <n v="507"/>
    <n v="2"/>
    <n v="4"/>
    <x v="1"/>
    <x v="1"/>
    <x v="1"/>
    <n v="0.77"/>
    <s v="NA"/>
  </r>
  <r>
    <x v="1"/>
    <n v="2"/>
    <s v="Walkamin"/>
    <s v="N by Pop by cult"/>
    <n v="5"/>
    <n v="8"/>
    <n v="508"/>
    <n v="3"/>
    <n v="4"/>
    <x v="1"/>
    <x v="1"/>
    <x v="1"/>
    <n v="0.72"/>
    <s v="NA"/>
  </r>
  <r>
    <x v="1"/>
    <n v="2"/>
    <s v="Walkamin"/>
    <s v="N by Pop by cult"/>
    <n v="5"/>
    <n v="9"/>
    <n v="509"/>
    <n v="3"/>
    <n v="9"/>
    <x v="1"/>
    <x v="2"/>
    <x v="0"/>
    <n v="0.76"/>
    <s v="NA"/>
  </r>
  <r>
    <x v="1"/>
    <n v="2"/>
    <s v="Walkamin"/>
    <s v="N by Pop by cult"/>
    <n v="5"/>
    <n v="10"/>
    <n v="510"/>
    <n v="3"/>
    <n v="7"/>
    <x v="1"/>
    <x v="3"/>
    <x v="2"/>
    <n v="0.75"/>
    <s v="NA"/>
  </r>
  <r>
    <x v="1"/>
    <n v="2"/>
    <s v="Walkamin"/>
    <s v="N by Pop by cult"/>
    <n v="5"/>
    <n v="11"/>
    <n v="511"/>
    <n v="1"/>
    <n v="6"/>
    <x v="1"/>
    <x v="0"/>
    <x v="2"/>
    <n v="0.75"/>
    <s v="NA"/>
  </r>
  <r>
    <x v="1"/>
    <n v="2"/>
    <s v="Walkamin"/>
    <s v="N by Pop by cult"/>
    <n v="5"/>
    <n v="12"/>
    <n v="512"/>
    <n v="2"/>
    <n v="13"/>
    <x v="1"/>
    <x v="2"/>
    <x v="3"/>
    <n v="0.62"/>
    <s v="NA"/>
  </r>
  <r>
    <x v="1"/>
    <n v="2"/>
    <s v="Walkamin"/>
    <s v="N by Pop by cult"/>
    <n v="5"/>
    <n v="13"/>
    <n v="513"/>
    <n v="2"/>
    <n v="15"/>
    <x v="2"/>
    <x v="3"/>
    <x v="3"/>
    <n v="0.7"/>
    <s v="NA"/>
  </r>
  <r>
    <x v="1"/>
    <n v="2"/>
    <s v="Walkamin"/>
    <s v="N by Pop by cult"/>
    <n v="5"/>
    <n v="14"/>
    <n v="514"/>
    <n v="3"/>
    <n v="15"/>
    <x v="2"/>
    <x v="3"/>
    <x v="3"/>
    <n v="0.67"/>
    <s v="NA"/>
  </r>
  <r>
    <x v="1"/>
    <n v="2"/>
    <s v="Walkamin"/>
    <s v="N by Pop by cult"/>
    <n v="5"/>
    <n v="15"/>
    <n v="515"/>
    <n v="3"/>
    <n v="7"/>
    <x v="2"/>
    <x v="3"/>
    <x v="2"/>
    <n v="0.78"/>
    <s v="NA"/>
  </r>
  <r>
    <x v="1"/>
    <n v="2"/>
    <s v="Walkamin"/>
    <s v="N by Pop by cult"/>
    <n v="5"/>
    <n v="16"/>
    <n v="516"/>
    <n v="1"/>
    <n v="2"/>
    <x v="2"/>
    <x v="0"/>
    <x v="1"/>
    <n v="0.74"/>
    <s v="NA"/>
  </r>
  <r>
    <x v="1"/>
    <n v="2"/>
    <s v="Walkamin"/>
    <s v="N by Pop by cult"/>
    <n v="5"/>
    <n v="17"/>
    <n v="517"/>
    <n v="3"/>
    <n v="10"/>
    <x v="2"/>
    <x v="0"/>
    <x v="0"/>
    <n v="0.76"/>
    <s v="NA"/>
  </r>
  <r>
    <x v="1"/>
    <n v="2"/>
    <s v="Walkamin"/>
    <s v="N by Pop by cult"/>
    <n v="5"/>
    <n v="18"/>
    <n v="518"/>
    <n v="2"/>
    <n v="6"/>
    <x v="2"/>
    <x v="0"/>
    <x v="2"/>
    <n v="0.76"/>
    <s v="NA"/>
  </r>
  <r>
    <x v="1"/>
    <n v="2"/>
    <s v="Walkamin"/>
    <s v="N by Pop by cult"/>
    <n v="6"/>
    <n v="1"/>
    <n v="601"/>
    <n v="2"/>
    <n v="4"/>
    <x v="0"/>
    <x v="1"/>
    <x v="1"/>
    <n v="0.76"/>
    <s v="NA"/>
  </r>
  <r>
    <x v="1"/>
    <n v="2"/>
    <s v="Walkamin"/>
    <s v="N by Pop by cult"/>
    <n v="6"/>
    <n v="2"/>
    <n v="602"/>
    <n v="2"/>
    <n v="6"/>
    <x v="0"/>
    <x v="0"/>
    <x v="2"/>
    <n v="0.72"/>
    <s v="NA"/>
  </r>
  <r>
    <x v="1"/>
    <n v="2"/>
    <s v="Walkamin"/>
    <s v="N by Pop by cult"/>
    <n v="6"/>
    <n v="3"/>
    <n v="603"/>
    <n v="2"/>
    <n v="8"/>
    <x v="0"/>
    <x v="1"/>
    <x v="2"/>
    <n v="0.78"/>
    <s v="NA"/>
  </r>
  <r>
    <x v="1"/>
    <n v="2"/>
    <s v="Walkamin"/>
    <s v="N by Pop by cult"/>
    <n v="6"/>
    <n v="4"/>
    <n v="604"/>
    <n v="3"/>
    <n v="10"/>
    <x v="0"/>
    <x v="0"/>
    <x v="0"/>
    <n v="0.76"/>
    <s v="NA"/>
  </r>
  <r>
    <x v="1"/>
    <n v="2"/>
    <s v="Walkamin"/>
    <s v="N by Pop by cult"/>
    <n v="6"/>
    <n v="5"/>
    <n v="605"/>
    <n v="2"/>
    <n v="5"/>
    <x v="0"/>
    <x v="2"/>
    <x v="2"/>
    <n v="0.71"/>
    <s v="NA"/>
  </r>
  <r>
    <x v="1"/>
    <n v="2"/>
    <s v="Walkamin"/>
    <s v="N by Pop by cult"/>
    <n v="6"/>
    <n v="6"/>
    <n v="606"/>
    <n v="4"/>
    <n v="15"/>
    <x v="0"/>
    <x v="3"/>
    <x v="3"/>
    <n v="0.73"/>
    <s v="NA"/>
  </r>
  <r>
    <x v="1"/>
    <n v="2"/>
    <s v="Walkamin"/>
    <s v="N by Pop by cult"/>
    <n v="6"/>
    <n v="7"/>
    <n v="607"/>
    <n v="2"/>
    <n v="16"/>
    <x v="1"/>
    <x v="1"/>
    <x v="3"/>
    <n v="0.74"/>
    <s v="NA"/>
  </r>
  <r>
    <x v="1"/>
    <n v="2"/>
    <s v="Walkamin"/>
    <s v="N by Pop by cult"/>
    <n v="6"/>
    <n v="8"/>
    <n v="608"/>
    <n v="3"/>
    <n v="5"/>
    <x v="1"/>
    <x v="2"/>
    <x v="2"/>
    <n v="0.75"/>
    <s v="NA"/>
  </r>
  <r>
    <x v="1"/>
    <n v="2"/>
    <s v="Walkamin"/>
    <s v="N by Pop by cult"/>
    <n v="6"/>
    <n v="9"/>
    <n v="609"/>
    <n v="4"/>
    <n v="5"/>
    <x v="1"/>
    <x v="2"/>
    <x v="2"/>
    <n v="0.78"/>
    <s v="NA"/>
  </r>
  <r>
    <x v="1"/>
    <n v="2"/>
    <s v="Walkamin"/>
    <s v="N by Pop by cult"/>
    <n v="6"/>
    <n v="10"/>
    <n v="610"/>
    <n v="4"/>
    <n v="4"/>
    <x v="1"/>
    <x v="1"/>
    <x v="1"/>
    <n v="0.76"/>
    <s v="NA"/>
  </r>
  <r>
    <x v="1"/>
    <n v="2"/>
    <s v="Walkamin"/>
    <s v="N by Pop by cult"/>
    <n v="6"/>
    <n v="11"/>
    <n v="611"/>
    <n v="2"/>
    <n v="15"/>
    <x v="1"/>
    <x v="3"/>
    <x v="3"/>
    <n v="0.65"/>
    <s v="NA"/>
  </r>
  <r>
    <x v="1"/>
    <n v="2"/>
    <s v="Walkamin"/>
    <s v="N by Pop by cult"/>
    <n v="6"/>
    <n v="12"/>
    <n v="612"/>
    <n v="3"/>
    <n v="11"/>
    <x v="1"/>
    <x v="3"/>
    <x v="0"/>
    <n v="0.76"/>
    <s v="NA"/>
  </r>
  <r>
    <x v="1"/>
    <n v="2"/>
    <s v="Walkamin"/>
    <s v="N by Pop by cult"/>
    <n v="6"/>
    <n v="13"/>
    <n v="613"/>
    <n v="4"/>
    <n v="13"/>
    <x v="2"/>
    <x v="2"/>
    <x v="3"/>
    <n v="0.64"/>
    <s v="NA"/>
  </r>
  <r>
    <x v="1"/>
    <n v="2"/>
    <s v="Walkamin"/>
    <s v="N by Pop by cult"/>
    <n v="6"/>
    <n v="14"/>
    <n v="614"/>
    <n v="3"/>
    <n v="4"/>
    <x v="2"/>
    <x v="1"/>
    <x v="1"/>
    <n v="0.72"/>
    <s v="NA"/>
  </r>
  <r>
    <x v="1"/>
    <n v="2"/>
    <s v="Walkamin"/>
    <s v="N by Pop by cult"/>
    <n v="6"/>
    <n v="15"/>
    <n v="615"/>
    <n v="4"/>
    <n v="10"/>
    <x v="2"/>
    <x v="0"/>
    <x v="0"/>
    <n v="0.77"/>
    <s v="NA"/>
  </r>
  <r>
    <x v="1"/>
    <n v="2"/>
    <s v="Walkamin"/>
    <s v="N by Pop by cult"/>
    <n v="6"/>
    <n v="16"/>
    <n v="616"/>
    <n v="2"/>
    <n v="9"/>
    <x v="2"/>
    <x v="2"/>
    <x v="0"/>
    <n v="0.76"/>
    <s v="NA"/>
  </r>
  <r>
    <x v="1"/>
    <n v="2"/>
    <s v="Walkamin"/>
    <s v="N by Pop by cult"/>
    <n v="6"/>
    <n v="17"/>
    <n v="617"/>
    <n v="3"/>
    <n v="5"/>
    <x v="2"/>
    <x v="2"/>
    <x v="2"/>
    <n v="0.74"/>
    <s v="NA"/>
  </r>
  <r>
    <x v="1"/>
    <n v="2"/>
    <s v="Walkamin"/>
    <s v="N by Pop by cult"/>
    <n v="6"/>
    <n v="18"/>
    <n v="618"/>
    <n v="1"/>
    <n v="3"/>
    <x v="2"/>
    <x v="3"/>
    <x v="1"/>
    <n v="0.74"/>
    <s v="NA"/>
  </r>
  <r>
    <x v="1"/>
    <n v="2"/>
    <s v="Walkamin"/>
    <s v="N by Pop by cult"/>
    <n v="7"/>
    <n v="1"/>
    <n v="701"/>
    <n v="3"/>
    <n v="6"/>
    <x v="0"/>
    <x v="0"/>
    <x v="2"/>
    <n v="0.76"/>
    <s v="NA"/>
  </r>
  <r>
    <x v="1"/>
    <n v="2"/>
    <s v="Walkamin"/>
    <s v="N by Pop by cult"/>
    <n v="7"/>
    <n v="2"/>
    <n v="702"/>
    <n v="2"/>
    <n v="11"/>
    <x v="0"/>
    <x v="3"/>
    <x v="0"/>
    <n v="0.75"/>
    <s v="NA"/>
  </r>
  <r>
    <x v="1"/>
    <n v="2"/>
    <s v="Walkamin"/>
    <s v="N by Pop by cult"/>
    <n v="7"/>
    <n v="3"/>
    <n v="703"/>
    <n v="4"/>
    <n v="10"/>
    <x v="0"/>
    <x v="0"/>
    <x v="0"/>
    <n v="0.77"/>
    <s v="NA"/>
  </r>
  <r>
    <x v="1"/>
    <n v="2"/>
    <s v="Walkamin"/>
    <s v="N by Pop by cult"/>
    <n v="7"/>
    <n v="4"/>
    <n v="704"/>
    <n v="4"/>
    <n v="9"/>
    <x v="0"/>
    <x v="2"/>
    <x v="0"/>
    <n v="0.75"/>
    <s v="NA"/>
  </r>
  <r>
    <x v="1"/>
    <n v="2"/>
    <s v="Walkamin"/>
    <s v="N by Pop by cult"/>
    <n v="7"/>
    <n v="5"/>
    <n v="705"/>
    <n v="3"/>
    <n v="13"/>
    <x v="0"/>
    <x v="2"/>
    <x v="3"/>
    <n v="0.63"/>
    <s v="NA"/>
  </r>
  <r>
    <x v="1"/>
    <n v="2"/>
    <s v="Walkamin"/>
    <s v="N by Pop by cult"/>
    <n v="7"/>
    <n v="6"/>
    <n v="706"/>
    <n v="3"/>
    <n v="8"/>
    <x v="0"/>
    <x v="1"/>
    <x v="2"/>
    <n v="0.75"/>
    <s v="NA"/>
  </r>
  <r>
    <x v="1"/>
    <n v="2"/>
    <s v="Walkamin"/>
    <s v="N by Pop by cult"/>
    <n v="7"/>
    <n v="7"/>
    <n v="707"/>
    <n v="3"/>
    <n v="1"/>
    <x v="1"/>
    <x v="2"/>
    <x v="1"/>
    <n v="0.76"/>
    <s v="NA"/>
  </r>
  <r>
    <x v="1"/>
    <n v="2"/>
    <s v="Walkamin"/>
    <s v="N by Pop by cult"/>
    <n v="7"/>
    <n v="8"/>
    <n v="708"/>
    <n v="3"/>
    <n v="13"/>
    <x v="1"/>
    <x v="2"/>
    <x v="3"/>
    <n v="0.65"/>
    <s v="NA"/>
  </r>
  <r>
    <x v="1"/>
    <n v="2"/>
    <s v="Walkamin"/>
    <s v="N by Pop by cult"/>
    <n v="7"/>
    <n v="9"/>
    <n v="709"/>
    <n v="2"/>
    <n v="6"/>
    <x v="1"/>
    <x v="0"/>
    <x v="2"/>
    <n v="0.79"/>
    <s v="NA"/>
  </r>
  <r>
    <x v="1"/>
    <n v="2"/>
    <s v="Walkamin"/>
    <s v="N by Pop by cult"/>
    <n v="7"/>
    <n v="10"/>
    <n v="710"/>
    <n v="3"/>
    <n v="2"/>
    <x v="1"/>
    <x v="0"/>
    <x v="1"/>
    <n v="0.75"/>
    <s v="NA"/>
  </r>
  <r>
    <x v="1"/>
    <n v="2"/>
    <s v="Walkamin"/>
    <s v="N by Pop by cult"/>
    <n v="7"/>
    <n v="11"/>
    <n v="711"/>
    <n v="3"/>
    <n v="12"/>
    <x v="1"/>
    <x v="1"/>
    <x v="0"/>
    <n v="0.74"/>
    <s v="NA"/>
  </r>
  <r>
    <x v="1"/>
    <n v="2"/>
    <s v="Walkamin"/>
    <s v="N by Pop by cult"/>
    <n v="7"/>
    <n v="12"/>
    <n v="712"/>
    <n v="3"/>
    <n v="3"/>
    <x v="1"/>
    <x v="3"/>
    <x v="1"/>
    <n v="0.7"/>
    <s v="NA"/>
  </r>
  <r>
    <x v="1"/>
    <n v="2"/>
    <s v="Walkamin"/>
    <s v="N by Pop by cult"/>
    <n v="7"/>
    <n v="13"/>
    <n v="713"/>
    <n v="1"/>
    <n v="16"/>
    <x v="2"/>
    <x v="1"/>
    <x v="3"/>
    <n v="0.63"/>
    <s v="NA"/>
  </r>
  <r>
    <x v="1"/>
    <n v="2"/>
    <s v="Walkamin"/>
    <s v="N by Pop by cult"/>
    <n v="7"/>
    <n v="14"/>
    <n v="714"/>
    <n v="2"/>
    <n v="2"/>
    <x v="2"/>
    <x v="0"/>
    <x v="1"/>
    <n v="0.69"/>
    <s v="NA"/>
  </r>
  <r>
    <x v="1"/>
    <n v="2"/>
    <s v="Walkamin"/>
    <s v="N by Pop by cult"/>
    <n v="7"/>
    <n v="15"/>
    <n v="715"/>
    <n v="3"/>
    <n v="2"/>
    <x v="2"/>
    <x v="0"/>
    <x v="1"/>
    <n v="0.77"/>
    <s v="NA"/>
  </r>
  <r>
    <x v="1"/>
    <n v="2"/>
    <s v="Walkamin"/>
    <s v="N by Pop by cult"/>
    <n v="7"/>
    <n v="16"/>
    <n v="716"/>
    <n v="4"/>
    <n v="7"/>
    <x v="2"/>
    <x v="3"/>
    <x v="2"/>
    <n v="0.75"/>
    <s v="NA"/>
  </r>
  <r>
    <x v="1"/>
    <n v="2"/>
    <s v="Walkamin"/>
    <s v="N by Pop by cult"/>
    <n v="7"/>
    <n v="17"/>
    <n v="717"/>
    <n v="2"/>
    <n v="3"/>
    <x v="2"/>
    <x v="3"/>
    <x v="1"/>
    <n v="0.77"/>
    <s v="NA"/>
  </r>
  <r>
    <x v="1"/>
    <n v="2"/>
    <s v="Walkamin"/>
    <s v="N by Pop by cult"/>
    <n v="7"/>
    <n v="18"/>
    <n v="718"/>
    <n v="3"/>
    <n v="9"/>
    <x v="2"/>
    <x v="2"/>
    <x v="0"/>
    <n v="0.75"/>
    <s v="NA"/>
  </r>
  <r>
    <x v="1"/>
    <n v="2"/>
    <s v="Walkamin"/>
    <s v="N by Pop by cult"/>
    <n v="8"/>
    <n v="1"/>
    <n v="801"/>
    <n v="3"/>
    <n v="5"/>
    <x v="0"/>
    <x v="2"/>
    <x v="2"/>
    <n v="0.76"/>
    <s v="NA"/>
  </r>
  <r>
    <x v="1"/>
    <n v="2"/>
    <s v="Walkamin"/>
    <s v="N by Pop by cult"/>
    <n v="8"/>
    <n v="2"/>
    <n v="802"/>
    <n v="3"/>
    <n v="11"/>
    <x v="0"/>
    <x v="3"/>
    <x v="0"/>
    <n v="0.74"/>
    <s v="NA"/>
  </r>
  <r>
    <x v="1"/>
    <n v="2"/>
    <s v="Walkamin"/>
    <s v="N by Pop by cult"/>
    <n v="8"/>
    <n v="3"/>
    <n v="803"/>
    <n v="4"/>
    <n v="7"/>
    <x v="0"/>
    <x v="3"/>
    <x v="2"/>
    <n v="0.78"/>
    <s v="NA"/>
  </r>
  <r>
    <x v="1"/>
    <n v="2"/>
    <s v="Walkamin"/>
    <s v="N by Pop by cult"/>
    <n v="8"/>
    <n v="4"/>
    <n v="804"/>
    <n v="2"/>
    <n v="3"/>
    <x v="0"/>
    <x v="3"/>
    <x v="1"/>
    <n v="0.74"/>
    <s v="NA"/>
  </r>
  <r>
    <x v="1"/>
    <n v="2"/>
    <s v="Walkamin"/>
    <s v="N by Pop by cult"/>
    <n v="8"/>
    <n v="5"/>
    <n v="805"/>
    <n v="4"/>
    <n v="6"/>
    <x v="0"/>
    <x v="0"/>
    <x v="2"/>
    <n v="0.76"/>
    <s v="NA"/>
  </r>
  <r>
    <x v="1"/>
    <n v="2"/>
    <s v="Walkamin"/>
    <s v="N by Pop by cult"/>
    <n v="8"/>
    <n v="6"/>
    <n v="806"/>
    <n v="2"/>
    <n v="2"/>
    <x v="0"/>
    <x v="0"/>
    <x v="1"/>
    <n v="0.73"/>
    <s v="NA"/>
  </r>
  <r>
    <x v="1"/>
    <n v="2"/>
    <s v="Walkamin"/>
    <s v="N by Pop by cult"/>
    <n v="8"/>
    <n v="7"/>
    <n v="807"/>
    <n v="4"/>
    <n v="11"/>
    <x v="1"/>
    <x v="3"/>
    <x v="0"/>
    <n v="0.77"/>
    <s v="NA"/>
  </r>
  <r>
    <x v="1"/>
    <n v="2"/>
    <s v="Walkamin"/>
    <s v="N by Pop by cult"/>
    <n v="8"/>
    <n v="8"/>
    <n v="808"/>
    <n v="1"/>
    <n v="8"/>
    <x v="1"/>
    <x v="1"/>
    <x v="2"/>
    <n v="0.76"/>
    <s v="NA"/>
  </r>
  <r>
    <x v="1"/>
    <n v="2"/>
    <s v="Walkamin"/>
    <s v="N by Pop by cult"/>
    <n v="8"/>
    <n v="9"/>
    <n v="809"/>
    <n v="3"/>
    <n v="16"/>
    <x v="1"/>
    <x v="1"/>
    <x v="3"/>
    <n v="0.74"/>
    <s v="NA"/>
  </r>
  <r>
    <x v="1"/>
    <n v="2"/>
    <s v="Walkamin"/>
    <s v="N by Pop by cult"/>
    <n v="8"/>
    <n v="10"/>
    <n v="810"/>
    <n v="3"/>
    <n v="10"/>
    <x v="1"/>
    <x v="0"/>
    <x v="0"/>
    <n v="0.75"/>
    <s v="NA"/>
  </r>
  <r>
    <x v="1"/>
    <n v="2"/>
    <s v="Walkamin"/>
    <s v="N by Pop by cult"/>
    <n v="8"/>
    <n v="11"/>
    <n v="811"/>
    <n v="3"/>
    <n v="14"/>
    <x v="1"/>
    <x v="0"/>
    <x v="3"/>
    <n v="0.54"/>
    <s v="NA"/>
  </r>
  <r>
    <x v="1"/>
    <n v="2"/>
    <s v="Walkamin"/>
    <s v="N by Pop by cult"/>
    <n v="8"/>
    <n v="12"/>
    <n v="812"/>
    <n v="4"/>
    <n v="10"/>
    <x v="1"/>
    <x v="0"/>
    <x v="0"/>
    <n v="0.75"/>
    <s v="NA"/>
  </r>
  <r>
    <x v="1"/>
    <n v="2"/>
    <s v="Walkamin"/>
    <s v="N by Pop by cult"/>
    <n v="8"/>
    <n v="13"/>
    <n v="813"/>
    <n v="3"/>
    <n v="11"/>
    <x v="2"/>
    <x v="3"/>
    <x v="0"/>
    <n v="0.75"/>
    <s v="NA"/>
  </r>
  <r>
    <x v="1"/>
    <n v="2"/>
    <s v="Walkamin"/>
    <s v="N by Pop by cult"/>
    <n v="8"/>
    <n v="14"/>
    <n v="814"/>
    <n v="3"/>
    <n v="6"/>
    <x v="2"/>
    <x v="0"/>
    <x v="2"/>
    <n v="73"/>
    <s v="NA"/>
  </r>
  <r>
    <x v="1"/>
    <n v="2"/>
    <s v="Walkamin"/>
    <s v="N by Pop by cult"/>
    <n v="8"/>
    <n v="15"/>
    <n v="815"/>
    <n v="4"/>
    <n v="5"/>
    <x v="2"/>
    <x v="2"/>
    <x v="2"/>
    <n v="0.77"/>
    <s v="NA"/>
  </r>
  <r>
    <x v="1"/>
    <n v="2"/>
    <s v="Walkamin"/>
    <s v="N by Pop by cult"/>
    <n v="8"/>
    <n v="16"/>
    <n v="816"/>
    <n v="2"/>
    <n v="16"/>
    <x v="2"/>
    <x v="1"/>
    <x v="3"/>
    <n v="0.68"/>
    <s v="NA"/>
  </r>
  <r>
    <x v="1"/>
    <n v="2"/>
    <s v="Walkamin"/>
    <s v="N by Pop by cult"/>
    <n v="8"/>
    <n v="17"/>
    <n v="817"/>
    <n v="3"/>
    <n v="3"/>
    <x v="2"/>
    <x v="3"/>
    <x v="1"/>
    <n v="0.74"/>
    <s v="NA"/>
  </r>
  <r>
    <x v="1"/>
    <n v="2"/>
    <s v="Walkamin"/>
    <s v="N by Pop by cult"/>
    <n v="8"/>
    <n v="18"/>
    <n v="818"/>
    <n v="4"/>
    <n v="15"/>
    <x v="2"/>
    <x v="3"/>
    <x v="3"/>
    <n v="0.72"/>
    <s v="NA"/>
  </r>
  <r>
    <x v="1"/>
    <n v="2"/>
    <s v="Walkamin"/>
    <s v="N by Pop by cult"/>
    <n v="9"/>
    <n v="1"/>
    <n v="901"/>
    <n v="3"/>
    <n v="12"/>
    <x v="0"/>
    <x v="1"/>
    <x v="0"/>
    <n v="0.77"/>
    <s v="NA"/>
  </r>
  <r>
    <x v="1"/>
    <n v="2"/>
    <s v="Walkamin"/>
    <s v="N by Pop by cult"/>
    <n v="9"/>
    <n v="2"/>
    <n v="902"/>
    <n v="3"/>
    <n v="14"/>
    <x v="0"/>
    <x v="0"/>
    <x v="3"/>
    <n v="0.72"/>
    <s v="NA"/>
  </r>
  <r>
    <x v="1"/>
    <n v="2"/>
    <s v="Walkamin"/>
    <s v="N by Pop by cult"/>
    <n v="9"/>
    <n v="3"/>
    <n v="903"/>
    <n v="4"/>
    <n v="14"/>
    <x v="0"/>
    <x v="0"/>
    <x v="3"/>
    <n v="0.73"/>
    <s v="NA"/>
  </r>
  <r>
    <x v="1"/>
    <n v="2"/>
    <s v="Walkamin"/>
    <s v="N by Pop by cult"/>
    <n v="9"/>
    <n v="4"/>
    <n v="904"/>
    <n v="4"/>
    <n v="5"/>
    <x v="0"/>
    <x v="2"/>
    <x v="2"/>
    <n v="0.73"/>
    <s v="NA"/>
  </r>
  <r>
    <x v="1"/>
    <n v="2"/>
    <s v="Walkamin"/>
    <s v="N by Pop by cult"/>
    <n v="9"/>
    <n v="5"/>
    <n v="905"/>
    <n v="3"/>
    <n v="3"/>
    <x v="0"/>
    <x v="3"/>
    <x v="1"/>
    <n v="0.76"/>
    <s v="NA"/>
  </r>
  <r>
    <x v="1"/>
    <n v="2"/>
    <s v="Walkamin"/>
    <s v="N by Pop by cult"/>
    <n v="9"/>
    <n v="6"/>
    <n v="906"/>
    <n v="3"/>
    <n v="2"/>
    <x v="0"/>
    <x v="0"/>
    <x v="1"/>
    <n v="0.74"/>
    <s v="NA"/>
  </r>
  <r>
    <x v="1"/>
    <n v="2"/>
    <s v="Walkamin"/>
    <s v="N by Pop by cult"/>
    <n v="9"/>
    <n v="7"/>
    <n v="907"/>
    <n v="3"/>
    <n v="15"/>
    <x v="1"/>
    <x v="3"/>
    <x v="3"/>
    <n v="0.74"/>
    <s v="NA"/>
  </r>
  <r>
    <x v="1"/>
    <n v="2"/>
    <s v="Walkamin"/>
    <s v="N by Pop by cult"/>
    <n v="9"/>
    <n v="8"/>
    <n v="908"/>
    <n v="3"/>
    <n v="6"/>
    <x v="1"/>
    <x v="0"/>
    <x v="2"/>
    <n v="0.74"/>
    <s v="NA"/>
  </r>
  <r>
    <x v="1"/>
    <n v="2"/>
    <s v="Walkamin"/>
    <s v="N by Pop by cult"/>
    <n v="9"/>
    <n v="9"/>
    <n v="909"/>
    <n v="4"/>
    <n v="16"/>
    <x v="1"/>
    <x v="1"/>
    <x v="3"/>
    <n v="0.75"/>
    <s v="NA"/>
  </r>
  <r>
    <x v="1"/>
    <n v="2"/>
    <s v="Walkamin"/>
    <s v="N by Pop by cult"/>
    <n v="9"/>
    <n v="10"/>
    <n v="910"/>
    <n v="4"/>
    <n v="6"/>
    <x v="1"/>
    <x v="0"/>
    <x v="2"/>
    <n v="0.76"/>
    <s v="NA"/>
  </r>
  <r>
    <x v="1"/>
    <n v="2"/>
    <s v="Walkamin"/>
    <s v="N by Pop by cult"/>
    <n v="9"/>
    <n v="11"/>
    <n v="911"/>
    <n v="2"/>
    <n v="8"/>
    <x v="1"/>
    <x v="1"/>
    <x v="2"/>
    <n v="0.77"/>
    <s v="NA"/>
  </r>
  <r>
    <x v="1"/>
    <n v="2"/>
    <s v="Walkamin"/>
    <s v="N by Pop by cult"/>
    <n v="9"/>
    <n v="12"/>
    <n v="912"/>
    <n v="4"/>
    <n v="13"/>
    <x v="1"/>
    <x v="2"/>
    <x v="3"/>
    <n v="0.64"/>
    <s v="NA"/>
  </r>
  <r>
    <x v="1"/>
    <n v="2"/>
    <s v="Walkamin"/>
    <s v="N by Pop by cult"/>
    <n v="9"/>
    <n v="13"/>
    <n v="913"/>
    <n v="4"/>
    <n v="9"/>
    <x v="2"/>
    <x v="2"/>
    <x v="0"/>
    <n v="0.72"/>
    <s v="NA"/>
  </r>
  <r>
    <x v="1"/>
    <n v="2"/>
    <s v="Walkamin"/>
    <s v="N by Pop by cult"/>
    <n v="9"/>
    <n v="14"/>
    <n v="914"/>
    <n v="4"/>
    <n v="4"/>
    <x v="2"/>
    <x v="1"/>
    <x v="1"/>
    <n v="0.73"/>
    <s v="NA"/>
  </r>
  <r>
    <x v="1"/>
    <n v="2"/>
    <s v="Walkamin"/>
    <s v="N by Pop by cult"/>
    <n v="9"/>
    <n v="15"/>
    <n v="915"/>
    <n v="4"/>
    <n v="11"/>
    <x v="2"/>
    <x v="3"/>
    <x v="0"/>
    <n v="0.75"/>
    <s v="NA"/>
  </r>
  <r>
    <x v="1"/>
    <n v="2"/>
    <s v="Walkamin"/>
    <s v="N by Pop by cult"/>
    <n v="9"/>
    <n v="16"/>
    <n v="916"/>
    <n v="3"/>
    <n v="12"/>
    <x v="2"/>
    <x v="1"/>
    <x v="0"/>
    <n v="0.74"/>
    <s v="NA"/>
  </r>
  <r>
    <x v="1"/>
    <n v="2"/>
    <s v="Walkamin"/>
    <s v="N by Pop by cult"/>
    <n v="9"/>
    <n v="17"/>
    <n v="917"/>
    <n v="4"/>
    <n v="12"/>
    <x v="2"/>
    <x v="1"/>
    <x v="0"/>
    <n v="0.75"/>
    <s v="NA"/>
  </r>
  <r>
    <x v="1"/>
    <n v="2"/>
    <s v="Walkamin"/>
    <s v="N by Pop by cult"/>
    <n v="9"/>
    <n v="18"/>
    <n v="918"/>
    <n v="2"/>
    <n v="14"/>
    <x v="2"/>
    <x v="0"/>
    <x v="3"/>
    <n v="0.72"/>
    <s v="NA"/>
  </r>
  <r>
    <x v="1"/>
    <n v="2"/>
    <s v="Walkamin"/>
    <s v="N by Pop by cult"/>
    <n v="10"/>
    <n v="1"/>
    <n v="1001"/>
    <n v="4"/>
    <n v="2"/>
    <x v="0"/>
    <x v="0"/>
    <x v="1"/>
    <n v="0.76"/>
    <s v="NA"/>
  </r>
  <r>
    <x v="1"/>
    <n v="2"/>
    <s v="Walkamin"/>
    <s v="N by Pop by cult"/>
    <n v="10"/>
    <n v="2"/>
    <n v="1002"/>
    <n v="4"/>
    <n v="1"/>
    <x v="0"/>
    <x v="2"/>
    <x v="1"/>
    <n v="0.73"/>
    <s v="NA"/>
  </r>
  <r>
    <x v="1"/>
    <n v="2"/>
    <s v="Walkamin"/>
    <s v="N by Pop by cult"/>
    <n v="10"/>
    <n v="3"/>
    <n v="1003"/>
    <n v="4"/>
    <n v="8"/>
    <x v="0"/>
    <x v="1"/>
    <x v="2"/>
    <n v="0.78"/>
    <s v="NA"/>
  </r>
  <r>
    <x v="1"/>
    <n v="2"/>
    <s v="Walkamin"/>
    <s v="N by Pop by cult"/>
    <n v="10"/>
    <n v="4"/>
    <n v="1004"/>
    <n v="3"/>
    <n v="4"/>
    <x v="0"/>
    <x v="1"/>
    <x v="1"/>
    <n v="0.74"/>
    <s v="NA"/>
  </r>
  <r>
    <x v="1"/>
    <n v="2"/>
    <s v="Walkamin"/>
    <s v="N by Pop by cult"/>
    <n v="10"/>
    <n v="5"/>
    <n v="1005"/>
    <n v="4"/>
    <n v="4"/>
    <x v="0"/>
    <x v="1"/>
    <x v="1"/>
    <n v="0.77"/>
    <s v="NA"/>
  </r>
  <r>
    <x v="1"/>
    <n v="2"/>
    <s v="Walkamin"/>
    <s v="N by Pop by cult"/>
    <n v="10"/>
    <n v="6"/>
    <n v="1006"/>
    <n v="4"/>
    <n v="13"/>
    <x v="0"/>
    <x v="2"/>
    <x v="3"/>
    <n v="0.65"/>
    <s v="NA"/>
  </r>
  <r>
    <x v="1"/>
    <n v="2"/>
    <s v="Walkamin"/>
    <s v="N by Pop by cult"/>
    <n v="10"/>
    <n v="7"/>
    <n v="1007"/>
    <n v="4"/>
    <n v="2"/>
    <x v="1"/>
    <x v="0"/>
    <x v="1"/>
    <n v="0.76"/>
    <s v="NA"/>
  </r>
  <r>
    <x v="1"/>
    <n v="2"/>
    <s v="Walkamin"/>
    <s v="N by Pop by cult"/>
    <n v="10"/>
    <n v="8"/>
    <n v="1008"/>
    <n v="4"/>
    <n v="14"/>
    <x v="1"/>
    <x v="0"/>
    <x v="3"/>
    <n v="0.71"/>
    <s v="NA"/>
  </r>
  <r>
    <x v="1"/>
    <n v="2"/>
    <s v="Walkamin"/>
    <s v="N by Pop by cult"/>
    <n v="10"/>
    <n v="9"/>
    <n v="1009"/>
    <n v="4"/>
    <n v="1"/>
    <x v="1"/>
    <x v="2"/>
    <x v="1"/>
    <n v="0.75"/>
    <s v="NA"/>
  </r>
  <r>
    <x v="1"/>
    <n v="2"/>
    <s v="Walkamin"/>
    <s v="N by Pop by cult"/>
    <n v="10"/>
    <n v="10"/>
    <n v="1010"/>
    <n v="3"/>
    <n v="8"/>
    <x v="1"/>
    <x v="1"/>
    <x v="2"/>
    <n v="0.75"/>
    <s v="NA"/>
  </r>
  <r>
    <x v="1"/>
    <n v="2"/>
    <s v="Walkamin"/>
    <s v="N by Pop by cult"/>
    <n v="10"/>
    <n v="11"/>
    <n v="1011"/>
    <n v="4"/>
    <n v="9"/>
    <x v="1"/>
    <x v="2"/>
    <x v="0"/>
    <n v="0.76"/>
    <s v="NA"/>
  </r>
  <r>
    <x v="1"/>
    <n v="2"/>
    <s v="Walkamin"/>
    <s v="N by Pop by cult"/>
    <n v="10"/>
    <n v="12"/>
    <n v="1012"/>
    <n v="4"/>
    <n v="7"/>
    <x v="1"/>
    <x v="3"/>
    <x v="2"/>
    <n v="0.75"/>
    <s v="NA"/>
  </r>
  <r>
    <x v="1"/>
    <n v="2"/>
    <s v="Walkamin"/>
    <s v="N by Pop by cult"/>
    <n v="10"/>
    <n v="13"/>
    <n v="1013"/>
    <n v="3"/>
    <n v="16"/>
    <x v="2"/>
    <x v="1"/>
    <x v="3"/>
    <n v="0.62"/>
    <s v="NA"/>
  </r>
  <r>
    <x v="1"/>
    <n v="2"/>
    <s v="Walkamin"/>
    <s v="N by Pop by cult"/>
    <n v="10"/>
    <n v="14"/>
    <n v="1014"/>
    <n v="3"/>
    <n v="14"/>
    <x v="2"/>
    <x v="0"/>
    <x v="3"/>
    <n v="0.62"/>
    <s v="NA"/>
  </r>
  <r>
    <x v="1"/>
    <n v="2"/>
    <s v="Walkamin"/>
    <s v="N by Pop by cult"/>
    <n v="10"/>
    <n v="15"/>
    <n v="1015"/>
    <n v="4"/>
    <n v="8"/>
    <x v="2"/>
    <x v="1"/>
    <x v="2"/>
    <n v="0.76"/>
    <s v="NA"/>
  </r>
  <r>
    <x v="1"/>
    <n v="2"/>
    <s v="Walkamin"/>
    <s v="N by Pop by cult"/>
    <n v="10"/>
    <n v="16"/>
    <n v="1016"/>
    <n v="4"/>
    <n v="14"/>
    <x v="2"/>
    <x v="0"/>
    <x v="3"/>
    <n v="0.65"/>
    <s v="NA"/>
  </r>
  <r>
    <x v="1"/>
    <n v="2"/>
    <s v="Walkamin"/>
    <s v="N by Pop by cult"/>
    <n v="10"/>
    <n v="17"/>
    <n v="1017"/>
    <n v="4"/>
    <n v="3"/>
    <x v="2"/>
    <x v="3"/>
    <x v="1"/>
    <n v="0.73"/>
    <s v="NA"/>
  </r>
  <r>
    <x v="1"/>
    <n v="2"/>
    <s v="Walkamin"/>
    <s v="N by Pop by cult"/>
    <n v="10"/>
    <n v="18"/>
    <n v="1018"/>
    <n v="4"/>
    <n v="2"/>
    <x v="2"/>
    <x v="0"/>
    <x v="1"/>
    <n v="0.72"/>
    <s v="NA"/>
  </r>
  <r>
    <x v="1"/>
    <n v="2"/>
    <s v="Walkamin"/>
    <s v="N by Pop by cult"/>
    <n v="11"/>
    <n v="1"/>
    <n v="1101"/>
    <n v="4"/>
    <n v="12"/>
    <x v="0"/>
    <x v="1"/>
    <x v="0"/>
    <n v="0.76"/>
    <s v="NA"/>
  </r>
  <r>
    <x v="1"/>
    <n v="2"/>
    <s v="Walkamin"/>
    <s v="N by Pop by cult"/>
    <n v="11"/>
    <n v="4"/>
    <n v="1104"/>
    <n v="4"/>
    <n v="16"/>
    <x v="0"/>
    <x v="1"/>
    <x v="3"/>
    <n v="0.73"/>
    <s v="NA"/>
  </r>
  <r>
    <x v="1"/>
    <n v="2"/>
    <s v="Walkamin"/>
    <s v="N by Pop by cult"/>
    <n v="11"/>
    <n v="5"/>
    <n v="1105"/>
    <n v="4"/>
    <n v="3"/>
    <x v="0"/>
    <x v="3"/>
    <x v="1"/>
    <n v="0.76"/>
    <s v="NA"/>
  </r>
  <r>
    <x v="1"/>
    <n v="2"/>
    <s v="Walkamin"/>
    <s v="N by Pop by cult"/>
    <n v="11"/>
    <n v="6"/>
    <n v="1106"/>
    <n v="4"/>
    <n v="11"/>
    <x v="0"/>
    <x v="3"/>
    <x v="0"/>
    <n v="0.76"/>
    <s v="NA"/>
  </r>
  <r>
    <x v="1"/>
    <n v="2"/>
    <s v="Walkamin"/>
    <s v="N by Pop by cult"/>
    <n v="11"/>
    <n v="7"/>
    <n v="1107"/>
    <n v="4"/>
    <n v="12"/>
    <x v="1"/>
    <x v="1"/>
    <x v="0"/>
    <n v="0.75"/>
    <s v="NA"/>
  </r>
  <r>
    <x v="1"/>
    <n v="2"/>
    <s v="Walkamin"/>
    <s v="N by Pop by cult"/>
    <n v="11"/>
    <n v="10"/>
    <n v="1110"/>
    <n v="4"/>
    <n v="15"/>
    <x v="1"/>
    <x v="3"/>
    <x v="3"/>
    <n v="0.71"/>
    <s v="NA"/>
  </r>
  <r>
    <x v="1"/>
    <n v="2"/>
    <s v="Walkamin"/>
    <s v="N by Pop by cult"/>
    <n v="11"/>
    <n v="11"/>
    <n v="1111"/>
    <n v="4"/>
    <n v="3"/>
    <x v="1"/>
    <x v="3"/>
    <x v="1"/>
    <n v="0.75"/>
    <s v="NA"/>
  </r>
  <r>
    <x v="1"/>
    <n v="2"/>
    <s v="Walkamin"/>
    <s v="N by Pop by cult"/>
    <n v="11"/>
    <n v="12"/>
    <n v="1112"/>
    <n v="4"/>
    <n v="8"/>
    <x v="1"/>
    <x v="1"/>
    <x v="2"/>
    <n v="0.75"/>
    <s v="NA"/>
  </r>
  <r>
    <x v="1"/>
    <n v="2"/>
    <s v="Walkamin"/>
    <s v="N by Pop by cult"/>
    <n v="11"/>
    <n v="13"/>
    <n v="1113"/>
    <n v="4"/>
    <n v="6"/>
    <x v="2"/>
    <x v="0"/>
    <x v="2"/>
    <n v="0.74"/>
    <s v="NA"/>
  </r>
  <r>
    <x v="1"/>
    <n v="2"/>
    <s v="Walkamin"/>
    <s v="N by Pop by cult"/>
    <n v="11"/>
    <n v="16"/>
    <n v="1116"/>
    <n v="3"/>
    <n v="1"/>
    <x v="2"/>
    <x v="2"/>
    <x v="1"/>
    <n v="0.68"/>
    <s v="NA"/>
  </r>
  <r>
    <x v="1"/>
    <n v="2"/>
    <s v="Walkamin"/>
    <s v="N by Pop by cult"/>
    <n v="11"/>
    <n v="17"/>
    <n v="1117"/>
    <n v="4"/>
    <n v="16"/>
    <x v="2"/>
    <x v="1"/>
    <x v="3"/>
    <n v="0.67"/>
    <s v="NA"/>
  </r>
  <r>
    <x v="1"/>
    <n v="2"/>
    <s v="Walkamin"/>
    <s v="N by Pop by cult"/>
    <n v="11"/>
    <n v="18"/>
    <n v="1118"/>
    <n v="4"/>
    <n v="1"/>
    <x v="2"/>
    <x v="2"/>
    <x v="1"/>
    <n v="0.73"/>
    <s v="NA"/>
  </r>
  <r>
    <x v="2"/>
    <n v="3"/>
    <s v="Walkamin"/>
    <s v="N by Pop by cult"/>
    <n v="1"/>
    <n v="1"/>
    <n v="101"/>
    <n v="1"/>
    <n v="10"/>
    <x v="0"/>
    <x v="0"/>
    <x v="0"/>
    <s v="NA"/>
    <n v="7.7782730610882398"/>
  </r>
  <r>
    <x v="2"/>
    <n v="3"/>
    <s v="Walkamin"/>
    <s v="N by Pop by cult"/>
    <n v="1"/>
    <n v="2"/>
    <n v="102"/>
    <n v="1"/>
    <n v="4"/>
    <x v="0"/>
    <x v="1"/>
    <x v="1"/>
    <s v="NA"/>
    <n v="7.2844172612472784"/>
  </r>
  <r>
    <x v="2"/>
    <n v="3"/>
    <s v="Walkamin"/>
    <s v="N by Pop by cult"/>
    <n v="1"/>
    <n v="3"/>
    <n v="103"/>
    <n v="1"/>
    <n v="9"/>
    <x v="0"/>
    <x v="2"/>
    <x v="0"/>
    <s v="NA"/>
    <n v="5.6988184265257598"/>
  </r>
  <r>
    <x v="2"/>
    <n v="3"/>
    <s v="Walkamin"/>
    <s v="N by Pop by cult"/>
    <n v="1"/>
    <n v="4"/>
    <n v="104"/>
    <n v="1"/>
    <n v="5"/>
    <x v="0"/>
    <x v="2"/>
    <x v="2"/>
    <s v="NA"/>
    <n v="5.108287840445743"/>
  </r>
  <r>
    <x v="2"/>
    <n v="3"/>
    <s v="Walkamin"/>
    <s v="N by Pop by cult"/>
    <n v="1"/>
    <n v="5"/>
    <n v="105"/>
    <n v="1"/>
    <n v="14"/>
    <x v="0"/>
    <x v="0"/>
    <x v="3"/>
    <s v="NA"/>
    <n v="3.8999977192729047"/>
  </r>
  <r>
    <x v="2"/>
    <n v="3"/>
    <s v="Walkamin"/>
    <s v="N by Pop by cult"/>
    <n v="1"/>
    <n v="6"/>
    <n v="106"/>
    <n v="1"/>
    <n v="11"/>
    <x v="0"/>
    <x v="3"/>
    <x v="0"/>
    <s v="NA"/>
    <n v="6.6621852913375452"/>
  </r>
  <r>
    <x v="2"/>
    <n v="3"/>
    <s v="Walkamin"/>
    <s v="N by Pop by cult"/>
    <n v="1"/>
    <n v="7"/>
    <n v="107"/>
    <n v="1"/>
    <n v="7"/>
    <x v="1"/>
    <x v="3"/>
    <x v="2"/>
    <s v="NA"/>
    <n v="5.1575855716135637"/>
  </r>
  <r>
    <x v="2"/>
    <n v="3"/>
    <s v="Walkamin"/>
    <s v="N by Pop by cult"/>
    <n v="1"/>
    <n v="8"/>
    <n v="108"/>
    <n v="1"/>
    <n v="11"/>
    <x v="1"/>
    <x v="3"/>
    <x v="0"/>
    <s v="NA"/>
    <n v="4.8266285869713057"/>
  </r>
  <r>
    <x v="2"/>
    <n v="3"/>
    <s v="Walkamin"/>
    <s v="N by Pop by cult"/>
    <n v="1"/>
    <n v="9"/>
    <n v="109"/>
    <n v="1"/>
    <n v="1"/>
    <x v="1"/>
    <x v="2"/>
    <x v="1"/>
    <s v="NA"/>
    <n v="6.9601017441860478"/>
  </r>
  <r>
    <x v="2"/>
    <n v="3"/>
    <s v="Walkamin"/>
    <s v="N by Pop by cult"/>
    <n v="1"/>
    <n v="10"/>
    <n v="110"/>
    <n v="1"/>
    <n v="9"/>
    <x v="1"/>
    <x v="2"/>
    <x v="0"/>
    <s v="NA"/>
    <n v="5.9776584009550158"/>
  </r>
  <r>
    <x v="2"/>
    <m/>
    <s v="Walkamin"/>
    <s v="N by Pop by cult"/>
    <n v="1"/>
    <n v="11"/>
    <n v="111"/>
    <n v="1"/>
    <n v="3"/>
    <x v="1"/>
    <x v="3"/>
    <x v="1"/>
    <s v="NA"/>
    <n v="6.21116601437559"/>
  </r>
  <r>
    <x v="2"/>
    <m/>
    <s v="Walkamin"/>
    <s v="N by Pop by cult"/>
    <n v="1"/>
    <n v="12"/>
    <n v="112"/>
    <n v="1"/>
    <n v="5"/>
    <x v="1"/>
    <x v="2"/>
    <x v="2"/>
    <s v="NA"/>
    <n v="5.1714142186862517"/>
  </r>
  <r>
    <x v="2"/>
    <m/>
    <s v="Walkamin"/>
    <s v="N by Pop by cult"/>
    <n v="1"/>
    <n v="13"/>
    <n v="113"/>
    <n v="1"/>
    <n v="7"/>
    <x v="2"/>
    <x v="3"/>
    <x v="2"/>
    <s v="NA"/>
    <m/>
  </r>
  <r>
    <x v="2"/>
    <m/>
    <s v="Walkamin"/>
    <s v="N by Pop by cult"/>
    <n v="1"/>
    <n v="14"/>
    <n v="114"/>
    <n v="1"/>
    <n v="5"/>
    <x v="2"/>
    <x v="2"/>
    <x v="2"/>
    <s v="NA"/>
    <n v="2.5423290278274049"/>
  </r>
  <r>
    <x v="2"/>
    <m/>
    <s v="Walkamin"/>
    <s v="N by Pop by cult"/>
    <n v="1"/>
    <n v="15"/>
    <n v="115"/>
    <n v="2"/>
    <n v="5"/>
    <x v="2"/>
    <x v="2"/>
    <x v="2"/>
    <s v="NA"/>
    <n v="4.7801298034060187"/>
  </r>
  <r>
    <x v="2"/>
    <m/>
    <s v="Walkamin"/>
    <s v="N by Pop by cult"/>
    <n v="1"/>
    <n v="16"/>
    <n v="116"/>
    <n v="1"/>
    <n v="6"/>
    <x v="2"/>
    <x v="0"/>
    <x v="2"/>
    <s v="NA"/>
    <n v="5.9828931197818722"/>
  </r>
  <r>
    <x v="2"/>
    <m/>
    <s v="Walkamin"/>
    <s v="N by Pop by cult"/>
    <n v="1"/>
    <n v="17"/>
    <n v="117"/>
    <n v="1"/>
    <n v="13"/>
    <x v="2"/>
    <x v="2"/>
    <x v="3"/>
    <s v="NA"/>
    <n v="3.4709759131742897"/>
  </r>
  <r>
    <x v="2"/>
    <m/>
    <s v="Walkamin"/>
    <s v="N by Pop by cult"/>
    <n v="1"/>
    <n v="18"/>
    <n v="118"/>
    <n v="1"/>
    <n v="14"/>
    <x v="2"/>
    <x v="0"/>
    <x v="3"/>
    <s v="NA"/>
    <n v="4.7223144542116398"/>
  </r>
  <r>
    <x v="2"/>
    <m/>
    <s v="Walkamin"/>
    <s v="N by Pop by cult"/>
    <n v="2"/>
    <n v="1"/>
    <n v="201"/>
    <n v="2"/>
    <n v="9"/>
    <x v="0"/>
    <x v="2"/>
    <x v="0"/>
    <s v="NA"/>
    <n v="7.6052440019504255"/>
  </r>
  <r>
    <x v="2"/>
    <m/>
    <s v="Walkamin"/>
    <s v="N by Pop by cult"/>
    <n v="2"/>
    <n v="2"/>
    <n v="202"/>
    <n v="1"/>
    <n v="7"/>
    <x v="0"/>
    <x v="3"/>
    <x v="2"/>
    <s v="NA"/>
    <n v="4.8002100427641041"/>
  </r>
  <r>
    <x v="2"/>
    <m/>
    <s v="Walkamin"/>
    <s v="N by Pop by cult"/>
    <n v="2"/>
    <n v="3"/>
    <n v="203"/>
    <n v="1"/>
    <n v="15"/>
    <x v="0"/>
    <x v="3"/>
    <x v="3"/>
    <s v="NA"/>
    <n v="3.0091571918027067"/>
  </r>
  <r>
    <x v="2"/>
    <m/>
    <s v="Walkamin"/>
    <s v="N by Pop by cult"/>
    <n v="2"/>
    <n v="4"/>
    <n v="204"/>
    <n v="1"/>
    <n v="16"/>
    <x v="0"/>
    <x v="1"/>
    <x v="3"/>
    <s v="NA"/>
    <n v="3.9430232558139542"/>
  </r>
  <r>
    <x v="2"/>
    <m/>
    <s v="Walkamin"/>
    <s v="N by Pop by cult"/>
    <n v="2"/>
    <n v="5"/>
    <n v="205"/>
    <n v="1"/>
    <n v="13"/>
    <x v="0"/>
    <x v="2"/>
    <x v="3"/>
    <s v="NA"/>
    <n v="2.45200422100327"/>
  </r>
  <r>
    <x v="2"/>
    <m/>
    <s v="Walkamin"/>
    <s v="N by Pop by cult"/>
    <n v="2"/>
    <n v="6"/>
    <n v="206"/>
    <n v="1"/>
    <n v="6"/>
    <x v="0"/>
    <x v="0"/>
    <x v="2"/>
    <s v="NA"/>
    <n v="5.930296925326461"/>
  </r>
  <r>
    <x v="2"/>
    <m/>
    <s v="Walkamin"/>
    <s v="N by Pop by cult"/>
    <n v="2"/>
    <n v="7"/>
    <n v="207"/>
    <n v="1"/>
    <n v="14"/>
    <x v="1"/>
    <x v="0"/>
    <x v="3"/>
    <s v="NA"/>
    <n v="3.8514015814253852"/>
  </r>
  <r>
    <x v="2"/>
    <m/>
    <s v="Walkamin"/>
    <s v="N by Pop by cult"/>
    <n v="2"/>
    <n v="8"/>
    <n v="208"/>
    <n v="1"/>
    <n v="13"/>
    <x v="1"/>
    <x v="2"/>
    <x v="3"/>
    <s v="NA"/>
    <n v="4.1248595937158443"/>
  </r>
  <r>
    <x v="2"/>
    <m/>
    <s v="Walkamin"/>
    <s v="N by Pop by cult"/>
    <n v="2"/>
    <n v="9"/>
    <n v="209"/>
    <n v="2"/>
    <n v="3"/>
    <x v="1"/>
    <x v="3"/>
    <x v="1"/>
    <s v="NA"/>
    <n v="6.9864098526236198"/>
  </r>
  <r>
    <x v="2"/>
    <m/>
    <s v="Walkamin"/>
    <s v="N by Pop by cult"/>
    <n v="2"/>
    <n v="10"/>
    <n v="210"/>
    <n v="2"/>
    <n v="11"/>
    <x v="1"/>
    <x v="3"/>
    <x v="0"/>
    <s v="NA"/>
    <n v="4.2774197585560421"/>
  </r>
  <r>
    <x v="2"/>
    <m/>
    <s v="Walkamin"/>
    <s v="N by Pop by cult"/>
    <n v="2"/>
    <n v="11"/>
    <n v="211"/>
    <n v="2"/>
    <n v="7"/>
    <x v="1"/>
    <x v="3"/>
    <x v="2"/>
    <s v="NA"/>
    <n v="4.6462022512408856"/>
  </r>
  <r>
    <x v="2"/>
    <m/>
    <s v="Walkamin"/>
    <s v="N by Pop by cult"/>
    <n v="2"/>
    <n v="12"/>
    <n v="212"/>
    <n v="1"/>
    <n v="10"/>
    <x v="1"/>
    <x v="0"/>
    <x v="0"/>
    <s v="NA"/>
    <n v="4.9472593700731888"/>
  </r>
  <r>
    <x v="2"/>
    <m/>
    <s v="Walkamin"/>
    <s v="N by Pop by cult"/>
    <n v="2"/>
    <n v="13"/>
    <n v="213"/>
    <n v="2"/>
    <n v="13"/>
    <x v="2"/>
    <x v="2"/>
    <x v="3"/>
    <s v="NA"/>
    <n v="2.3139790831983902"/>
  </r>
  <r>
    <x v="2"/>
    <m/>
    <s v="Walkamin"/>
    <s v="N by Pop by cult"/>
    <n v="2"/>
    <n v="14"/>
    <n v="214"/>
    <n v="1"/>
    <n v="12"/>
    <x v="2"/>
    <x v="1"/>
    <x v="0"/>
    <s v="NA"/>
    <n v="3.5898454282245256"/>
  </r>
  <r>
    <x v="2"/>
    <m/>
    <s v="Walkamin"/>
    <s v="N by Pop by cult"/>
    <n v="2"/>
    <n v="15"/>
    <n v="215"/>
    <n v="1"/>
    <n v="4"/>
    <x v="2"/>
    <x v="1"/>
    <x v="1"/>
    <s v="NA"/>
    <n v="8.2280825389760519"/>
  </r>
  <r>
    <x v="2"/>
    <m/>
    <s v="Walkamin"/>
    <s v="N by Pop by cult"/>
    <n v="2"/>
    <n v="16"/>
    <n v="216"/>
    <n v="1"/>
    <n v="8"/>
    <x v="2"/>
    <x v="1"/>
    <x v="2"/>
    <s v="NA"/>
    <n v="4.9060557661880173"/>
  </r>
  <r>
    <x v="2"/>
    <m/>
    <s v="Walkamin"/>
    <s v="N by Pop by cult"/>
    <n v="2"/>
    <n v="17"/>
    <n v="217"/>
    <n v="2"/>
    <n v="8"/>
    <x v="2"/>
    <x v="1"/>
    <x v="2"/>
    <s v="NA"/>
    <n v="6.1021282985015626"/>
  </r>
  <r>
    <x v="2"/>
    <m/>
    <s v="Walkamin"/>
    <s v="N by Pop by cult"/>
    <n v="2"/>
    <n v="18"/>
    <n v="218"/>
    <n v="2"/>
    <n v="4"/>
    <x v="2"/>
    <x v="1"/>
    <x v="1"/>
    <s v="NA"/>
    <n v="7.9997181568559714"/>
  </r>
  <r>
    <x v="2"/>
    <m/>
    <s v="Walkamin"/>
    <s v="N by Pop by cult"/>
    <n v="3"/>
    <n v="1"/>
    <n v="301"/>
    <n v="2"/>
    <n v="16"/>
    <x v="0"/>
    <x v="1"/>
    <x v="3"/>
    <s v="NA"/>
    <n v="3.8018410852713185"/>
  </r>
  <r>
    <x v="2"/>
    <m/>
    <s v="Walkamin"/>
    <s v="N by Pop by cult"/>
    <n v="3"/>
    <n v="2"/>
    <n v="302"/>
    <n v="2"/>
    <n v="10"/>
    <x v="0"/>
    <x v="0"/>
    <x v="0"/>
    <s v="NA"/>
    <n v="5.3807494359322234"/>
  </r>
  <r>
    <x v="2"/>
    <m/>
    <s v="Walkamin"/>
    <s v="N by Pop by cult"/>
    <n v="3"/>
    <n v="3"/>
    <n v="303"/>
    <n v="2"/>
    <n v="15"/>
    <x v="0"/>
    <x v="3"/>
    <x v="3"/>
    <s v="NA"/>
    <n v="2.0543993599858426"/>
  </r>
  <r>
    <x v="2"/>
    <m/>
    <s v="Walkamin"/>
    <s v="N by Pop by cult"/>
    <n v="3"/>
    <n v="4"/>
    <n v="304"/>
    <n v="1"/>
    <n v="12"/>
    <x v="0"/>
    <x v="1"/>
    <x v="0"/>
    <s v="NA"/>
    <n v="4.3008463444487566"/>
  </r>
  <r>
    <x v="2"/>
    <m/>
    <s v="Walkamin"/>
    <s v="N by Pop by cult"/>
    <n v="3"/>
    <n v="5"/>
    <n v="305"/>
    <n v="1"/>
    <n v="1"/>
    <x v="0"/>
    <x v="2"/>
    <x v="1"/>
    <s v="NA"/>
    <n v="2.6347571918811146"/>
  </r>
  <r>
    <x v="2"/>
    <m/>
    <s v="Walkamin"/>
    <s v="N by Pop by cult"/>
    <n v="3"/>
    <n v="6"/>
    <n v="306"/>
    <n v="1"/>
    <n v="8"/>
    <x v="0"/>
    <x v="1"/>
    <x v="2"/>
    <s v="NA"/>
    <n v="6.5041687375591906"/>
  </r>
  <r>
    <x v="2"/>
    <m/>
    <s v="Walkamin"/>
    <s v="N by Pop by cult"/>
    <n v="3"/>
    <n v="7"/>
    <n v="307"/>
    <n v="1"/>
    <n v="2"/>
    <x v="1"/>
    <x v="0"/>
    <x v="1"/>
    <s v="NA"/>
    <n v="8.7443726672408868"/>
  </r>
  <r>
    <x v="2"/>
    <m/>
    <s v="Walkamin"/>
    <s v="N by Pop by cult"/>
    <n v="3"/>
    <n v="8"/>
    <n v="308"/>
    <n v="2"/>
    <n v="10"/>
    <x v="1"/>
    <x v="0"/>
    <x v="0"/>
    <s v="NA"/>
    <n v="5.3295817535898751"/>
  </r>
  <r>
    <x v="2"/>
    <m/>
    <s v="Walkamin"/>
    <s v="N by Pop by cult"/>
    <n v="3"/>
    <n v="9"/>
    <n v="309"/>
    <n v="2"/>
    <n v="14"/>
    <x v="1"/>
    <x v="0"/>
    <x v="3"/>
    <s v="NA"/>
    <n v="3.5030997800798085"/>
  </r>
  <r>
    <x v="2"/>
    <m/>
    <s v="Walkamin"/>
    <s v="N by Pop by cult"/>
    <n v="3"/>
    <n v="10"/>
    <n v="310"/>
    <n v="2"/>
    <n v="5"/>
    <x v="1"/>
    <x v="2"/>
    <x v="2"/>
    <s v="NA"/>
    <n v="2.6702052920162007"/>
  </r>
  <r>
    <x v="2"/>
    <m/>
    <s v="Walkamin"/>
    <s v="N by Pop by cult"/>
    <n v="3"/>
    <n v="11"/>
    <n v="311"/>
    <n v="1"/>
    <n v="12"/>
    <x v="1"/>
    <x v="1"/>
    <x v="0"/>
    <s v="NA"/>
    <n v="5.5420789288231154"/>
  </r>
  <r>
    <x v="2"/>
    <m/>
    <s v="Walkamin"/>
    <s v="N by Pop by cult"/>
    <n v="3"/>
    <n v="12"/>
    <n v="312"/>
    <n v="1"/>
    <n v="16"/>
    <x v="1"/>
    <x v="1"/>
    <x v="3"/>
    <s v="NA"/>
    <n v="3.6896146285375169"/>
  </r>
  <r>
    <x v="2"/>
    <m/>
    <s v="Walkamin"/>
    <s v="N by Pop by cult"/>
    <n v="3"/>
    <n v="13"/>
    <n v="313"/>
    <n v="1"/>
    <n v="15"/>
    <x v="2"/>
    <x v="3"/>
    <x v="3"/>
    <s v="NA"/>
    <n v="3.422010668359099"/>
  </r>
  <r>
    <x v="2"/>
    <m/>
    <s v="Walkamin"/>
    <s v="N by Pop by cult"/>
    <n v="3"/>
    <n v="14"/>
    <n v="314"/>
    <n v="3"/>
    <n v="8"/>
    <x v="2"/>
    <x v="1"/>
    <x v="2"/>
    <s v="NA"/>
    <n v="2.5104904615308539"/>
  </r>
  <r>
    <x v="2"/>
    <m/>
    <s v="Walkamin"/>
    <s v="N by Pop by cult"/>
    <n v="3"/>
    <n v="15"/>
    <n v="315"/>
    <n v="1"/>
    <n v="11"/>
    <x v="2"/>
    <x v="3"/>
    <x v="0"/>
    <s v="NA"/>
    <n v="6.106274442487388"/>
  </r>
  <r>
    <x v="2"/>
    <m/>
    <s v="Walkamin"/>
    <s v="N by Pop by cult"/>
    <n v="3"/>
    <n v="16"/>
    <n v="316"/>
    <n v="1"/>
    <n v="1"/>
    <x v="2"/>
    <x v="2"/>
    <x v="1"/>
    <s v="NA"/>
    <n v="5.9607046579210188"/>
  </r>
  <r>
    <x v="2"/>
    <m/>
    <s v="Walkamin"/>
    <s v="N by Pop by cult"/>
    <n v="3"/>
    <n v="17"/>
    <n v="317"/>
    <n v="1"/>
    <n v="10"/>
    <x v="2"/>
    <x v="0"/>
    <x v="0"/>
    <s v="NA"/>
    <n v="5.2353332591521093"/>
  </r>
  <r>
    <x v="2"/>
    <m/>
    <s v="Walkamin"/>
    <s v="N by Pop by cult"/>
    <n v="3"/>
    <n v="18"/>
    <n v="318"/>
    <n v="2"/>
    <n v="1"/>
    <x v="2"/>
    <x v="2"/>
    <x v="1"/>
    <s v="NA"/>
    <n v="8.6873193637205404"/>
  </r>
  <r>
    <x v="2"/>
    <m/>
    <s v="Walkamin"/>
    <s v="N by Pop by cult"/>
    <n v="4"/>
    <n v="1"/>
    <n v="401"/>
    <n v="1"/>
    <n v="3"/>
    <x v="0"/>
    <x v="3"/>
    <x v="1"/>
    <s v="NA"/>
    <n v="6.9869146380162315"/>
  </r>
  <r>
    <x v="2"/>
    <m/>
    <s v="Walkamin"/>
    <s v="N by Pop by cult"/>
    <n v="4"/>
    <n v="2"/>
    <n v="402"/>
    <n v="2"/>
    <n v="13"/>
    <x v="0"/>
    <x v="2"/>
    <x v="3"/>
    <s v="NA"/>
    <n v="4.89340806515784"/>
  </r>
  <r>
    <x v="2"/>
    <m/>
    <s v="Walkamin"/>
    <s v="N by Pop by cult"/>
    <n v="4"/>
    <n v="3"/>
    <n v="403"/>
    <n v="2"/>
    <n v="14"/>
    <x v="0"/>
    <x v="0"/>
    <x v="3"/>
    <s v="NA"/>
    <n v="3.5953022805265409"/>
  </r>
  <r>
    <x v="2"/>
    <m/>
    <s v="Walkamin"/>
    <s v="N by Pop by cult"/>
    <n v="4"/>
    <n v="4"/>
    <n v="404"/>
    <n v="2"/>
    <n v="1"/>
    <x v="0"/>
    <x v="2"/>
    <x v="1"/>
    <s v="NA"/>
    <n v="6.9480518155854769"/>
  </r>
  <r>
    <x v="2"/>
    <m/>
    <s v="Walkamin"/>
    <s v="N by Pop by cult"/>
    <n v="4"/>
    <n v="5"/>
    <n v="405"/>
    <n v="2"/>
    <n v="7"/>
    <x v="0"/>
    <x v="3"/>
    <x v="2"/>
    <s v="NA"/>
    <n v="4.5071150097465891"/>
  </r>
  <r>
    <x v="2"/>
    <m/>
    <s v="Walkamin"/>
    <s v="N by Pop by cult"/>
    <n v="4"/>
    <n v="6"/>
    <n v="406"/>
    <n v="3"/>
    <n v="16"/>
    <x v="0"/>
    <x v="1"/>
    <x v="3"/>
    <s v="NA"/>
    <n v="2.896217870257038"/>
  </r>
  <r>
    <x v="2"/>
    <m/>
    <s v="Walkamin"/>
    <s v="N by Pop by cult"/>
    <n v="4"/>
    <n v="7"/>
    <n v="407"/>
    <n v="1"/>
    <n v="4"/>
    <x v="1"/>
    <x v="1"/>
    <x v="1"/>
    <s v="NA"/>
    <n v="7.9251325989392098"/>
  </r>
  <r>
    <x v="2"/>
    <m/>
    <s v="Walkamin"/>
    <s v="N by Pop by cult"/>
    <n v="4"/>
    <n v="8"/>
    <n v="408"/>
    <n v="1"/>
    <n v="15"/>
    <x v="1"/>
    <x v="3"/>
    <x v="3"/>
    <s v="NA"/>
    <n v="4.3572338828696786"/>
  </r>
  <r>
    <x v="2"/>
    <m/>
    <s v="Walkamin"/>
    <s v="N by Pop by cult"/>
    <n v="4"/>
    <n v="9"/>
    <n v="409"/>
    <n v="2"/>
    <n v="2"/>
    <x v="1"/>
    <x v="0"/>
    <x v="1"/>
    <s v="NA"/>
    <n v="7.3585207490119222"/>
  </r>
  <r>
    <x v="2"/>
    <m/>
    <s v="Walkamin"/>
    <s v="N by Pop by cult"/>
    <n v="4"/>
    <n v="10"/>
    <n v="410"/>
    <n v="2"/>
    <n v="9"/>
    <x v="1"/>
    <x v="2"/>
    <x v="0"/>
    <s v="NA"/>
    <n v="7.2552291581667347"/>
  </r>
  <r>
    <x v="2"/>
    <m/>
    <s v="Walkamin"/>
    <s v="N by Pop by cult"/>
    <n v="4"/>
    <n v="11"/>
    <n v="411"/>
    <n v="2"/>
    <n v="1"/>
    <x v="1"/>
    <x v="2"/>
    <x v="1"/>
    <s v="NA"/>
    <n v="5.6662328885417992"/>
  </r>
  <r>
    <x v="2"/>
    <m/>
    <s v="Walkamin"/>
    <s v="N by Pop by cult"/>
    <n v="4"/>
    <n v="12"/>
    <n v="412"/>
    <n v="2"/>
    <n v="12"/>
    <x v="1"/>
    <x v="1"/>
    <x v="0"/>
    <s v="NA"/>
    <n v="5.2731998708427508"/>
  </r>
  <r>
    <x v="2"/>
    <m/>
    <s v="Walkamin"/>
    <s v="N by Pop by cult"/>
    <n v="4"/>
    <n v="13"/>
    <n v="413"/>
    <n v="2"/>
    <n v="10"/>
    <x v="2"/>
    <x v="0"/>
    <x v="0"/>
    <s v="NA"/>
    <n v="7.8350397796817637"/>
  </r>
  <r>
    <x v="2"/>
    <m/>
    <s v="Walkamin"/>
    <s v="N by Pop by cult"/>
    <n v="4"/>
    <n v="14"/>
    <n v="414"/>
    <n v="2"/>
    <n v="7"/>
    <x v="2"/>
    <x v="3"/>
    <x v="2"/>
    <s v="NA"/>
    <n v="4.8056397898816821"/>
  </r>
  <r>
    <x v="2"/>
    <m/>
    <s v="Walkamin"/>
    <s v="N by Pop by cult"/>
    <n v="4"/>
    <n v="15"/>
    <n v="415"/>
    <n v="2"/>
    <n v="12"/>
    <x v="2"/>
    <x v="1"/>
    <x v="0"/>
    <s v="NA"/>
    <n v="5.6297963542217593"/>
  </r>
  <r>
    <x v="2"/>
    <m/>
    <s v="Walkamin"/>
    <s v="N by Pop by cult"/>
    <n v="4"/>
    <n v="16"/>
    <n v="416"/>
    <n v="1"/>
    <n v="9"/>
    <x v="2"/>
    <x v="2"/>
    <x v="0"/>
    <s v="NA"/>
    <n v="6.1839890423733754"/>
  </r>
  <r>
    <x v="2"/>
    <m/>
    <s v="Walkamin"/>
    <s v="N by Pop by cult"/>
    <n v="4"/>
    <n v="17"/>
    <n v="417"/>
    <n v="3"/>
    <n v="13"/>
    <x v="2"/>
    <x v="2"/>
    <x v="3"/>
    <s v="NA"/>
    <n v="4.0727858527131788"/>
  </r>
  <r>
    <x v="2"/>
    <m/>
    <s v="Walkamin"/>
    <s v="N by Pop by cult"/>
    <n v="4"/>
    <n v="18"/>
    <n v="418"/>
    <n v="2"/>
    <n v="11"/>
    <x v="2"/>
    <x v="3"/>
    <x v="0"/>
    <s v="NA"/>
    <n v="4.7305354268822297"/>
  </r>
  <r>
    <x v="2"/>
    <m/>
    <s v="Walkamin"/>
    <s v="N by Pop by cult"/>
    <n v="5"/>
    <n v="1"/>
    <n v="501"/>
    <n v="3"/>
    <n v="15"/>
    <x v="0"/>
    <x v="3"/>
    <x v="3"/>
    <s v="NA"/>
    <n v="3.8454682868561139"/>
  </r>
  <r>
    <x v="2"/>
    <m/>
    <s v="Walkamin"/>
    <s v="N by Pop by cult"/>
    <n v="5"/>
    <n v="2"/>
    <n v="502"/>
    <n v="3"/>
    <n v="7"/>
    <x v="0"/>
    <x v="3"/>
    <x v="2"/>
    <s v="NA"/>
    <n v="6.5700510493477058"/>
  </r>
  <r>
    <x v="2"/>
    <m/>
    <s v="Walkamin"/>
    <s v="N by Pop by cult"/>
    <n v="5"/>
    <n v="3"/>
    <n v="503"/>
    <n v="2"/>
    <n v="12"/>
    <x v="0"/>
    <x v="1"/>
    <x v="0"/>
    <s v="NA"/>
    <n v="2.7849722860753707"/>
  </r>
  <r>
    <x v="2"/>
    <m/>
    <s v="Walkamin"/>
    <s v="N by Pop by cult"/>
    <n v="5"/>
    <n v="4"/>
    <n v="504"/>
    <n v="1"/>
    <n v="2"/>
    <x v="0"/>
    <x v="0"/>
    <x v="1"/>
    <s v="NA"/>
    <n v="2.0117300328678116"/>
  </r>
  <r>
    <x v="2"/>
    <m/>
    <s v="Walkamin"/>
    <s v="N by Pop by cult"/>
    <n v="5"/>
    <n v="5"/>
    <n v="505"/>
    <n v="3"/>
    <n v="9"/>
    <x v="0"/>
    <x v="2"/>
    <x v="0"/>
    <s v="NA"/>
    <n v="6.4250891384173281"/>
  </r>
  <r>
    <x v="2"/>
    <m/>
    <s v="Walkamin"/>
    <s v="N by Pop by cult"/>
    <n v="5"/>
    <n v="6"/>
    <n v="506"/>
    <n v="3"/>
    <n v="1"/>
    <x v="0"/>
    <x v="2"/>
    <x v="1"/>
    <s v="NA"/>
    <n v="4.7503916768665855"/>
  </r>
  <r>
    <x v="2"/>
    <m/>
    <s v="Walkamin"/>
    <s v="N by Pop by cult"/>
    <n v="5"/>
    <n v="7"/>
    <n v="507"/>
    <n v="2"/>
    <n v="4"/>
    <x v="1"/>
    <x v="1"/>
    <x v="1"/>
    <s v="NA"/>
    <n v="6.8411820755123403"/>
  </r>
  <r>
    <x v="2"/>
    <m/>
    <s v="Walkamin"/>
    <s v="N by Pop by cult"/>
    <n v="5"/>
    <n v="8"/>
    <n v="508"/>
    <n v="3"/>
    <n v="4"/>
    <x v="1"/>
    <x v="1"/>
    <x v="1"/>
    <s v="NA"/>
    <n v="5.4606293349653203"/>
  </r>
  <r>
    <x v="2"/>
    <m/>
    <s v="Walkamin"/>
    <s v="N by Pop by cult"/>
    <n v="5"/>
    <n v="9"/>
    <n v="509"/>
    <n v="3"/>
    <n v="9"/>
    <x v="1"/>
    <x v="2"/>
    <x v="0"/>
    <s v="NA"/>
    <n v="4.2164428942237171"/>
  </r>
  <r>
    <x v="2"/>
    <m/>
    <s v="Walkamin"/>
    <s v="N by Pop by cult"/>
    <n v="5"/>
    <n v="10"/>
    <n v="510"/>
    <n v="3"/>
    <n v="7"/>
    <x v="1"/>
    <x v="3"/>
    <x v="2"/>
    <s v="NA"/>
    <n v="4.3872858646760466"/>
  </r>
  <r>
    <x v="2"/>
    <m/>
    <s v="Walkamin"/>
    <s v="N by Pop by cult"/>
    <n v="5"/>
    <n v="11"/>
    <n v="511"/>
    <n v="1"/>
    <n v="6"/>
    <x v="1"/>
    <x v="0"/>
    <x v="2"/>
    <s v="NA"/>
    <n v="4.2777947150655908"/>
  </r>
  <r>
    <x v="2"/>
    <m/>
    <s v="Walkamin"/>
    <s v="N by Pop by cult"/>
    <n v="5"/>
    <n v="12"/>
    <n v="512"/>
    <n v="2"/>
    <n v="13"/>
    <x v="1"/>
    <x v="2"/>
    <x v="3"/>
    <s v="NA"/>
    <n v="2.8102713178294585"/>
  </r>
  <r>
    <x v="2"/>
    <m/>
    <s v="Walkamin"/>
    <s v="N by Pop by cult"/>
    <n v="5"/>
    <n v="13"/>
    <n v="513"/>
    <n v="2"/>
    <n v="15"/>
    <x v="2"/>
    <x v="3"/>
    <x v="3"/>
    <s v="NA"/>
    <n v="3.0575959170104423"/>
  </r>
  <r>
    <x v="2"/>
    <m/>
    <s v="Walkamin"/>
    <s v="N by Pop by cult"/>
    <n v="5"/>
    <n v="14"/>
    <n v="514"/>
    <n v="3"/>
    <n v="15"/>
    <x v="2"/>
    <x v="3"/>
    <x v="3"/>
    <s v="NA"/>
    <n v="1.8197974119910745"/>
  </r>
  <r>
    <x v="2"/>
    <m/>
    <s v="Walkamin"/>
    <s v="N by Pop by cult"/>
    <n v="5"/>
    <n v="15"/>
    <n v="515"/>
    <n v="3"/>
    <n v="7"/>
    <x v="2"/>
    <x v="3"/>
    <x v="2"/>
    <s v="NA"/>
    <n v="5.5747981423556041"/>
  </r>
  <r>
    <x v="2"/>
    <m/>
    <s v="Walkamin"/>
    <s v="N by Pop by cult"/>
    <n v="5"/>
    <n v="16"/>
    <n v="516"/>
    <n v="1"/>
    <n v="2"/>
    <x v="2"/>
    <x v="0"/>
    <x v="1"/>
    <s v="NA"/>
    <n v="6.9806531473674172"/>
  </r>
  <r>
    <x v="2"/>
    <m/>
    <s v="Walkamin"/>
    <s v="N by Pop by cult"/>
    <n v="5"/>
    <n v="17"/>
    <n v="517"/>
    <n v="3"/>
    <n v="10"/>
    <x v="2"/>
    <x v="0"/>
    <x v="0"/>
    <s v="NA"/>
    <n v="6.4603559393747094"/>
  </r>
  <r>
    <x v="2"/>
    <m/>
    <s v="Walkamin"/>
    <s v="N by Pop by cult"/>
    <n v="5"/>
    <n v="18"/>
    <n v="518"/>
    <n v="2"/>
    <n v="6"/>
    <x v="2"/>
    <x v="0"/>
    <x v="2"/>
    <s v="NA"/>
    <n v="4.95711311400418"/>
  </r>
  <r>
    <x v="2"/>
    <m/>
    <s v="Walkamin"/>
    <s v="N by Pop by cult"/>
    <n v="6"/>
    <n v="1"/>
    <n v="601"/>
    <n v="2"/>
    <n v="4"/>
    <x v="0"/>
    <x v="1"/>
    <x v="1"/>
    <s v="NA"/>
    <n v="4.3991527349218336"/>
  </r>
  <r>
    <x v="2"/>
    <m/>
    <s v="Walkamin"/>
    <s v="N by Pop by cult"/>
    <n v="6"/>
    <n v="2"/>
    <n v="602"/>
    <n v="2"/>
    <n v="6"/>
    <x v="0"/>
    <x v="0"/>
    <x v="2"/>
    <s v="NA"/>
    <n v="3.7085208355370205"/>
  </r>
  <r>
    <x v="2"/>
    <m/>
    <s v="Walkamin"/>
    <s v="N by Pop by cult"/>
    <n v="6"/>
    <n v="3"/>
    <n v="603"/>
    <n v="2"/>
    <n v="8"/>
    <x v="0"/>
    <x v="1"/>
    <x v="2"/>
    <s v="NA"/>
    <n v="6.4443739986665465"/>
  </r>
  <r>
    <x v="2"/>
    <m/>
    <s v="Walkamin"/>
    <s v="N by Pop by cult"/>
    <n v="6"/>
    <n v="4"/>
    <n v="604"/>
    <n v="3"/>
    <n v="10"/>
    <x v="0"/>
    <x v="0"/>
    <x v="0"/>
    <s v="NA"/>
    <n v="5.361913880149082"/>
  </r>
  <r>
    <x v="2"/>
    <m/>
    <s v="Walkamin"/>
    <s v="N by Pop by cult"/>
    <n v="6"/>
    <n v="5"/>
    <n v="605"/>
    <n v="2"/>
    <n v="5"/>
    <x v="0"/>
    <x v="2"/>
    <x v="2"/>
    <s v="NA"/>
    <n v="3.901320322770752"/>
  </r>
  <r>
    <x v="2"/>
    <m/>
    <s v="Walkamin"/>
    <s v="N by Pop by cult"/>
    <n v="6"/>
    <n v="6"/>
    <n v="606"/>
    <n v="4"/>
    <n v="15"/>
    <x v="0"/>
    <x v="3"/>
    <x v="3"/>
    <s v="NA"/>
    <n v="3.9617439232265279"/>
  </r>
  <r>
    <x v="2"/>
    <m/>
    <s v="Walkamin"/>
    <s v="N by Pop by cult"/>
    <n v="6"/>
    <n v="7"/>
    <n v="607"/>
    <n v="2"/>
    <n v="16"/>
    <x v="1"/>
    <x v="1"/>
    <x v="3"/>
    <s v="NA"/>
    <n v="2.6182819854514339"/>
  </r>
  <r>
    <x v="2"/>
    <m/>
    <s v="Walkamin"/>
    <s v="N by Pop by cult"/>
    <n v="6"/>
    <n v="8"/>
    <n v="608"/>
    <n v="3"/>
    <n v="5"/>
    <x v="1"/>
    <x v="2"/>
    <x v="2"/>
    <s v="NA"/>
    <n v="6.354027903973086"/>
  </r>
  <r>
    <x v="2"/>
    <m/>
    <s v="Walkamin"/>
    <s v="N by Pop by cult"/>
    <n v="6"/>
    <n v="9"/>
    <n v="609"/>
    <n v="4"/>
    <n v="5"/>
    <x v="1"/>
    <x v="2"/>
    <x v="2"/>
    <s v="NA"/>
    <n v="5.4517547568710372"/>
  </r>
  <r>
    <x v="2"/>
    <m/>
    <s v="Walkamin"/>
    <s v="N by Pop by cult"/>
    <n v="6"/>
    <n v="10"/>
    <n v="610"/>
    <n v="4"/>
    <n v="4"/>
    <x v="1"/>
    <x v="1"/>
    <x v="1"/>
    <s v="NA"/>
    <n v="7.1614941747132717"/>
  </r>
  <r>
    <x v="2"/>
    <m/>
    <s v="Walkamin"/>
    <s v="N by Pop by cult"/>
    <n v="6"/>
    <n v="11"/>
    <n v="611"/>
    <n v="2"/>
    <n v="15"/>
    <x v="1"/>
    <x v="3"/>
    <x v="3"/>
    <s v="NA"/>
    <n v="1.2542986436596313"/>
  </r>
  <r>
    <x v="2"/>
    <m/>
    <s v="Walkamin"/>
    <s v="N by Pop by cult"/>
    <n v="6"/>
    <n v="12"/>
    <n v="612"/>
    <n v="3"/>
    <n v="11"/>
    <x v="1"/>
    <x v="3"/>
    <x v="0"/>
    <s v="NA"/>
    <n v="3.6486175378889651"/>
  </r>
  <r>
    <x v="2"/>
    <m/>
    <s v="Walkamin"/>
    <s v="N by Pop by cult"/>
    <n v="6"/>
    <n v="13"/>
    <n v="613"/>
    <n v="4"/>
    <n v="13"/>
    <x v="2"/>
    <x v="2"/>
    <x v="3"/>
    <s v="NA"/>
    <n v="2.3418154102619941"/>
  </r>
  <r>
    <x v="2"/>
    <m/>
    <s v="Walkamin"/>
    <s v="N by Pop by cult"/>
    <n v="6"/>
    <n v="14"/>
    <n v="614"/>
    <n v="3"/>
    <n v="4"/>
    <x v="2"/>
    <x v="1"/>
    <x v="1"/>
    <s v="NA"/>
    <n v="6.5685872006999855"/>
  </r>
  <r>
    <x v="2"/>
    <m/>
    <s v="Walkamin"/>
    <s v="N by Pop by cult"/>
    <n v="6"/>
    <n v="15"/>
    <n v="615"/>
    <n v="4"/>
    <n v="10"/>
    <x v="2"/>
    <x v="0"/>
    <x v="0"/>
    <s v="NA"/>
    <n v="5.9287134421487506"/>
  </r>
  <r>
    <x v="2"/>
    <m/>
    <s v="Walkamin"/>
    <s v="N by Pop by cult"/>
    <n v="6"/>
    <n v="16"/>
    <n v="616"/>
    <n v="2"/>
    <n v="9"/>
    <x v="2"/>
    <x v="2"/>
    <x v="0"/>
    <s v="NA"/>
    <n v="4.5522204061888472"/>
  </r>
  <r>
    <x v="2"/>
    <m/>
    <s v="Walkamin"/>
    <s v="N by Pop by cult"/>
    <n v="6"/>
    <n v="17"/>
    <n v="617"/>
    <n v="3"/>
    <n v="5"/>
    <x v="2"/>
    <x v="2"/>
    <x v="2"/>
    <s v="NA"/>
    <n v="2.3067433205988901"/>
  </r>
  <r>
    <x v="2"/>
    <m/>
    <s v="Walkamin"/>
    <s v="N by Pop by cult"/>
    <n v="6"/>
    <n v="18"/>
    <n v="618"/>
    <n v="1"/>
    <n v="3"/>
    <x v="2"/>
    <x v="3"/>
    <x v="1"/>
    <s v="NA"/>
    <n v="4.1521444114161374"/>
  </r>
  <r>
    <x v="2"/>
    <m/>
    <s v="Walkamin"/>
    <s v="N by Pop by cult"/>
    <n v="7"/>
    <n v="1"/>
    <n v="701"/>
    <n v="3"/>
    <n v="6"/>
    <x v="0"/>
    <x v="0"/>
    <x v="2"/>
    <s v="NA"/>
    <n v="3.9341508104298804"/>
  </r>
  <r>
    <x v="2"/>
    <m/>
    <s v="Walkamin"/>
    <s v="N by Pop by cult"/>
    <n v="7"/>
    <n v="2"/>
    <n v="702"/>
    <n v="2"/>
    <n v="11"/>
    <x v="0"/>
    <x v="3"/>
    <x v="0"/>
    <s v="NA"/>
    <n v="5.3705436187835796"/>
  </r>
  <r>
    <x v="2"/>
    <m/>
    <s v="Walkamin"/>
    <s v="N by Pop by cult"/>
    <n v="7"/>
    <n v="3"/>
    <n v="703"/>
    <n v="4"/>
    <n v="10"/>
    <x v="0"/>
    <x v="0"/>
    <x v="0"/>
    <s v="NA"/>
    <n v="5.8716612475689152"/>
  </r>
  <r>
    <x v="2"/>
    <m/>
    <s v="Walkamin"/>
    <s v="N by Pop by cult"/>
    <n v="7"/>
    <n v="4"/>
    <n v="704"/>
    <n v="4"/>
    <n v="9"/>
    <x v="0"/>
    <x v="2"/>
    <x v="0"/>
    <s v="NA"/>
    <n v="5.9243217054263582"/>
  </r>
  <r>
    <x v="2"/>
    <m/>
    <s v="Walkamin"/>
    <s v="N by Pop by cult"/>
    <n v="7"/>
    <n v="5"/>
    <n v="705"/>
    <n v="3"/>
    <n v="13"/>
    <x v="0"/>
    <x v="2"/>
    <x v="3"/>
    <s v="NA"/>
    <n v="3.8650963767899618"/>
  </r>
  <r>
    <x v="2"/>
    <m/>
    <s v="Walkamin"/>
    <s v="N by Pop by cult"/>
    <n v="7"/>
    <n v="6"/>
    <n v="706"/>
    <n v="3"/>
    <n v="8"/>
    <x v="0"/>
    <x v="1"/>
    <x v="2"/>
    <s v="NA"/>
    <n v="5.2968863341117816"/>
  </r>
  <r>
    <x v="2"/>
    <m/>
    <s v="Walkamin"/>
    <s v="N by Pop by cult"/>
    <n v="7"/>
    <n v="7"/>
    <n v="707"/>
    <n v="3"/>
    <n v="1"/>
    <x v="1"/>
    <x v="2"/>
    <x v="1"/>
    <s v="NA"/>
    <m/>
  </r>
  <r>
    <x v="2"/>
    <m/>
    <s v="Walkamin"/>
    <s v="N by Pop by cult"/>
    <n v="7"/>
    <n v="8"/>
    <n v="708"/>
    <n v="3"/>
    <n v="13"/>
    <x v="1"/>
    <x v="2"/>
    <x v="3"/>
    <s v="NA"/>
    <n v="3.4818184565634596"/>
  </r>
  <r>
    <x v="2"/>
    <m/>
    <s v="Walkamin"/>
    <s v="N by Pop by cult"/>
    <n v="7"/>
    <n v="9"/>
    <n v="709"/>
    <n v="2"/>
    <n v="6"/>
    <x v="1"/>
    <x v="0"/>
    <x v="2"/>
    <s v="NA"/>
    <n v="6.9517913059149503"/>
  </r>
  <r>
    <x v="2"/>
    <m/>
    <s v="Walkamin"/>
    <s v="N by Pop by cult"/>
    <n v="7"/>
    <n v="10"/>
    <n v="710"/>
    <n v="3"/>
    <n v="2"/>
    <x v="1"/>
    <x v="0"/>
    <x v="1"/>
    <s v="NA"/>
    <n v="5.9535309456654781"/>
  </r>
  <r>
    <x v="2"/>
    <m/>
    <s v="Walkamin"/>
    <s v="N by Pop by cult"/>
    <n v="7"/>
    <n v="11"/>
    <n v="711"/>
    <n v="3"/>
    <n v="12"/>
    <x v="1"/>
    <x v="1"/>
    <x v="0"/>
    <s v="NA"/>
    <n v="4.6407491120439133"/>
  </r>
  <r>
    <x v="2"/>
    <m/>
    <s v="Walkamin"/>
    <s v="N by Pop by cult"/>
    <n v="7"/>
    <n v="12"/>
    <n v="712"/>
    <n v="3"/>
    <n v="3"/>
    <x v="1"/>
    <x v="3"/>
    <x v="1"/>
    <s v="NA"/>
    <n v="4.5899551710418613"/>
  </r>
  <r>
    <x v="2"/>
    <m/>
    <s v="Walkamin"/>
    <s v="N by Pop by cult"/>
    <n v="7"/>
    <n v="13"/>
    <n v="713"/>
    <n v="1"/>
    <n v="16"/>
    <x v="2"/>
    <x v="1"/>
    <x v="3"/>
    <s v="NA"/>
    <n v="2.352628284563786"/>
  </r>
  <r>
    <x v="2"/>
    <m/>
    <s v="Walkamin"/>
    <s v="N by Pop by cult"/>
    <n v="7"/>
    <n v="14"/>
    <n v="714"/>
    <n v="2"/>
    <n v="2"/>
    <x v="2"/>
    <x v="0"/>
    <x v="1"/>
    <s v="NA"/>
    <n v="3.5630435549108217"/>
  </r>
  <r>
    <x v="2"/>
    <m/>
    <s v="Walkamin"/>
    <s v="N by Pop by cult"/>
    <n v="7"/>
    <n v="15"/>
    <n v="715"/>
    <n v="3"/>
    <n v="2"/>
    <x v="2"/>
    <x v="0"/>
    <x v="1"/>
    <s v="NA"/>
    <n v="6.3206283650344295"/>
  </r>
  <r>
    <x v="2"/>
    <m/>
    <s v="Walkamin"/>
    <s v="N by Pop by cult"/>
    <n v="7"/>
    <n v="16"/>
    <n v="716"/>
    <n v="4"/>
    <n v="7"/>
    <x v="2"/>
    <x v="3"/>
    <x v="2"/>
    <s v="NA"/>
    <n v="1.2202329636021298"/>
  </r>
  <r>
    <x v="2"/>
    <m/>
    <s v="Walkamin"/>
    <s v="N by Pop by cult"/>
    <n v="7"/>
    <n v="17"/>
    <n v="717"/>
    <n v="2"/>
    <n v="3"/>
    <x v="2"/>
    <x v="3"/>
    <x v="1"/>
    <s v="NA"/>
    <n v="8.5211921563886772"/>
  </r>
  <r>
    <x v="2"/>
    <m/>
    <s v="Walkamin"/>
    <s v="N by Pop by cult"/>
    <n v="7"/>
    <n v="18"/>
    <n v="718"/>
    <n v="3"/>
    <n v="9"/>
    <x v="2"/>
    <x v="2"/>
    <x v="0"/>
    <s v="NA"/>
    <n v="3.9957553412743443"/>
  </r>
  <r>
    <x v="2"/>
    <m/>
    <s v="Walkamin"/>
    <s v="N by Pop by cult"/>
    <n v="8"/>
    <n v="1"/>
    <n v="801"/>
    <n v="3"/>
    <n v="5"/>
    <x v="0"/>
    <x v="2"/>
    <x v="2"/>
    <s v="NA"/>
    <n v="4.9895348837209301"/>
  </r>
  <r>
    <x v="2"/>
    <m/>
    <s v="Walkamin"/>
    <s v="N by Pop by cult"/>
    <n v="8"/>
    <n v="2"/>
    <n v="802"/>
    <n v="3"/>
    <n v="11"/>
    <x v="0"/>
    <x v="3"/>
    <x v="0"/>
    <s v="NA"/>
    <n v="5.1826924589422569"/>
  </r>
  <r>
    <x v="2"/>
    <m/>
    <s v="Walkamin"/>
    <s v="N by Pop by cult"/>
    <n v="8"/>
    <n v="3"/>
    <n v="803"/>
    <n v="4"/>
    <n v="7"/>
    <x v="0"/>
    <x v="3"/>
    <x v="2"/>
    <s v="NA"/>
    <n v="5.9602339181286563"/>
  </r>
  <r>
    <x v="2"/>
    <m/>
    <s v="Walkamin"/>
    <s v="N by Pop by cult"/>
    <n v="8"/>
    <n v="4"/>
    <n v="804"/>
    <n v="2"/>
    <n v="3"/>
    <x v="0"/>
    <x v="3"/>
    <x v="1"/>
    <s v="NA"/>
    <n v="7.4504147966816285"/>
  </r>
  <r>
    <x v="2"/>
    <m/>
    <s v="Walkamin"/>
    <s v="N by Pop by cult"/>
    <n v="8"/>
    <n v="5"/>
    <n v="805"/>
    <n v="4"/>
    <n v="6"/>
    <x v="0"/>
    <x v="0"/>
    <x v="2"/>
    <s v="NA"/>
    <n v="5.1363364629668329"/>
  </r>
  <r>
    <x v="2"/>
    <m/>
    <s v="Walkamin"/>
    <s v="N by Pop by cult"/>
    <n v="8"/>
    <n v="6"/>
    <n v="806"/>
    <n v="2"/>
    <n v="2"/>
    <x v="0"/>
    <x v="0"/>
    <x v="1"/>
    <s v="NA"/>
    <n v="6.6266262217728356"/>
  </r>
  <r>
    <x v="2"/>
    <m/>
    <s v="Walkamin"/>
    <s v="N by Pop by cult"/>
    <n v="8"/>
    <n v="7"/>
    <n v="807"/>
    <n v="4"/>
    <n v="11"/>
    <x v="1"/>
    <x v="3"/>
    <x v="0"/>
    <s v="NA"/>
    <n v="5.9178025954674363"/>
  </r>
  <r>
    <x v="2"/>
    <m/>
    <s v="Walkamin"/>
    <s v="N by Pop by cult"/>
    <n v="8"/>
    <n v="8"/>
    <n v="808"/>
    <n v="1"/>
    <n v="8"/>
    <x v="1"/>
    <x v="1"/>
    <x v="2"/>
    <s v="NA"/>
    <n v="5.3582506006618624"/>
  </r>
  <r>
    <x v="2"/>
    <m/>
    <s v="Walkamin"/>
    <s v="N by Pop by cult"/>
    <n v="8"/>
    <n v="9"/>
    <n v="809"/>
    <n v="3"/>
    <n v="16"/>
    <x v="1"/>
    <x v="1"/>
    <x v="3"/>
    <s v="NA"/>
    <n v="2.6958978698540781"/>
  </r>
  <r>
    <x v="2"/>
    <m/>
    <s v="Walkamin"/>
    <s v="N by Pop by cult"/>
    <n v="8"/>
    <n v="10"/>
    <n v="810"/>
    <n v="3"/>
    <n v="10"/>
    <x v="1"/>
    <x v="0"/>
    <x v="0"/>
    <s v="NA"/>
    <n v="4.8198775759487171"/>
  </r>
  <r>
    <x v="2"/>
    <m/>
    <s v="Walkamin"/>
    <s v="N by Pop by cult"/>
    <n v="8"/>
    <n v="11"/>
    <n v="811"/>
    <n v="3"/>
    <n v="14"/>
    <x v="1"/>
    <x v="0"/>
    <x v="3"/>
    <s v="NA"/>
    <n v="0.890698178118279"/>
  </r>
  <r>
    <x v="2"/>
    <m/>
    <s v="Walkamin"/>
    <s v="N by Pop by cult"/>
    <n v="8"/>
    <n v="12"/>
    <n v="812"/>
    <n v="4"/>
    <n v="10"/>
    <x v="1"/>
    <x v="0"/>
    <x v="0"/>
    <s v="NA"/>
    <n v="1.88092906685318"/>
  </r>
  <r>
    <x v="2"/>
    <m/>
    <s v="Walkamin"/>
    <s v="N by Pop by cult"/>
    <n v="8"/>
    <n v="13"/>
    <n v="813"/>
    <n v="3"/>
    <n v="11"/>
    <x v="2"/>
    <x v="3"/>
    <x v="0"/>
    <s v="NA"/>
    <n v="5.2355702635860411"/>
  </r>
  <r>
    <x v="2"/>
    <m/>
    <s v="Walkamin"/>
    <s v="N by Pop by cult"/>
    <n v="8"/>
    <n v="14"/>
    <n v="814"/>
    <n v="3"/>
    <n v="6"/>
    <x v="2"/>
    <x v="0"/>
    <x v="2"/>
    <s v="NA"/>
    <n v="1.8588909288725695"/>
  </r>
  <r>
    <x v="2"/>
    <m/>
    <s v="Walkamin"/>
    <s v="N by Pop by cult"/>
    <n v="8"/>
    <n v="15"/>
    <n v="815"/>
    <n v="4"/>
    <n v="5"/>
    <x v="2"/>
    <x v="2"/>
    <x v="2"/>
    <s v="NA"/>
    <n v="4.6132070054550676"/>
  </r>
  <r>
    <x v="2"/>
    <m/>
    <s v="Walkamin"/>
    <s v="N by Pop by cult"/>
    <n v="8"/>
    <n v="16"/>
    <n v="816"/>
    <n v="2"/>
    <n v="16"/>
    <x v="2"/>
    <x v="1"/>
    <x v="3"/>
    <s v="NA"/>
    <m/>
  </r>
  <r>
    <x v="2"/>
    <m/>
    <s v="Walkamin"/>
    <s v="N by Pop by cult"/>
    <n v="8"/>
    <n v="17"/>
    <n v="817"/>
    <n v="3"/>
    <n v="3"/>
    <x v="2"/>
    <x v="3"/>
    <x v="1"/>
    <s v="NA"/>
    <n v="6.8074036296598521"/>
  </r>
  <r>
    <x v="2"/>
    <m/>
    <s v="Walkamin"/>
    <s v="N by Pop by cult"/>
    <n v="8"/>
    <n v="18"/>
    <n v="818"/>
    <n v="4"/>
    <n v="15"/>
    <x v="2"/>
    <x v="3"/>
    <x v="3"/>
    <s v="NA"/>
    <n v="2.4004267695919785"/>
  </r>
  <r>
    <x v="2"/>
    <m/>
    <s v="Walkamin"/>
    <s v="N by Pop by cult"/>
    <n v="9"/>
    <n v="1"/>
    <n v="901"/>
    <n v="3"/>
    <n v="12"/>
    <x v="0"/>
    <x v="1"/>
    <x v="0"/>
    <s v="NA"/>
    <n v="6.1856973653301681"/>
  </r>
  <r>
    <x v="2"/>
    <m/>
    <s v="Walkamin"/>
    <s v="N by Pop by cult"/>
    <n v="9"/>
    <n v="2"/>
    <n v="902"/>
    <n v="3"/>
    <n v="14"/>
    <x v="0"/>
    <x v="0"/>
    <x v="3"/>
    <s v="NA"/>
    <n v="4.6505709466519409"/>
  </r>
  <r>
    <x v="2"/>
    <m/>
    <s v="Walkamin"/>
    <s v="N by Pop by cult"/>
    <n v="9"/>
    <n v="3"/>
    <n v="903"/>
    <n v="4"/>
    <n v="14"/>
    <x v="0"/>
    <x v="0"/>
    <x v="3"/>
    <s v="NA"/>
    <n v="4.4553193204084005"/>
  </r>
  <r>
    <x v="2"/>
    <m/>
    <s v="Walkamin"/>
    <s v="N by Pop by cult"/>
    <n v="9"/>
    <n v="4"/>
    <n v="904"/>
    <n v="4"/>
    <n v="5"/>
    <x v="0"/>
    <x v="2"/>
    <x v="2"/>
    <s v="NA"/>
    <n v="2.3949756694629367"/>
  </r>
  <r>
    <x v="2"/>
    <m/>
    <s v="Walkamin"/>
    <s v="N by Pop by cult"/>
    <n v="9"/>
    <n v="5"/>
    <n v="905"/>
    <n v="3"/>
    <n v="3"/>
    <x v="0"/>
    <x v="3"/>
    <x v="1"/>
    <s v="NA"/>
    <n v="9.0084838290618823"/>
  </r>
  <r>
    <x v="2"/>
    <m/>
    <s v="Walkamin"/>
    <s v="N by Pop by cult"/>
    <n v="9"/>
    <n v="6"/>
    <n v="906"/>
    <n v="3"/>
    <n v="2"/>
    <x v="0"/>
    <x v="0"/>
    <x v="1"/>
    <s v="NA"/>
    <n v="6.0083616523614394"/>
  </r>
  <r>
    <x v="2"/>
    <m/>
    <s v="Walkamin"/>
    <s v="N by Pop by cult"/>
    <n v="9"/>
    <n v="7"/>
    <n v="907"/>
    <n v="3"/>
    <n v="15"/>
    <x v="1"/>
    <x v="3"/>
    <x v="3"/>
    <s v="NA"/>
    <n v="3.9779977560179529"/>
  </r>
  <r>
    <x v="2"/>
    <m/>
    <s v="Walkamin"/>
    <s v="N by Pop by cult"/>
    <n v="9"/>
    <n v="8"/>
    <n v="908"/>
    <n v="3"/>
    <n v="6"/>
    <x v="1"/>
    <x v="0"/>
    <x v="2"/>
    <s v="NA"/>
    <n v="5.9968089555283557"/>
  </r>
  <r>
    <x v="2"/>
    <m/>
    <s v="Walkamin"/>
    <s v="N by Pop by cult"/>
    <n v="9"/>
    <n v="9"/>
    <n v="909"/>
    <n v="4"/>
    <n v="16"/>
    <x v="1"/>
    <x v="1"/>
    <x v="3"/>
    <s v="NA"/>
    <n v="1.9940916028227336"/>
  </r>
  <r>
    <x v="2"/>
    <m/>
    <s v="Walkamin"/>
    <s v="N by Pop by cult"/>
    <n v="9"/>
    <n v="10"/>
    <n v="910"/>
    <n v="4"/>
    <n v="6"/>
    <x v="1"/>
    <x v="0"/>
    <x v="2"/>
    <s v="NA"/>
    <n v="4.5624022247085829"/>
  </r>
  <r>
    <x v="2"/>
    <m/>
    <s v="Walkamin"/>
    <s v="N by Pop by cult"/>
    <n v="9"/>
    <n v="11"/>
    <n v="911"/>
    <n v="2"/>
    <n v="8"/>
    <x v="1"/>
    <x v="1"/>
    <x v="2"/>
    <s v="NA"/>
    <n v="5.6108432595953879"/>
  </r>
  <r>
    <x v="2"/>
    <m/>
    <s v="Walkamin"/>
    <s v="N by Pop by cult"/>
    <n v="9"/>
    <n v="12"/>
    <n v="912"/>
    <n v="4"/>
    <n v="13"/>
    <x v="1"/>
    <x v="2"/>
    <x v="3"/>
    <s v="NA"/>
    <n v="2.3677397988223507"/>
  </r>
  <r>
    <x v="2"/>
    <m/>
    <s v="Walkamin"/>
    <s v="N by Pop by cult"/>
    <n v="9"/>
    <n v="13"/>
    <n v="913"/>
    <n v="4"/>
    <n v="9"/>
    <x v="2"/>
    <x v="2"/>
    <x v="0"/>
    <s v="NA"/>
    <n v="5.9310757513939887"/>
  </r>
  <r>
    <x v="2"/>
    <m/>
    <s v="Walkamin"/>
    <s v="N by Pop by cult"/>
    <n v="9"/>
    <n v="14"/>
    <n v="914"/>
    <n v="4"/>
    <n v="4"/>
    <x v="2"/>
    <x v="1"/>
    <x v="1"/>
    <s v="NA"/>
    <n v="6.2464453913998339"/>
  </r>
  <r>
    <x v="2"/>
    <m/>
    <s v="Walkamin"/>
    <s v="N by Pop by cult"/>
    <n v="9"/>
    <n v="15"/>
    <n v="915"/>
    <n v="4"/>
    <n v="11"/>
    <x v="2"/>
    <x v="3"/>
    <x v="0"/>
    <s v="NA"/>
    <n v="5.6963071289294716"/>
  </r>
  <r>
    <x v="2"/>
    <m/>
    <s v="Walkamin"/>
    <s v="N by Pop by cult"/>
    <n v="9"/>
    <n v="16"/>
    <n v="916"/>
    <n v="3"/>
    <n v="12"/>
    <x v="2"/>
    <x v="1"/>
    <x v="0"/>
    <s v="NA"/>
    <n v="1.3817197437880617"/>
  </r>
  <r>
    <x v="2"/>
    <m/>
    <s v="Walkamin"/>
    <s v="N by Pop by cult"/>
    <n v="9"/>
    <n v="17"/>
    <n v="917"/>
    <n v="4"/>
    <n v="12"/>
    <x v="2"/>
    <x v="1"/>
    <x v="0"/>
    <s v="NA"/>
    <n v="4.9013284771770618"/>
  </r>
  <r>
    <x v="2"/>
    <m/>
    <s v="Walkamin"/>
    <s v="N by Pop by cult"/>
    <n v="9"/>
    <n v="18"/>
    <n v="918"/>
    <n v="2"/>
    <n v="14"/>
    <x v="2"/>
    <x v="0"/>
    <x v="3"/>
    <s v="NA"/>
    <n v="0.69152575668283567"/>
  </r>
  <r>
    <x v="2"/>
    <m/>
    <s v="Walkamin"/>
    <s v="N by Pop by cult"/>
    <n v="10"/>
    <n v="1"/>
    <n v="1001"/>
    <n v="4"/>
    <n v="2"/>
    <x v="0"/>
    <x v="0"/>
    <x v="1"/>
    <s v="NA"/>
    <n v="5.8722821853788814"/>
  </r>
  <r>
    <x v="2"/>
    <m/>
    <s v="Walkamin"/>
    <s v="N by Pop by cult"/>
    <n v="10"/>
    <n v="2"/>
    <n v="1002"/>
    <n v="4"/>
    <n v="1"/>
    <x v="0"/>
    <x v="2"/>
    <x v="1"/>
    <s v="NA"/>
    <n v="4.8446741314958386"/>
  </r>
  <r>
    <x v="2"/>
    <m/>
    <s v="Walkamin"/>
    <s v="N by Pop by cult"/>
    <n v="10"/>
    <n v="3"/>
    <n v="1003"/>
    <n v="4"/>
    <n v="8"/>
    <x v="0"/>
    <x v="1"/>
    <x v="2"/>
    <s v="NA"/>
    <n v="7.4313394381733859"/>
  </r>
  <r>
    <x v="2"/>
    <m/>
    <s v="Walkamin"/>
    <s v="N by Pop by cult"/>
    <n v="10"/>
    <n v="4"/>
    <n v="1004"/>
    <n v="3"/>
    <n v="4"/>
    <x v="0"/>
    <x v="1"/>
    <x v="1"/>
    <s v="NA"/>
    <n v="7.7782914944227635"/>
  </r>
  <r>
    <x v="2"/>
    <m/>
    <s v="Walkamin"/>
    <s v="N by Pop by cult"/>
    <n v="10"/>
    <n v="5"/>
    <n v="1005"/>
    <n v="4"/>
    <n v="4"/>
    <x v="0"/>
    <x v="1"/>
    <x v="1"/>
    <s v="NA"/>
    <n v="8.6509195131407886"/>
  </r>
  <r>
    <x v="2"/>
    <m/>
    <s v="Walkamin"/>
    <s v="N by Pop by cult"/>
    <n v="10"/>
    <n v="6"/>
    <n v="1006"/>
    <n v="4"/>
    <n v="13"/>
    <x v="0"/>
    <x v="2"/>
    <x v="3"/>
    <s v="NA"/>
    <n v="4.3699240074791055"/>
  </r>
  <r>
    <x v="2"/>
    <m/>
    <s v="Walkamin"/>
    <s v="N by Pop by cult"/>
    <n v="10"/>
    <n v="7"/>
    <n v="1007"/>
    <n v="4"/>
    <n v="2"/>
    <x v="1"/>
    <x v="0"/>
    <x v="1"/>
    <s v="NA"/>
    <n v="4.5793352171701152"/>
  </r>
  <r>
    <x v="2"/>
    <m/>
    <s v="Walkamin"/>
    <s v="N by Pop by cult"/>
    <n v="10"/>
    <n v="8"/>
    <n v="1008"/>
    <n v="4"/>
    <n v="14"/>
    <x v="1"/>
    <x v="0"/>
    <x v="3"/>
    <s v="NA"/>
    <n v="4.7637518678991659"/>
  </r>
  <r>
    <x v="2"/>
    <m/>
    <s v="Walkamin"/>
    <s v="N by Pop by cult"/>
    <n v="10"/>
    <n v="9"/>
    <n v="1009"/>
    <n v="4"/>
    <n v="1"/>
    <x v="1"/>
    <x v="2"/>
    <x v="1"/>
    <s v="NA"/>
    <n v="3.0381435392961307"/>
  </r>
  <r>
    <x v="2"/>
    <m/>
    <s v="Walkamin"/>
    <s v="N by Pop by cult"/>
    <n v="10"/>
    <n v="10"/>
    <n v="1010"/>
    <n v="3"/>
    <n v="8"/>
    <x v="1"/>
    <x v="1"/>
    <x v="2"/>
    <s v="NA"/>
    <n v="6.0775460850858645"/>
  </r>
  <r>
    <x v="2"/>
    <m/>
    <s v="Walkamin"/>
    <s v="N by Pop by cult"/>
    <n v="10"/>
    <n v="11"/>
    <n v="1011"/>
    <n v="4"/>
    <n v="9"/>
    <x v="1"/>
    <x v="2"/>
    <x v="0"/>
    <s v="NA"/>
    <n v="4.9501074723109539"/>
  </r>
  <r>
    <x v="2"/>
    <m/>
    <s v="Walkamin"/>
    <s v="N by Pop by cult"/>
    <n v="10"/>
    <n v="12"/>
    <n v="1012"/>
    <n v="4"/>
    <n v="7"/>
    <x v="1"/>
    <x v="3"/>
    <x v="2"/>
    <s v="NA"/>
    <n v="4.382365833756257"/>
  </r>
  <r>
    <x v="2"/>
    <m/>
    <s v="Walkamin"/>
    <s v="N by Pop by cult"/>
    <n v="10"/>
    <n v="13"/>
    <n v="1013"/>
    <n v="3"/>
    <n v="16"/>
    <x v="2"/>
    <x v="1"/>
    <x v="3"/>
    <s v="NA"/>
    <n v="3.3691852909621174"/>
  </r>
  <r>
    <x v="2"/>
    <m/>
    <s v="Walkamin"/>
    <s v="N by Pop by cult"/>
    <n v="10"/>
    <n v="14"/>
    <n v="1014"/>
    <n v="3"/>
    <n v="14"/>
    <x v="2"/>
    <x v="0"/>
    <x v="3"/>
    <s v="NA"/>
    <n v="1.9088739290085681"/>
  </r>
  <r>
    <x v="2"/>
    <m/>
    <s v="Walkamin"/>
    <s v="N by Pop by cult"/>
    <n v="10"/>
    <n v="15"/>
    <n v="1015"/>
    <n v="4"/>
    <n v="8"/>
    <x v="2"/>
    <x v="1"/>
    <x v="2"/>
    <s v="NA"/>
    <n v="6.1368640161989827"/>
  </r>
  <r>
    <x v="2"/>
    <m/>
    <s v="Walkamin"/>
    <s v="N by Pop by cult"/>
    <n v="10"/>
    <n v="16"/>
    <n v="1016"/>
    <n v="4"/>
    <n v="14"/>
    <x v="2"/>
    <x v="0"/>
    <x v="3"/>
    <s v="NA"/>
    <m/>
  </r>
  <r>
    <x v="2"/>
    <m/>
    <s v="Walkamin"/>
    <s v="N by Pop by cult"/>
    <n v="10"/>
    <n v="17"/>
    <n v="1017"/>
    <n v="4"/>
    <n v="3"/>
    <x v="2"/>
    <x v="3"/>
    <x v="1"/>
    <s v="NA"/>
    <n v="7.2680457963743725"/>
  </r>
  <r>
    <x v="2"/>
    <m/>
    <s v="Walkamin"/>
    <s v="N by Pop by cult"/>
    <n v="10"/>
    <n v="18"/>
    <n v="1018"/>
    <n v="4"/>
    <n v="2"/>
    <x v="2"/>
    <x v="0"/>
    <x v="1"/>
    <s v="NA"/>
    <n v="7.1991446995253314"/>
  </r>
  <r>
    <x v="2"/>
    <m/>
    <s v="Walkamin"/>
    <s v="N by Pop by cult"/>
    <n v="11"/>
    <n v="1"/>
    <n v="1101"/>
    <n v="4"/>
    <n v="12"/>
    <x v="0"/>
    <x v="1"/>
    <x v="0"/>
    <s v="NA"/>
    <n v="6.8229209580957511"/>
  </r>
  <r>
    <x v="2"/>
    <m/>
    <s v="Walkamin"/>
    <s v="N by Pop by cult"/>
    <n v="11"/>
    <n v="4"/>
    <n v="1104"/>
    <n v="4"/>
    <n v="16"/>
    <x v="0"/>
    <x v="1"/>
    <x v="3"/>
    <s v="NA"/>
    <m/>
  </r>
  <r>
    <x v="2"/>
    <m/>
    <s v="Walkamin"/>
    <s v="N by Pop by cult"/>
    <n v="11"/>
    <n v="5"/>
    <n v="1105"/>
    <n v="4"/>
    <n v="3"/>
    <x v="0"/>
    <x v="3"/>
    <x v="1"/>
    <s v="NA"/>
    <n v="8.3214863831089367"/>
  </r>
  <r>
    <x v="2"/>
    <m/>
    <s v="Walkamin"/>
    <s v="N by Pop by cult"/>
    <n v="11"/>
    <n v="6"/>
    <n v="1106"/>
    <n v="4"/>
    <n v="11"/>
    <x v="0"/>
    <x v="3"/>
    <x v="0"/>
    <s v="NA"/>
    <m/>
  </r>
  <r>
    <x v="2"/>
    <m/>
    <s v="Walkamin"/>
    <s v="N by Pop by cult"/>
    <n v="11"/>
    <n v="7"/>
    <n v="1107"/>
    <n v="4"/>
    <n v="12"/>
    <x v="1"/>
    <x v="1"/>
    <x v="0"/>
    <s v="NA"/>
    <n v="3.8583362296064601"/>
  </r>
  <r>
    <x v="2"/>
    <m/>
    <s v="Walkamin"/>
    <s v="N by Pop by cult"/>
    <n v="11"/>
    <n v="10"/>
    <n v="1110"/>
    <n v="4"/>
    <n v="15"/>
    <x v="1"/>
    <x v="3"/>
    <x v="3"/>
    <s v="NA"/>
    <n v="1.6503626070991435"/>
  </r>
  <r>
    <x v="2"/>
    <m/>
    <s v="Walkamin"/>
    <s v="N by Pop by cult"/>
    <n v="11"/>
    <n v="11"/>
    <n v="1111"/>
    <n v="4"/>
    <n v="3"/>
    <x v="1"/>
    <x v="3"/>
    <x v="1"/>
    <s v="NA"/>
    <n v="5.8330708129334967"/>
  </r>
  <r>
    <x v="2"/>
    <m/>
    <s v="Walkamin"/>
    <s v="N by Pop by cult"/>
    <n v="11"/>
    <n v="12"/>
    <n v="1112"/>
    <n v="4"/>
    <n v="8"/>
    <x v="1"/>
    <x v="1"/>
    <x v="2"/>
    <s v="NA"/>
    <n v="5.9980620155038782"/>
  </r>
  <r>
    <x v="2"/>
    <m/>
    <s v="Walkamin"/>
    <s v="N by Pop by cult"/>
    <n v="11"/>
    <n v="13"/>
    <n v="1113"/>
    <n v="4"/>
    <n v="6"/>
    <x v="2"/>
    <x v="0"/>
    <x v="2"/>
    <s v="NA"/>
    <n v="4.982993294335853"/>
  </r>
  <r>
    <x v="2"/>
    <m/>
    <s v="Walkamin"/>
    <s v="N by Pop by cult"/>
    <n v="11"/>
    <n v="16"/>
    <n v="1116"/>
    <n v="3"/>
    <n v="1"/>
    <x v="2"/>
    <x v="2"/>
    <x v="1"/>
    <s v="NA"/>
    <n v="3.6804529758883882"/>
  </r>
  <r>
    <x v="2"/>
    <m/>
    <s v="Walkamin"/>
    <s v="N by Pop by cult"/>
    <n v="11"/>
    <n v="17"/>
    <n v="1117"/>
    <n v="4"/>
    <n v="16"/>
    <x v="2"/>
    <x v="1"/>
    <x v="3"/>
    <s v="NA"/>
    <m/>
  </r>
  <r>
    <x v="2"/>
    <m/>
    <s v="Walkamin"/>
    <s v="N by Pop by cult"/>
    <n v="11"/>
    <n v="18"/>
    <n v="1118"/>
    <n v="4"/>
    <n v="1"/>
    <x v="2"/>
    <x v="2"/>
    <x v="1"/>
    <s v="NA"/>
    <n v="6.2893415828283139"/>
  </r>
  <r>
    <x v="3"/>
    <m/>
    <m/>
    <m/>
    <m/>
    <m/>
    <m/>
    <m/>
    <m/>
    <x v="3"/>
    <x v="4"/>
    <x v="4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3">
  <r>
    <d v="2018-01-31T00:00:00"/>
    <s v="Walkaman"/>
    <s v="N by Pop by cult"/>
    <n v="1"/>
    <n v="1"/>
    <n v="101"/>
    <n v="1"/>
    <n v="10"/>
    <x v="0"/>
    <x v="0"/>
    <x v="0"/>
    <n v="31"/>
    <n v="3"/>
    <d v="2018-01-20T00:00:00"/>
    <d v="2018-03-11T00:00:00"/>
    <d v="2018-04-06T00:00:00"/>
    <d v="2018-04-16T00:00:00"/>
    <d v="2018-05-07T00:00:00"/>
    <d v="2018-01-02T00:00:00"/>
    <n v="68"/>
    <n v="94"/>
    <n v="125"/>
    <n v="310"/>
  </r>
  <r>
    <d v="2018-01-31T00:00:00"/>
    <s v="Walkaman"/>
    <s v="N by Pop by cult"/>
    <n v="1"/>
    <n v="2"/>
    <n v="102"/>
    <n v="1"/>
    <n v="4"/>
    <x v="0"/>
    <x v="1"/>
    <x v="1"/>
    <n v="28"/>
    <n v="3"/>
    <d v="2018-01-20T00:00:00"/>
    <d v="2018-03-08T00:00:00"/>
    <d v="2018-04-06T00:00:00"/>
    <d v="2018-04-17T00:00:00"/>
    <d v="2018-05-05T00:00:00"/>
    <d v="2018-01-02T00:00:00"/>
    <n v="65"/>
    <n v="94"/>
    <n v="123"/>
    <n v="280"/>
  </r>
  <r>
    <d v="2018-01-31T00:00:00"/>
    <s v="Walkaman"/>
    <s v="N by Pop by cult"/>
    <n v="1"/>
    <n v="3"/>
    <n v="103"/>
    <n v="1"/>
    <n v="9"/>
    <x v="0"/>
    <x v="2"/>
    <x v="0"/>
    <n v="27"/>
    <n v="3"/>
    <d v="2018-01-20T00:00:00"/>
    <d v="2018-03-09T00:00:00"/>
    <d v="2018-04-10T00:00:00"/>
    <d v="2018-04-19T00:00:00"/>
    <d v="2018-05-09T00:00:00"/>
    <d v="2018-01-02T00:00:00"/>
    <n v="66"/>
    <n v="98"/>
    <n v="127"/>
    <n v="270"/>
  </r>
  <r>
    <d v="2018-01-31T00:00:00"/>
    <s v="Walkaman"/>
    <s v="N by Pop by cult"/>
    <n v="1"/>
    <n v="4"/>
    <n v="104"/>
    <n v="1"/>
    <n v="5"/>
    <x v="0"/>
    <x v="2"/>
    <x v="2"/>
    <n v="5"/>
    <n v="1"/>
    <d v="2018-02-01T00:00:00"/>
    <d v="2018-03-14T00:00:00"/>
    <d v="2018-04-09T00:00:00"/>
    <d v="2018-04-19T00:00:00"/>
    <d v="2018-05-10T00:00:00"/>
    <d v="2018-01-12T00:00:00"/>
    <n v="61"/>
    <n v="87"/>
    <n v="118"/>
    <n v="50"/>
  </r>
  <r>
    <d v="2018-01-31T00:00:00"/>
    <s v="Walkaman"/>
    <s v="N by Pop by cult"/>
    <n v="1"/>
    <n v="5"/>
    <n v="105"/>
    <n v="1"/>
    <n v="14"/>
    <x v="0"/>
    <x v="0"/>
    <x v="3"/>
    <n v="20"/>
    <n v="2"/>
    <d v="2018-01-21T00:00:00"/>
    <d v="2018-03-07T00:00:00"/>
    <d v="2018-04-12T00:00:00"/>
    <d v="2018-04-20T00:00:00"/>
    <d v="2018-05-12T00:00:00"/>
    <d v="2018-01-02T00:00:00"/>
    <n v="64"/>
    <n v="100"/>
    <n v="130"/>
    <n v="200"/>
  </r>
  <r>
    <d v="2018-01-31T00:00:00"/>
    <s v="Walkaman"/>
    <s v="N by Pop by cult"/>
    <n v="1"/>
    <n v="6"/>
    <n v="106"/>
    <n v="1"/>
    <n v="11"/>
    <x v="0"/>
    <x v="3"/>
    <x v="0"/>
    <n v="31"/>
    <n v="3"/>
    <d v="2018-01-20T00:00:00"/>
    <d v="2018-03-09T00:00:00"/>
    <d v="2018-04-02T00:00:00"/>
    <d v="2018-04-16T00:00:00"/>
    <d v="2018-05-07T00:00:00"/>
    <d v="2018-01-02T00:00:00"/>
    <n v="66"/>
    <n v="90"/>
    <n v="125"/>
    <n v="310"/>
  </r>
  <r>
    <d v="2018-01-31T00:00:00"/>
    <s v="Walkaman"/>
    <s v="N by Pop by cult"/>
    <n v="1"/>
    <n v="7"/>
    <n v="107"/>
    <n v="1"/>
    <n v="7"/>
    <x v="1"/>
    <x v="3"/>
    <x v="2"/>
    <n v="16"/>
    <n v="1"/>
    <d v="2018-02-01T00:00:00"/>
    <d v="2018-03-13T00:00:00"/>
    <d v="2018-04-13T00:00:00"/>
    <d v="2018-04-21T00:00:00"/>
    <d v="2018-05-09T00:00:00"/>
    <d v="2018-01-12T00:00:00"/>
    <n v="60"/>
    <n v="91"/>
    <n v="117"/>
    <n v="160"/>
  </r>
  <r>
    <d v="2018-01-31T00:00:00"/>
    <s v="Walkaman"/>
    <s v="N by Pop by cult"/>
    <n v="1"/>
    <n v="8"/>
    <n v="108"/>
    <n v="1"/>
    <n v="11"/>
    <x v="1"/>
    <x v="3"/>
    <x v="0"/>
    <n v="30"/>
    <n v="2"/>
    <d v="2018-01-21T00:00:00"/>
    <d v="2018-03-09T00:00:00"/>
    <d v="2018-04-01T00:00:00"/>
    <d v="2018-04-15T00:00:00"/>
    <d v="2018-05-08T00:00:00"/>
    <d v="2018-01-02T00:00:00"/>
    <n v="66"/>
    <n v="89"/>
    <n v="126"/>
    <n v="300"/>
  </r>
  <r>
    <d v="2018-01-31T00:00:00"/>
    <s v="Walkaman"/>
    <s v="N by Pop by cult"/>
    <n v="1"/>
    <n v="9"/>
    <n v="109"/>
    <n v="1"/>
    <n v="1"/>
    <x v="1"/>
    <x v="2"/>
    <x v="1"/>
    <n v="6"/>
    <n v="2"/>
    <d v="2018-01-21T00:00:00"/>
    <d v="2018-03-12T00:00:00"/>
    <d v="2018-04-09T00:00:00"/>
    <d v="2018-04-19T00:00:00"/>
    <d v="2018-04-05T00:00:00"/>
    <d v="2018-01-02T00:00:00"/>
    <n v="69"/>
    <n v="97"/>
    <n v="93"/>
    <n v="60"/>
  </r>
  <r>
    <d v="2018-01-31T00:00:00"/>
    <s v="Walkaman"/>
    <s v="N by Pop by cult"/>
    <n v="1"/>
    <n v="10"/>
    <n v="110"/>
    <n v="1"/>
    <n v="9"/>
    <x v="1"/>
    <x v="2"/>
    <x v="0"/>
    <n v="27"/>
    <n v="3"/>
    <d v="2018-01-20T00:00:00"/>
    <d v="2018-03-11T00:00:00"/>
    <d v="2018-04-11T00:00:00"/>
    <d v="2018-04-20T00:00:00"/>
    <d v="2018-05-07T00:00:00"/>
    <d v="2018-01-02T00:00:00"/>
    <n v="68"/>
    <n v="99"/>
    <n v="125"/>
    <n v="270"/>
  </r>
  <r>
    <d v="2018-01-31T00:00:00"/>
    <s v="Walkaman"/>
    <s v="N by Pop by cult"/>
    <n v="1"/>
    <n v="11"/>
    <n v="111"/>
    <n v="1"/>
    <n v="3"/>
    <x v="1"/>
    <x v="3"/>
    <x v="1"/>
    <n v="18"/>
    <n v="2"/>
    <d v="2018-01-21T00:00:00"/>
    <d v="2018-03-08T00:00:00"/>
    <d v="2018-04-02T00:00:00"/>
    <d v="2018-04-15T00:00:00"/>
    <d v="2018-05-05T00:00:00"/>
    <d v="2018-01-02T00:00:00"/>
    <n v="65"/>
    <n v="90"/>
    <n v="123"/>
    <n v="180"/>
  </r>
  <r>
    <d v="2018-01-31T00:00:00"/>
    <s v="Walkaman"/>
    <s v="N by Pop by cult"/>
    <n v="1"/>
    <n v="12"/>
    <n v="112"/>
    <n v="1"/>
    <n v="5"/>
    <x v="1"/>
    <x v="2"/>
    <x v="2"/>
    <n v="14"/>
    <n v="1"/>
    <d v="2018-02-01T00:00:00"/>
    <d v="2018-03-12T00:00:00"/>
    <d v="2018-04-12T00:00:00"/>
    <d v="2018-04-20T00:00:00"/>
    <d v="2018-05-08T00:00:00"/>
    <d v="2018-01-12T00:00:00"/>
    <n v="59"/>
    <n v="90"/>
    <n v="116"/>
    <n v="140"/>
  </r>
  <r>
    <d v="2018-01-31T00:00:00"/>
    <s v="Walkaman"/>
    <s v="N by Pop by cult"/>
    <n v="1"/>
    <n v="13"/>
    <n v="113"/>
    <n v="1"/>
    <n v="7"/>
    <x v="2"/>
    <x v="3"/>
    <x v="2"/>
    <n v="22"/>
    <n v="0"/>
    <d v="2018-02-01T00:00:00"/>
    <d v="2018-03-12T00:00:00"/>
    <d v="2018-04-13T00:00:00"/>
    <d v="2018-04-21T00:00:00"/>
    <d v="2018-05-08T00:00:00"/>
    <d v="2018-01-12T00:00:00"/>
    <n v="59"/>
    <n v="91"/>
    <n v="116"/>
    <n v="220"/>
  </r>
  <r>
    <d v="2018-01-31T00:00:00"/>
    <s v="Walkaman"/>
    <s v="N by Pop by cult"/>
    <n v="1"/>
    <n v="14"/>
    <n v="114"/>
    <n v="1"/>
    <n v="5"/>
    <x v="2"/>
    <x v="2"/>
    <x v="2"/>
    <n v="14"/>
    <n v="0"/>
    <d v="2018-02-01T00:00:00"/>
    <d v="2018-03-14T00:00:00"/>
    <d v="2018-04-13T00:00:00"/>
    <d v="2018-04-21T00:00:00"/>
    <d v="2018-05-09T00:00:00"/>
    <d v="2018-01-12T00:00:00"/>
    <n v="61"/>
    <n v="91"/>
    <n v="117"/>
    <n v="140"/>
  </r>
  <r>
    <d v="2018-01-31T00:00:00"/>
    <s v="Walkaman"/>
    <s v="N by Pop by cult"/>
    <n v="1"/>
    <n v="15"/>
    <n v="115"/>
    <n v="2"/>
    <n v="5"/>
    <x v="2"/>
    <x v="2"/>
    <x v="2"/>
    <n v="12"/>
    <n v="0"/>
    <d v="2018-02-01T00:00:00"/>
    <d v="2018-03-13T00:00:00"/>
    <d v="2018-04-12T00:00:00"/>
    <d v="2018-04-20T00:00:00"/>
    <d v="2018-05-09T00:00:00"/>
    <d v="2018-01-12T00:00:00"/>
    <n v="60"/>
    <n v="90"/>
    <n v="117"/>
    <n v="120"/>
  </r>
  <r>
    <d v="2018-01-31T00:00:00"/>
    <s v="Walkaman"/>
    <s v="N by Pop by cult"/>
    <n v="1"/>
    <n v="16"/>
    <n v="116"/>
    <n v="1"/>
    <n v="6"/>
    <x v="2"/>
    <x v="0"/>
    <x v="2"/>
    <n v="20"/>
    <n v="1"/>
    <d v="2018-02-01T00:00:00"/>
    <d v="2018-03-14T00:00:00"/>
    <d v="2018-04-13T00:00:00"/>
    <d v="2018-04-21T00:00:00"/>
    <d v="2018-05-09T00:00:00"/>
    <d v="2018-01-12T00:00:00"/>
    <n v="61"/>
    <n v="91"/>
    <n v="117"/>
    <n v="200"/>
  </r>
  <r>
    <d v="2018-01-31T00:00:00"/>
    <s v="Walkaman"/>
    <s v="N by Pop by cult"/>
    <n v="1"/>
    <n v="17"/>
    <n v="117"/>
    <n v="1"/>
    <n v="13"/>
    <x v="2"/>
    <x v="2"/>
    <x v="3"/>
    <n v="12"/>
    <n v="2"/>
    <d v="2018-01-21T00:00:00"/>
    <d v="2018-03-14T00:00:00"/>
    <d v="2018-04-13T00:00:00"/>
    <d v="2018-04-21T00:00:00"/>
    <d v="2018-05-12T00:00:00"/>
    <d v="2018-01-02T00:00:00"/>
    <n v="71"/>
    <n v="101"/>
    <n v="130"/>
    <n v="120"/>
  </r>
  <r>
    <d v="2018-01-31T00:00:00"/>
    <s v="Walkaman"/>
    <s v="N by Pop by cult"/>
    <n v="1"/>
    <n v="18"/>
    <n v="118"/>
    <n v="1"/>
    <n v="14"/>
    <x v="2"/>
    <x v="0"/>
    <x v="3"/>
    <n v="21"/>
    <n v="3"/>
    <d v="2018-01-20T00:00:00"/>
    <d v="2018-03-14T00:00:00"/>
    <d v="2018-04-12T00:00:00"/>
    <d v="2018-04-20T00:00:00"/>
    <d v="2018-04-11T00:00:00"/>
    <d v="2018-01-02T00:00:00"/>
    <n v="71"/>
    <n v="100"/>
    <n v="99"/>
    <n v="210"/>
  </r>
  <r>
    <d v="2018-01-31T00:00:00"/>
    <s v="Walkaman"/>
    <s v="N by Pop by cult"/>
    <n v="2"/>
    <n v="1"/>
    <n v="201"/>
    <n v="2"/>
    <n v="9"/>
    <x v="0"/>
    <x v="2"/>
    <x v="0"/>
    <n v="14"/>
    <n v="4"/>
    <d v="2018-01-19T00:00:00"/>
    <d v="2018-03-12T00:00:00"/>
    <d v="2018-04-12T00:00:00"/>
    <d v="2018-04-20T00:00:00"/>
    <d v="2018-05-07T00:00:00"/>
    <d v="2018-01-02T00:00:00"/>
    <n v="69"/>
    <n v="100"/>
    <n v="125"/>
    <n v="140"/>
  </r>
  <r>
    <d v="2018-01-31T00:00:00"/>
    <s v="Walkaman"/>
    <s v="N by Pop by cult"/>
    <n v="2"/>
    <n v="2"/>
    <n v="202"/>
    <n v="1"/>
    <n v="7"/>
    <x v="0"/>
    <x v="3"/>
    <x v="2"/>
    <n v="20"/>
    <n v="0"/>
    <d v="2018-02-01T00:00:00"/>
    <d v="2018-03-14T00:00:00"/>
    <d v="2018-04-13T00:00:00"/>
    <d v="2018-04-21T00:00:00"/>
    <d v="2018-05-08T00:00:00"/>
    <d v="2018-01-12T00:00:00"/>
    <n v="61"/>
    <n v="91"/>
    <n v="116"/>
    <n v="200"/>
  </r>
  <r>
    <d v="2018-01-31T00:00:00"/>
    <s v="Walkaman"/>
    <s v="N by Pop by cult"/>
    <n v="2"/>
    <n v="3"/>
    <n v="203"/>
    <n v="1"/>
    <n v="15"/>
    <x v="0"/>
    <x v="3"/>
    <x v="3"/>
    <n v="26"/>
    <n v="3"/>
    <d v="2018-01-20T00:00:00"/>
    <d v="2018-03-13T00:00:00"/>
    <d v="2018-04-11T00:00:00"/>
    <d v="2018-04-20T00:00:00"/>
    <d v="2018-05-11T00:00:00"/>
    <d v="2018-01-02T00:00:00"/>
    <n v="70"/>
    <n v="99"/>
    <n v="129"/>
    <n v="260"/>
  </r>
  <r>
    <d v="2018-01-31T00:00:00"/>
    <s v="Walkaman"/>
    <s v="N by Pop by cult"/>
    <n v="2"/>
    <n v="4"/>
    <n v="204"/>
    <n v="1"/>
    <n v="16"/>
    <x v="0"/>
    <x v="1"/>
    <x v="3"/>
    <n v="35"/>
    <n v="2"/>
    <d v="2018-01-21T00:00:00"/>
    <d v="2018-03-16T00:00:00"/>
    <d v="2018-04-12T00:00:00"/>
    <d v="2018-04-20T00:00:00"/>
    <d v="2018-05-11T00:00:00"/>
    <d v="2018-01-02T00:00:00"/>
    <n v="73"/>
    <n v="100"/>
    <n v="129"/>
    <n v="350"/>
  </r>
  <r>
    <d v="2018-01-31T00:00:00"/>
    <s v="Walkaman"/>
    <s v="N by Pop by cult"/>
    <n v="2"/>
    <n v="5"/>
    <n v="205"/>
    <n v="1"/>
    <n v="13"/>
    <x v="0"/>
    <x v="2"/>
    <x v="3"/>
    <n v="7"/>
    <n v="1"/>
    <d v="2018-01-22T00:00:00"/>
    <d v="2018-03-15T00:00:00"/>
    <d v="2018-04-13T00:00:00"/>
    <d v="2018-04-21T00:00:00"/>
    <d v="2018-05-12T00:00:00"/>
    <d v="2018-01-02T00:00:00"/>
    <n v="72"/>
    <n v="101"/>
    <n v="130"/>
    <n v="70"/>
  </r>
  <r>
    <d v="2018-01-31T00:00:00"/>
    <s v="Walkaman"/>
    <s v="N by Pop by cult"/>
    <n v="2"/>
    <n v="6"/>
    <n v="206"/>
    <n v="1"/>
    <n v="6"/>
    <x v="0"/>
    <x v="0"/>
    <x v="2"/>
    <n v="19"/>
    <n v="0"/>
    <d v="2018-02-01T00:00:00"/>
    <d v="2018-03-14T00:00:00"/>
    <d v="2018-04-11T00:00:00"/>
    <d v="2018-04-20T00:00:00"/>
    <d v="2018-05-08T00:00:00"/>
    <d v="2018-01-12T00:00:00"/>
    <n v="61"/>
    <n v="89"/>
    <n v="116"/>
    <n v="190"/>
  </r>
  <r>
    <d v="2018-01-31T00:00:00"/>
    <s v="Walkaman"/>
    <s v="N by Pop by cult"/>
    <n v="2"/>
    <n v="7"/>
    <n v="207"/>
    <n v="1"/>
    <n v="14"/>
    <x v="1"/>
    <x v="0"/>
    <x v="3"/>
    <n v="19"/>
    <n v="3"/>
    <d v="2018-01-20T00:00:00"/>
    <d v="2018-03-14T00:00:00"/>
    <d v="2018-04-14T00:00:00"/>
    <d v="2018-04-21T00:00:00"/>
    <d v="2018-05-10T00:00:00"/>
    <d v="2018-01-02T00:00:00"/>
    <n v="71"/>
    <n v="102"/>
    <n v="128"/>
    <n v="190"/>
  </r>
  <r>
    <d v="2018-01-31T00:00:00"/>
    <s v="Walkaman"/>
    <s v="N by Pop by cult"/>
    <n v="2"/>
    <n v="8"/>
    <n v="208"/>
    <n v="1"/>
    <n v="13"/>
    <x v="1"/>
    <x v="2"/>
    <x v="3"/>
    <n v="11"/>
    <n v="2"/>
    <d v="2018-01-21T00:00:00"/>
    <d v="2018-03-14T00:00:00"/>
    <d v="2018-04-13T00:00:00"/>
    <d v="2018-04-21T00:00:00"/>
    <d v="2018-05-12T00:00:00"/>
    <d v="2018-01-02T00:00:00"/>
    <n v="71"/>
    <n v="101"/>
    <n v="130"/>
    <n v="110"/>
  </r>
  <r>
    <d v="2018-01-31T00:00:00"/>
    <s v="Walkaman"/>
    <s v="N by Pop by cult"/>
    <n v="2"/>
    <n v="9"/>
    <n v="209"/>
    <n v="2"/>
    <n v="3"/>
    <x v="1"/>
    <x v="3"/>
    <x v="1"/>
    <n v="13"/>
    <n v="2"/>
    <d v="2018-01-21T00:00:00"/>
    <d v="2018-03-12T00:00:00"/>
    <d v="2018-04-09T00:00:00"/>
    <d v="2018-04-19T00:00:00"/>
    <d v="2018-05-05T00:00:00"/>
    <d v="2018-01-02T00:00:00"/>
    <n v="69"/>
    <n v="97"/>
    <n v="123"/>
    <n v="130"/>
  </r>
  <r>
    <d v="2018-01-31T00:00:00"/>
    <s v="Walkaman"/>
    <s v="N by Pop by cult"/>
    <n v="2"/>
    <n v="10"/>
    <n v="210"/>
    <n v="2"/>
    <n v="11"/>
    <x v="1"/>
    <x v="3"/>
    <x v="0"/>
    <n v="31"/>
    <n v="3"/>
    <d v="2018-01-20T00:00:00"/>
    <d v="2018-03-10T00:00:00"/>
    <d v="2018-04-11T00:00:00"/>
    <d v="2018-04-20T00:00:00"/>
    <d v="2018-05-08T00:00:00"/>
    <d v="2018-01-02T00:00:00"/>
    <n v="67"/>
    <n v="99"/>
    <n v="126"/>
    <n v="310"/>
  </r>
  <r>
    <d v="2018-01-31T00:00:00"/>
    <s v="Walkaman"/>
    <s v="N by Pop by cult"/>
    <n v="2"/>
    <n v="11"/>
    <n v="211"/>
    <n v="2"/>
    <n v="7"/>
    <x v="1"/>
    <x v="3"/>
    <x v="2"/>
    <n v="12"/>
    <n v="1"/>
    <d v="2018-02-01T00:00:00"/>
    <d v="2018-03-13T00:00:00"/>
    <d v="2018-04-13T00:00:00"/>
    <d v="2018-04-21T00:00:00"/>
    <d v="2018-05-09T00:00:00"/>
    <d v="2018-01-12T00:00:00"/>
    <n v="60"/>
    <n v="91"/>
    <n v="117"/>
    <n v="120"/>
  </r>
  <r>
    <d v="2018-01-31T00:00:00"/>
    <s v="Walkaman"/>
    <s v="N by Pop by cult"/>
    <n v="2"/>
    <n v="12"/>
    <n v="212"/>
    <n v="1"/>
    <n v="10"/>
    <x v="1"/>
    <x v="0"/>
    <x v="0"/>
    <n v="32"/>
    <n v="2"/>
    <d v="2018-01-21T00:00:00"/>
    <d v="2018-03-10T00:00:00"/>
    <d v="2018-04-12T00:00:00"/>
    <d v="2018-04-20T00:00:00"/>
    <d v="2018-05-07T00:00:00"/>
    <d v="2018-01-02T00:00:00"/>
    <n v="67"/>
    <n v="100"/>
    <n v="125"/>
    <n v="320"/>
  </r>
  <r>
    <d v="2018-01-31T00:00:00"/>
    <s v="Walkaman"/>
    <s v="N by Pop by cult"/>
    <n v="2"/>
    <n v="13"/>
    <n v="213"/>
    <n v="2"/>
    <n v="13"/>
    <x v="2"/>
    <x v="2"/>
    <x v="3"/>
    <n v="11"/>
    <n v="2"/>
    <d v="2018-01-21T00:00:00"/>
    <d v="2018-03-14T00:00:00"/>
    <d v="2018-04-14T00:00:00"/>
    <d v="2018-04-21T00:00:00"/>
    <d v="2018-05-11T00:00:00"/>
    <d v="2018-01-02T00:00:00"/>
    <n v="71"/>
    <n v="102"/>
    <n v="129"/>
    <n v="110"/>
  </r>
  <r>
    <d v="2018-01-31T00:00:00"/>
    <s v="Walkaman"/>
    <s v="N by Pop by cult"/>
    <n v="2"/>
    <n v="14"/>
    <n v="214"/>
    <n v="1"/>
    <n v="12"/>
    <x v="2"/>
    <x v="1"/>
    <x v="0"/>
    <n v="33"/>
    <n v="4"/>
    <d v="2018-01-19T00:00:00"/>
    <d v="2018-03-08T00:00:00"/>
    <d v="2018-04-02T00:00:00"/>
    <d v="2018-04-15T00:00:00"/>
    <d v="2018-05-08T00:00:00"/>
    <d v="2018-01-02T00:00:00"/>
    <n v="65"/>
    <n v="90"/>
    <n v="126"/>
    <n v="330"/>
  </r>
  <r>
    <d v="2018-01-31T00:00:00"/>
    <s v="Walkaman"/>
    <s v="N by Pop by cult"/>
    <n v="2"/>
    <n v="15"/>
    <n v="215"/>
    <n v="1"/>
    <n v="4"/>
    <x v="2"/>
    <x v="1"/>
    <x v="1"/>
    <n v="30"/>
    <n v="4"/>
    <d v="2018-01-19T00:00:00"/>
    <d v="2018-03-08T00:00:00"/>
    <d v="2018-04-02T00:00:00"/>
    <d v="2018-04-18T00:00:00"/>
    <d v="2018-05-05T00:00:00"/>
    <d v="2018-01-02T00:00:00"/>
    <n v="65"/>
    <n v="90"/>
    <n v="123"/>
    <n v="300"/>
  </r>
  <r>
    <d v="2018-01-31T00:00:00"/>
    <s v="Walkaman"/>
    <s v="N by Pop by cult"/>
    <n v="2"/>
    <n v="16"/>
    <n v="216"/>
    <n v="1"/>
    <n v="8"/>
    <x v="2"/>
    <x v="1"/>
    <x v="2"/>
    <n v="28"/>
    <n v="1"/>
    <d v="2018-02-01T00:00:00"/>
    <d v="2018-03-13T00:00:00"/>
    <d v="2018-04-13T00:00:00"/>
    <d v="2018-04-21T00:00:00"/>
    <d v="2018-05-10T00:00:00"/>
    <d v="2018-01-12T00:00:00"/>
    <n v="60"/>
    <n v="91"/>
    <n v="118"/>
    <n v="280"/>
  </r>
  <r>
    <d v="2018-01-31T00:00:00"/>
    <s v="Walkaman"/>
    <s v="N by Pop by cult"/>
    <n v="2"/>
    <n v="17"/>
    <n v="217"/>
    <n v="2"/>
    <n v="8"/>
    <x v="2"/>
    <x v="1"/>
    <x v="2"/>
    <n v="49"/>
    <n v="1"/>
    <d v="2018-02-01T00:00:00"/>
    <d v="2018-03-11T00:00:00"/>
    <d v="2018-04-12T00:00:00"/>
    <d v="2018-04-20T00:00:00"/>
    <d v="2018-05-10T00:00:00"/>
    <d v="2018-01-12T00:00:00"/>
    <n v="58"/>
    <n v="90"/>
    <n v="118"/>
    <n v="490"/>
  </r>
  <r>
    <d v="2018-01-31T00:00:00"/>
    <s v="Walkaman"/>
    <s v="N by Pop by cult"/>
    <n v="2"/>
    <n v="18"/>
    <n v="218"/>
    <n v="2"/>
    <n v="4"/>
    <x v="2"/>
    <x v="1"/>
    <x v="1"/>
    <n v="19"/>
    <n v="4"/>
    <d v="2018-01-19T00:00:00"/>
    <d v="2018-03-09T00:00:00"/>
    <d v="2018-04-09T00:00:00"/>
    <d v="2018-04-19T00:00:00"/>
    <d v="2018-05-05T00:00:00"/>
    <d v="2018-01-02T00:00:00"/>
    <n v="66"/>
    <n v="97"/>
    <n v="123"/>
    <n v="190"/>
  </r>
  <r>
    <d v="2018-01-31T00:00:00"/>
    <s v="Walkaman"/>
    <s v="N by Pop by cult"/>
    <n v="3"/>
    <n v="1"/>
    <n v="301"/>
    <n v="2"/>
    <n v="16"/>
    <x v="0"/>
    <x v="1"/>
    <x v="3"/>
    <n v="29"/>
    <n v="3"/>
    <d v="2018-01-20T00:00:00"/>
    <d v="2018-03-11T00:00:00"/>
    <d v="2018-04-09T00:00:00"/>
    <d v="2018-04-19T00:00:00"/>
    <d v="2018-05-08T00:00:00"/>
    <d v="2018-01-02T00:00:00"/>
    <n v="68"/>
    <n v="97"/>
    <n v="126"/>
    <n v="290"/>
  </r>
  <r>
    <d v="2018-01-31T00:00:00"/>
    <s v="Walkaman"/>
    <s v="N by Pop by cult"/>
    <n v="3"/>
    <n v="2"/>
    <n v="302"/>
    <n v="2"/>
    <n v="10"/>
    <x v="0"/>
    <x v="0"/>
    <x v="0"/>
    <n v="20"/>
    <n v="2"/>
    <d v="2018-01-21T00:00:00"/>
    <d v="2018-03-12T00:00:00"/>
    <d v="2018-04-11T00:00:00"/>
    <d v="2018-04-20T00:00:00"/>
    <d v="2018-05-10T00:00:00"/>
    <d v="2018-01-02T00:00:00"/>
    <n v="69"/>
    <n v="99"/>
    <n v="128"/>
    <n v="200"/>
  </r>
  <r>
    <d v="2018-01-31T00:00:00"/>
    <s v="Walkaman"/>
    <s v="N by Pop by cult"/>
    <n v="3"/>
    <n v="3"/>
    <n v="303"/>
    <n v="2"/>
    <n v="15"/>
    <x v="0"/>
    <x v="3"/>
    <x v="3"/>
    <n v="26"/>
    <n v="2"/>
    <d v="2018-01-21T00:00:00"/>
    <d v="2018-03-12T00:00:00"/>
    <d v="2018-04-14T00:00:00"/>
    <d v="2018-04-21T00:00:00"/>
    <d v="2018-05-12T00:00:00"/>
    <d v="2018-01-02T00:00:00"/>
    <n v="69"/>
    <n v="102"/>
    <n v="130"/>
    <n v="260"/>
  </r>
  <r>
    <d v="2018-01-31T00:00:00"/>
    <s v="Walkaman"/>
    <s v="N by Pop by cult"/>
    <n v="3"/>
    <n v="4"/>
    <n v="304"/>
    <n v="1"/>
    <n v="12"/>
    <x v="0"/>
    <x v="1"/>
    <x v="0"/>
    <n v="29"/>
    <n v="3"/>
    <d v="2018-01-20T00:00:00"/>
    <d v="2018-03-10T00:00:00"/>
    <d v="2018-04-11T00:00:00"/>
    <d v="2018-04-20T00:00:00"/>
    <d v="2018-05-10T00:00:00"/>
    <d v="2018-01-02T00:00:00"/>
    <n v="67"/>
    <n v="99"/>
    <n v="128"/>
    <n v="290"/>
  </r>
  <r>
    <d v="2018-01-31T00:00:00"/>
    <s v="Walkaman"/>
    <s v="N by Pop by cult"/>
    <n v="3"/>
    <n v="5"/>
    <n v="305"/>
    <n v="1"/>
    <n v="1"/>
    <x v="0"/>
    <x v="2"/>
    <x v="1"/>
    <n v="12"/>
    <n v="0"/>
    <d v="2018-01-23T00:00:00"/>
    <d v="2018-03-12T00:00:00"/>
    <d v="2018-04-10T00:00:00"/>
    <d v="2018-04-19T00:00:00"/>
    <d v="2018-05-07T00:00:00"/>
    <d v="2018-01-02T00:00:00"/>
    <n v="69"/>
    <n v="98"/>
    <n v="125"/>
    <n v="120"/>
  </r>
  <r>
    <d v="2018-01-31T00:00:00"/>
    <s v="Walkaman"/>
    <s v="N by Pop by cult"/>
    <n v="3"/>
    <n v="6"/>
    <n v="306"/>
    <n v="1"/>
    <n v="8"/>
    <x v="0"/>
    <x v="1"/>
    <x v="2"/>
    <n v="14"/>
    <n v="1"/>
    <d v="2018-02-01T00:00:00"/>
    <d v="2018-03-14T00:00:00"/>
    <d v="2018-04-12T00:00:00"/>
    <d v="2018-04-20T00:00:00"/>
    <d v="2018-05-09T00:00:00"/>
    <d v="2018-01-12T00:00:00"/>
    <n v="61"/>
    <n v="90"/>
    <n v="117"/>
    <n v="140"/>
  </r>
  <r>
    <d v="2018-01-31T00:00:00"/>
    <s v="Walkaman"/>
    <s v="N by Pop by cult"/>
    <n v="3"/>
    <n v="7"/>
    <n v="307"/>
    <n v="1"/>
    <n v="2"/>
    <x v="1"/>
    <x v="0"/>
    <x v="1"/>
    <n v="22"/>
    <n v="3"/>
    <d v="2018-01-20T00:00:00"/>
    <d v="2018-03-11T00:00:00"/>
    <d v="2018-04-01T00:00:00"/>
    <d v="2018-04-18T00:00:00"/>
    <d v="2018-05-05T00:00:00"/>
    <d v="2018-01-02T00:00:00"/>
    <n v="68"/>
    <n v="89"/>
    <n v="123"/>
    <n v="220"/>
  </r>
  <r>
    <d v="2018-01-31T00:00:00"/>
    <s v="Walkaman"/>
    <s v="N by Pop by cult"/>
    <n v="3"/>
    <n v="8"/>
    <n v="308"/>
    <n v="2"/>
    <n v="10"/>
    <x v="1"/>
    <x v="0"/>
    <x v="0"/>
    <n v="24"/>
    <n v="4"/>
    <d v="2018-01-19T00:00:00"/>
    <d v="2018-03-11T00:00:00"/>
    <d v="2018-04-11T00:00:00"/>
    <d v="2018-04-20T00:00:00"/>
    <d v="2018-05-09T00:00:00"/>
    <d v="2018-01-02T00:00:00"/>
    <n v="68"/>
    <n v="99"/>
    <n v="127"/>
    <n v="240"/>
  </r>
  <r>
    <d v="2018-01-31T00:00:00"/>
    <s v="Walkaman"/>
    <s v="N by Pop by cult"/>
    <n v="3"/>
    <n v="9"/>
    <n v="309"/>
    <n v="2"/>
    <n v="14"/>
    <x v="1"/>
    <x v="0"/>
    <x v="3"/>
    <n v="25"/>
    <n v="2"/>
    <d v="2018-01-21T00:00:00"/>
    <d v="2018-03-12T00:00:00"/>
    <d v="2018-04-14T00:00:00"/>
    <d v="2018-04-21T00:00:00"/>
    <d v="2018-05-09T00:00:00"/>
    <d v="2018-01-02T00:00:00"/>
    <n v="69"/>
    <n v="102"/>
    <n v="127"/>
    <n v="250"/>
  </r>
  <r>
    <d v="2018-01-31T00:00:00"/>
    <s v="Walkaman"/>
    <s v="N by Pop by cult"/>
    <n v="3"/>
    <n v="10"/>
    <n v="310"/>
    <n v="2"/>
    <n v="5"/>
    <x v="1"/>
    <x v="2"/>
    <x v="2"/>
    <n v="7"/>
    <n v="0"/>
    <d v="2018-02-01T00:00:00"/>
    <d v="2018-03-13T00:00:00"/>
    <d v="2018-04-13T00:00:00"/>
    <d v="2018-04-21T00:00:00"/>
    <d v="2018-05-09T00:00:00"/>
    <d v="2018-01-12T00:00:00"/>
    <n v="60"/>
    <n v="91"/>
    <n v="117"/>
    <n v="70"/>
  </r>
  <r>
    <d v="2018-01-31T00:00:00"/>
    <s v="Walkaman"/>
    <s v="N by Pop by cult"/>
    <n v="3"/>
    <n v="11"/>
    <n v="311"/>
    <n v="1"/>
    <n v="12"/>
    <x v="1"/>
    <x v="1"/>
    <x v="0"/>
    <n v="36"/>
    <n v="4"/>
    <d v="2018-01-19T00:00:00"/>
    <d v="2018-03-10T00:00:00"/>
    <d v="2018-04-12T00:00:00"/>
    <d v="2018-04-20T00:00:00"/>
    <d v="2018-05-07T00:00:00"/>
    <d v="2018-01-02T00:00:00"/>
    <n v="67"/>
    <n v="100"/>
    <n v="125"/>
    <n v="360"/>
  </r>
  <r>
    <d v="2018-01-31T00:00:00"/>
    <s v="Walkaman"/>
    <s v="N by Pop by cult"/>
    <n v="3"/>
    <n v="12"/>
    <n v="312"/>
    <n v="1"/>
    <n v="16"/>
    <x v="1"/>
    <x v="1"/>
    <x v="3"/>
    <n v="34"/>
    <n v="3"/>
    <d v="2018-01-20T00:00:00"/>
    <d v="2018-03-12T00:00:00"/>
    <d v="2018-04-13T00:00:00"/>
    <d v="2018-04-21T00:00:00"/>
    <d v="2018-05-08T00:00:00"/>
    <d v="2018-01-02T00:00:00"/>
    <n v="69"/>
    <n v="101"/>
    <n v="126"/>
    <n v="340"/>
  </r>
  <r>
    <d v="2018-01-31T00:00:00"/>
    <s v="Walkaman"/>
    <s v="N by Pop by cult"/>
    <n v="3"/>
    <n v="13"/>
    <n v="313"/>
    <n v="1"/>
    <n v="15"/>
    <x v="2"/>
    <x v="3"/>
    <x v="3"/>
    <n v="31"/>
    <n v="1"/>
    <d v="2018-02-01T00:00:00"/>
    <d v="2018-03-13T00:00:00"/>
    <d v="2018-04-14T00:00:00"/>
    <d v="2018-04-21T00:00:00"/>
    <d v="2018-05-11T00:00:00"/>
    <d v="2018-01-02T00:00:00"/>
    <n v="70"/>
    <n v="102"/>
    <n v="129"/>
    <n v="310"/>
  </r>
  <r>
    <d v="2018-01-31T00:00:00"/>
    <s v="Walkaman"/>
    <s v="N by Pop by cult"/>
    <n v="3"/>
    <n v="14"/>
    <n v="314"/>
    <n v="3"/>
    <n v="8"/>
    <x v="2"/>
    <x v="1"/>
    <x v="2"/>
    <n v="30"/>
    <n v="2"/>
    <d v="2018-01-21T00:00:00"/>
    <d v="2018-03-15T00:00:00"/>
    <d v="2018-04-13T00:00:00"/>
    <d v="2018-04-21T00:00:00"/>
    <d v="2018-05-10T00:00:00"/>
    <d v="2018-01-12T00:00:00"/>
    <n v="62"/>
    <n v="91"/>
    <n v="118"/>
    <n v="300"/>
  </r>
  <r>
    <d v="2018-01-31T00:00:00"/>
    <s v="Walkaman"/>
    <s v="N by Pop by cult"/>
    <n v="3"/>
    <n v="15"/>
    <n v="315"/>
    <n v="1"/>
    <n v="11"/>
    <x v="2"/>
    <x v="3"/>
    <x v="0"/>
    <n v="38"/>
    <n v="4"/>
    <d v="2018-01-19T00:00:00"/>
    <d v="2018-03-10T00:00:00"/>
    <d v="2018-04-03T00:00:00"/>
    <d v="2018-04-15T00:00:00"/>
    <d v="2018-05-08T00:00:00"/>
    <d v="2018-01-02T00:00:00"/>
    <n v="67"/>
    <n v="91"/>
    <n v="126"/>
    <n v="380"/>
  </r>
  <r>
    <d v="2018-01-31T00:00:00"/>
    <s v="Walkaman"/>
    <s v="N by Pop by cult"/>
    <n v="3"/>
    <n v="16"/>
    <n v="316"/>
    <n v="1"/>
    <n v="1"/>
    <x v="2"/>
    <x v="2"/>
    <x v="1"/>
    <n v="16"/>
    <n v="2"/>
    <d v="2018-01-21T00:00:00"/>
    <d v="2018-03-13T00:00:00"/>
    <d v="2018-04-06T00:00:00"/>
    <d v="2018-04-18T00:00:00"/>
    <d v="2018-05-05T00:00:00"/>
    <d v="2018-01-02T00:00:00"/>
    <n v="70"/>
    <n v="94"/>
    <n v="123"/>
    <n v="160"/>
  </r>
  <r>
    <d v="2018-01-31T00:00:00"/>
    <s v="Walkaman"/>
    <s v="N by Pop by cult"/>
    <n v="3"/>
    <n v="17"/>
    <n v="317"/>
    <n v="1"/>
    <n v="10"/>
    <x v="2"/>
    <x v="0"/>
    <x v="0"/>
    <n v="31"/>
    <n v="3"/>
    <d v="2018-01-20T00:00:00"/>
    <d v="2018-03-10T00:00:00"/>
    <d v="2018-04-11T00:00:00"/>
    <d v="2018-04-20T00:00:00"/>
    <d v="2018-05-08T00:00:00"/>
    <d v="2018-01-02T00:00:00"/>
    <n v="67"/>
    <n v="99"/>
    <n v="126"/>
    <n v="310"/>
  </r>
  <r>
    <d v="2018-01-31T00:00:00"/>
    <s v="Walkaman"/>
    <s v="N by Pop by cult"/>
    <n v="3"/>
    <n v="18"/>
    <n v="318"/>
    <n v="2"/>
    <n v="1"/>
    <x v="2"/>
    <x v="2"/>
    <x v="1"/>
    <n v="12"/>
    <n v="2"/>
    <d v="2018-01-21T00:00:00"/>
    <d v="2018-03-10T00:00:00"/>
    <d v="2018-04-06T00:00:00"/>
    <d v="2018-04-17T00:00:00"/>
    <d v="2018-05-05T00:00:00"/>
    <d v="2018-01-02T00:00:00"/>
    <n v="67"/>
    <n v="94"/>
    <n v="123"/>
    <n v="120"/>
  </r>
  <r>
    <d v="2018-01-31T00:00:00"/>
    <s v="Walkaman"/>
    <s v="N by Pop by cult"/>
    <n v="4"/>
    <n v="1"/>
    <n v="401"/>
    <n v="1"/>
    <n v="3"/>
    <x v="0"/>
    <x v="3"/>
    <x v="1"/>
    <n v="16"/>
    <n v="2"/>
    <d v="2018-01-21T00:00:00"/>
    <d v="2018-03-08T00:00:00"/>
    <d v="2018-04-01T00:00:00"/>
    <d v="2018-04-12T00:00:00"/>
    <d v="2018-05-03T00:00:00"/>
    <d v="2018-01-02T00:00:00"/>
    <n v="65"/>
    <n v="89"/>
    <n v="121"/>
    <n v="160"/>
  </r>
  <r>
    <d v="2018-01-31T00:00:00"/>
    <s v="Walkaman"/>
    <s v="N by Pop by cult"/>
    <n v="4"/>
    <n v="2"/>
    <n v="402"/>
    <n v="2"/>
    <n v="13"/>
    <x v="0"/>
    <x v="2"/>
    <x v="3"/>
    <n v="10"/>
    <n v="3"/>
    <d v="2018-01-20T00:00:00"/>
    <d v="2018-03-13T00:00:00"/>
    <d v="2018-04-11T00:00:00"/>
    <d v="2018-04-20T00:00:00"/>
    <d v="2018-05-12T00:00:00"/>
    <d v="2018-01-02T00:00:00"/>
    <n v="70"/>
    <n v="99"/>
    <n v="130"/>
    <n v="100"/>
  </r>
  <r>
    <d v="2018-01-31T00:00:00"/>
    <s v="Walkaman"/>
    <s v="N by Pop by cult"/>
    <n v="4"/>
    <n v="3"/>
    <n v="403"/>
    <n v="2"/>
    <n v="14"/>
    <x v="0"/>
    <x v="0"/>
    <x v="3"/>
    <n v="18"/>
    <n v="2"/>
    <d v="2018-01-21T00:00:00"/>
    <d v="2018-03-14T00:00:00"/>
    <d v="2018-04-13T00:00:00"/>
    <d v="2018-04-21T00:00:00"/>
    <d v="2018-05-10T00:00:00"/>
    <d v="2018-01-02T00:00:00"/>
    <n v="71"/>
    <n v="101"/>
    <n v="128"/>
    <n v="180"/>
  </r>
  <r>
    <d v="2018-01-31T00:00:00"/>
    <s v="Walkaman"/>
    <s v="N by Pop by cult"/>
    <n v="4"/>
    <n v="4"/>
    <n v="404"/>
    <n v="2"/>
    <n v="1"/>
    <x v="0"/>
    <x v="2"/>
    <x v="1"/>
    <n v="8"/>
    <n v="3"/>
    <d v="2018-01-20T00:00:00"/>
    <d v="2018-03-12T00:00:00"/>
    <d v="2018-04-02T00:00:00"/>
    <d v="2018-04-17T00:00:00"/>
    <d v="2018-05-03T00:00:00"/>
    <d v="2018-01-02T00:00:00"/>
    <n v="69"/>
    <n v="90"/>
    <n v="121"/>
    <n v="80"/>
  </r>
  <r>
    <d v="2018-01-31T00:00:00"/>
    <s v="Walkaman"/>
    <s v="N by Pop by cult"/>
    <n v="4"/>
    <n v="5"/>
    <n v="405"/>
    <n v="2"/>
    <n v="7"/>
    <x v="0"/>
    <x v="3"/>
    <x v="2"/>
    <n v="31"/>
    <n v="0"/>
    <d v="2018-02-01T00:00:00"/>
    <d v="2018-03-13T00:00:00"/>
    <d v="2018-04-12T00:00:00"/>
    <d v="2018-04-20T00:00:00"/>
    <d v="2018-05-09T00:00:00"/>
    <d v="2018-01-12T00:00:00"/>
    <n v="60"/>
    <n v="90"/>
    <n v="117"/>
    <n v="310"/>
  </r>
  <r>
    <d v="2018-01-31T00:00:00"/>
    <s v="Walkaman"/>
    <s v="N by Pop by cult"/>
    <n v="4"/>
    <n v="6"/>
    <n v="406"/>
    <n v="3"/>
    <n v="16"/>
    <x v="0"/>
    <x v="1"/>
    <x v="3"/>
    <n v="42"/>
    <n v="2"/>
    <d v="2018-01-21T00:00:00"/>
    <d v="2018-03-12T00:00:00"/>
    <d v="2018-04-14T00:00:00"/>
    <d v="2018-04-21T00:00:00"/>
    <d v="2018-05-09T00:00:00"/>
    <d v="2018-01-02T00:00:00"/>
    <n v="69"/>
    <n v="102"/>
    <n v="127"/>
    <n v="420"/>
  </r>
  <r>
    <d v="2018-01-31T00:00:00"/>
    <s v="Walkaman"/>
    <s v="N by Pop by cult"/>
    <n v="4"/>
    <n v="7"/>
    <n v="407"/>
    <n v="1"/>
    <n v="4"/>
    <x v="1"/>
    <x v="1"/>
    <x v="1"/>
    <n v="25"/>
    <n v="3"/>
    <d v="2018-01-20T00:00:00"/>
    <d v="2018-03-09T00:00:00"/>
    <d v="2018-04-01T00:00:00"/>
    <d v="2018-04-18T00:00:00"/>
    <d v="2018-05-05T00:00:00"/>
    <d v="2018-01-02T00:00:00"/>
    <n v="66"/>
    <n v="89"/>
    <n v="123"/>
    <n v="250"/>
  </r>
  <r>
    <d v="2018-01-31T00:00:00"/>
    <s v="Walkaman"/>
    <s v="N by Pop by cult"/>
    <n v="4"/>
    <n v="8"/>
    <n v="408"/>
    <n v="1"/>
    <n v="15"/>
    <x v="1"/>
    <x v="3"/>
    <x v="3"/>
    <n v="32"/>
    <n v="3"/>
    <d v="2018-01-20T00:00:00"/>
    <d v="2018-03-14T00:00:00"/>
    <d v="2018-04-13T00:00:00"/>
    <d v="2018-04-21T00:00:00"/>
    <d v="2018-05-10T00:00:00"/>
    <d v="2018-01-02T00:00:00"/>
    <n v="71"/>
    <n v="101"/>
    <n v="128"/>
    <n v="320"/>
  </r>
  <r>
    <d v="2018-01-31T00:00:00"/>
    <s v="Walkaman"/>
    <s v="N by Pop by cult"/>
    <n v="4"/>
    <n v="9"/>
    <n v="409"/>
    <n v="2"/>
    <n v="2"/>
    <x v="1"/>
    <x v="0"/>
    <x v="1"/>
    <n v="21"/>
    <n v="2"/>
    <d v="2018-01-21T00:00:00"/>
    <d v="2018-03-04T00:00:00"/>
    <d v="2018-04-02T00:00:00"/>
    <d v="2018-04-18T00:00:00"/>
    <d v="2018-05-05T00:00:00"/>
    <d v="2018-01-02T00:00:00"/>
    <n v="61"/>
    <n v="90"/>
    <n v="123"/>
    <n v="210"/>
  </r>
  <r>
    <d v="2018-01-31T00:00:00"/>
    <s v="Walkaman"/>
    <s v="N by Pop by cult"/>
    <n v="4"/>
    <n v="10"/>
    <n v="410"/>
    <n v="2"/>
    <n v="9"/>
    <x v="1"/>
    <x v="2"/>
    <x v="0"/>
    <n v="17"/>
    <n v="3"/>
    <d v="2018-01-20T00:00:00"/>
    <d v="2018-03-12T00:00:00"/>
    <d v="2018-04-13T00:00:00"/>
    <d v="2018-04-21T00:00:00"/>
    <d v="2018-05-09T00:00:00"/>
    <d v="2018-01-02T00:00:00"/>
    <n v="69"/>
    <n v="101"/>
    <n v="127"/>
    <n v="170"/>
  </r>
  <r>
    <d v="2018-01-31T00:00:00"/>
    <s v="Walkaman"/>
    <s v="N by Pop by cult"/>
    <n v="4"/>
    <n v="11"/>
    <n v="411"/>
    <n v="2"/>
    <n v="1"/>
    <x v="1"/>
    <x v="2"/>
    <x v="1"/>
    <n v="13"/>
    <n v="0"/>
    <d v="2018-01-23T00:00:00"/>
    <d v="2018-03-14T00:00:00"/>
    <d v="2018-04-11T00:00:00"/>
    <d v="2018-04-20T00:00:00"/>
    <d v="2018-05-05T00:00:00"/>
    <d v="2018-01-02T00:00:00"/>
    <n v="71"/>
    <n v="99"/>
    <n v="123"/>
    <n v="130"/>
  </r>
  <r>
    <d v="2018-01-31T00:00:00"/>
    <s v="Walkaman"/>
    <s v="N by Pop by cult"/>
    <n v="4"/>
    <n v="12"/>
    <n v="412"/>
    <n v="2"/>
    <n v="12"/>
    <x v="1"/>
    <x v="1"/>
    <x v="0"/>
    <n v="28"/>
    <n v="3"/>
    <d v="2018-01-20T00:00:00"/>
    <d v="2018-03-11T00:00:00"/>
    <d v="2018-04-12T00:00:00"/>
    <d v="2018-04-20T00:00:00"/>
    <d v="2018-05-07T00:00:00"/>
    <d v="2018-01-02T00:00:00"/>
    <n v="68"/>
    <n v="100"/>
    <n v="125"/>
    <n v="280"/>
  </r>
  <r>
    <d v="2018-01-31T00:00:00"/>
    <s v="Walkaman"/>
    <s v="N by Pop by cult"/>
    <n v="4"/>
    <n v="13"/>
    <n v="413"/>
    <n v="2"/>
    <n v="10"/>
    <x v="2"/>
    <x v="0"/>
    <x v="0"/>
    <n v="30"/>
    <n v="3"/>
    <d v="2018-02-01T00:00:00"/>
    <d v="2018-03-11T00:00:00"/>
    <d v="2018-04-11T00:00:00"/>
    <d v="2018-04-20T00:00:00"/>
    <d v="2018-05-09T00:00:00"/>
    <d v="2018-01-02T00:00:00"/>
    <n v="68"/>
    <n v="99"/>
    <n v="127"/>
    <n v="300"/>
  </r>
  <r>
    <d v="2018-01-31T00:00:00"/>
    <s v="Walkaman"/>
    <s v="N by Pop by cult"/>
    <n v="4"/>
    <n v="14"/>
    <n v="414"/>
    <n v="2"/>
    <n v="7"/>
    <x v="2"/>
    <x v="3"/>
    <x v="2"/>
    <n v="25"/>
    <n v="0"/>
    <d v="2018-01-23T00:00:00"/>
    <d v="2018-03-14T00:00:00"/>
    <d v="2018-04-13T00:00:00"/>
    <d v="2018-04-21T00:00:00"/>
    <d v="2018-05-11T00:00:00"/>
    <d v="2018-01-12T00:00:00"/>
    <n v="61"/>
    <n v="91"/>
    <n v="119"/>
    <n v="250"/>
  </r>
  <r>
    <d v="2018-01-31T00:00:00"/>
    <s v="Walkaman"/>
    <s v="N by Pop by cult"/>
    <n v="4"/>
    <n v="15"/>
    <n v="415"/>
    <n v="2"/>
    <n v="12"/>
    <x v="2"/>
    <x v="1"/>
    <x v="0"/>
    <n v="34"/>
    <n v="4"/>
    <d v="2018-01-19T00:00:00"/>
    <d v="2018-03-08T00:00:00"/>
    <d v="2018-04-01T00:00:00"/>
    <d v="2018-04-17T00:00:00"/>
    <d v="2018-05-08T00:00:00"/>
    <d v="2018-01-02T00:00:00"/>
    <n v="65"/>
    <n v="89"/>
    <n v="126"/>
    <n v="340"/>
  </r>
  <r>
    <d v="2018-01-31T00:00:00"/>
    <s v="Walkaman"/>
    <s v="N by Pop by cult"/>
    <n v="4"/>
    <n v="16"/>
    <n v="416"/>
    <n v="1"/>
    <n v="9"/>
    <x v="2"/>
    <x v="2"/>
    <x v="0"/>
    <n v="31"/>
    <n v="3"/>
    <d v="2018-01-20T00:00:00"/>
    <d v="2018-03-11T00:00:00"/>
    <d v="2018-04-11T00:00:00"/>
    <d v="2018-04-20T00:00:00"/>
    <d v="2018-05-09T00:00:00"/>
    <d v="2018-01-02T00:00:00"/>
    <n v="68"/>
    <n v="99"/>
    <n v="127"/>
    <n v="310"/>
  </r>
  <r>
    <d v="2018-01-31T00:00:00"/>
    <s v="Walkaman"/>
    <s v="N by Pop by cult"/>
    <n v="4"/>
    <n v="17"/>
    <n v="417"/>
    <n v="3"/>
    <n v="13"/>
    <x v="2"/>
    <x v="2"/>
    <x v="3"/>
    <n v="13"/>
    <n v="2"/>
    <d v="2018-01-21T00:00:00"/>
    <d v="2018-03-12T00:00:00"/>
    <d v="2018-04-14T00:00:00"/>
    <d v="2018-04-21T00:00:00"/>
    <d v="2018-05-12T00:00:00"/>
    <d v="2018-01-02T00:00:00"/>
    <n v="69"/>
    <n v="102"/>
    <n v="130"/>
    <n v="130"/>
  </r>
  <r>
    <d v="2018-01-31T00:00:00"/>
    <s v="Walkaman"/>
    <s v="N by Pop by cult"/>
    <n v="4"/>
    <n v="18"/>
    <n v="418"/>
    <n v="2"/>
    <n v="11"/>
    <x v="2"/>
    <x v="3"/>
    <x v="0"/>
    <n v="29"/>
    <n v="4"/>
    <d v="2018-01-19T00:00:00"/>
    <d v="2018-03-10T00:00:00"/>
    <d v="2018-04-11T00:00:00"/>
    <d v="2018-04-20T00:00:00"/>
    <d v="2018-05-07T00:00:00"/>
    <d v="2018-01-02T00:00:00"/>
    <n v="67"/>
    <n v="99"/>
    <n v="125"/>
    <n v="290"/>
  </r>
  <r>
    <d v="2018-01-31T00:00:00"/>
    <s v="Walkaman"/>
    <s v="N by Pop by cult"/>
    <n v="5"/>
    <n v="1"/>
    <n v="501"/>
    <n v="3"/>
    <n v="15"/>
    <x v="0"/>
    <x v="3"/>
    <x v="3"/>
    <n v="23"/>
    <n v="2"/>
    <d v="2018-01-21T00:00:00"/>
    <d v="2018-03-10T00:00:00"/>
    <d v="2018-04-13T00:00:00"/>
    <d v="2018-04-21T00:00:00"/>
    <d v="2018-05-08T00:00:00"/>
    <d v="2018-01-02T00:00:00"/>
    <n v="67"/>
    <n v="101"/>
    <n v="126"/>
    <n v="230"/>
  </r>
  <r>
    <d v="2018-01-31T00:00:00"/>
    <s v="Walkaman"/>
    <s v="N by Pop by cult"/>
    <n v="5"/>
    <n v="2"/>
    <n v="502"/>
    <n v="3"/>
    <n v="7"/>
    <x v="0"/>
    <x v="3"/>
    <x v="2"/>
    <n v="34"/>
    <n v="0"/>
    <d v="2018-02-01T00:00:00"/>
    <d v="2018-03-13T00:00:00"/>
    <d v="2018-04-11T00:00:00"/>
    <d v="2018-04-20T00:00:00"/>
    <d v="2018-05-10T00:00:00"/>
    <d v="2018-01-12T00:00:00"/>
    <n v="60"/>
    <n v="89"/>
    <n v="118"/>
    <n v="340"/>
  </r>
  <r>
    <d v="2018-01-31T00:00:00"/>
    <s v="Walkaman"/>
    <s v="N by Pop by cult"/>
    <n v="5"/>
    <n v="3"/>
    <n v="503"/>
    <n v="2"/>
    <n v="12"/>
    <x v="0"/>
    <x v="1"/>
    <x v="0"/>
    <n v="32"/>
    <n v="4"/>
    <d v="2018-01-19T00:00:00"/>
    <d v="2018-03-10T00:00:00"/>
    <d v="2018-04-11T00:00:00"/>
    <d v="2018-04-20T00:00:00"/>
    <d v="2018-05-08T00:00:00"/>
    <d v="2018-01-02T00:00:00"/>
    <n v="67"/>
    <n v="99"/>
    <n v="126"/>
    <n v="320"/>
  </r>
  <r>
    <d v="2018-01-31T00:00:00"/>
    <s v="Walkaman"/>
    <s v="N by Pop by cult"/>
    <n v="5"/>
    <n v="4"/>
    <n v="504"/>
    <n v="1"/>
    <n v="2"/>
    <x v="0"/>
    <x v="0"/>
    <x v="1"/>
    <n v="15"/>
    <n v="2"/>
    <d v="2018-01-21T00:00:00"/>
    <d v="2018-03-16T00:00:00"/>
    <d v="2018-04-02T00:00:00"/>
    <d v="2018-04-17T00:00:00"/>
    <d v="2018-05-05T00:00:00"/>
    <d v="2018-01-02T00:00:00"/>
    <n v="73"/>
    <n v="90"/>
    <n v="123"/>
    <n v="150"/>
  </r>
  <r>
    <d v="2018-01-31T00:00:00"/>
    <s v="Walkaman"/>
    <s v="N by Pop by cult"/>
    <n v="5"/>
    <n v="5"/>
    <n v="505"/>
    <n v="3"/>
    <n v="9"/>
    <x v="0"/>
    <x v="2"/>
    <x v="0"/>
    <n v="20"/>
    <n v="2"/>
    <d v="2018-01-21T00:00:00"/>
    <d v="2018-03-12T00:00:00"/>
    <d v="2018-04-11T00:00:00"/>
    <d v="2018-04-20T00:00:00"/>
    <d v="2018-05-11T00:00:00"/>
    <d v="2018-01-02T00:00:00"/>
    <n v="69"/>
    <n v="99"/>
    <n v="129"/>
    <n v="200"/>
  </r>
  <r>
    <d v="2018-01-31T00:00:00"/>
    <s v="Walkaman"/>
    <s v="N by Pop by cult"/>
    <n v="5"/>
    <n v="6"/>
    <n v="506"/>
    <n v="3"/>
    <n v="1"/>
    <x v="0"/>
    <x v="2"/>
    <x v="1"/>
    <n v="9"/>
    <n v="1"/>
    <d v="2018-01-22T00:00:00"/>
    <d v="2018-03-12T00:00:00"/>
    <d v="2018-04-09T00:00:00"/>
    <d v="2018-04-19T00:00:00"/>
    <d v="2018-05-07T00:00:00"/>
    <d v="2018-01-02T00:00:00"/>
    <n v="69"/>
    <n v="97"/>
    <n v="125"/>
    <n v="90"/>
  </r>
  <r>
    <d v="2018-01-31T00:00:00"/>
    <s v="Walkaman"/>
    <s v="N by Pop by cult"/>
    <n v="5"/>
    <n v="7"/>
    <n v="507"/>
    <n v="2"/>
    <n v="4"/>
    <x v="1"/>
    <x v="1"/>
    <x v="1"/>
    <n v="34"/>
    <n v="2"/>
    <d v="2018-01-21T00:00:00"/>
    <d v="2018-03-09T00:00:00"/>
    <d v="2018-04-01T00:00:00"/>
    <d v="2018-04-18T00:00:00"/>
    <d v="2018-05-05T00:00:00"/>
    <d v="2018-01-02T00:00:00"/>
    <n v="66"/>
    <n v="89"/>
    <n v="123"/>
    <n v="340"/>
  </r>
  <r>
    <d v="2018-01-31T00:00:00"/>
    <s v="Walkaman"/>
    <s v="N by Pop by cult"/>
    <n v="5"/>
    <n v="8"/>
    <n v="508"/>
    <n v="3"/>
    <n v="4"/>
    <x v="1"/>
    <x v="1"/>
    <x v="1"/>
    <n v="22"/>
    <n v="1"/>
    <d v="2018-01-22T00:00:00"/>
    <d v="2018-03-10T00:00:00"/>
    <d v="2018-04-01T00:00:00"/>
    <d v="2018-04-17T00:00:00"/>
    <d v="2018-05-05T00:00:00"/>
    <d v="2018-01-02T00:00:00"/>
    <n v="67"/>
    <n v="89"/>
    <n v="123"/>
    <n v="220"/>
  </r>
  <r>
    <d v="2018-01-31T00:00:00"/>
    <s v="Walkaman"/>
    <s v="N by Pop by cult"/>
    <n v="5"/>
    <n v="9"/>
    <n v="509"/>
    <n v="3"/>
    <n v="9"/>
    <x v="1"/>
    <x v="2"/>
    <x v="0"/>
    <n v="21"/>
    <n v="3"/>
    <d v="2018-01-20T00:00:00"/>
    <d v="2018-03-12T00:00:00"/>
    <d v="2018-04-11T00:00:00"/>
    <d v="2018-04-20T00:00:00"/>
    <d v="2018-05-08T00:00:00"/>
    <d v="2018-01-02T00:00:00"/>
    <n v="69"/>
    <n v="99"/>
    <n v="126"/>
    <n v="210"/>
  </r>
  <r>
    <d v="2018-01-31T00:00:00"/>
    <s v="Walkaman"/>
    <s v="N by Pop by cult"/>
    <n v="5"/>
    <n v="10"/>
    <n v="510"/>
    <n v="3"/>
    <n v="7"/>
    <x v="1"/>
    <x v="3"/>
    <x v="2"/>
    <n v="20"/>
    <n v="0"/>
    <d v="2018-02-01T00:00:00"/>
    <d v="2018-03-10T00:00:00"/>
    <d v="2018-04-12T00:00:00"/>
    <d v="2018-04-20T00:00:00"/>
    <d v="2018-05-10T00:00:00"/>
    <d v="2018-01-12T00:00:00"/>
    <n v="57"/>
    <n v="90"/>
    <n v="118"/>
    <n v="200"/>
  </r>
  <r>
    <d v="2018-01-31T00:00:00"/>
    <s v="Walkaman"/>
    <s v="N by Pop by cult"/>
    <n v="5"/>
    <n v="11"/>
    <n v="511"/>
    <n v="1"/>
    <n v="6"/>
    <x v="1"/>
    <x v="0"/>
    <x v="2"/>
    <n v="12"/>
    <n v="0"/>
    <d v="2018-02-01T00:00:00"/>
    <d v="2018-03-14T00:00:00"/>
    <d v="2018-04-13T00:00:00"/>
    <d v="2018-04-21T00:00:00"/>
    <d v="2018-05-10T00:00:00"/>
    <d v="2018-01-12T00:00:00"/>
    <n v="61"/>
    <n v="91"/>
    <n v="118"/>
    <n v="120"/>
  </r>
  <r>
    <d v="2018-01-31T00:00:00"/>
    <s v="Walkaman"/>
    <s v="N by Pop by cult"/>
    <n v="5"/>
    <n v="12"/>
    <n v="512"/>
    <n v="2"/>
    <n v="13"/>
    <x v="1"/>
    <x v="2"/>
    <x v="3"/>
    <n v="13"/>
    <n v="1"/>
    <d v="2018-01-22T00:00:00"/>
    <d v="2018-03-12T00:00:00"/>
    <d v="2018-04-14T00:00:00"/>
    <d v="2018-04-21T00:00:00"/>
    <d v="2018-05-10T00:00:00"/>
    <d v="2018-01-02T00:00:00"/>
    <n v="69"/>
    <n v="102"/>
    <n v="128"/>
    <n v="130"/>
  </r>
  <r>
    <d v="2018-01-31T00:00:00"/>
    <s v="Walkaman"/>
    <s v="N by Pop by cult"/>
    <n v="5"/>
    <n v="13"/>
    <n v="513"/>
    <n v="2"/>
    <n v="15"/>
    <x v="2"/>
    <x v="3"/>
    <x v="3"/>
    <n v="26"/>
    <n v="2"/>
    <d v="2018-01-21T00:00:00"/>
    <d v="2018-03-14T00:00:00"/>
    <d v="2018-04-13T00:00:00"/>
    <d v="2018-04-21T00:00:00"/>
    <d v="2018-05-10T00:00:00"/>
    <d v="2018-01-02T00:00:00"/>
    <n v="71"/>
    <n v="101"/>
    <n v="128"/>
    <n v="260"/>
  </r>
  <r>
    <d v="2018-01-31T00:00:00"/>
    <s v="Walkaman"/>
    <s v="N by Pop by cult"/>
    <n v="5"/>
    <n v="14"/>
    <n v="514"/>
    <n v="3"/>
    <n v="15"/>
    <x v="2"/>
    <x v="3"/>
    <x v="3"/>
    <n v="23"/>
    <n v="3"/>
    <d v="2018-01-20T00:00:00"/>
    <d v="2018-03-14T00:00:00"/>
    <d v="2018-04-13T00:00:00"/>
    <d v="2018-04-21T00:00:00"/>
    <d v="2018-05-12T00:00:00"/>
    <d v="2018-01-02T00:00:00"/>
    <n v="71"/>
    <n v="101"/>
    <n v="130"/>
    <n v="230"/>
  </r>
  <r>
    <d v="2018-01-31T00:00:00"/>
    <s v="Walkaman"/>
    <s v="N by Pop by cult"/>
    <n v="5"/>
    <n v="15"/>
    <n v="515"/>
    <n v="3"/>
    <n v="7"/>
    <x v="2"/>
    <x v="3"/>
    <x v="2"/>
    <n v="18"/>
    <n v="2"/>
    <d v="2018-02-01T00:00:00"/>
    <d v="2018-03-13T00:00:00"/>
    <d v="2018-04-12T00:00:00"/>
    <d v="2018-04-20T00:00:00"/>
    <d v="2018-05-09T00:00:00"/>
    <d v="2018-01-12T00:00:00"/>
    <n v="60"/>
    <n v="90"/>
    <n v="117"/>
    <n v="180"/>
  </r>
  <r>
    <d v="2018-01-31T00:00:00"/>
    <s v="Walkaman"/>
    <s v="N by Pop by cult"/>
    <n v="5"/>
    <n v="16"/>
    <n v="516"/>
    <n v="1"/>
    <n v="2"/>
    <x v="2"/>
    <x v="0"/>
    <x v="1"/>
    <n v="12"/>
    <n v="3"/>
    <d v="2018-01-20T00:00:00"/>
    <d v="2018-03-11T00:00:00"/>
    <d v="2018-04-09T00:00:00"/>
    <d v="2018-04-19T00:00:00"/>
    <d v="2018-05-05T00:00:00"/>
    <d v="2018-01-02T00:00:00"/>
    <n v="68"/>
    <n v="97"/>
    <n v="123"/>
    <n v="120"/>
  </r>
  <r>
    <d v="2018-01-31T00:00:00"/>
    <s v="Walkaman"/>
    <s v="N by Pop by cult"/>
    <n v="5"/>
    <n v="17"/>
    <n v="517"/>
    <n v="3"/>
    <n v="10"/>
    <x v="2"/>
    <x v="0"/>
    <x v="0"/>
    <n v="32"/>
    <n v="4"/>
    <d v="2018-01-19T00:00:00"/>
    <d v="2018-03-10T00:00:00"/>
    <d v="2018-04-12T00:00:00"/>
    <d v="2018-04-20T00:00:00"/>
    <d v="2018-05-09T00:00:00"/>
    <d v="2018-01-02T00:00:00"/>
    <n v="67"/>
    <n v="100"/>
    <n v="127"/>
    <n v="320"/>
  </r>
  <r>
    <d v="2018-01-31T00:00:00"/>
    <s v="Walkaman"/>
    <s v="N by Pop by cult"/>
    <n v="5"/>
    <n v="18"/>
    <n v="518"/>
    <n v="2"/>
    <n v="6"/>
    <x v="2"/>
    <x v="0"/>
    <x v="2"/>
    <n v="22"/>
    <n v="0"/>
    <d v="2018-02-01T00:00:00"/>
    <d v="2018-03-14T00:00:00"/>
    <d v="2018-04-13T00:00:00"/>
    <d v="2018-04-21T00:00:00"/>
    <d v="2018-05-09T00:00:00"/>
    <d v="2018-01-12T00:00:00"/>
    <n v="61"/>
    <n v="91"/>
    <n v="117"/>
    <n v="220"/>
  </r>
  <r>
    <d v="2018-01-31T00:00:00"/>
    <s v="Walkaman"/>
    <s v="N by Pop by cult"/>
    <n v="6"/>
    <n v="1"/>
    <n v="601"/>
    <n v="2"/>
    <n v="4"/>
    <x v="0"/>
    <x v="1"/>
    <x v="1"/>
    <n v="23"/>
    <n v="1"/>
    <d v="2018-01-22T00:00:00"/>
    <d v="2018-03-10T00:00:00"/>
    <d v="2018-04-02T00:00:00"/>
    <d v="2018-04-17T00:00:00"/>
    <d v="2018-05-05T00:00:00"/>
    <d v="2018-01-02T00:00:00"/>
    <n v="67"/>
    <n v="90"/>
    <n v="123"/>
    <n v="230"/>
  </r>
  <r>
    <d v="2018-01-31T00:00:00"/>
    <s v="Walkaman"/>
    <s v="N by Pop by cult"/>
    <n v="6"/>
    <n v="2"/>
    <n v="602"/>
    <n v="2"/>
    <n v="6"/>
    <x v="0"/>
    <x v="0"/>
    <x v="2"/>
    <n v="7"/>
    <n v="0"/>
    <d v="2018-02-01T00:00:00"/>
    <d v="2018-03-15T00:00:00"/>
    <d v="2018-04-12T00:00:00"/>
    <d v="2018-04-20T00:00:00"/>
    <d v="2018-05-12T00:00:00"/>
    <d v="2018-01-12T00:00:00"/>
    <n v="62"/>
    <n v="90"/>
    <n v="120"/>
    <n v="70"/>
  </r>
  <r>
    <d v="2018-01-31T00:00:00"/>
    <s v="Walkaman"/>
    <s v="N by Pop by cult"/>
    <n v="6"/>
    <n v="3"/>
    <n v="603"/>
    <n v="2"/>
    <n v="8"/>
    <x v="0"/>
    <x v="1"/>
    <x v="2"/>
    <n v="24"/>
    <n v="1"/>
    <d v="2018-02-01T00:00:00"/>
    <d v="2018-03-13T00:00:00"/>
    <d v="2018-04-13T00:00:00"/>
    <d v="2018-04-21T00:00:00"/>
    <d v="2018-05-11T00:00:00"/>
    <d v="2018-01-12T00:00:00"/>
    <n v="60"/>
    <n v="91"/>
    <n v="119"/>
    <n v="240"/>
  </r>
  <r>
    <d v="2018-01-31T00:00:00"/>
    <s v="Walkaman"/>
    <s v="N by Pop by cult"/>
    <n v="6"/>
    <n v="4"/>
    <n v="604"/>
    <n v="3"/>
    <n v="10"/>
    <x v="0"/>
    <x v="0"/>
    <x v="0"/>
    <n v="31"/>
    <n v="2"/>
    <d v="2018-01-21T00:00:00"/>
    <d v="2018-03-13T00:00:00"/>
    <d v="2018-04-14T00:00:00"/>
    <d v="2018-04-21T00:00:00"/>
    <d v="2018-05-10T00:00:00"/>
    <d v="2018-01-02T00:00:00"/>
    <n v="70"/>
    <n v="102"/>
    <n v="128"/>
    <n v="310"/>
  </r>
  <r>
    <d v="2018-01-31T00:00:00"/>
    <s v="Walkaman"/>
    <s v="N by Pop by cult"/>
    <n v="6"/>
    <n v="5"/>
    <n v="605"/>
    <n v="2"/>
    <n v="5"/>
    <x v="0"/>
    <x v="2"/>
    <x v="2"/>
    <n v="8"/>
    <n v="0"/>
    <d v="2018-02-01T00:00:00"/>
    <d v="2018-03-16T00:00:00"/>
    <d v="2018-04-12T00:00:00"/>
    <d v="2018-04-20T00:00:00"/>
    <d v="2018-05-11T00:00:00"/>
    <d v="2018-01-12T00:00:00"/>
    <n v="63"/>
    <n v="90"/>
    <n v="119"/>
    <n v="80"/>
  </r>
  <r>
    <d v="2018-01-31T00:00:00"/>
    <s v="Walkaman"/>
    <s v="N by Pop by cult"/>
    <n v="6"/>
    <n v="6"/>
    <n v="606"/>
    <n v="4"/>
    <n v="15"/>
    <x v="0"/>
    <x v="3"/>
    <x v="3"/>
    <n v="21"/>
    <n v="1"/>
    <d v="2018-01-22T00:00:00"/>
    <d v="2018-03-12T00:00:00"/>
    <d v="2018-04-14T00:00:00"/>
    <d v="2018-04-21T00:00:00"/>
    <d v="2018-05-10T00:00:00"/>
    <d v="2018-01-02T00:00:00"/>
    <n v="69"/>
    <n v="102"/>
    <n v="128"/>
    <n v="210"/>
  </r>
  <r>
    <d v="2018-01-31T00:00:00"/>
    <s v="Walkaman"/>
    <s v="N by Pop by cult"/>
    <n v="6"/>
    <n v="7"/>
    <n v="607"/>
    <n v="2"/>
    <n v="16"/>
    <x v="1"/>
    <x v="1"/>
    <x v="3"/>
    <n v="23"/>
    <n v="2"/>
    <d v="2018-01-21T00:00:00"/>
    <d v="2018-03-13T00:00:00"/>
    <d v="2018-04-14T00:00:00"/>
    <d v="2018-04-21T00:00:00"/>
    <d v="2018-05-10T00:00:00"/>
    <d v="2018-01-02T00:00:00"/>
    <n v="70"/>
    <n v="102"/>
    <n v="128"/>
    <n v="230"/>
  </r>
  <r>
    <d v="2018-01-31T00:00:00"/>
    <s v="Walkaman"/>
    <s v="N by Pop by cult"/>
    <n v="6"/>
    <n v="8"/>
    <n v="608"/>
    <n v="3"/>
    <n v="5"/>
    <x v="1"/>
    <x v="2"/>
    <x v="2"/>
    <n v="12"/>
    <n v="0"/>
    <d v="2018-02-01T00:00:00"/>
    <d v="2018-03-15T00:00:00"/>
    <d v="2018-04-12T00:00:00"/>
    <d v="2018-04-20T00:00:00"/>
    <d v="2018-05-08T00:00:00"/>
    <d v="2018-01-12T00:00:00"/>
    <n v="62"/>
    <n v="90"/>
    <n v="116"/>
    <n v="120"/>
  </r>
  <r>
    <d v="2018-01-31T00:00:00"/>
    <s v="Walkaman"/>
    <s v="N by Pop by cult"/>
    <n v="6"/>
    <n v="9"/>
    <n v="609"/>
    <n v="4"/>
    <n v="5"/>
    <x v="1"/>
    <x v="2"/>
    <x v="2"/>
    <n v="7"/>
    <n v="0"/>
    <d v="2018-02-01T00:00:00"/>
    <d v="2018-03-13T00:00:00"/>
    <d v="2018-04-13T00:00:00"/>
    <d v="2018-04-21T00:00:00"/>
    <d v="2018-05-09T00:00:00"/>
    <d v="2018-01-12T00:00:00"/>
    <n v="60"/>
    <n v="91"/>
    <n v="117"/>
    <n v="70"/>
  </r>
  <r>
    <d v="2018-01-31T00:00:00"/>
    <s v="Walkaman"/>
    <s v="N by Pop by cult"/>
    <n v="6"/>
    <n v="10"/>
    <n v="610"/>
    <n v="4"/>
    <n v="4"/>
    <x v="1"/>
    <x v="1"/>
    <x v="1"/>
    <n v="30"/>
    <n v="3"/>
    <d v="2018-01-20T00:00:00"/>
    <d v="2018-03-10T00:00:00"/>
    <d v="2018-04-11T00:00:00"/>
    <d v="2018-04-20T00:00:00"/>
    <d v="2018-05-05T00:00:00"/>
    <d v="2018-01-02T00:00:00"/>
    <n v="67"/>
    <n v="99"/>
    <n v="123"/>
    <n v="300"/>
  </r>
  <r>
    <d v="2018-01-31T00:00:00"/>
    <s v="Walkaman"/>
    <s v="N by Pop by cult"/>
    <n v="6"/>
    <n v="11"/>
    <n v="611"/>
    <n v="2"/>
    <n v="15"/>
    <x v="1"/>
    <x v="3"/>
    <x v="3"/>
    <n v="31"/>
    <n v="2"/>
    <d v="2018-01-21T00:00:00"/>
    <d v="2018-03-10T00:00:00"/>
    <d v="2018-04-13T00:00:00"/>
    <d v="2018-04-21T00:00:00"/>
    <d v="2018-05-10T00:00:00"/>
    <d v="2018-01-02T00:00:00"/>
    <n v="67"/>
    <n v="101"/>
    <n v="128"/>
    <n v="310"/>
  </r>
  <r>
    <d v="2018-01-31T00:00:00"/>
    <s v="Walkaman"/>
    <s v="N by Pop by cult"/>
    <n v="6"/>
    <n v="12"/>
    <n v="612"/>
    <n v="3"/>
    <n v="11"/>
    <x v="1"/>
    <x v="3"/>
    <x v="0"/>
    <n v="33"/>
    <n v="3"/>
    <d v="2018-01-20T00:00:00"/>
    <d v="2018-03-11T00:00:00"/>
    <d v="2018-04-12T00:00:00"/>
    <d v="2018-04-20T00:00:00"/>
    <d v="2018-05-07T00:00:00"/>
    <d v="2018-01-02T00:00:00"/>
    <n v="68"/>
    <n v="100"/>
    <n v="125"/>
    <n v="330"/>
  </r>
  <r>
    <d v="2018-01-31T00:00:00"/>
    <s v="Walkaman"/>
    <s v="N by Pop by cult"/>
    <n v="6"/>
    <n v="13"/>
    <n v="613"/>
    <n v="4"/>
    <n v="13"/>
    <x v="2"/>
    <x v="2"/>
    <x v="3"/>
    <n v="15"/>
    <n v="2"/>
    <d v="2018-01-21T00:00:00"/>
    <d v="2018-03-12T00:00:00"/>
    <d v="2018-04-14T00:00:00"/>
    <d v="2018-04-21T00:00:00"/>
    <d v="2018-05-10T00:00:00"/>
    <d v="2018-01-02T00:00:00"/>
    <n v="69"/>
    <n v="102"/>
    <n v="128"/>
    <n v="150"/>
  </r>
  <r>
    <d v="2018-01-31T00:00:00"/>
    <s v="Walkaman"/>
    <s v="N by Pop by cult"/>
    <n v="6"/>
    <n v="14"/>
    <n v="614"/>
    <n v="3"/>
    <n v="4"/>
    <x v="2"/>
    <x v="1"/>
    <x v="1"/>
    <n v="20"/>
    <n v="2"/>
    <d v="2018-01-21T00:00:00"/>
    <d v="2018-03-10T00:00:00"/>
    <d v="2018-04-02T00:00:00"/>
    <d v="2018-04-16T00:00:00"/>
    <d v="2018-05-05T00:00:00"/>
    <d v="2018-01-02T00:00:00"/>
    <n v="67"/>
    <n v="90"/>
    <n v="123"/>
    <n v="200"/>
  </r>
  <r>
    <d v="2018-01-31T00:00:00"/>
    <s v="Walkaman"/>
    <s v="N by Pop by cult"/>
    <n v="6"/>
    <n v="15"/>
    <n v="615"/>
    <n v="4"/>
    <n v="10"/>
    <x v="2"/>
    <x v="0"/>
    <x v="0"/>
    <n v="29"/>
    <n v="3"/>
    <d v="2018-01-20T00:00:00"/>
    <d v="2018-03-12T00:00:00"/>
    <d v="2018-04-11T00:00:00"/>
    <d v="2018-04-20T00:00:00"/>
    <d v="2018-05-08T00:00:00"/>
    <d v="2018-01-02T00:00:00"/>
    <n v="69"/>
    <n v="99"/>
    <n v="126"/>
    <n v="290"/>
  </r>
  <r>
    <d v="2018-01-31T00:00:00"/>
    <s v="Walkaman"/>
    <s v="N by Pop by cult"/>
    <n v="6"/>
    <n v="16"/>
    <n v="616"/>
    <n v="2"/>
    <n v="9"/>
    <x v="2"/>
    <x v="2"/>
    <x v="0"/>
    <n v="25"/>
    <n v="4"/>
    <d v="2018-01-19T00:00:00"/>
    <d v="2018-03-12T00:00:00"/>
    <d v="2018-04-12T00:00:00"/>
    <d v="2018-04-20T00:00:00"/>
    <d v="2018-05-08T00:00:00"/>
    <d v="2018-01-02T00:00:00"/>
    <n v="69"/>
    <n v="100"/>
    <n v="126"/>
    <n v="250"/>
  </r>
  <r>
    <d v="2018-01-31T00:00:00"/>
    <s v="Walkaman"/>
    <s v="N by Pop by cult"/>
    <n v="6"/>
    <n v="17"/>
    <n v="617"/>
    <n v="3"/>
    <n v="5"/>
    <x v="2"/>
    <x v="2"/>
    <x v="2"/>
    <n v="12"/>
    <n v="1"/>
    <d v="2018-02-01T00:00:00"/>
    <d v="2018-03-13T00:00:00"/>
    <d v="2018-04-13T00:00:00"/>
    <d v="2018-04-21T00:00:00"/>
    <d v="2018-05-09T00:00:00"/>
    <d v="2018-01-12T00:00:00"/>
    <n v="60"/>
    <n v="91"/>
    <n v="117"/>
    <n v="120"/>
  </r>
  <r>
    <d v="2018-01-31T00:00:00"/>
    <s v="Walkaman"/>
    <s v="N by Pop by cult"/>
    <n v="6"/>
    <n v="18"/>
    <n v="618"/>
    <n v="1"/>
    <n v="3"/>
    <x v="2"/>
    <x v="3"/>
    <x v="1"/>
    <n v="16"/>
    <n v="3"/>
    <d v="2018-01-20T00:00:00"/>
    <d v="2018-03-10T00:00:00"/>
    <d v="2018-04-03T00:00:00"/>
    <d v="2018-04-17T00:00:00"/>
    <d v="2018-05-05T00:00:00"/>
    <d v="2018-01-02T00:00:00"/>
    <n v="67"/>
    <n v="91"/>
    <n v="123"/>
    <n v="160"/>
  </r>
  <r>
    <d v="2018-01-31T00:00:00"/>
    <s v="Walkaman"/>
    <s v="N by Pop by cult"/>
    <n v="7"/>
    <n v="1"/>
    <n v="701"/>
    <n v="3"/>
    <n v="6"/>
    <x v="0"/>
    <x v="0"/>
    <x v="2"/>
    <n v="12"/>
    <n v="0"/>
    <d v="2018-02-01T00:00:00"/>
    <d v="2018-03-14T00:00:00"/>
    <d v="2018-04-12T00:00:00"/>
    <d v="2018-04-20T00:00:00"/>
    <d v="2018-05-11T00:00:00"/>
    <d v="2018-01-12T00:00:00"/>
    <n v="61"/>
    <n v="90"/>
    <n v="119"/>
    <n v="120"/>
  </r>
  <r>
    <d v="2018-01-31T00:00:00"/>
    <s v="Walkaman"/>
    <s v="N by Pop by cult"/>
    <n v="7"/>
    <n v="2"/>
    <n v="702"/>
    <n v="2"/>
    <n v="11"/>
    <x v="0"/>
    <x v="3"/>
    <x v="0"/>
    <n v="23"/>
    <n v="2"/>
    <d v="2018-01-21T00:00:00"/>
    <d v="2018-03-13T00:00:00"/>
    <d v="2018-04-12T00:00:00"/>
    <d v="2018-04-20T00:00:00"/>
    <d v="2018-05-10T00:00:00"/>
    <d v="2018-01-02T00:00:00"/>
    <n v="70"/>
    <n v="100"/>
    <n v="128"/>
    <n v="230"/>
  </r>
  <r>
    <d v="2018-01-31T00:00:00"/>
    <s v="Walkaman"/>
    <s v="N by Pop by cult"/>
    <n v="7"/>
    <n v="3"/>
    <n v="703"/>
    <n v="4"/>
    <n v="10"/>
    <x v="0"/>
    <x v="0"/>
    <x v="0"/>
    <n v="21"/>
    <n v="3"/>
    <d v="2018-01-20T00:00:00"/>
    <d v="2018-03-12T00:00:00"/>
    <d v="2018-04-13T00:00:00"/>
    <d v="2018-04-21T00:00:00"/>
    <d v="2018-05-09T00:00:00"/>
    <d v="2018-01-02T00:00:00"/>
    <n v="69"/>
    <n v="101"/>
    <n v="127"/>
    <n v="210"/>
  </r>
  <r>
    <d v="2018-01-31T00:00:00"/>
    <s v="Walkaman"/>
    <s v="N by Pop by cult"/>
    <n v="7"/>
    <n v="4"/>
    <n v="704"/>
    <n v="4"/>
    <n v="9"/>
    <x v="0"/>
    <x v="2"/>
    <x v="0"/>
    <n v="32"/>
    <n v="3"/>
    <d v="2018-01-20T00:00:00"/>
    <d v="2018-03-10T00:00:00"/>
    <d v="2018-04-12T00:00:00"/>
    <d v="2018-04-20T00:00:00"/>
    <d v="2018-05-10T00:00:00"/>
    <d v="2018-01-02T00:00:00"/>
    <n v="67"/>
    <n v="100"/>
    <n v="128"/>
    <n v="320"/>
  </r>
  <r>
    <d v="2018-01-31T00:00:00"/>
    <s v="Walkaman"/>
    <s v="N by Pop by cult"/>
    <n v="7"/>
    <n v="5"/>
    <n v="705"/>
    <n v="3"/>
    <n v="13"/>
    <x v="0"/>
    <x v="2"/>
    <x v="3"/>
    <n v="10"/>
    <n v="2"/>
    <d v="2018-01-21T00:00:00"/>
    <d v="2018-03-14T00:00:00"/>
    <d v="2018-04-12T00:00:00"/>
    <d v="2018-04-20T00:00:00"/>
    <d v="2018-05-13T00:00:00"/>
    <d v="2018-01-02T00:00:00"/>
    <n v="71"/>
    <n v="100"/>
    <n v="131"/>
    <n v="100"/>
  </r>
  <r>
    <d v="2018-01-31T00:00:00"/>
    <s v="Walkaman"/>
    <s v="N by Pop by cult"/>
    <n v="7"/>
    <n v="6"/>
    <n v="706"/>
    <n v="3"/>
    <n v="8"/>
    <x v="0"/>
    <x v="1"/>
    <x v="2"/>
    <n v="24"/>
    <n v="2"/>
    <d v="2018-02-01T00:00:00"/>
    <d v="2018-03-13T00:00:00"/>
    <d v="2018-04-10T00:00:00"/>
    <d v="2018-04-19T00:00:00"/>
    <d v="2018-05-09T00:00:00"/>
    <d v="2018-01-12T00:00:00"/>
    <n v="60"/>
    <n v="88"/>
    <n v="117"/>
    <n v="240"/>
  </r>
  <r>
    <d v="2018-01-31T00:00:00"/>
    <s v="Walkaman"/>
    <s v="N by Pop by cult"/>
    <n v="7"/>
    <n v="7"/>
    <n v="707"/>
    <n v="3"/>
    <n v="1"/>
    <x v="1"/>
    <x v="2"/>
    <x v="1"/>
    <n v="12"/>
    <n v="1"/>
    <d v="2018-01-22T00:00:00"/>
    <d v="2018-03-13T00:00:00"/>
    <d v="2018-04-10T00:00:00"/>
    <d v="2018-04-19T00:00:00"/>
    <d v="2018-05-05T00:00:00"/>
    <d v="2018-01-02T00:00:00"/>
    <n v="70"/>
    <n v="98"/>
    <n v="123"/>
    <n v="120"/>
  </r>
  <r>
    <d v="2018-01-31T00:00:00"/>
    <s v="Walkaman"/>
    <s v="N by Pop by cult"/>
    <n v="7"/>
    <n v="8"/>
    <n v="708"/>
    <n v="3"/>
    <n v="13"/>
    <x v="1"/>
    <x v="2"/>
    <x v="3"/>
    <n v="15"/>
    <n v="2"/>
    <d v="2018-01-21T00:00:00"/>
    <d v="2018-03-14T00:00:00"/>
    <d v="2018-04-13T00:00:00"/>
    <d v="2018-04-21T00:00:00"/>
    <d v="2018-05-11T00:00:00"/>
    <d v="2018-01-02T00:00:00"/>
    <n v="71"/>
    <n v="101"/>
    <n v="129"/>
    <n v="150"/>
  </r>
  <r>
    <d v="2018-01-31T00:00:00"/>
    <s v="Walkaman"/>
    <s v="N by Pop by cult"/>
    <n v="7"/>
    <n v="9"/>
    <n v="709"/>
    <n v="2"/>
    <n v="6"/>
    <x v="1"/>
    <x v="0"/>
    <x v="2"/>
    <n v="17"/>
    <n v="1"/>
    <d v="2018-02-01T00:00:00"/>
    <d v="2018-03-14T00:00:00"/>
    <d v="2018-04-12T00:00:00"/>
    <d v="2018-04-20T00:00:00"/>
    <d v="2018-05-10T00:00:00"/>
    <d v="2018-01-12T00:00:00"/>
    <n v="61"/>
    <n v="90"/>
    <n v="118"/>
    <n v="170"/>
  </r>
  <r>
    <d v="2018-01-31T00:00:00"/>
    <s v="Walkaman"/>
    <s v="N by Pop by cult"/>
    <n v="7"/>
    <n v="10"/>
    <n v="710"/>
    <n v="3"/>
    <n v="2"/>
    <x v="1"/>
    <x v="0"/>
    <x v="1"/>
    <n v="22"/>
    <n v="2"/>
    <d v="2018-01-21T00:00:00"/>
    <d v="2018-03-09T00:00:00"/>
    <d v="2018-04-03T00:00:00"/>
    <d v="2018-04-18T00:00:00"/>
    <d v="2018-05-05T00:00:00"/>
    <d v="2018-01-02T00:00:00"/>
    <n v="66"/>
    <n v="91"/>
    <n v="123"/>
    <n v="220"/>
  </r>
  <r>
    <d v="2018-01-31T00:00:00"/>
    <s v="Walkaman"/>
    <s v="N by Pop by cult"/>
    <n v="7"/>
    <n v="11"/>
    <n v="711"/>
    <n v="3"/>
    <n v="12"/>
    <x v="1"/>
    <x v="1"/>
    <x v="0"/>
    <n v="42"/>
    <n v="3"/>
    <d v="2018-01-20T00:00:00"/>
    <d v="2018-03-12T00:00:00"/>
    <d v="2018-04-02T00:00:00"/>
    <d v="2018-04-18T00:00:00"/>
    <d v="2018-05-08T00:00:00"/>
    <d v="2018-01-02T00:00:00"/>
    <n v="69"/>
    <n v="90"/>
    <n v="126"/>
    <n v="420"/>
  </r>
  <r>
    <d v="2018-01-31T00:00:00"/>
    <s v="Walkaman"/>
    <s v="N by Pop by cult"/>
    <n v="7"/>
    <n v="12"/>
    <n v="712"/>
    <n v="3"/>
    <n v="3"/>
    <x v="1"/>
    <x v="3"/>
    <x v="1"/>
    <n v="13"/>
    <n v="1"/>
    <d v="2018-01-22T00:00:00"/>
    <d v="2018-03-11T00:00:00"/>
    <d v="2018-04-12T00:00:00"/>
    <d v="2018-04-20T00:00:00"/>
    <d v="2018-05-03T00:00:00"/>
    <d v="2018-01-02T00:00:00"/>
    <n v="68"/>
    <n v="100"/>
    <n v="121"/>
    <n v="130"/>
  </r>
  <r>
    <d v="2018-01-31T00:00:00"/>
    <s v="Walkaman"/>
    <s v="N by Pop by cult"/>
    <n v="7"/>
    <n v="13"/>
    <n v="713"/>
    <n v="1"/>
    <n v="16"/>
    <x v="2"/>
    <x v="1"/>
    <x v="3"/>
    <n v="27"/>
    <n v="2"/>
    <d v="2018-01-21T00:00:00"/>
    <d v="2018-03-13T00:00:00"/>
    <d v="2018-04-13T00:00:00"/>
    <d v="2018-04-21T00:00:00"/>
    <d v="2018-05-09T00:00:00"/>
    <d v="2018-01-02T00:00:00"/>
    <n v="70"/>
    <n v="101"/>
    <n v="127"/>
    <n v="270"/>
  </r>
  <r>
    <d v="2018-01-31T00:00:00"/>
    <s v="Walkaman"/>
    <s v="N by Pop by cult"/>
    <n v="7"/>
    <n v="14"/>
    <n v="714"/>
    <n v="2"/>
    <n v="2"/>
    <x v="2"/>
    <x v="0"/>
    <x v="1"/>
    <n v="12"/>
    <n v="1"/>
    <d v="2018-01-22T00:00:00"/>
    <d v="2018-03-11T00:00:00"/>
    <d v="2018-04-10T00:00:00"/>
    <d v="2018-04-19T00:00:00"/>
    <d v="2018-05-05T00:00:00"/>
    <d v="2018-01-02T00:00:00"/>
    <n v="68"/>
    <n v="98"/>
    <n v="123"/>
    <n v="120"/>
  </r>
  <r>
    <d v="2018-01-31T00:00:00"/>
    <s v="Walkaman"/>
    <s v="N by Pop by cult"/>
    <n v="7"/>
    <n v="15"/>
    <n v="715"/>
    <n v="3"/>
    <n v="2"/>
    <x v="2"/>
    <x v="0"/>
    <x v="1"/>
    <n v="12"/>
    <n v="1"/>
    <d v="2018-01-22T00:00:00"/>
    <d v="2018-03-13T00:00:00"/>
    <d v="2018-04-10T00:00:00"/>
    <d v="2018-04-19T00:00:00"/>
    <d v="2018-05-05T00:00:00"/>
    <d v="2018-01-02T00:00:00"/>
    <n v="70"/>
    <n v="98"/>
    <n v="123"/>
    <n v="120"/>
  </r>
  <r>
    <d v="2018-01-31T00:00:00"/>
    <s v="Walkaman"/>
    <s v="N by Pop by cult"/>
    <n v="7"/>
    <n v="16"/>
    <n v="716"/>
    <n v="4"/>
    <n v="7"/>
    <x v="2"/>
    <x v="3"/>
    <x v="2"/>
    <n v="25"/>
    <n v="1"/>
    <d v="2018-02-01T00:00:00"/>
    <d v="2018-03-13T00:00:00"/>
    <d v="2018-04-12T00:00:00"/>
    <d v="2018-04-20T00:00:00"/>
    <d v="2018-05-08T00:00:00"/>
    <d v="2018-01-12T00:00:00"/>
    <n v="60"/>
    <n v="90"/>
    <n v="116"/>
    <n v="250"/>
  </r>
  <r>
    <d v="2018-01-31T00:00:00"/>
    <s v="Walkaman"/>
    <s v="N by Pop by cult"/>
    <n v="7"/>
    <n v="17"/>
    <n v="717"/>
    <n v="2"/>
    <n v="3"/>
    <x v="2"/>
    <x v="3"/>
    <x v="1"/>
    <n v="22"/>
    <n v="3"/>
    <d v="2018-01-20T00:00:00"/>
    <d v="2018-03-11T00:00:00"/>
    <d v="2018-04-02T00:00:00"/>
    <d v="2018-04-18T00:00:00"/>
    <d v="2018-05-05T00:00:00"/>
    <d v="2018-01-02T00:00:00"/>
    <n v="68"/>
    <n v="90"/>
    <n v="123"/>
    <n v="220"/>
  </r>
  <r>
    <d v="2018-01-31T00:00:00"/>
    <s v="Walkaman"/>
    <s v="N by Pop by cult"/>
    <n v="7"/>
    <n v="18"/>
    <n v="718"/>
    <n v="3"/>
    <n v="9"/>
    <x v="2"/>
    <x v="2"/>
    <x v="0"/>
    <n v="23"/>
    <n v="3"/>
    <d v="2018-01-20T00:00:00"/>
    <d v="2018-03-11T00:00:00"/>
    <d v="2018-04-12T00:00:00"/>
    <d v="2018-04-20T00:00:00"/>
    <d v="2018-05-10T00:00:00"/>
    <d v="2018-01-02T00:00:00"/>
    <n v="68"/>
    <n v="100"/>
    <n v="128"/>
    <n v="230"/>
  </r>
  <r>
    <d v="2018-01-31T00:00:00"/>
    <s v="Walkaman"/>
    <s v="N by Pop by cult"/>
    <n v="8"/>
    <n v="1"/>
    <n v="801"/>
    <n v="3"/>
    <n v="5"/>
    <x v="0"/>
    <x v="2"/>
    <x v="2"/>
    <n v="12"/>
    <n v="0"/>
    <d v="2018-02-01T00:00:00"/>
    <d v="2018-03-12T00:00:00"/>
    <d v="2018-04-12T00:00:00"/>
    <d v="2018-04-20T00:00:00"/>
    <d v="2018-05-11T00:00:00"/>
    <d v="2018-01-12T00:00:00"/>
    <n v="59"/>
    <n v="90"/>
    <n v="119"/>
    <n v="120"/>
  </r>
  <r>
    <d v="2018-01-31T00:00:00"/>
    <s v="Walkaman"/>
    <s v="N by Pop by cult"/>
    <n v="8"/>
    <n v="2"/>
    <n v="802"/>
    <n v="3"/>
    <n v="11"/>
    <x v="0"/>
    <x v="3"/>
    <x v="0"/>
    <n v="31"/>
    <n v="2"/>
    <d v="2018-01-21T00:00:00"/>
    <d v="2018-03-11T00:00:00"/>
    <d v="2018-04-13T00:00:00"/>
    <d v="2018-04-21T00:00:00"/>
    <d v="2018-05-10T00:00:00"/>
    <d v="2018-01-02T00:00:00"/>
    <n v="68"/>
    <n v="101"/>
    <n v="128"/>
    <n v="310"/>
  </r>
  <r>
    <d v="2018-01-31T00:00:00"/>
    <s v="Walkaman"/>
    <s v="N by Pop by cult"/>
    <n v="8"/>
    <n v="3"/>
    <n v="803"/>
    <n v="4"/>
    <n v="7"/>
    <x v="0"/>
    <x v="3"/>
    <x v="2"/>
    <n v="20"/>
    <n v="0"/>
    <d v="2018-02-01T00:00:00"/>
    <d v="2018-03-13T00:00:00"/>
    <d v="2018-04-12T00:00:00"/>
    <d v="2018-04-20T00:00:00"/>
    <d v="2018-05-11T00:00:00"/>
    <d v="2018-01-12T00:00:00"/>
    <n v="60"/>
    <n v="90"/>
    <n v="119"/>
    <n v="200"/>
  </r>
  <r>
    <d v="2018-01-31T00:00:00"/>
    <s v="Walkaman"/>
    <s v="N by Pop by cult"/>
    <n v="8"/>
    <n v="4"/>
    <n v="804"/>
    <n v="2"/>
    <n v="3"/>
    <x v="0"/>
    <x v="3"/>
    <x v="1"/>
    <n v="17"/>
    <n v="2"/>
    <d v="2018-01-21T00:00:00"/>
    <d v="2018-03-07T00:00:00"/>
    <d v="2018-04-06T00:00:00"/>
    <d v="2018-04-18T00:00:00"/>
    <d v="2018-05-05T00:00:00"/>
    <d v="2018-01-02T00:00:00"/>
    <n v="64"/>
    <n v="94"/>
    <n v="123"/>
    <n v="170"/>
  </r>
  <r>
    <d v="2018-01-31T00:00:00"/>
    <s v="Walkaman"/>
    <s v="N by Pop by cult"/>
    <n v="8"/>
    <n v="5"/>
    <n v="805"/>
    <n v="4"/>
    <n v="6"/>
    <x v="0"/>
    <x v="0"/>
    <x v="2"/>
    <n v="11"/>
    <n v="0"/>
    <d v="2018-02-01T00:00:00"/>
    <d v="2018-03-12T00:00:00"/>
    <d v="2018-04-10T00:00:00"/>
    <d v="2018-04-19T00:00:00"/>
    <d v="2018-05-13T00:00:00"/>
    <d v="2018-01-12T00:00:00"/>
    <n v="59"/>
    <n v="88"/>
    <n v="121"/>
    <n v="110"/>
  </r>
  <r>
    <d v="2018-01-31T00:00:00"/>
    <s v="Walkaman"/>
    <s v="N by Pop by cult"/>
    <n v="8"/>
    <n v="6"/>
    <n v="806"/>
    <n v="2"/>
    <n v="2"/>
    <x v="0"/>
    <x v="0"/>
    <x v="1"/>
    <n v="19"/>
    <n v="0"/>
    <d v="2018-01-23T00:00:00"/>
    <d v="2018-03-09T00:00:00"/>
    <d v="2018-04-02T00:00:00"/>
    <d v="2018-04-18T00:00:00"/>
    <d v="2018-05-07T00:00:00"/>
    <d v="2018-01-02T00:00:00"/>
    <n v="66"/>
    <n v="90"/>
    <n v="125"/>
    <n v="190"/>
  </r>
  <r>
    <d v="2018-01-31T00:00:00"/>
    <s v="Walkaman"/>
    <s v="N by Pop by cult"/>
    <n v="8"/>
    <n v="7"/>
    <n v="807"/>
    <n v="4"/>
    <n v="11"/>
    <x v="1"/>
    <x v="3"/>
    <x v="0"/>
    <n v="33"/>
    <n v="2"/>
    <d v="2018-01-21T00:00:00"/>
    <d v="2018-03-10T00:00:00"/>
    <d v="2018-04-12T00:00:00"/>
    <d v="2018-04-20T00:00:00"/>
    <d v="2018-05-08T00:00:00"/>
    <d v="2018-01-02T00:00:00"/>
    <n v="67"/>
    <n v="100"/>
    <n v="126"/>
    <n v="330"/>
  </r>
  <r>
    <d v="2018-01-31T00:00:00"/>
    <s v="Walkaman"/>
    <s v="N by Pop by cult"/>
    <n v="8"/>
    <n v="8"/>
    <n v="808"/>
    <n v="1"/>
    <n v="8"/>
    <x v="1"/>
    <x v="1"/>
    <x v="2"/>
    <n v="39"/>
    <n v="1"/>
    <d v="2018-02-01T00:00:00"/>
    <d v="2018-03-13T00:00:00"/>
    <d v="2018-04-13T00:00:00"/>
    <d v="2018-04-21T00:00:00"/>
    <d v="2018-05-12T00:00:00"/>
    <d v="2018-01-12T00:00:00"/>
    <n v="60"/>
    <n v="91"/>
    <n v="120"/>
    <n v="390"/>
  </r>
  <r>
    <d v="2018-01-31T00:00:00"/>
    <s v="Walkaman"/>
    <s v="N by Pop by cult"/>
    <n v="8"/>
    <n v="9"/>
    <n v="809"/>
    <n v="3"/>
    <n v="16"/>
    <x v="1"/>
    <x v="1"/>
    <x v="3"/>
    <n v="27"/>
    <n v="2"/>
    <d v="2018-01-21T00:00:00"/>
    <d v="2018-03-11T00:00:00"/>
    <d v="2018-04-13T00:00:00"/>
    <d v="2018-04-21T00:00:00"/>
    <d v="2018-05-11T00:00:00"/>
    <d v="2018-01-02T00:00:00"/>
    <n v="68"/>
    <n v="101"/>
    <n v="129"/>
    <n v="270"/>
  </r>
  <r>
    <d v="2018-01-31T00:00:00"/>
    <s v="Walkaman"/>
    <s v="N by Pop by cult"/>
    <n v="8"/>
    <n v="10"/>
    <n v="810"/>
    <n v="3"/>
    <n v="10"/>
    <x v="1"/>
    <x v="0"/>
    <x v="0"/>
    <n v="31"/>
    <n v="3"/>
    <d v="2018-01-20T00:00:00"/>
    <d v="2018-03-08T00:00:00"/>
    <d v="2018-04-11T00:00:00"/>
    <d v="2018-04-20T00:00:00"/>
    <d v="2018-05-09T00:00:00"/>
    <d v="2018-01-02T00:00:00"/>
    <n v="65"/>
    <n v="99"/>
    <n v="127"/>
    <n v="310"/>
  </r>
  <r>
    <d v="2018-01-31T00:00:00"/>
    <s v="Walkaman"/>
    <s v="N by Pop by cult"/>
    <n v="8"/>
    <n v="11"/>
    <n v="811"/>
    <n v="3"/>
    <n v="14"/>
    <x v="1"/>
    <x v="0"/>
    <x v="3"/>
    <n v="19"/>
    <n v="2"/>
    <d v="2018-01-21T00:00:00"/>
    <d v="2018-03-14T00:00:00"/>
    <d v="2018-04-13T00:00:00"/>
    <d v="2018-04-21T00:00:00"/>
    <d v="2018-05-12T00:00:00"/>
    <d v="2018-01-02T00:00:00"/>
    <n v="71"/>
    <n v="101"/>
    <n v="130"/>
    <n v="190"/>
  </r>
  <r>
    <d v="2018-01-31T00:00:00"/>
    <s v="Walkaman"/>
    <s v="N by Pop by cult"/>
    <n v="8"/>
    <n v="12"/>
    <n v="812"/>
    <n v="4"/>
    <n v="10"/>
    <x v="1"/>
    <x v="0"/>
    <x v="0"/>
    <n v="39"/>
    <n v="3"/>
    <d v="2018-01-20T00:00:00"/>
    <d v="2018-03-12T00:00:00"/>
    <d v="2018-04-13T00:00:00"/>
    <d v="2018-04-21T00:00:00"/>
    <d v="2018-05-09T00:00:00"/>
    <d v="2018-01-02T00:00:00"/>
    <n v="69"/>
    <n v="101"/>
    <n v="127"/>
    <n v="390"/>
  </r>
  <r>
    <d v="2018-01-31T00:00:00"/>
    <s v="Walkaman"/>
    <s v="N by Pop by cult"/>
    <n v="8"/>
    <n v="13"/>
    <n v="813"/>
    <n v="3"/>
    <n v="11"/>
    <x v="2"/>
    <x v="3"/>
    <x v="0"/>
    <n v="29"/>
    <n v="3"/>
    <d v="2018-01-20T00:00:00"/>
    <d v="2018-03-12T00:00:00"/>
    <d v="2018-04-13T00:00:00"/>
    <d v="2018-04-21T00:00:00"/>
    <d v="2018-05-08T00:00:00"/>
    <d v="2018-01-02T00:00:00"/>
    <n v="69"/>
    <n v="101"/>
    <n v="126"/>
    <n v="290"/>
  </r>
  <r>
    <d v="2018-01-31T00:00:00"/>
    <s v="Walkaman"/>
    <s v="N by Pop by cult"/>
    <n v="8"/>
    <n v="14"/>
    <n v="814"/>
    <n v="3"/>
    <n v="6"/>
    <x v="2"/>
    <x v="0"/>
    <x v="2"/>
    <n v="25"/>
    <n v="0"/>
    <d v="2018-02-01T00:00:00"/>
    <d v="2018-03-15T00:00:00"/>
    <d v="2018-04-13T00:00:00"/>
    <d v="2018-04-21T00:00:00"/>
    <d v="2018-05-10T00:00:00"/>
    <d v="2018-01-12T00:00:00"/>
    <n v="62"/>
    <n v="91"/>
    <n v="118"/>
    <n v="250"/>
  </r>
  <r>
    <d v="2018-01-31T00:00:00"/>
    <s v="Walkaman"/>
    <s v="N by Pop by cult"/>
    <n v="8"/>
    <n v="15"/>
    <n v="815"/>
    <n v="4"/>
    <n v="5"/>
    <x v="2"/>
    <x v="2"/>
    <x v="2"/>
    <n v="16"/>
    <n v="0"/>
    <d v="2018-02-01T00:00:00"/>
    <d v="2018-03-13T00:00:00"/>
    <d v="2018-04-12T00:00:00"/>
    <d v="2018-04-20T00:00:00"/>
    <d v="2018-05-09T00:00:00"/>
    <d v="2018-01-12T00:00:00"/>
    <n v="60"/>
    <n v="90"/>
    <n v="117"/>
    <n v="160"/>
  </r>
  <r>
    <d v="2018-01-31T00:00:00"/>
    <s v="Walkaman"/>
    <s v="N by Pop by cult"/>
    <n v="8"/>
    <n v="16"/>
    <n v="816"/>
    <n v="2"/>
    <n v="16"/>
    <x v="2"/>
    <x v="1"/>
    <x v="3"/>
    <n v="30"/>
    <n v="1"/>
    <d v="2018-01-22T00:00:00"/>
    <d v="2018-03-15T00:00:00"/>
    <d v="2018-04-13T00:00:00"/>
    <d v="2018-04-21T00:00:00"/>
    <d v="2018-05-10T00:00:00"/>
    <d v="2018-01-02T00:00:00"/>
    <n v="72"/>
    <n v="101"/>
    <n v="128"/>
    <n v="300"/>
  </r>
  <r>
    <d v="2018-01-31T00:00:00"/>
    <s v="Walkaman"/>
    <s v="N by Pop by cult"/>
    <n v="8"/>
    <n v="17"/>
    <n v="817"/>
    <n v="3"/>
    <n v="3"/>
    <x v="2"/>
    <x v="3"/>
    <x v="1"/>
    <n v="13"/>
    <n v="2"/>
    <d v="2018-01-21T00:00:00"/>
    <d v="2018-03-09T00:00:00"/>
    <d v="2018-04-01T00:00:00"/>
    <d v="2018-04-15T00:00:00"/>
    <d v="2018-05-05T00:00:00"/>
    <d v="2018-01-02T00:00:00"/>
    <n v="66"/>
    <n v="89"/>
    <n v="123"/>
    <n v="130"/>
  </r>
  <r>
    <d v="2018-01-31T00:00:00"/>
    <s v="Walkaman"/>
    <s v="N by Pop by cult"/>
    <n v="8"/>
    <n v="18"/>
    <n v="818"/>
    <n v="4"/>
    <n v="15"/>
    <x v="2"/>
    <x v="3"/>
    <x v="3"/>
    <n v="25"/>
    <n v="2"/>
    <d v="2018-01-21T00:00:00"/>
    <d v="2018-03-12T00:00:00"/>
    <d v="2018-04-14T00:00:00"/>
    <d v="2018-04-21T00:00:00"/>
    <d v="2018-05-11T00:00:00"/>
    <d v="2018-01-02T00:00:00"/>
    <n v="69"/>
    <n v="102"/>
    <n v="129"/>
    <n v="250"/>
  </r>
  <r>
    <d v="2018-01-31T00:00:00"/>
    <s v="Walkaman"/>
    <s v="N by Pop by cult"/>
    <n v="9"/>
    <n v="1"/>
    <n v="901"/>
    <n v="3"/>
    <n v="12"/>
    <x v="0"/>
    <x v="1"/>
    <x v="0"/>
    <n v="37"/>
    <n v="3"/>
    <d v="2018-01-20T00:00:00"/>
    <d v="2018-03-12T00:00:00"/>
    <d v="2018-04-10T00:00:00"/>
    <d v="2018-04-19T00:00:00"/>
    <d v="2018-05-11T00:00:00"/>
    <d v="2018-01-02T00:00:00"/>
    <n v="69"/>
    <n v="98"/>
    <n v="129"/>
    <n v="370"/>
  </r>
  <r>
    <d v="2018-01-31T00:00:00"/>
    <s v="Walkaman"/>
    <s v="N by Pop by cult"/>
    <n v="9"/>
    <n v="2"/>
    <n v="902"/>
    <n v="3"/>
    <n v="14"/>
    <x v="0"/>
    <x v="0"/>
    <x v="3"/>
    <n v="12"/>
    <n v="0"/>
    <d v="2018-01-23T00:00:00"/>
    <d v="2018-03-16T00:00:00"/>
    <d v="2018-04-14T00:00:00"/>
    <d v="2018-04-21T00:00:00"/>
    <d v="2018-05-31T00:00:00"/>
    <d v="2018-01-02T00:00:00"/>
    <n v="73"/>
    <n v="102"/>
    <n v="149"/>
    <n v="120"/>
  </r>
  <r>
    <d v="2018-01-31T00:00:00"/>
    <s v="Walkaman"/>
    <s v="N by Pop by cult"/>
    <n v="9"/>
    <n v="3"/>
    <n v="903"/>
    <n v="4"/>
    <n v="14"/>
    <x v="0"/>
    <x v="0"/>
    <x v="3"/>
    <n v="21"/>
    <n v="2"/>
    <d v="2018-01-21T00:00:00"/>
    <d v="2018-03-13T00:00:00"/>
    <d v="2018-04-14T00:00:00"/>
    <d v="2018-04-21T00:00:00"/>
    <d v="2018-05-14T00:00:00"/>
    <d v="2018-01-02T00:00:00"/>
    <n v="70"/>
    <n v="102"/>
    <n v="132"/>
    <n v="210"/>
  </r>
  <r>
    <d v="2018-01-31T00:00:00"/>
    <s v="Walkaman"/>
    <s v="N by Pop by cult"/>
    <n v="9"/>
    <n v="4"/>
    <n v="904"/>
    <n v="4"/>
    <n v="5"/>
    <x v="0"/>
    <x v="2"/>
    <x v="2"/>
    <n v="14"/>
    <n v="0"/>
    <d v="2018-02-01T00:00:00"/>
    <d v="2018-03-15T00:00:00"/>
    <d v="2018-04-13T00:00:00"/>
    <d v="2018-04-21T00:00:00"/>
    <d v="2018-05-11T00:00:00"/>
    <d v="2018-01-12T00:00:00"/>
    <n v="62"/>
    <n v="91"/>
    <n v="119"/>
    <n v="140"/>
  </r>
  <r>
    <d v="2018-01-31T00:00:00"/>
    <s v="Walkaman"/>
    <s v="N by Pop by cult"/>
    <n v="9"/>
    <n v="5"/>
    <n v="905"/>
    <n v="3"/>
    <n v="3"/>
    <x v="0"/>
    <x v="3"/>
    <x v="1"/>
    <n v="25"/>
    <n v="3"/>
    <d v="2018-01-20T00:00:00"/>
    <d v="2018-03-18T00:00:00"/>
    <d v="2018-04-09T00:00:00"/>
    <d v="2018-04-19T00:00:00"/>
    <d v="2018-05-05T00:00:00"/>
    <d v="2018-01-02T00:00:00"/>
    <n v="75"/>
    <n v="97"/>
    <n v="123"/>
    <n v="250"/>
  </r>
  <r>
    <d v="2018-01-31T00:00:00"/>
    <s v="Walkaman"/>
    <s v="N by Pop by cult"/>
    <n v="9"/>
    <n v="6"/>
    <n v="906"/>
    <n v="3"/>
    <n v="2"/>
    <x v="0"/>
    <x v="0"/>
    <x v="1"/>
    <n v="27"/>
    <n v="2"/>
    <d v="2018-01-21T00:00:00"/>
    <d v="2018-03-09T00:00:00"/>
    <d v="2018-04-01T00:00:00"/>
    <d v="2018-04-18T00:00:00"/>
    <d v="2018-05-05T00:00:00"/>
    <d v="2018-01-02T00:00:00"/>
    <n v="66"/>
    <n v="89"/>
    <n v="123"/>
    <n v="270"/>
  </r>
  <r>
    <d v="2018-01-31T00:00:00"/>
    <s v="Walkaman"/>
    <s v="N by Pop by cult"/>
    <n v="9"/>
    <n v="7"/>
    <n v="907"/>
    <n v="3"/>
    <n v="15"/>
    <x v="1"/>
    <x v="3"/>
    <x v="3"/>
    <n v="15"/>
    <n v="1"/>
    <d v="2018-01-22T00:00:00"/>
    <d v="2018-03-15T00:00:00"/>
    <d v="2018-04-14T00:00:00"/>
    <d v="2018-04-21T00:00:00"/>
    <d v="2018-05-12T00:00:00"/>
    <d v="2018-01-02T00:00:00"/>
    <n v="72"/>
    <n v="102"/>
    <n v="130"/>
    <n v="150"/>
  </r>
  <r>
    <d v="2018-01-31T00:00:00"/>
    <s v="Walkaman"/>
    <s v="N by Pop by cult"/>
    <n v="9"/>
    <n v="8"/>
    <n v="908"/>
    <n v="3"/>
    <n v="6"/>
    <x v="1"/>
    <x v="0"/>
    <x v="2"/>
    <n v="13"/>
    <n v="1"/>
    <d v="2018-02-01T00:00:00"/>
    <d v="2018-03-15T00:00:00"/>
    <d v="2018-04-13T00:00:00"/>
    <d v="2018-04-21T00:00:00"/>
    <d v="2018-05-11T00:00:00"/>
    <d v="2018-01-12T00:00:00"/>
    <n v="62"/>
    <n v="91"/>
    <n v="119"/>
    <n v="130"/>
  </r>
  <r>
    <d v="2018-01-31T00:00:00"/>
    <s v="Walkaman"/>
    <s v="N by Pop by cult"/>
    <n v="9"/>
    <n v="9"/>
    <n v="909"/>
    <n v="4"/>
    <n v="16"/>
    <x v="1"/>
    <x v="1"/>
    <x v="3"/>
    <n v="32"/>
    <n v="2"/>
    <d v="2018-01-21T00:00:00"/>
    <d v="2018-03-13T00:00:00"/>
    <d v="2018-04-14T00:00:00"/>
    <d v="2018-04-21T00:00:00"/>
    <d v="2018-05-11T00:00:00"/>
    <d v="2018-01-02T00:00:00"/>
    <n v="70"/>
    <n v="102"/>
    <n v="129"/>
    <n v="320"/>
  </r>
  <r>
    <d v="2018-01-31T00:00:00"/>
    <s v="Walkaman"/>
    <s v="N by Pop by cult"/>
    <n v="9"/>
    <n v="10"/>
    <n v="910"/>
    <n v="4"/>
    <n v="6"/>
    <x v="1"/>
    <x v="0"/>
    <x v="2"/>
    <n v="15"/>
    <n v="1"/>
    <d v="2018-02-01T00:00:00"/>
    <d v="2018-03-13T00:00:00"/>
    <d v="2018-04-12T00:00:00"/>
    <d v="2018-04-20T00:00:00"/>
    <d v="2018-05-09T00:00:00"/>
    <d v="2018-01-12T00:00:00"/>
    <n v="60"/>
    <n v="90"/>
    <n v="117"/>
    <n v="150"/>
  </r>
  <r>
    <d v="2018-01-31T00:00:00"/>
    <s v="Walkaman"/>
    <s v="N by Pop by cult"/>
    <n v="9"/>
    <n v="11"/>
    <n v="911"/>
    <n v="2"/>
    <n v="8"/>
    <x v="1"/>
    <x v="1"/>
    <x v="2"/>
    <n v="42"/>
    <n v="1"/>
    <d v="2018-02-01T00:00:00"/>
    <d v="2018-03-13T00:00:00"/>
    <d v="2018-04-14T00:00:00"/>
    <d v="2018-04-21T00:00:00"/>
    <d v="2018-05-09T00:00:00"/>
    <d v="2018-01-12T00:00:00"/>
    <n v="60"/>
    <n v="92"/>
    <n v="117"/>
    <n v="420"/>
  </r>
  <r>
    <d v="2018-01-31T00:00:00"/>
    <s v="Walkaman"/>
    <s v="N by Pop by cult"/>
    <n v="9"/>
    <n v="12"/>
    <n v="912"/>
    <n v="4"/>
    <n v="13"/>
    <x v="1"/>
    <x v="2"/>
    <x v="3"/>
    <n v="15"/>
    <n v="1"/>
    <d v="2018-01-22T00:00:00"/>
    <d v="2018-03-12T00:00:00"/>
    <d v="2018-04-14T00:00:00"/>
    <d v="2018-04-21T00:00:00"/>
    <d v="2018-05-11T00:00:00"/>
    <d v="2018-01-02T00:00:00"/>
    <n v="69"/>
    <n v="102"/>
    <n v="129"/>
    <n v="150"/>
  </r>
  <r>
    <d v="2018-01-31T00:00:00"/>
    <s v="Walkaman"/>
    <s v="N by Pop by cult"/>
    <n v="9"/>
    <n v="13"/>
    <n v="913"/>
    <n v="4"/>
    <n v="9"/>
    <x v="2"/>
    <x v="2"/>
    <x v="0"/>
    <n v="25"/>
    <n v="3"/>
    <d v="2018-01-20T00:00:00"/>
    <d v="2018-03-09T00:00:00"/>
    <d v="2018-04-12T00:00:00"/>
    <d v="2018-04-20T00:00:00"/>
    <d v="2018-05-08T00:00:00"/>
    <d v="2018-01-02T00:00:00"/>
    <n v="66"/>
    <n v="100"/>
    <n v="126"/>
    <n v="250"/>
  </r>
  <r>
    <d v="2018-01-31T00:00:00"/>
    <s v="Walkaman"/>
    <s v="N by Pop by cult"/>
    <n v="9"/>
    <n v="14"/>
    <n v="914"/>
    <n v="4"/>
    <n v="4"/>
    <x v="2"/>
    <x v="1"/>
    <x v="1"/>
    <n v="17"/>
    <n v="2"/>
    <d v="2018-01-21T00:00:00"/>
    <d v="2018-03-12T00:00:00"/>
    <d v="2018-04-03T00:00:00"/>
    <d v="2018-04-17T00:00:00"/>
    <d v="2018-05-05T00:00:00"/>
    <d v="2018-01-02T00:00:00"/>
    <n v="69"/>
    <n v="91"/>
    <n v="123"/>
    <n v="170"/>
  </r>
  <r>
    <d v="2018-01-31T00:00:00"/>
    <s v="Walkaman"/>
    <s v="N by Pop by cult"/>
    <n v="9"/>
    <n v="15"/>
    <n v="915"/>
    <n v="4"/>
    <n v="11"/>
    <x v="2"/>
    <x v="3"/>
    <x v="0"/>
    <n v="32"/>
    <n v="4"/>
    <d v="2018-01-19T00:00:00"/>
    <d v="2018-03-09T00:00:00"/>
    <d v="2018-04-10T00:00:00"/>
    <d v="2018-04-19T00:00:00"/>
    <d v="2018-05-07T00:00:00"/>
    <d v="2018-01-02T00:00:00"/>
    <n v="66"/>
    <n v="98"/>
    <n v="125"/>
    <n v="320"/>
  </r>
  <r>
    <d v="2018-01-31T00:00:00"/>
    <s v="Walkaman"/>
    <s v="N by Pop by cult"/>
    <n v="9"/>
    <n v="16"/>
    <n v="916"/>
    <n v="3"/>
    <n v="12"/>
    <x v="2"/>
    <x v="1"/>
    <x v="0"/>
    <n v="36"/>
    <n v="4"/>
    <d v="2018-01-19T00:00:00"/>
    <d v="2018-03-12T00:00:00"/>
    <d v="2018-04-02T00:00:00"/>
    <d v="2018-04-16T00:00:00"/>
    <d v="2018-05-07T00:00:00"/>
    <d v="2018-01-02T00:00:00"/>
    <n v="69"/>
    <n v="90"/>
    <n v="125"/>
    <n v="360"/>
  </r>
  <r>
    <d v="2018-01-31T00:00:00"/>
    <s v="Walkaman"/>
    <s v="N by Pop by cult"/>
    <n v="9"/>
    <n v="17"/>
    <n v="917"/>
    <n v="4"/>
    <n v="12"/>
    <x v="2"/>
    <x v="1"/>
    <x v="0"/>
    <n v="35"/>
    <n v="4"/>
    <d v="2018-01-19T00:00:00"/>
    <d v="2018-03-07T00:00:00"/>
    <d v="2018-04-02T00:00:00"/>
    <d v="2018-04-16T00:00:00"/>
    <d v="2018-05-07T00:00:00"/>
    <d v="2018-01-02T00:00:00"/>
    <n v="64"/>
    <n v="90"/>
    <n v="125"/>
    <n v="350"/>
  </r>
  <r>
    <d v="2018-01-31T00:00:00"/>
    <s v="Walkaman"/>
    <s v="N by Pop by cult"/>
    <n v="9"/>
    <n v="18"/>
    <n v="918"/>
    <n v="2"/>
    <n v="14"/>
    <x v="2"/>
    <x v="0"/>
    <x v="3"/>
    <n v="14"/>
    <n v="3"/>
    <d v="2018-01-20T00:00:00"/>
    <d v="2018-03-11T00:00:00"/>
    <d v="2018-04-14T00:00:00"/>
    <d v="2018-04-21T00:00:00"/>
    <d v="2018-05-12T00:00:00"/>
    <d v="2018-01-02T00:00:00"/>
    <n v="68"/>
    <n v="102"/>
    <n v="130"/>
    <n v="140"/>
  </r>
  <r>
    <d v="2018-01-31T00:00:00"/>
    <s v="Walkaman"/>
    <s v="N by Pop by cult"/>
    <n v="10"/>
    <n v="1"/>
    <n v="1001"/>
    <n v="4"/>
    <n v="2"/>
    <x v="0"/>
    <x v="0"/>
    <x v="1"/>
    <n v="16"/>
    <n v="0"/>
    <d v="2018-01-23T00:00:00"/>
    <d v="2018-03-12T00:00:00"/>
    <d v="2018-04-07T00:00:00"/>
    <d v="2018-04-18T00:00:00"/>
    <d v="2018-05-05T00:00:00"/>
    <d v="2018-01-02T00:00:00"/>
    <n v="69"/>
    <n v="95"/>
    <n v="123"/>
    <n v="160"/>
  </r>
  <r>
    <d v="2018-01-31T00:00:00"/>
    <s v="Walkaman"/>
    <s v="N by Pop by cult"/>
    <n v="10"/>
    <n v="2"/>
    <n v="1002"/>
    <n v="4"/>
    <n v="1"/>
    <x v="0"/>
    <x v="2"/>
    <x v="1"/>
    <n v="7"/>
    <n v="1"/>
    <d v="2018-01-22T00:00:00"/>
    <d v="2018-03-10T00:00:00"/>
    <d v="2018-04-11T00:00:00"/>
    <d v="2018-04-20T00:00:00"/>
    <d v="2018-05-07T00:00:00"/>
    <d v="2018-01-02T00:00:00"/>
    <n v="67"/>
    <n v="99"/>
    <n v="125"/>
    <n v="70"/>
  </r>
  <r>
    <d v="2018-01-31T00:00:00"/>
    <s v="Walkaman"/>
    <s v="N by Pop by cult"/>
    <n v="10"/>
    <n v="3"/>
    <n v="1003"/>
    <n v="4"/>
    <n v="8"/>
    <x v="0"/>
    <x v="1"/>
    <x v="2"/>
    <n v="31"/>
    <n v="1"/>
    <d v="2018-02-01T00:00:00"/>
    <d v="2018-03-12T00:00:00"/>
    <d v="2018-04-12T00:00:00"/>
    <d v="2018-04-20T00:00:00"/>
    <d v="2018-05-12T00:00:00"/>
    <d v="2018-01-12T00:00:00"/>
    <n v="59"/>
    <n v="90"/>
    <n v="120"/>
    <n v="310"/>
  </r>
  <r>
    <d v="2018-01-31T00:00:00"/>
    <s v="Walkaman"/>
    <s v="N by Pop by cult"/>
    <n v="10"/>
    <n v="4"/>
    <n v="1004"/>
    <n v="3"/>
    <n v="4"/>
    <x v="0"/>
    <x v="1"/>
    <x v="1"/>
    <n v="25"/>
    <n v="2"/>
    <d v="2018-01-21T00:00:00"/>
    <d v="2018-03-12T00:00:00"/>
    <d v="2018-04-13T00:00:00"/>
    <d v="2018-04-19T00:00:00"/>
    <d v="2018-05-05T00:00:00"/>
    <d v="2018-01-02T00:00:00"/>
    <n v="69"/>
    <n v="101"/>
    <n v="123"/>
    <n v="250"/>
  </r>
  <r>
    <d v="2018-01-31T00:00:00"/>
    <s v="Walkaman"/>
    <s v="N by Pop by cult"/>
    <n v="10"/>
    <n v="5"/>
    <n v="1005"/>
    <n v="4"/>
    <n v="4"/>
    <x v="0"/>
    <x v="1"/>
    <x v="1"/>
    <n v="24"/>
    <n v="2"/>
    <d v="2018-01-21T00:00:00"/>
    <d v="2018-03-09T00:00:00"/>
    <d v="2018-04-10T00:00:00"/>
    <d v="2018-04-19T00:00:00"/>
    <d v="2018-05-05T00:00:00"/>
    <d v="2018-01-02T00:00:00"/>
    <n v="66"/>
    <n v="98"/>
    <n v="123"/>
    <n v="240"/>
  </r>
  <r>
    <d v="2018-01-31T00:00:00"/>
    <s v="Walkaman"/>
    <s v="N by Pop by cult"/>
    <n v="10"/>
    <n v="6"/>
    <n v="1006"/>
    <n v="4"/>
    <n v="13"/>
    <x v="0"/>
    <x v="2"/>
    <x v="3"/>
    <n v="10"/>
    <n v="2"/>
    <d v="2018-01-21T00:00:00"/>
    <d v="2018-03-13T00:00:00"/>
    <d v="2018-04-14T00:00:00"/>
    <d v="2018-04-21T00:00:00"/>
    <d v="2018-05-12T00:00:00"/>
    <d v="2018-01-02T00:00:00"/>
    <n v="70"/>
    <n v="102"/>
    <n v="130"/>
    <n v="100"/>
  </r>
  <r>
    <d v="2018-01-31T00:00:00"/>
    <s v="Walkaman"/>
    <s v="N by Pop by cult"/>
    <n v="10"/>
    <n v="7"/>
    <n v="1007"/>
    <n v="4"/>
    <n v="2"/>
    <x v="1"/>
    <x v="0"/>
    <x v="1"/>
    <n v="24"/>
    <n v="1"/>
    <d v="2018-01-22T00:00:00"/>
    <d v="2018-03-07T00:00:00"/>
    <d v="2018-04-01T00:00:00"/>
    <d v="2018-04-16T00:00:00"/>
    <d v="2018-05-05T00:00:00"/>
    <d v="2018-01-02T00:00:00"/>
    <n v="64"/>
    <n v="89"/>
    <n v="123"/>
    <n v="240"/>
  </r>
  <r>
    <d v="2018-01-31T00:00:00"/>
    <s v="Walkaman"/>
    <s v="N by Pop by cult"/>
    <n v="10"/>
    <n v="8"/>
    <n v="1008"/>
    <n v="4"/>
    <n v="14"/>
    <x v="1"/>
    <x v="0"/>
    <x v="3"/>
    <n v="24"/>
    <n v="0"/>
    <d v="2018-01-23T00:00:00"/>
    <d v="2018-03-14T00:00:00"/>
    <d v="2018-04-14T00:00:00"/>
    <d v="2018-04-21T00:00:00"/>
    <d v="2018-05-12T00:00:00"/>
    <d v="2018-01-02T00:00:00"/>
    <n v="71"/>
    <n v="102"/>
    <n v="130"/>
    <n v="240"/>
  </r>
  <r>
    <d v="2018-01-31T00:00:00"/>
    <s v="Walkaman"/>
    <s v="N by Pop by cult"/>
    <n v="10"/>
    <n v="9"/>
    <n v="1009"/>
    <n v="4"/>
    <n v="1"/>
    <x v="1"/>
    <x v="2"/>
    <x v="1"/>
    <n v="9"/>
    <n v="2"/>
    <d v="2018-01-21T00:00:00"/>
    <d v="2018-03-12T00:00:00"/>
    <d v="2018-04-11T00:00:00"/>
    <d v="2018-04-20T00:00:00"/>
    <d v="2018-05-05T00:00:00"/>
    <d v="2018-01-02T00:00:00"/>
    <n v="69"/>
    <n v="99"/>
    <n v="123"/>
    <n v="90"/>
  </r>
  <r>
    <d v="2018-01-31T00:00:00"/>
    <s v="Walkaman"/>
    <s v="N by Pop by cult"/>
    <n v="10"/>
    <n v="10"/>
    <n v="1010"/>
    <n v="3"/>
    <n v="8"/>
    <x v="1"/>
    <x v="1"/>
    <x v="2"/>
    <n v="30"/>
    <n v="1"/>
    <d v="2018-02-01T00:00:00"/>
    <d v="2018-03-13T00:00:00"/>
    <d v="2018-04-13T00:00:00"/>
    <d v="2018-04-21T00:00:00"/>
    <d v="2018-05-09T00:00:00"/>
    <d v="2018-01-12T00:00:00"/>
    <n v="60"/>
    <n v="91"/>
    <n v="117"/>
    <n v="300"/>
  </r>
  <r>
    <d v="2018-01-31T00:00:00"/>
    <s v="Walkaman"/>
    <s v="N by Pop by cult"/>
    <n v="10"/>
    <n v="11"/>
    <n v="1011"/>
    <n v="4"/>
    <n v="9"/>
    <x v="1"/>
    <x v="2"/>
    <x v="0"/>
    <n v="32"/>
    <n v="3"/>
    <d v="2018-01-20T00:00:00"/>
    <d v="2018-03-13T00:00:00"/>
    <d v="2018-04-13T00:00:00"/>
    <d v="2018-04-21T00:00:00"/>
    <d v="2018-05-11T00:00:00"/>
    <d v="2018-01-02T00:00:00"/>
    <n v="70"/>
    <n v="101"/>
    <n v="129"/>
    <n v="320"/>
  </r>
  <r>
    <d v="2018-01-31T00:00:00"/>
    <s v="Walkaman"/>
    <s v="N by Pop by cult"/>
    <n v="10"/>
    <n v="12"/>
    <n v="1012"/>
    <n v="4"/>
    <n v="7"/>
    <x v="1"/>
    <x v="3"/>
    <x v="2"/>
    <n v="22"/>
    <n v="1"/>
    <d v="2018-02-01T00:00:00"/>
    <d v="2018-03-12T00:00:00"/>
    <d v="2018-04-13T00:00:00"/>
    <d v="2018-04-21T00:00:00"/>
    <d v="2018-05-09T00:00:00"/>
    <d v="2018-01-12T00:00:00"/>
    <n v="59"/>
    <n v="91"/>
    <n v="117"/>
    <n v="220"/>
  </r>
  <r>
    <d v="2018-01-31T00:00:00"/>
    <s v="Walkaman"/>
    <s v="N by Pop by cult"/>
    <n v="10"/>
    <n v="13"/>
    <n v="1013"/>
    <n v="3"/>
    <n v="16"/>
    <x v="2"/>
    <x v="1"/>
    <x v="3"/>
    <n v="37"/>
    <n v="2"/>
    <d v="2018-01-21T00:00:00"/>
    <d v="2018-03-14T00:00:00"/>
    <d v="2018-04-14T00:00:00"/>
    <d v="2018-04-21T00:00:00"/>
    <d v="2018-05-10T00:00:00"/>
    <d v="2018-01-02T00:00:00"/>
    <n v="71"/>
    <n v="102"/>
    <n v="128"/>
    <n v="370"/>
  </r>
  <r>
    <d v="2018-01-31T00:00:00"/>
    <s v="Walkaman"/>
    <s v="N by Pop by cult"/>
    <n v="10"/>
    <n v="14"/>
    <n v="1014"/>
    <n v="3"/>
    <n v="14"/>
    <x v="2"/>
    <x v="0"/>
    <x v="3"/>
    <n v="14"/>
    <n v="1"/>
    <d v="2018-01-22T00:00:00"/>
    <d v="2018-03-13T00:00:00"/>
    <d v="2018-04-14T00:00:00"/>
    <d v="2018-04-21T00:00:00"/>
    <d v="2018-05-10T00:00:00"/>
    <d v="2018-01-02T00:00:00"/>
    <n v="70"/>
    <n v="102"/>
    <n v="128"/>
    <n v="140"/>
  </r>
  <r>
    <d v="2018-01-31T00:00:00"/>
    <s v="Walkaman"/>
    <s v="N by Pop by cult"/>
    <n v="10"/>
    <n v="15"/>
    <n v="1015"/>
    <n v="4"/>
    <n v="8"/>
    <x v="2"/>
    <x v="1"/>
    <x v="2"/>
    <n v="41"/>
    <n v="0"/>
    <d v="2018-02-01T00:00:00"/>
    <d v="2018-03-14T00:00:00"/>
    <d v="2018-04-12T00:00:00"/>
    <d v="2018-04-20T00:00:00"/>
    <d v="2018-05-08T00:00:00"/>
    <d v="2018-01-12T00:00:00"/>
    <n v="61"/>
    <n v="90"/>
    <n v="116"/>
    <n v="410"/>
  </r>
  <r>
    <d v="2018-01-31T00:00:00"/>
    <s v="Walkaman"/>
    <s v="N by Pop by cult"/>
    <n v="10"/>
    <n v="16"/>
    <n v="1016"/>
    <n v="4"/>
    <n v="14"/>
    <x v="2"/>
    <x v="0"/>
    <x v="3"/>
    <n v="19"/>
    <n v="4"/>
    <d v="2018-01-19T00:00:00"/>
    <d v="2018-03-14T00:00:00"/>
    <d v="2018-04-13T00:00:00"/>
    <d v="2018-04-21T00:00:00"/>
    <d v="2018-05-10T00:00:00"/>
    <d v="2018-01-02T00:00:00"/>
    <n v="71"/>
    <n v="101"/>
    <n v="128"/>
    <n v="190"/>
  </r>
  <r>
    <d v="2018-01-31T00:00:00"/>
    <s v="Walkaman"/>
    <s v="N by Pop by cult"/>
    <n v="10"/>
    <n v="17"/>
    <n v="1017"/>
    <n v="4"/>
    <n v="3"/>
    <x v="2"/>
    <x v="3"/>
    <x v="1"/>
    <n v="17"/>
    <n v="3"/>
    <d v="2018-01-20T00:00:00"/>
    <d v="2018-03-12T00:00:00"/>
    <d v="2018-04-06T00:00:00"/>
    <d v="2018-04-14T00:00:00"/>
    <d v="2018-05-05T00:00:00"/>
    <d v="2018-01-02T00:00:00"/>
    <n v="69"/>
    <n v="94"/>
    <n v="123"/>
    <n v="170"/>
  </r>
  <r>
    <d v="2018-01-31T00:00:00"/>
    <s v="Walkaman"/>
    <s v="N by Pop by cult"/>
    <n v="10"/>
    <n v="18"/>
    <n v="1018"/>
    <n v="4"/>
    <n v="2"/>
    <x v="2"/>
    <x v="0"/>
    <x v="1"/>
    <n v="21"/>
    <n v="2"/>
    <d v="2018-01-21T00:00:00"/>
    <d v="2018-03-12T00:00:00"/>
    <d v="2018-04-09T00:00:00"/>
    <d v="2018-04-19T00:00:00"/>
    <d v="2018-05-05T00:00:00"/>
    <d v="2018-01-02T00:00:00"/>
    <n v="69"/>
    <n v="97"/>
    <n v="123"/>
    <n v="210"/>
  </r>
  <r>
    <d v="2018-01-31T00:00:00"/>
    <s v="Walkaman"/>
    <s v="N by Pop by cult"/>
    <n v="11"/>
    <n v="1"/>
    <n v="1101"/>
    <n v="4"/>
    <n v="12"/>
    <x v="0"/>
    <x v="1"/>
    <x v="0"/>
    <n v="28"/>
    <n v="3"/>
    <d v="2018-01-20T00:00:00"/>
    <d v="2018-03-12T00:00:00"/>
    <d v="2018-04-10T00:00:00"/>
    <d v="2018-04-19T00:00:00"/>
    <d v="2018-05-13T00:00:00"/>
    <d v="2018-01-02T00:00:00"/>
    <n v="69"/>
    <n v="98"/>
    <n v="131"/>
    <n v="280"/>
  </r>
  <r>
    <d v="2018-01-31T00:00:00"/>
    <s v="Walkaman"/>
    <s v="N by Pop by cult"/>
    <n v="11"/>
    <n v="4"/>
    <n v="1104"/>
    <n v="4"/>
    <n v="16"/>
    <x v="0"/>
    <x v="1"/>
    <x v="3"/>
    <n v="33"/>
    <n v="2"/>
    <d v="2018-01-21T00:00:00"/>
    <d v="2018-03-14T00:00:00"/>
    <d v="2018-04-14T00:00:00"/>
    <d v="2018-04-21T00:00:00"/>
    <d v="2018-05-13T00:00:00"/>
    <d v="2018-01-02T00:00:00"/>
    <n v="71"/>
    <n v="102"/>
    <n v="131"/>
    <n v="330"/>
  </r>
  <r>
    <d v="2018-01-31T00:00:00"/>
    <s v="Walkaman"/>
    <s v="N by Pop by cult"/>
    <n v="11"/>
    <n v="5"/>
    <n v="1105"/>
    <n v="4"/>
    <n v="3"/>
    <x v="0"/>
    <x v="3"/>
    <x v="1"/>
    <n v="27"/>
    <n v="2"/>
    <d v="2018-01-21T00:00:00"/>
    <d v="2018-03-10T00:00:00"/>
    <d v="2018-04-09T00:00:00"/>
    <d v="2018-04-19T00:00:00"/>
    <d v="2018-05-03T00:00:00"/>
    <d v="2018-01-02T00:00:00"/>
    <n v="67"/>
    <n v="97"/>
    <n v="121"/>
    <n v="270"/>
  </r>
  <r>
    <d v="2018-01-31T00:00:00"/>
    <s v="Walkaman"/>
    <s v="N by Pop by cult"/>
    <n v="11"/>
    <n v="6"/>
    <n v="1106"/>
    <n v="4"/>
    <n v="11"/>
    <x v="0"/>
    <x v="3"/>
    <x v="0"/>
    <n v="38"/>
    <n v="3"/>
    <d v="2018-01-20T00:00:00"/>
    <d v="2018-03-11T00:00:00"/>
    <d v="2018-04-12T00:00:00"/>
    <d v="2018-04-20T00:00:00"/>
    <d v="2018-05-09T00:00:00"/>
    <d v="2018-01-02T00:00:00"/>
    <n v="68"/>
    <n v="100"/>
    <n v="127"/>
    <n v="380"/>
  </r>
  <r>
    <d v="2018-01-31T00:00:00"/>
    <s v="Walkaman"/>
    <s v="N by Pop by cult"/>
    <n v="11"/>
    <n v="7"/>
    <n v="1107"/>
    <n v="4"/>
    <n v="12"/>
    <x v="1"/>
    <x v="1"/>
    <x v="0"/>
    <n v="32"/>
    <n v="2"/>
    <d v="2018-01-21T00:00:00"/>
    <d v="2018-03-12T00:00:00"/>
    <d v="2018-04-12T00:00:00"/>
    <d v="2018-04-20T00:00:00"/>
    <d v="2018-05-09T00:00:00"/>
    <d v="2018-01-02T00:00:00"/>
    <n v="69"/>
    <n v="100"/>
    <n v="127"/>
    <n v="320"/>
  </r>
  <r>
    <d v="2018-01-31T00:00:00"/>
    <s v="Walkaman"/>
    <s v="N by Pop by cult"/>
    <n v="11"/>
    <n v="10"/>
    <n v="1110"/>
    <n v="4"/>
    <n v="15"/>
    <x v="1"/>
    <x v="3"/>
    <x v="3"/>
    <n v="28"/>
    <n v="1"/>
    <d v="2018-01-22T00:00:00"/>
    <d v="2018-03-14T00:00:00"/>
    <d v="2018-04-13T00:00:00"/>
    <d v="2018-04-21T00:00:00"/>
    <d v="2018-05-10T00:00:00"/>
    <d v="2018-01-02T00:00:00"/>
    <n v="71"/>
    <n v="101"/>
    <n v="128"/>
    <n v="280"/>
  </r>
  <r>
    <d v="2018-01-31T00:00:00"/>
    <s v="Walkaman"/>
    <s v="N by Pop by cult"/>
    <n v="11"/>
    <n v="11"/>
    <n v="1111"/>
    <n v="4"/>
    <n v="3"/>
    <x v="1"/>
    <x v="3"/>
    <x v="1"/>
    <n v="12"/>
    <n v="1"/>
    <d v="2018-01-22T00:00:00"/>
    <d v="2018-03-12T00:00:00"/>
    <d v="2018-04-10T00:00:00"/>
    <d v="2018-04-19T00:00:00"/>
    <d v="2018-05-05T00:00:00"/>
    <d v="2018-01-02T00:00:00"/>
    <n v="69"/>
    <n v="98"/>
    <n v="123"/>
    <n v="120"/>
  </r>
  <r>
    <d v="2018-01-31T00:00:00"/>
    <s v="Walkaman"/>
    <s v="N by Pop by cult"/>
    <n v="11"/>
    <n v="12"/>
    <n v="1112"/>
    <n v="4"/>
    <n v="8"/>
    <x v="1"/>
    <x v="1"/>
    <x v="2"/>
    <n v="28"/>
    <n v="0"/>
    <d v="2018-02-01T00:00:00"/>
    <d v="2018-03-13T00:00:00"/>
    <d v="2018-04-13T00:00:00"/>
    <d v="2018-04-21T00:00:00"/>
    <d v="2018-05-09T00:00:00"/>
    <d v="2018-01-12T00:00:00"/>
    <n v="60"/>
    <n v="91"/>
    <n v="117"/>
    <n v="280"/>
  </r>
  <r>
    <d v="2018-01-31T00:00:00"/>
    <s v="Walkaman"/>
    <s v="N by Pop by cult"/>
    <n v="11"/>
    <n v="13"/>
    <n v="1113"/>
    <n v="4"/>
    <n v="6"/>
    <x v="2"/>
    <x v="0"/>
    <x v="2"/>
    <n v="28"/>
    <n v="0"/>
    <d v="2018-02-01T00:00:00"/>
    <d v="2018-03-15T00:00:00"/>
    <d v="2018-04-14T00:00:00"/>
    <d v="2018-04-21T00:00:00"/>
    <d v="2018-05-08T00:00:00"/>
    <d v="2018-01-12T00:00:00"/>
    <n v="62"/>
    <n v="92"/>
    <n v="116"/>
    <n v="280"/>
  </r>
  <r>
    <d v="2018-01-31T00:00:00"/>
    <s v="Walkaman"/>
    <s v="N by Pop by cult"/>
    <n v="11"/>
    <n v="16"/>
    <n v="1116"/>
    <n v="3"/>
    <n v="1"/>
    <x v="2"/>
    <x v="2"/>
    <x v="1"/>
    <n v="12"/>
    <n v="1"/>
    <d v="2018-01-22T00:00:00"/>
    <d v="2018-03-12T00:00:00"/>
    <d v="2018-04-10T00:00:00"/>
    <d v="2018-04-19T00:00:00"/>
    <d v="2018-05-03T00:00:00"/>
    <d v="2018-01-02T00:00:00"/>
    <n v="69"/>
    <n v="98"/>
    <n v="121"/>
    <n v="120"/>
  </r>
  <r>
    <d v="2018-01-31T00:00:00"/>
    <s v="Walkaman"/>
    <s v="N by Pop by cult"/>
    <n v="11"/>
    <n v="17"/>
    <n v="1117"/>
    <n v="4"/>
    <n v="16"/>
    <x v="2"/>
    <x v="1"/>
    <x v="3"/>
    <n v="31"/>
    <n v="2"/>
    <d v="2018-01-21T00:00:00"/>
    <d v="2018-03-14T00:00:00"/>
    <d v="2018-04-14T00:00:00"/>
    <d v="2018-04-21T00:00:00"/>
    <d v="2018-05-12T00:00:00"/>
    <d v="2018-01-02T00:00:00"/>
    <n v="71"/>
    <n v="102"/>
    <n v="130"/>
    <n v="310"/>
  </r>
  <r>
    <d v="2018-01-31T00:00:00"/>
    <s v="Walkaman"/>
    <s v="N by Pop by cult"/>
    <n v="11"/>
    <n v="18"/>
    <n v="1118"/>
    <n v="4"/>
    <n v="1"/>
    <x v="2"/>
    <x v="2"/>
    <x v="1"/>
    <n v="14"/>
    <n v="2"/>
    <d v="2018-01-21T00:00:00"/>
    <d v="2018-03-12T00:00:00"/>
    <d v="2018-04-10T00:00:00"/>
    <d v="2018-04-19T00:00:00"/>
    <d v="2018-05-05T00:00:00"/>
    <d v="2018-01-02T00:00:00"/>
    <n v="69"/>
    <n v="98"/>
    <n v="123"/>
    <n v="140"/>
  </r>
  <r>
    <m/>
    <m/>
    <m/>
    <m/>
    <m/>
    <m/>
    <m/>
    <m/>
    <x v="3"/>
    <x v="4"/>
    <x v="4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8F6E1C-645E-4A47-8975-DC239467EE2F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70" firstHeaderRow="0" firstDataRow="1" firstDataCol="1"/>
  <pivotFields count="43">
    <pivotField showAll="0"/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3"/>
        <item x="1"/>
        <item x="4"/>
        <item x="2"/>
        <item x="5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showAll="0"/>
    <pivotField dataField="1"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11"/>
    <field x="9"/>
    <field x="1"/>
  </rowFields>
  <rowItems count="67">
    <i>
      <x/>
    </i>
    <i r="1">
      <x/>
    </i>
    <i r="2">
      <x v="51"/>
    </i>
    <i r="2">
      <x v="103"/>
    </i>
    <i r="2">
      <x v="125"/>
    </i>
    <i r="1">
      <x v="1"/>
    </i>
    <i r="2">
      <x v="51"/>
    </i>
    <i r="2">
      <x v="103"/>
    </i>
    <i r="2">
      <x v="125"/>
    </i>
    <i r="1">
      <x v="2"/>
    </i>
    <i r="2">
      <x v="51"/>
    </i>
    <i r="2">
      <x v="103"/>
    </i>
    <i r="2">
      <x v="125"/>
    </i>
    <i r="1">
      <x v="3"/>
    </i>
    <i r="2">
      <x v="51"/>
    </i>
    <i r="2">
      <x v="103"/>
    </i>
    <i r="2">
      <x v="125"/>
    </i>
    <i r="1">
      <x v="4"/>
    </i>
    <i r="2">
      <x v="51"/>
    </i>
    <i r="2">
      <x v="103"/>
    </i>
    <i r="2">
      <x v="125"/>
    </i>
    <i>
      <x v="1"/>
    </i>
    <i r="1">
      <x/>
    </i>
    <i r="2">
      <x v="51"/>
    </i>
    <i r="2">
      <x v="103"/>
    </i>
    <i r="2">
      <x v="125"/>
    </i>
    <i r="1">
      <x v="1"/>
    </i>
    <i r="2">
      <x v="51"/>
    </i>
    <i r="2">
      <x v="103"/>
    </i>
    <i r="2">
      <x v="125"/>
    </i>
    <i r="1">
      <x v="2"/>
    </i>
    <i r="2">
      <x v="51"/>
    </i>
    <i r="2">
      <x v="103"/>
    </i>
    <i r="2">
      <x v="125"/>
    </i>
    <i r="1">
      <x v="3"/>
    </i>
    <i r="2">
      <x v="51"/>
    </i>
    <i r="2">
      <x v="103"/>
    </i>
    <i r="2">
      <x v="125"/>
    </i>
    <i r="1">
      <x v="4"/>
    </i>
    <i r="2">
      <x v="51"/>
    </i>
    <i r="2">
      <x v="103"/>
    </i>
    <i r="2">
      <x v="125"/>
    </i>
    <i>
      <x v="2"/>
    </i>
    <i r="1">
      <x/>
    </i>
    <i r="2">
      <x v="51"/>
    </i>
    <i r="2">
      <x v="103"/>
    </i>
    <i r="2">
      <x v="125"/>
    </i>
    <i r="1">
      <x v="1"/>
    </i>
    <i r="2">
      <x v="51"/>
    </i>
    <i r="2">
      <x v="103"/>
    </i>
    <i r="2">
      <x v="125"/>
    </i>
    <i r="1">
      <x v="2"/>
    </i>
    <i r="2">
      <x v="51"/>
    </i>
    <i r="2">
      <x v="103"/>
    </i>
    <i r="2">
      <x v="125"/>
    </i>
    <i r="1">
      <x v="3"/>
    </i>
    <i r="2">
      <x v="51"/>
    </i>
    <i r="2">
      <x v="103"/>
    </i>
    <i r="2">
      <x v="125"/>
    </i>
    <i r="1">
      <x v="4"/>
    </i>
    <i r="2">
      <x v="51"/>
    </i>
    <i r="2">
      <x v="103"/>
    </i>
    <i r="2">
      <x v="125"/>
    </i>
    <i>
      <x v="3"/>
    </i>
    <i r="1">
      <x v="5"/>
    </i>
    <i r="2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Average of repro dry wt kg per ha" fld="37" subtotal="average" baseField="11" baseItem="0"/>
    <dataField name="Average of dry wt kg per ha" fld="31" subtotal="average" baseField="11" baseItem="0"/>
    <dataField name="Average of dry grain yield (t/ha)" fld="28" subtotal="average" baseField="11" baseItem="0"/>
    <dataField name="Average of LAI (m2/m2)" fld="41" subtotal="average" baseField="11" baseItem="0"/>
    <dataField name="Average of leaf dry wt kg per ha" fld="33" subtotal="average" baseField="11" baseItem="0"/>
    <dataField name="Average of SLA m2/kg" fld="40" subtotal="average" baseField="11" baseItem="0"/>
    <dataField name="Average of stem dry wt kg per ha" fld="35" subtotal="average" baseField="1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CBB7D8-3B46-4FCF-BAAD-DA25CBE98D63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03" firstHeaderRow="1" firstDataRow="1" firstDataCol="1"/>
  <pivotFields count="14"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axis="axisRow" showAll="0">
      <items count="6">
        <item x="2"/>
        <item x="0"/>
        <item x="3"/>
        <item x="1"/>
        <item x="4"/>
        <item t="default"/>
      </items>
    </pivotField>
    <pivotField axis="axisRow" showAll="0">
      <items count="6">
        <item x="2"/>
        <item x="0"/>
        <item x="1"/>
        <item x="3"/>
        <item x="4"/>
        <item t="default"/>
      </items>
    </pivotField>
    <pivotField showAll="0"/>
    <pivotField dataField="1" showAll="0"/>
  </pivotFields>
  <rowFields count="4">
    <field x="0"/>
    <field x="11"/>
    <field x="9"/>
    <field x="10"/>
  </rowFields>
  <rowItems count="200">
    <i>
      <x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>
      <x v="1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>
      <x v="2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>
      <x v="3"/>
    </i>
    <i r="1">
      <x v="4"/>
    </i>
    <i r="2">
      <x v="3"/>
    </i>
    <i r="3">
      <x v="4"/>
    </i>
    <i t="grand">
      <x/>
    </i>
  </rowItems>
  <colItems count="1">
    <i/>
  </colItems>
  <dataFields count="1">
    <dataField name="Average of grain_yield" fld="13" subtotal="average" baseField="1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C1C6CE-E8A1-4B4D-8711-BF15C3C00FB5}" name="PivotTable3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2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2"/>
        <item x="0"/>
        <item x="3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density" fld="2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2F71F2-AFC0-4CFC-B5DC-B7E4B7569612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71" firstHeaderRow="0" firstDataRow="1" firstDataCol="1"/>
  <pivotFields count="23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axis="axisRow" showAll="0">
      <items count="6">
        <item x="2"/>
        <item x="0"/>
        <item x="3"/>
        <item x="1"/>
        <item x="4"/>
        <item t="default"/>
      </items>
    </pivotField>
    <pivotField axis="axisRow" showAll="0">
      <items count="6">
        <item x="2"/>
        <item x="0"/>
        <item x="1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3">
    <field x="10"/>
    <field x="8"/>
    <field x="9"/>
  </rowFields>
  <rowItems count="68">
    <i>
      <x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>
      <x v="1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>
      <x v="2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>
      <x v="3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>
      <x v="4"/>
    </i>
    <i r="1">
      <x v="3"/>
    </i>
    <i r="2"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density" fld="22" subtotal="average" baseField="10" baseItem="0"/>
    <dataField name="Average of PI_DAS" fld="19" subtotal="average" baseField="10" baseItem="0"/>
    <dataField name="Average of FL_DAS" fld="20" subtotal="average" baseField="10" baseItem="0"/>
    <dataField name="Average of PM_DAS" fld="21" subtotal="average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V1" dT="2021-01-13T02:05:40.19" personId="{A50571D0-5BC7-47E2-A157-B5743B835434}" id="{8FDE1713-74D3-4B18-83B0-115DBCC57CAA}">
    <text>fIELD DESNITY IS NBR OF PLANT WITHIN ONE ROW WITH 0.2M OF DISTANCE BETWEEN ROW
fd= COUNT /(0.5*0.2)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21-01-13T04:42:19.78" personId="{A50571D0-5BC7-47E2-A157-B5743B835434}" id="{EF81E129-5C8C-4750-87DE-62B9FCE90B64}">
    <text>14 das count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5802A-0B08-4F02-9386-D4A3C3E0B6A4}">
  <dimension ref="A3:H70"/>
  <sheetViews>
    <sheetView topLeftCell="A40" workbookViewId="0">
      <selection activeCell="H70" sqref="A3:H70"/>
    </sheetView>
  </sheetViews>
  <sheetFormatPr defaultRowHeight="14.5" x14ac:dyDescent="0.35"/>
  <cols>
    <col min="1" max="1" width="13.90625" bestFit="1" customWidth="1"/>
    <col min="2" max="2" width="29.54296875" bestFit="1" customWidth="1"/>
    <col min="3" max="3" width="24.36328125" bestFit="1" customWidth="1"/>
    <col min="4" max="4" width="28.453125" bestFit="1" customWidth="1"/>
    <col min="5" max="5" width="21.26953125" bestFit="1" customWidth="1"/>
    <col min="6" max="6" width="28.08984375" bestFit="1" customWidth="1"/>
    <col min="7" max="7" width="19.453125" bestFit="1" customWidth="1"/>
    <col min="8" max="8" width="29.1796875" bestFit="1" customWidth="1"/>
  </cols>
  <sheetData>
    <row r="3" spans="1:8" x14ac:dyDescent="0.35">
      <c r="A3" s="5" t="s">
        <v>66</v>
      </c>
      <c r="B3" t="s">
        <v>5</v>
      </c>
      <c r="C3" t="s">
        <v>8</v>
      </c>
      <c r="D3" t="s">
        <v>75</v>
      </c>
      <c r="E3" t="s">
        <v>3</v>
      </c>
      <c r="F3" t="s">
        <v>7</v>
      </c>
      <c r="G3" t="s">
        <v>4</v>
      </c>
      <c r="H3" t="s">
        <v>6</v>
      </c>
    </row>
    <row r="4" spans="1:8" x14ac:dyDescent="0.35">
      <c r="A4" s="6" t="s">
        <v>55</v>
      </c>
      <c r="B4" s="10">
        <v>3439.7509384159885</v>
      </c>
      <c r="C4" s="10">
        <v>9331.2716466460824</v>
      </c>
      <c r="D4" s="10">
        <v>5.6710287630427541</v>
      </c>
      <c r="E4" s="10">
        <v>6.1153125854622932</v>
      </c>
      <c r="F4" s="10">
        <v>2439.3261852824908</v>
      </c>
      <c r="G4" s="10">
        <v>28.24967364529579</v>
      </c>
      <c r="H4" s="10">
        <v>3452.1945229476041</v>
      </c>
    </row>
    <row r="5" spans="1:8" x14ac:dyDescent="0.35">
      <c r="A5" s="7">
        <v>0</v>
      </c>
      <c r="B5" s="10">
        <v>4028.5834770941146</v>
      </c>
      <c r="C5" s="10">
        <v>7690.9967414222738</v>
      </c>
      <c r="D5" s="10">
        <v>2.7811969775924963</v>
      </c>
      <c r="E5" s="10">
        <v>2.9364829100668537</v>
      </c>
      <c r="F5" s="10">
        <v>1407.7496645581753</v>
      </c>
      <c r="G5" s="10">
        <v>32.662710383081823</v>
      </c>
      <c r="H5" s="10">
        <v>2254.6635997699827</v>
      </c>
    </row>
    <row r="6" spans="1:8" x14ac:dyDescent="0.35">
      <c r="A6" s="8" t="s">
        <v>68</v>
      </c>
      <c r="B6" s="10">
        <v>0</v>
      </c>
      <c r="C6" s="10">
        <v>230</v>
      </c>
      <c r="D6" s="10" t="e">
        <v>#DIV/0!</v>
      </c>
      <c r="E6" s="10">
        <v>0.99478446742222282</v>
      </c>
      <c r="F6" s="10">
        <v>170</v>
      </c>
      <c r="G6" s="10">
        <v>58.516733377777811</v>
      </c>
      <c r="H6" s="10">
        <v>60.000000000000007</v>
      </c>
    </row>
    <row r="7" spans="1:8" x14ac:dyDescent="0.35">
      <c r="A7" s="8" t="s">
        <v>69</v>
      </c>
      <c r="B7" s="10">
        <v>818.72340425531956</v>
      </c>
      <c r="C7" s="10">
        <v>4628.9361702127671</v>
      </c>
      <c r="D7" s="10" t="e">
        <v>#DIV/0!</v>
      </c>
      <c r="E7" s="10">
        <v>3.3398106566378001</v>
      </c>
      <c r="F7" s="10">
        <v>1542.9787234042556</v>
      </c>
      <c r="G7" s="10">
        <v>21.645215231932788</v>
      </c>
      <c r="H7" s="10">
        <v>2267.234042553192</v>
      </c>
    </row>
    <row r="8" spans="1:8" x14ac:dyDescent="0.35">
      <c r="A8" s="8" t="s">
        <v>70</v>
      </c>
      <c r="B8" s="10">
        <v>11267.027027027025</v>
      </c>
      <c r="C8" s="10">
        <v>18214.054054054053</v>
      </c>
      <c r="D8" s="10">
        <v>2.7811969775924963</v>
      </c>
      <c r="E8" s="10">
        <v>4.4748536061405373</v>
      </c>
      <c r="F8" s="10">
        <v>2510.27027027027</v>
      </c>
      <c r="G8" s="10">
        <v>17.826182539534873</v>
      </c>
      <c r="H8" s="10">
        <v>4436.7567567567557</v>
      </c>
    </row>
    <row r="9" spans="1:8" x14ac:dyDescent="0.35">
      <c r="A9" s="7">
        <v>20</v>
      </c>
      <c r="B9" s="10">
        <v>3465.3035638257206</v>
      </c>
      <c r="C9" s="10">
        <v>9276.9137488087345</v>
      </c>
      <c r="D9" s="10">
        <v>5.4292068827955076</v>
      </c>
      <c r="E9" s="10">
        <v>5.5747454457287793</v>
      </c>
      <c r="F9" s="10">
        <v>2497.2550133289601</v>
      </c>
      <c r="G9" s="10">
        <v>26.303900632990775</v>
      </c>
      <c r="H9" s="10">
        <v>3314.3551716540551</v>
      </c>
    </row>
    <row r="10" spans="1:8" x14ac:dyDescent="0.35">
      <c r="A10" s="8" t="s">
        <v>68</v>
      </c>
      <c r="B10" s="10">
        <v>0</v>
      </c>
      <c r="C10" s="10">
        <v>430</v>
      </c>
      <c r="D10" s="10" t="e">
        <v>#DIV/0!</v>
      </c>
      <c r="E10" s="10">
        <v>1.0048033996081482</v>
      </c>
      <c r="F10" s="10">
        <v>310</v>
      </c>
      <c r="G10" s="10">
        <v>33.74648848833138</v>
      </c>
      <c r="H10" s="10">
        <v>120.00000000000001</v>
      </c>
    </row>
    <row r="11" spans="1:8" x14ac:dyDescent="0.35">
      <c r="A11" s="8" t="s">
        <v>69</v>
      </c>
      <c r="B11" s="10">
        <v>1671.3149161265731</v>
      </c>
      <c r="C11" s="10">
        <v>10403.184664506291</v>
      </c>
      <c r="D11" s="10" t="e">
        <v>#DIV/0!</v>
      </c>
      <c r="E11" s="10">
        <v>7.5554371776976614</v>
      </c>
      <c r="F11" s="10">
        <v>3782.952668699962</v>
      </c>
      <c r="G11" s="10">
        <v>20.613274790007253</v>
      </c>
      <c r="H11" s="10">
        <v>4948.9170796797571</v>
      </c>
    </row>
    <row r="12" spans="1:8" x14ac:dyDescent="0.35">
      <c r="A12" s="8" t="s">
        <v>70</v>
      </c>
      <c r="B12" s="10">
        <v>8724.5957753505882</v>
      </c>
      <c r="C12" s="10">
        <v>16997.556581919915</v>
      </c>
      <c r="D12" s="10">
        <v>5.4292068827955076</v>
      </c>
      <c r="E12" s="10">
        <v>8.1639957598805246</v>
      </c>
      <c r="F12" s="10">
        <v>3398.8123712869169</v>
      </c>
      <c r="G12" s="10">
        <v>24.551938620633688</v>
      </c>
      <c r="H12" s="10">
        <v>4874.1484352824082</v>
      </c>
    </row>
    <row r="13" spans="1:8" x14ac:dyDescent="0.35">
      <c r="A13" s="7">
        <v>50</v>
      </c>
      <c r="B13" s="10">
        <v>3244.5543962705383</v>
      </c>
      <c r="C13" s="10">
        <v>8903.6768231293263</v>
      </c>
      <c r="D13" s="10">
        <v>5.9478044016886678</v>
      </c>
      <c r="E13" s="10">
        <v>5.0987808154125043</v>
      </c>
      <c r="F13" s="10">
        <v>2224.0704089968776</v>
      </c>
      <c r="G13" s="10">
        <v>26.345676189252771</v>
      </c>
      <c r="H13" s="10">
        <v>3435.0520178619104</v>
      </c>
    </row>
    <row r="14" spans="1:8" x14ac:dyDescent="0.35">
      <c r="A14" s="8" t="s">
        <v>68</v>
      </c>
      <c r="B14" s="10">
        <v>0</v>
      </c>
      <c r="C14" s="10">
        <v>749.25</v>
      </c>
      <c r="D14" s="10" t="e">
        <v>#DIV/0!</v>
      </c>
      <c r="E14" s="10">
        <v>1.1978700261964212</v>
      </c>
      <c r="F14" s="10">
        <v>535.5</v>
      </c>
      <c r="G14" s="10">
        <v>24.527225254334347</v>
      </c>
      <c r="H14" s="10">
        <v>213.75</v>
      </c>
    </row>
    <row r="15" spans="1:8" x14ac:dyDescent="0.35">
      <c r="A15" s="8" t="s">
        <v>69</v>
      </c>
      <c r="B15" s="10">
        <v>1866.1091474582327</v>
      </c>
      <c r="C15" s="10">
        <v>10911.381555436434</v>
      </c>
      <c r="D15" s="10" t="e">
        <v>#DIV/0!</v>
      </c>
      <c r="E15" s="10">
        <v>6.8483849426453389</v>
      </c>
      <c r="F15" s="10">
        <v>3601.4303163807745</v>
      </c>
      <c r="G15" s="10">
        <v>20.477963131843836</v>
      </c>
      <c r="H15" s="10">
        <v>5443.8420915974275</v>
      </c>
    </row>
    <row r="16" spans="1:8" x14ac:dyDescent="0.35">
      <c r="A16" s="8" t="s">
        <v>70</v>
      </c>
      <c r="B16" s="10">
        <v>7867.5540413533827</v>
      </c>
      <c r="C16" s="10">
        <v>15050.398913951545</v>
      </c>
      <c r="D16" s="10">
        <v>5.9478044016886678</v>
      </c>
      <c r="E16" s="10">
        <v>7.250087477395752</v>
      </c>
      <c r="F16" s="10">
        <v>2535.2809106098584</v>
      </c>
      <c r="G16" s="10">
        <v>34.031840181580122</v>
      </c>
      <c r="H16" s="10">
        <v>4647.5639619883041</v>
      </c>
    </row>
    <row r="17" spans="1:8" x14ac:dyDescent="0.35">
      <c r="A17" s="7">
        <v>80</v>
      </c>
      <c r="B17" s="10">
        <v>3726.2586277180835</v>
      </c>
      <c r="C17" s="10">
        <v>9935.0393949249828</v>
      </c>
      <c r="D17" s="10">
        <v>5.7951963102360553</v>
      </c>
      <c r="E17" s="10">
        <v>7.4680639295940061</v>
      </c>
      <c r="F17" s="10">
        <v>2681.326153282846</v>
      </c>
      <c r="G17" s="10">
        <v>30.220105556773362</v>
      </c>
      <c r="H17" s="10">
        <v>3527.4546139240533</v>
      </c>
    </row>
    <row r="18" spans="1:8" x14ac:dyDescent="0.35">
      <c r="A18" s="8" t="s">
        <v>68</v>
      </c>
      <c r="B18" s="10">
        <v>0</v>
      </c>
      <c r="C18" s="10">
        <v>622.5</v>
      </c>
      <c r="D18" s="10" t="e">
        <v>#DIV/0!</v>
      </c>
      <c r="E18" s="10">
        <v>1.8683850740919858</v>
      </c>
      <c r="F18" s="10">
        <v>454.99999999999994</v>
      </c>
      <c r="G18" s="10">
        <v>40.029661629402533</v>
      </c>
      <c r="H18" s="10">
        <v>167.5</v>
      </c>
    </row>
    <row r="19" spans="1:8" x14ac:dyDescent="0.35">
      <c r="A19" s="8" t="s">
        <v>69</v>
      </c>
      <c r="B19" s="10">
        <v>1696.486408328514</v>
      </c>
      <c r="C19" s="10">
        <v>10066.460588283897</v>
      </c>
      <c r="D19" s="10" t="e">
        <v>#DIV/0!</v>
      </c>
      <c r="E19" s="10">
        <v>5.3461679453712803</v>
      </c>
      <c r="F19" s="10">
        <v>3457.8914318763941</v>
      </c>
      <c r="G19" s="10">
        <v>15.065462486023552</v>
      </c>
      <c r="H19" s="10">
        <v>4912.0827480789894</v>
      </c>
    </row>
    <row r="20" spans="1:8" x14ac:dyDescent="0.35">
      <c r="A20" s="8" t="s">
        <v>70</v>
      </c>
      <c r="B20" s="10">
        <v>9482.2894748257368</v>
      </c>
      <c r="C20" s="10">
        <v>19116.157596491052</v>
      </c>
      <c r="D20" s="10">
        <v>5.7951963102360553</v>
      </c>
      <c r="E20" s="10">
        <v>15.189638769318751</v>
      </c>
      <c r="F20" s="10">
        <v>4131.0870279721448</v>
      </c>
      <c r="G20" s="10">
        <v>35.565192554893997</v>
      </c>
      <c r="H20" s="10">
        <v>5502.781093693171</v>
      </c>
    </row>
    <row r="21" spans="1:8" x14ac:dyDescent="0.35">
      <c r="A21" s="7">
        <v>100</v>
      </c>
      <c r="B21" s="10">
        <v>3175.6790311800792</v>
      </c>
      <c r="C21" s="10">
        <v>9619.5253460272415</v>
      </c>
      <c r="D21" s="10">
        <v>6.2343654038133538</v>
      </c>
      <c r="E21" s="10">
        <v>7.1143675699627451</v>
      </c>
      <c r="F21" s="10">
        <v>2612.547295702359</v>
      </c>
      <c r="G21" s="10">
        <v>29.025753017719779</v>
      </c>
      <c r="H21" s="10">
        <v>3831.2990191448021</v>
      </c>
    </row>
    <row r="22" spans="1:8" x14ac:dyDescent="0.35">
      <c r="A22" s="8" t="s">
        <v>68</v>
      </c>
      <c r="B22" s="10">
        <v>0</v>
      </c>
      <c r="C22" s="10">
        <v>925.65789473684208</v>
      </c>
      <c r="D22" s="10" t="e">
        <v>#DIV/0!</v>
      </c>
      <c r="E22" s="10">
        <v>1.6065631947424974</v>
      </c>
      <c r="F22" s="10">
        <v>589.07894736842104</v>
      </c>
      <c r="G22" s="10">
        <v>28.79628587800827</v>
      </c>
      <c r="H22" s="10">
        <v>336.57894736842104</v>
      </c>
    </row>
    <row r="23" spans="1:8" x14ac:dyDescent="0.35">
      <c r="A23" s="8" t="s">
        <v>69</v>
      </c>
      <c r="B23" s="10">
        <v>1886.1648930923086</v>
      </c>
      <c r="C23" s="10">
        <v>12220.770197785398</v>
      </c>
      <c r="D23" s="10" t="e">
        <v>#DIV/0!</v>
      </c>
      <c r="E23" s="10">
        <v>7.7638616132797686</v>
      </c>
      <c r="F23" s="10">
        <v>4239.2331130237499</v>
      </c>
      <c r="G23" s="10">
        <v>19.046612403452954</v>
      </c>
      <c r="H23" s="10">
        <v>6095.3721916693394</v>
      </c>
    </row>
    <row r="24" spans="1:8" x14ac:dyDescent="0.35">
      <c r="A24" s="8" t="s">
        <v>70</v>
      </c>
      <c r="B24" s="10">
        <v>7640.8722004479287</v>
      </c>
      <c r="C24" s="10">
        <v>15712.14794555948</v>
      </c>
      <c r="D24" s="10">
        <v>6.2343654038133538</v>
      </c>
      <c r="E24" s="10">
        <v>11.972677901865966</v>
      </c>
      <c r="F24" s="10">
        <v>3009.3298267149053</v>
      </c>
      <c r="G24" s="10">
        <v>39.234360771698128</v>
      </c>
      <c r="H24" s="10">
        <v>5061.9459183966474</v>
      </c>
    </row>
    <row r="25" spans="1:8" x14ac:dyDescent="0.35">
      <c r="A25" s="6" t="s">
        <v>61</v>
      </c>
      <c r="B25" s="10">
        <v>3587.9312351484728</v>
      </c>
      <c r="C25" s="10">
        <v>9919.5019723627665</v>
      </c>
      <c r="D25" s="10">
        <v>5.7158045865665557</v>
      </c>
      <c r="E25" s="10">
        <v>8.3191924095723611</v>
      </c>
      <c r="F25" s="10">
        <v>2710.3057271273578</v>
      </c>
      <c r="G25" s="10">
        <v>30.86346359895828</v>
      </c>
      <c r="H25" s="10">
        <v>3621.2650100869346</v>
      </c>
    </row>
    <row r="26" spans="1:8" x14ac:dyDescent="0.35">
      <c r="A26" s="7">
        <v>0</v>
      </c>
      <c r="B26" s="10">
        <v>2830.50320837555</v>
      </c>
      <c r="C26" s="10">
        <v>8514.7942768181474</v>
      </c>
      <c r="D26" s="10">
        <v>6.215949626541601</v>
      </c>
      <c r="E26" s="10">
        <v>5.3567520119118788</v>
      </c>
      <c r="F26" s="10">
        <v>2343.9005444765694</v>
      </c>
      <c r="G26" s="10">
        <v>24.457769416716356</v>
      </c>
      <c r="H26" s="10">
        <v>3340.3905239660303</v>
      </c>
    </row>
    <row r="27" spans="1:8" x14ac:dyDescent="0.35">
      <c r="A27" s="8" t="s">
        <v>68</v>
      </c>
      <c r="B27" s="10">
        <v>0</v>
      </c>
      <c r="C27" s="10">
        <v>1481.9512195121949</v>
      </c>
      <c r="D27" s="10" t="e">
        <v>#DIV/0!</v>
      </c>
      <c r="E27" s="10">
        <v>3.0627821409206168</v>
      </c>
      <c r="F27" s="10">
        <v>1013.1707317073167</v>
      </c>
      <c r="G27" s="10">
        <v>30.229674477069171</v>
      </c>
      <c r="H27" s="10">
        <v>468.78048780487791</v>
      </c>
    </row>
    <row r="28" spans="1:8" x14ac:dyDescent="0.35">
      <c r="A28" s="8" t="s">
        <v>69</v>
      </c>
      <c r="B28" s="10">
        <v>1655.3191489361704</v>
      </c>
      <c r="C28" s="10">
        <v>10759.574468085106</v>
      </c>
      <c r="D28" s="10" t="e">
        <v>#DIV/0!</v>
      </c>
      <c r="E28" s="10">
        <v>7.3102116070950283</v>
      </c>
      <c r="F28" s="10">
        <v>3062.3404255319151</v>
      </c>
      <c r="G28" s="10">
        <v>23.871322554954933</v>
      </c>
      <c r="H28" s="10">
        <v>6041.9148936170213</v>
      </c>
    </row>
    <row r="29" spans="1:8" x14ac:dyDescent="0.35">
      <c r="A29" s="8" t="s">
        <v>70</v>
      </c>
      <c r="B29" s="10">
        <v>6836.1904761904789</v>
      </c>
      <c r="C29" s="10">
        <v>13302.857142857143</v>
      </c>
      <c r="D29" s="10">
        <v>6.215949626541601</v>
      </c>
      <c r="E29" s="10">
        <v>5.6972622877199903</v>
      </c>
      <c r="F29" s="10">
        <v>2956.1904761904766</v>
      </c>
      <c r="G29" s="10">
        <v>19.272311218124965</v>
      </c>
      <c r="H29" s="10">
        <v>3510.4761904761908</v>
      </c>
    </row>
    <row r="30" spans="1:8" x14ac:dyDescent="0.35">
      <c r="A30" s="7">
        <v>20</v>
      </c>
      <c r="B30" s="10">
        <v>3845.3971872816214</v>
      </c>
      <c r="C30" s="10">
        <v>10246.814652590596</v>
      </c>
      <c r="D30" s="10">
        <v>5.8024999788894602</v>
      </c>
      <c r="E30" s="10">
        <v>6.6566315170549366</v>
      </c>
      <c r="F30" s="10">
        <v>2732.6800607716882</v>
      </c>
      <c r="G30" s="10">
        <v>26.989854247705349</v>
      </c>
      <c r="H30" s="10">
        <v>3668.7374045372867</v>
      </c>
    </row>
    <row r="31" spans="1:8" x14ac:dyDescent="0.35">
      <c r="A31" s="8" t="s">
        <v>68</v>
      </c>
      <c r="B31" s="10">
        <v>0</v>
      </c>
      <c r="C31" s="10">
        <v>1617.3511904761904</v>
      </c>
      <c r="D31" s="10" t="e">
        <v>#DIV/0!</v>
      </c>
      <c r="E31" s="10">
        <v>3.4328899045891665</v>
      </c>
      <c r="F31" s="10">
        <v>1090.171130952381</v>
      </c>
      <c r="G31" s="10">
        <v>33.547646752142143</v>
      </c>
      <c r="H31" s="10">
        <v>527.18005952380952</v>
      </c>
    </row>
    <row r="32" spans="1:8" x14ac:dyDescent="0.35">
      <c r="A32" s="8" t="s">
        <v>69</v>
      </c>
      <c r="B32" s="10">
        <v>2699.6472222222224</v>
      </c>
      <c r="C32" s="10">
        <v>12482.633333333335</v>
      </c>
      <c r="D32" s="10" t="e">
        <v>#DIV/0!</v>
      </c>
      <c r="E32" s="10">
        <v>7.7361830353294998</v>
      </c>
      <c r="F32" s="10">
        <v>3669.2402777777779</v>
      </c>
      <c r="G32" s="10">
        <v>21.019545526098639</v>
      </c>
      <c r="H32" s="10">
        <v>6113.7458333333325</v>
      </c>
    </row>
    <row r="33" spans="1:8" x14ac:dyDescent="0.35">
      <c r="A33" s="8" t="s">
        <v>70</v>
      </c>
      <c r="B33" s="10">
        <v>8836.5443396226401</v>
      </c>
      <c r="C33" s="10">
        <v>16640.459433962264</v>
      </c>
      <c r="D33" s="10">
        <v>5.8024999788894602</v>
      </c>
      <c r="E33" s="10">
        <v>8.8008216112461426</v>
      </c>
      <c r="F33" s="10">
        <v>3438.6287735849055</v>
      </c>
      <c r="G33" s="10">
        <v>26.402370464875258</v>
      </c>
      <c r="H33" s="10">
        <v>4365.2863207547161</v>
      </c>
    </row>
    <row r="34" spans="1:8" x14ac:dyDescent="0.35">
      <c r="A34" s="7">
        <v>50</v>
      </c>
      <c r="B34" s="10">
        <v>4272.3427272920289</v>
      </c>
      <c r="C34" s="10">
        <v>10399.841201372643</v>
      </c>
      <c r="D34" s="10">
        <v>6.2333983524471961</v>
      </c>
      <c r="E34" s="10">
        <v>8.5794488864359515</v>
      </c>
      <c r="F34" s="10">
        <v>2660.9169468851296</v>
      </c>
      <c r="G34" s="10">
        <v>32.330643787430226</v>
      </c>
      <c r="H34" s="10">
        <v>3466.5815271954848</v>
      </c>
    </row>
    <row r="35" spans="1:8" x14ac:dyDescent="0.35">
      <c r="A35" s="8" t="s">
        <v>68</v>
      </c>
      <c r="B35" s="10">
        <v>0</v>
      </c>
      <c r="C35" s="10">
        <v>2051.5970515970512</v>
      </c>
      <c r="D35" s="10" t="e">
        <v>#DIV/0!</v>
      </c>
      <c r="E35" s="10">
        <v>5.4806393909193911</v>
      </c>
      <c r="F35" s="10">
        <v>1357.4692874692873</v>
      </c>
      <c r="G35" s="10">
        <v>35.32453675735298</v>
      </c>
      <c r="H35" s="10">
        <v>694.12776412776418</v>
      </c>
    </row>
    <row r="36" spans="1:8" x14ac:dyDescent="0.35">
      <c r="A36" s="8" t="s">
        <v>69</v>
      </c>
      <c r="B36" s="10">
        <v>3063.3198985627632</v>
      </c>
      <c r="C36" s="10">
        <v>11626.579513705356</v>
      </c>
      <c r="D36" s="10" t="e">
        <v>#DIV/0!</v>
      </c>
      <c r="E36" s="10">
        <v>7.1768698496847207</v>
      </c>
      <c r="F36" s="10">
        <v>3313.9877356590914</v>
      </c>
      <c r="G36" s="10">
        <v>21.839249175135272</v>
      </c>
      <c r="H36" s="10">
        <v>5249.2718794835018</v>
      </c>
    </row>
    <row r="37" spans="1:8" x14ac:dyDescent="0.35">
      <c r="A37" s="8" t="s">
        <v>70</v>
      </c>
      <c r="B37" s="10">
        <v>9753.7082833133245</v>
      </c>
      <c r="C37" s="10">
        <v>17521.347038815522</v>
      </c>
      <c r="D37" s="10">
        <v>6.2333983524471961</v>
      </c>
      <c r="E37" s="10">
        <v>13.080837418703744</v>
      </c>
      <c r="F37" s="10">
        <v>3311.293817527011</v>
      </c>
      <c r="G37" s="10">
        <v>39.828145429802419</v>
      </c>
      <c r="H37" s="10">
        <v>4456.3449379751892</v>
      </c>
    </row>
    <row r="38" spans="1:8" x14ac:dyDescent="0.35">
      <c r="A38" s="7">
        <v>80</v>
      </c>
      <c r="B38" s="10">
        <v>3298.3338430028193</v>
      </c>
      <c r="C38" s="10">
        <v>9807.6295026076568</v>
      </c>
      <c r="D38" s="10">
        <v>5.2082703552400931</v>
      </c>
      <c r="E38" s="10">
        <v>8.7941035375922976</v>
      </c>
      <c r="F38" s="10">
        <v>2835.8332625074631</v>
      </c>
      <c r="G38" s="10">
        <v>30.339036960475365</v>
      </c>
      <c r="H38" s="10">
        <v>3673.4623970973753</v>
      </c>
    </row>
    <row r="39" spans="1:8" x14ac:dyDescent="0.35">
      <c r="A39" s="8" t="s">
        <v>68</v>
      </c>
      <c r="B39" s="10">
        <v>0</v>
      </c>
      <c r="C39" s="10">
        <v>2008.9310344827586</v>
      </c>
      <c r="D39" s="10" t="e">
        <v>#DIV/0!</v>
      </c>
      <c r="E39" s="10">
        <v>3.430918424182765</v>
      </c>
      <c r="F39" s="10">
        <v>1310.4942528735633</v>
      </c>
      <c r="G39" s="10">
        <v>25.977128023034659</v>
      </c>
      <c r="H39" s="10">
        <v>698.43678160919535</v>
      </c>
    </row>
    <row r="40" spans="1:8" x14ac:dyDescent="0.35">
      <c r="A40" s="8" t="s">
        <v>69</v>
      </c>
      <c r="B40" s="10">
        <v>2864.0669504643965</v>
      </c>
      <c r="C40" s="10">
        <v>12357.429695562434</v>
      </c>
      <c r="D40" s="10" t="e">
        <v>#DIV/0!</v>
      </c>
      <c r="E40" s="10">
        <v>10.241215648275436</v>
      </c>
      <c r="F40" s="10">
        <v>3768.9610423116615</v>
      </c>
      <c r="G40" s="10">
        <v>29.153357248465536</v>
      </c>
      <c r="H40" s="10">
        <v>5724.4017027863774</v>
      </c>
    </row>
    <row r="41" spans="1:8" x14ac:dyDescent="0.35">
      <c r="A41" s="8" t="s">
        <v>70</v>
      </c>
      <c r="B41" s="10">
        <v>7030.9345785440601</v>
      </c>
      <c r="C41" s="10">
        <v>15056.527777777777</v>
      </c>
      <c r="D41" s="10">
        <v>5.2082703552400931</v>
      </c>
      <c r="E41" s="10">
        <v>12.710176540318692</v>
      </c>
      <c r="F41" s="10">
        <v>3428.0444923371647</v>
      </c>
      <c r="G41" s="10">
        <v>35.8866256099259</v>
      </c>
      <c r="H41" s="10">
        <v>4597.5487068965513</v>
      </c>
    </row>
    <row r="42" spans="1:8" x14ac:dyDescent="0.35">
      <c r="A42" s="7">
        <v>100</v>
      </c>
      <c r="B42" s="10">
        <v>3125.0081897106515</v>
      </c>
      <c r="C42" s="10">
        <v>9574.8994567663176</v>
      </c>
      <c r="D42" s="10">
        <v>5.4940133996957101</v>
      </c>
      <c r="E42" s="10">
        <v>9.9871957966213767</v>
      </c>
      <c r="F42" s="10">
        <v>2703.3939340078505</v>
      </c>
      <c r="G42" s="10">
        <v>35.395742945782636</v>
      </c>
      <c r="H42" s="10">
        <v>3746.4973330478156</v>
      </c>
    </row>
    <row r="43" spans="1:8" x14ac:dyDescent="0.35">
      <c r="A43" s="8" t="s">
        <v>68</v>
      </c>
      <c r="B43" s="10">
        <v>0</v>
      </c>
      <c r="C43" s="10">
        <v>1492.2368421052629</v>
      </c>
      <c r="D43" s="10" t="e">
        <v>#DIV/0!</v>
      </c>
      <c r="E43" s="10">
        <v>3.0271263159348849</v>
      </c>
      <c r="F43" s="10">
        <v>1110.1242690058477</v>
      </c>
      <c r="G43" s="10">
        <v>26.092855965765274</v>
      </c>
      <c r="H43" s="10">
        <v>382.11257309941516</v>
      </c>
    </row>
    <row r="44" spans="1:8" x14ac:dyDescent="0.35">
      <c r="A44" s="8" t="s">
        <v>69</v>
      </c>
      <c r="B44" s="10">
        <v>2559.7691708913812</v>
      </c>
      <c r="C44" s="10">
        <v>11934.14708993653</v>
      </c>
      <c r="D44" s="10" t="e">
        <v>#DIV/0!</v>
      </c>
      <c r="E44" s="10">
        <v>12.887117371479285</v>
      </c>
      <c r="F44" s="10">
        <v>3616.1274250528922</v>
      </c>
      <c r="G44" s="10">
        <v>38.675030201312929</v>
      </c>
      <c r="H44" s="10">
        <v>5758.2504939922546</v>
      </c>
    </row>
    <row r="45" spans="1:8" x14ac:dyDescent="0.35">
      <c r="A45" s="8" t="s">
        <v>70</v>
      </c>
      <c r="B45" s="10">
        <v>6815.2553982405725</v>
      </c>
      <c r="C45" s="10">
        <v>15298.314438257161</v>
      </c>
      <c r="D45" s="10">
        <v>5.4940133996957101</v>
      </c>
      <c r="E45" s="10">
        <v>14.047343702449965</v>
      </c>
      <c r="F45" s="10">
        <v>3383.9301079648117</v>
      </c>
      <c r="G45" s="10">
        <v>41.419342670269714</v>
      </c>
      <c r="H45" s="10">
        <v>5099.1289320517753</v>
      </c>
    </row>
    <row r="46" spans="1:8" x14ac:dyDescent="0.35">
      <c r="A46" s="6" t="s">
        <v>65</v>
      </c>
      <c r="B46" s="10">
        <v>3134.5809210320322</v>
      </c>
      <c r="C46" s="10">
        <v>8975.7061479953518</v>
      </c>
      <c r="D46" s="10">
        <v>6.1805332461480855</v>
      </c>
      <c r="E46" s="10">
        <v>7.6839352377896564</v>
      </c>
      <c r="F46" s="10">
        <v>2455.1710794383098</v>
      </c>
      <c r="G46" s="10">
        <v>34.026847836015556</v>
      </c>
      <c r="H46" s="10">
        <v>3385.9541475250107</v>
      </c>
    </row>
    <row r="47" spans="1:8" x14ac:dyDescent="0.35">
      <c r="A47" s="7">
        <v>0</v>
      </c>
      <c r="B47" s="10">
        <v>2662.4965986394564</v>
      </c>
      <c r="C47" s="10">
        <v>8349.2448979591845</v>
      </c>
      <c r="D47" s="10">
        <v>5.0174035087719302</v>
      </c>
      <c r="E47" s="10">
        <v>7.7153924929122093</v>
      </c>
      <c r="F47" s="10">
        <v>2022.9149659863949</v>
      </c>
      <c r="G47" s="10">
        <v>46.758810844884202</v>
      </c>
      <c r="H47" s="10">
        <v>3663.8333333333339</v>
      </c>
    </row>
    <row r="48" spans="1:8" x14ac:dyDescent="0.35">
      <c r="A48" s="8" t="s">
        <v>68</v>
      </c>
      <c r="B48" s="10">
        <v>0</v>
      </c>
      <c r="C48" s="10">
        <v>940</v>
      </c>
      <c r="D48" s="10" t="e">
        <v>#DIV/0!</v>
      </c>
      <c r="E48" s="10">
        <v>2.8143950002615417</v>
      </c>
      <c r="F48" s="10">
        <v>610</v>
      </c>
      <c r="G48" s="10">
        <v>46.13762295510724</v>
      </c>
      <c r="H48" s="10">
        <v>330</v>
      </c>
    </row>
    <row r="49" spans="1:8" x14ac:dyDescent="0.35">
      <c r="A49" s="8" t="s">
        <v>69</v>
      </c>
      <c r="B49" s="10">
        <v>663.00000000000068</v>
      </c>
      <c r="C49" s="10">
        <v>11271.000000000002</v>
      </c>
      <c r="D49" s="10" t="e">
        <v>#DIV/0!</v>
      </c>
      <c r="E49" s="10">
        <v>6.5037927167200067</v>
      </c>
      <c r="F49" s="10">
        <v>3646.5000000000009</v>
      </c>
      <c r="G49" s="10">
        <v>17.835712921212135</v>
      </c>
      <c r="H49" s="10">
        <v>6961.5000000000009</v>
      </c>
    </row>
    <row r="50" spans="1:8" x14ac:dyDescent="0.35">
      <c r="A50" s="8" t="s">
        <v>70</v>
      </c>
      <c r="B50" s="10">
        <v>7324.4897959183681</v>
      </c>
      <c r="C50" s="10">
        <v>12836.734693877552</v>
      </c>
      <c r="D50" s="10">
        <v>5.0174035087719302</v>
      </c>
      <c r="E50" s="10">
        <v>13.827989761755081</v>
      </c>
      <c r="F50" s="10">
        <v>1812.2448979591836</v>
      </c>
      <c r="G50" s="10">
        <v>76.303096658333217</v>
      </c>
      <c r="H50" s="10">
        <v>3700.0000000000005</v>
      </c>
    </row>
    <row r="51" spans="1:8" x14ac:dyDescent="0.35">
      <c r="A51" s="7">
        <v>20</v>
      </c>
      <c r="B51" s="10">
        <v>3644.7624302842037</v>
      </c>
      <c r="C51" s="10">
        <v>9998.5869651760313</v>
      </c>
      <c r="D51" s="10">
        <v>6.5407858267071814</v>
      </c>
      <c r="E51" s="10">
        <v>7.3802694524871955</v>
      </c>
      <c r="F51" s="10">
        <v>2769.5160380252378</v>
      </c>
      <c r="G51" s="10">
        <v>30.443926879878376</v>
      </c>
      <c r="H51" s="10">
        <v>3584.3084968665894</v>
      </c>
    </row>
    <row r="52" spans="1:8" x14ac:dyDescent="0.35">
      <c r="A52" s="8" t="s">
        <v>68</v>
      </c>
      <c r="B52" s="10">
        <v>0</v>
      </c>
      <c r="C52" s="10">
        <v>1579.9256168359941</v>
      </c>
      <c r="D52" s="10" t="e">
        <v>#DIV/0!</v>
      </c>
      <c r="E52" s="10">
        <v>3.8644076516762009</v>
      </c>
      <c r="F52" s="10">
        <v>984.59905660377353</v>
      </c>
      <c r="G52" s="10">
        <v>39.618935243193668</v>
      </c>
      <c r="H52" s="10">
        <v>595.32656023222057</v>
      </c>
    </row>
    <row r="53" spans="1:8" x14ac:dyDescent="0.35">
      <c r="A53" s="8" t="s">
        <v>69</v>
      </c>
      <c r="B53" s="10">
        <v>3044.9455124354199</v>
      </c>
      <c r="C53" s="10">
        <v>12543.854109095279</v>
      </c>
      <c r="D53" s="10" t="e">
        <v>#DIV/0!</v>
      </c>
      <c r="E53" s="10">
        <v>7.5686950969213704</v>
      </c>
      <c r="F53" s="10">
        <v>3989.2860446954228</v>
      </c>
      <c r="G53" s="10">
        <v>19.108480540109202</v>
      </c>
      <c r="H53" s="10">
        <v>5509.6225519644358</v>
      </c>
    </row>
    <row r="54" spans="1:8" x14ac:dyDescent="0.35">
      <c r="A54" s="8" t="s">
        <v>70</v>
      </c>
      <c r="B54" s="10">
        <v>7889.3417784171897</v>
      </c>
      <c r="C54" s="10">
        <v>15871.981169596816</v>
      </c>
      <c r="D54" s="10">
        <v>6.5407858267071814</v>
      </c>
      <c r="E54" s="10">
        <v>10.707705608864016</v>
      </c>
      <c r="F54" s="10">
        <v>3334.6630127765161</v>
      </c>
      <c r="G54" s="10">
        <v>32.604364856332261</v>
      </c>
      <c r="H54" s="10">
        <v>4647.9763784031111</v>
      </c>
    </row>
    <row r="55" spans="1:8" x14ac:dyDescent="0.35">
      <c r="A55" s="7">
        <v>50</v>
      </c>
      <c r="B55" s="10">
        <v>2968.2655852020653</v>
      </c>
      <c r="C55" s="10">
        <v>8413.3048273250297</v>
      </c>
      <c r="D55" s="10">
        <v>6.4909957008135732</v>
      </c>
      <c r="E55" s="10">
        <v>6.7245312459858431</v>
      </c>
      <c r="F55" s="10">
        <v>2392.2067836590195</v>
      </c>
      <c r="G55" s="10">
        <v>32.103026587936093</v>
      </c>
      <c r="H55" s="10">
        <v>3052.8324584639436</v>
      </c>
    </row>
    <row r="56" spans="1:8" x14ac:dyDescent="0.35">
      <c r="A56" s="8" t="s">
        <v>68</v>
      </c>
      <c r="B56" s="10">
        <v>0</v>
      </c>
      <c r="C56" s="10">
        <v>1091.405529953917</v>
      </c>
      <c r="D56" s="10" t="e">
        <v>#DIV/0!</v>
      </c>
      <c r="E56" s="10">
        <v>3.3145277945916534</v>
      </c>
      <c r="F56" s="10">
        <v>825.64516129032256</v>
      </c>
      <c r="G56" s="10">
        <v>40.574716208299755</v>
      </c>
      <c r="H56" s="10">
        <v>265.76036866359453</v>
      </c>
    </row>
    <row r="57" spans="1:8" x14ac:dyDescent="0.35">
      <c r="A57" s="8" t="s">
        <v>69</v>
      </c>
      <c r="B57" s="10">
        <v>2750.5770645467487</v>
      </c>
      <c r="C57" s="10">
        <v>11194.851150925486</v>
      </c>
      <c r="D57" s="10" t="e">
        <v>#DIV/0!</v>
      </c>
      <c r="E57" s="10">
        <v>6.5010625385225138</v>
      </c>
      <c r="F57" s="10">
        <v>3360.076204318937</v>
      </c>
      <c r="G57" s="10">
        <v>20.414354213648235</v>
      </c>
      <c r="H57" s="10">
        <v>5084.1978820598006</v>
      </c>
    </row>
    <row r="58" spans="1:8" x14ac:dyDescent="0.35">
      <c r="A58" s="8" t="s">
        <v>70</v>
      </c>
      <c r="B58" s="10">
        <v>6154.2196910594466</v>
      </c>
      <c r="C58" s="10">
        <v>12953.65780109568</v>
      </c>
      <c r="D58" s="10">
        <v>6.4909957008135732</v>
      </c>
      <c r="E58" s="10">
        <v>10.358003404843361</v>
      </c>
      <c r="F58" s="10">
        <v>2990.898985367799</v>
      </c>
      <c r="G58" s="10">
        <v>35.320009341860278</v>
      </c>
      <c r="H58" s="10">
        <v>3808.5391246684349</v>
      </c>
    </row>
    <row r="59" spans="1:8" x14ac:dyDescent="0.35">
      <c r="A59" s="7">
        <v>80</v>
      </c>
      <c r="B59" s="10">
        <v>3066.1978710755484</v>
      </c>
      <c r="C59" s="10">
        <v>8844.8569163557386</v>
      </c>
      <c r="D59" s="10">
        <v>6.4761683390445928</v>
      </c>
      <c r="E59" s="10">
        <v>7.9942245246922994</v>
      </c>
      <c r="F59" s="10">
        <v>2386.4199500816162</v>
      </c>
      <c r="G59" s="10">
        <v>33.823886732205096</v>
      </c>
      <c r="H59" s="10">
        <v>3392.2390951985722</v>
      </c>
    </row>
    <row r="60" spans="1:8" x14ac:dyDescent="0.35">
      <c r="A60" s="8" t="s">
        <v>68</v>
      </c>
      <c r="B60" s="10">
        <v>0</v>
      </c>
      <c r="C60" s="10">
        <v>1461.2142289348169</v>
      </c>
      <c r="D60" s="10" t="e">
        <v>#DIV/0!</v>
      </c>
      <c r="E60" s="10">
        <v>3.3545838067394786</v>
      </c>
      <c r="F60" s="10">
        <v>910.42395336512982</v>
      </c>
      <c r="G60" s="10">
        <v>35.249725316405119</v>
      </c>
      <c r="H60" s="10">
        <v>550.79027556968731</v>
      </c>
    </row>
    <row r="61" spans="1:8" x14ac:dyDescent="0.35">
      <c r="A61" s="8" t="s">
        <v>69</v>
      </c>
      <c r="B61" s="10">
        <v>2162.1094235033261</v>
      </c>
      <c r="C61" s="10">
        <v>9946.2634700665185</v>
      </c>
      <c r="D61" s="10" t="e">
        <v>#DIV/0!</v>
      </c>
      <c r="E61" s="10">
        <v>7.3532893043523941</v>
      </c>
      <c r="F61" s="10">
        <v>2750.6573725055432</v>
      </c>
      <c r="G61" s="10">
        <v>28.225613451176272</v>
      </c>
      <c r="H61" s="10">
        <v>5033.4966740576501</v>
      </c>
    </row>
    <row r="62" spans="1:8" x14ac:dyDescent="0.35">
      <c r="A62" s="8" t="s">
        <v>70</v>
      </c>
      <c r="B62" s="10">
        <v>7036.48418972332</v>
      </c>
      <c r="C62" s="10">
        <v>15127.093050065876</v>
      </c>
      <c r="D62" s="10">
        <v>6.4761683390445928</v>
      </c>
      <c r="E62" s="10">
        <v>13.274800462985024</v>
      </c>
      <c r="F62" s="10">
        <v>3498.1785243741765</v>
      </c>
      <c r="G62" s="10">
        <v>37.996321429033884</v>
      </c>
      <c r="H62" s="10">
        <v>4592.430335968379</v>
      </c>
    </row>
    <row r="63" spans="1:8" x14ac:dyDescent="0.35">
      <c r="A63" s="7">
        <v>100</v>
      </c>
      <c r="B63" s="10">
        <v>2977.1188781644546</v>
      </c>
      <c r="C63" s="10">
        <v>8802.6911956336571</v>
      </c>
      <c r="D63" s="10">
        <v>5.5049655523710266</v>
      </c>
      <c r="E63" s="10">
        <v>8.6288514142126491</v>
      </c>
      <c r="F63" s="10">
        <v>2380.6055743503453</v>
      </c>
      <c r="G63" s="10">
        <v>36.553560391825521</v>
      </c>
      <c r="H63" s="10">
        <v>3444.9667431188559</v>
      </c>
    </row>
    <row r="64" spans="1:8" x14ac:dyDescent="0.35">
      <c r="A64" s="8" t="s">
        <v>68</v>
      </c>
      <c r="B64" s="10">
        <v>0</v>
      </c>
      <c r="C64" s="10">
        <v>1257.4506079027356</v>
      </c>
      <c r="D64" s="10" t="e">
        <v>#DIV/0!</v>
      </c>
      <c r="E64" s="10">
        <v>2.8632711070780372</v>
      </c>
      <c r="F64" s="10">
        <v>787.03457446808511</v>
      </c>
      <c r="G64" s="10">
        <v>36.894571641003445</v>
      </c>
      <c r="H64" s="10">
        <v>470.41603343465044</v>
      </c>
    </row>
    <row r="65" spans="1:8" x14ac:dyDescent="0.35">
      <c r="A65" s="8" t="s">
        <v>69</v>
      </c>
      <c r="B65" s="10">
        <v>2849.5917156693185</v>
      </c>
      <c r="C65" s="10">
        <v>11541.647313501671</v>
      </c>
      <c r="D65" s="10" t="e">
        <v>#DIV/0!</v>
      </c>
      <c r="E65" s="10">
        <v>9.6398500020719542</v>
      </c>
      <c r="F65" s="10">
        <v>3315.4312636919176</v>
      </c>
      <c r="G65" s="10">
        <v>29.057624244847826</v>
      </c>
      <c r="H65" s="10">
        <v>5376.6243341404361</v>
      </c>
    </row>
    <row r="66" spans="1:8" x14ac:dyDescent="0.35">
      <c r="A66" s="8" t="s">
        <v>70</v>
      </c>
      <c r="B66" s="10">
        <v>6081.7649188240457</v>
      </c>
      <c r="C66" s="10">
        <v>13608.975665496562</v>
      </c>
      <c r="D66" s="10">
        <v>5.5049655523710266</v>
      </c>
      <c r="E66" s="10">
        <v>13.383433133487959</v>
      </c>
      <c r="F66" s="10">
        <v>3039.3508848910342</v>
      </c>
      <c r="G66" s="10">
        <v>43.708485289625258</v>
      </c>
      <c r="H66" s="10">
        <v>4487.8598617814832</v>
      </c>
    </row>
    <row r="67" spans="1:8" x14ac:dyDescent="0.35">
      <c r="A67" s="6" t="s">
        <v>67</v>
      </c>
      <c r="B67" s="10"/>
      <c r="C67" s="10"/>
      <c r="D67" s="10">
        <v>0.52942896312275034</v>
      </c>
      <c r="E67" s="10"/>
      <c r="F67" s="10"/>
      <c r="G67" s="10"/>
      <c r="H67" s="10"/>
    </row>
    <row r="68" spans="1:8" x14ac:dyDescent="0.35">
      <c r="A68" s="7" t="s">
        <v>67</v>
      </c>
      <c r="B68" s="10"/>
      <c r="C68" s="10"/>
      <c r="D68" s="10">
        <v>0.52942896312275034</v>
      </c>
      <c r="E68" s="10"/>
      <c r="F68" s="10"/>
      <c r="G68" s="10"/>
      <c r="H68" s="10"/>
    </row>
    <row r="69" spans="1:8" x14ac:dyDescent="0.35">
      <c r="A69" s="8" t="s">
        <v>67</v>
      </c>
      <c r="B69" s="10"/>
      <c r="C69" s="10"/>
      <c r="D69" s="10">
        <v>0.52942896312275034</v>
      </c>
      <c r="E69" s="10"/>
      <c r="F69" s="10"/>
      <c r="G69" s="10"/>
      <c r="H69" s="10"/>
    </row>
    <row r="70" spans="1:8" x14ac:dyDescent="0.35">
      <c r="A70" s="6" t="s">
        <v>71</v>
      </c>
      <c r="B70" s="10">
        <v>3387.4210315321639</v>
      </c>
      <c r="C70" s="10">
        <v>9408.8265890014009</v>
      </c>
      <c r="D70" s="10">
        <v>5.6547941519645502</v>
      </c>
      <c r="E70" s="10">
        <v>7.3728134109414372</v>
      </c>
      <c r="F70" s="10">
        <v>2534.9343306160531</v>
      </c>
      <c r="G70" s="10">
        <v>31.046661693423214</v>
      </c>
      <c r="H70" s="10">
        <v>3486.4712268531807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EDCF0-A1EE-45DE-B58A-A17C90D2C16A}">
  <dimension ref="A1:T17"/>
  <sheetViews>
    <sheetView topLeftCell="C1" workbookViewId="0">
      <selection activeCell="R43" sqref="R43"/>
    </sheetView>
  </sheetViews>
  <sheetFormatPr defaultRowHeight="14.5" x14ac:dyDescent="0.35"/>
  <cols>
    <col min="5" max="8" width="8.7265625" style="12"/>
  </cols>
  <sheetData>
    <row r="1" spans="1:20" x14ac:dyDescent="0.35">
      <c r="A1" t="s">
        <v>132</v>
      </c>
      <c r="B1" t="s">
        <v>15</v>
      </c>
      <c r="C1" t="s">
        <v>133</v>
      </c>
      <c r="D1" t="s">
        <v>134</v>
      </c>
      <c r="E1" s="12" t="s">
        <v>135</v>
      </c>
      <c r="F1" s="12" t="s">
        <v>136</v>
      </c>
      <c r="G1" s="12" t="s">
        <v>137</v>
      </c>
      <c r="H1" s="12" t="s">
        <v>138</v>
      </c>
      <c r="I1" s="14" t="s">
        <v>139</v>
      </c>
      <c r="J1" s="15" t="s">
        <v>140</v>
      </c>
      <c r="K1" s="15" t="s">
        <v>141</v>
      </c>
      <c r="L1" s="14" t="s">
        <v>142</v>
      </c>
      <c r="M1" t="s">
        <v>143</v>
      </c>
      <c r="N1" t="s">
        <v>144</v>
      </c>
      <c r="O1" t="s">
        <v>145</v>
      </c>
      <c r="P1" s="15" t="s">
        <v>146</v>
      </c>
      <c r="Q1" t="s">
        <v>147</v>
      </c>
      <c r="R1" t="s">
        <v>148</v>
      </c>
      <c r="S1" t="s">
        <v>149</v>
      </c>
      <c r="T1" t="s">
        <v>150</v>
      </c>
    </row>
    <row r="2" spans="1:20" x14ac:dyDescent="0.35">
      <c r="A2" t="s">
        <v>112</v>
      </c>
      <c r="B2">
        <v>103</v>
      </c>
      <c r="C2" t="s">
        <v>113</v>
      </c>
      <c r="D2">
        <v>78</v>
      </c>
      <c r="E2" s="12">
        <v>43326</v>
      </c>
      <c r="F2" s="12">
        <v>43391</v>
      </c>
      <c r="G2" s="12">
        <v>43414</v>
      </c>
      <c r="H2" s="12">
        <v>43424</v>
      </c>
      <c r="I2">
        <v>65</v>
      </c>
      <c r="J2">
        <v>11.85</v>
      </c>
      <c r="K2">
        <v>1.2833300000000001</v>
      </c>
      <c r="L2">
        <v>1.5207460499999999E-3</v>
      </c>
      <c r="M2">
        <v>0.27100000000000002</v>
      </c>
      <c r="N2">
        <v>11.634</v>
      </c>
      <c r="O2">
        <v>9.8618441860465129</v>
      </c>
      <c r="P2">
        <v>6.484872465094691</v>
      </c>
      <c r="Q2" s="11">
        <v>43287</v>
      </c>
      <c r="R2">
        <f>F2-Q2</f>
        <v>104</v>
      </c>
      <c r="S2">
        <f>H2-Q2</f>
        <v>137</v>
      </c>
      <c r="T2">
        <f>S2-R2</f>
        <v>33</v>
      </c>
    </row>
    <row r="3" spans="1:20" x14ac:dyDescent="0.35">
      <c r="A3" t="s">
        <v>114</v>
      </c>
      <c r="B3">
        <v>106</v>
      </c>
      <c r="C3" t="s">
        <v>115</v>
      </c>
      <c r="D3">
        <v>180</v>
      </c>
      <c r="E3" s="12">
        <v>43324</v>
      </c>
      <c r="F3" s="12">
        <v>43400</v>
      </c>
      <c r="G3" s="12">
        <v>43421</v>
      </c>
      <c r="H3" s="12">
        <v>43434</v>
      </c>
      <c r="I3">
        <v>80</v>
      </c>
      <c r="J3">
        <v>11.6</v>
      </c>
      <c r="K3">
        <v>1.2833300000000001</v>
      </c>
      <c r="L3">
        <v>1.4886628E-3</v>
      </c>
      <c r="M3">
        <v>0.27400000000000002</v>
      </c>
      <c r="N3">
        <v>10.538</v>
      </c>
      <c r="O3">
        <v>8.8960325581395345</v>
      </c>
      <c r="P3">
        <v>5.9758546785340068</v>
      </c>
      <c r="Q3" s="11">
        <f>Q2</f>
        <v>43287</v>
      </c>
      <c r="R3">
        <f t="shared" ref="R3:R17" si="0">F3-Q3</f>
        <v>113</v>
      </c>
      <c r="S3">
        <f t="shared" ref="S3:S17" si="1">H3-Q3</f>
        <v>147</v>
      </c>
      <c r="T3">
        <f t="shared" ref="T3:T17" si="2">S3-R3</f>
        <v>34</v>
      </c>
    </row>
    <row r="4" spans="1:20" x14ac:dyDescent="0.35">
      <c r="A4" t="s">
        <v>116</v>
      </c>
      <c r="B4">
        <v>107</v>
      </c>
      <c r="C4" t="s">
        <v>117</v>
      </c>
      <c r="D4">
        <v>162</v>
      </c>
      <c r="E4" s="12">
        <v>43324</v>
      </c>
      <c r="F4" s="12">
        <v>43390</v>
      </c>
      <c r="G4" s="12">
        <v>43412</v>
      </c>
      <c r="H4" s="12">
        <v>43421</v>
      </c>
      <c r="I4">
        <v>81</v>
      </c>
      <c r="J4">
        <v>12.7</v>
      </c>
      <c r="K4">
        <v>1.2833300000000001</v>
      </c>
      <c r="L4">
        <v>1.6298291E-3</v>
      </c>
      <c r="M4">
        <v>0.254</v>
      </c>
      <c r="N4">
        <v>16.41</v>
      </c>
      <c r="O4">
        <v>14.234720930232557</v>
      </c>
      <c r="P4">
        <v>8.7338733430594377</v>
      </c>
      <c r="Q4" s="11">
        <f t="shared" ref="Q4:Q17" si="3">Q3</f>
        <v>43287</v>
      </c>
      <c r="R4">
        <f t="shared" si="0"/>
        <v>103</v>
      </c>
      <c r="S4">
        <f t="shared" si="1"/>
        <v>134</v>
      </c>
      <c r="T4">
        <f t="shared" si="2"/>
        <v>31</v>
      </c>
    </row>
    <row r="5" spans="1:20" x14ac:dyDescent="0.35">
      <c r="A5" t="s">
        <v>118</v>
      </c>
      <c r="B5">
        <v>108</v>
      </c>
      <c r="C5" t="s">
        <v>119</v>
      </c>
      <c r="D5">
        <v>138</v>
      </c>
      <c r="E5" s="12">
        <v>43324</v>
      </c>
      <c r="F5" s="12">
        <v>43387</v>
      </c>
      <c r="G5" s="12">
        <v>43412</v>
      </c>
      <c r="H5" s="12">
        <v>43416</v>
      </c>
      <c r="I5">
        <v>80</v>
      </c>
      <c r="J5">
        <v>12.75</v>
      </c>
      <c r="K5">
        <v>1.2833300000000001</v>
      </c>
      <c r="L5">
        <v>1.6362457500000002E-3</v>
      </c>
      <c r="M5">
        <v>0.24199999999999999</v>
      </c>
      <c r="N5">
        <v>14.518000000000001</v>
      </c>
      <c r="O5">
        <v>12.796097674418606</v>
      </c>
      <c r="P5">
        <v>7.820400862412388</v>
      </c>
      <c r="Q5" s="11">
        <f t="shared" si="3"/>
        <v>43287</v>
      </c>
      <c r="R5">
        <f t="shared" si="0"/>
        <v>100</v>
      </c>
      <c r="S5">
        <f t="shared" si="1"/>
        <v>129</v>
      </c>
      <c r="T5">
        <f t="shared" si="2"/>
        <v>29</v>
      </c>
    </row>
    <row r="6" spans="1:20" x14ac:dyDescent="0.35">
      <c r="A6" t="s">
        <v>120</v>
      </c>
      <c r="B6">
        <v>201</v>
      </c>
      <c r="C6" t="s">
        <v>119</v>
      </c>
      <c r="D6">
        <v>156</v>
      </c>
      <c r="E6" s="12">
        <v>43324</v>
      </c>
      <c r="F6" s="12">
        <v>43389</v>
      </c>
      <c r="G6" s="12">
        <v>43404</v>
      </c>
      <c r="H6" s="12">
        <v>43416</v>
      </c>
      <c r="I6">
        <v>77</v>
      </c>
      <c r="J6">
        <v>12.8</v>
      </c>
      <c r="K6">
        <v>1.2833300000000001</v>
      </c>
      <c r="L6">
        <v>1.6426623999999999E-3</v>
      </c>
      <c r="M6">
        <v>0.21199999999999999</v>
      </c>
      <c r="N6">
        <v>17.334</v>
      </c>
      <c r="O6">
        <v>15.882781395348836</v>
      </c>
      <c r="P6">
        <v>9.6689261258727512</v>
      </c>
      <c r="Q6" s="11">
        <f t="shared" si="3"/>
        <v>43287</v>
      </c>
      <c r="R6">
        <f t="shared" si="0"/>
        <v>102</v>
      </c>
      <c r="S6">
        <f t="shared" si="1"/>
        <v>129</v>
      </c>
      <c r="T6">
        <f t="shared" si="2"/>
        <v>27</v>
      </c>
    </row>
    <row r="7" spans="1:20" x14ac:dyDescent="0.35">
      <c r="A7" t="s">
        <v>121</v>
      </c>
      <c r="B7">
        <v>207</v>
      </c>
      <c r="C7" t="s">
        <v>115</v>
      </c>
      <c r="D7">
        <v>162</v>
      </c>
      <c r="E7" s="12">
        <v>43322</v>
      </c>
      <c r="F7" s="12">
        <v>43390</v>
      </c>
      <c r="G7" s="12">
        <v>43417</v>
      </c>
      <c r="H7" s="12">
        <v>43427</v>
      </c>
      <c r="I7">
        <v>72</v>
      </c>
      <c r="J7">
        <v>12.9</v>
      </c>
      <c r="K7">
        <v>1.2833300000000001</v>
      </c>
      <c r="L7">
        <v>1.6554957000000001E-3</v>
      </c>
      <c r="M7">
        <v>0.24199999999999999</v>
      </c>
      <c r="N7">
        <v>21.134</v>
      </c>
      <c r="O7">
        <v>18.627409302325582</v>
      </c>
      <c r="P7">
        <v>11.251862087183662</v>
      </c>
      <c r="Q7" s="11">
        <f t="shared" si="3"/>
        <v>43287</v>
      </c>
      <c r="R7">
        <f t="shared" si="0"/>
        <v>103</v>
      </c>
      <c r="S7">
        <f t="shared" si="1"/>
        <v>140</v>
      </c>
      <c r="T7">
        <f t="shared" si="2"/>
        <v>37</v>
      </c>
    </row>
    <row r="8" spans="1:20" x14ac:dyDescent="0.35">
      <c r="A8" t="s">
        <v>122</v>
      </c>
      <c r="B8">
        <v>208</v>
      </c>
      <c r="C8" t="s">
        <v>113</v>
      </c>
      <c r="D8">
        <v>96</v>
      </c>
      <c r="E8" s="12">
        <v>43324</v>
      </c>
      <c r="F8" s="12">
        <v>43385</v>
      </c>
      <c r="G8" s="12">
        <v>43404</v>
      </c>
      <c r="H8" s="12">
        <v>43412</v>
      </c>
      <c r="I8">
        <v>68</v>
      </c>
      <c r="J8">
        <v>12.9</v>
      </c>
      <c r="K8">
        <v>1.2833300000000001</v>
      </c>
      <c r="L8">
        <v>1.6554957000000001E-3</v>
      </c>
      <c r="M8">
        <v>0.23</v>
      </c>
      <c r="N8">
        <v>15.456</v>
      </c>
      <c r="O8">
        <v>13.838511627906975</v>
      </c>
      <c r="P8">
        <v>8.3591347461107706</v>
      </c>
      <c r="Q8" s="11">
        <f t="shared" si="3"/>
        <v>43287</v>
      </c>
      <c r="R8">
        <f t="shared" si="0"/>
        <v>98</v>
      </c>
      <c r="S8">
        <f t="shared" si="1"/>
        <v>125</v>
      </c>
      <c r="T8">
        <f t="shared" si="2"/>
        <v>27</v>
      </c>
    </row>
    <row r="9" spans="1:20" x14ac:dyDescent="0.35">
      <c r="A9" t="s">
        <v>123</v>
      </c>
      <c r="B9">
        <v>209</v>
      </c>
      <c r="C9" t="s">
        <v>117</v>
      </c>
      <c r="D9">
        <v>150</v>
      </c>
      <c r="E9" s="12">
        <v>43326</v>
      </c>
      <c r="F9" s="12">
        <v>43388</v>
      </c>
      <c r="G9" s="12">
        <v>43404</v>
      </c>
      <c r="H9" s="12">
        <v>43416</v>
      </c>
      <c r="I9">
        <v>77</v>
      </c>
      <c r="J9">
        <v>13.1</v>
      </c>
      <c r="K9">
        <v>1.2833300000000001</v>
      </c>
      <c r="L9">
        <v>1.6811623E-3</v>
      </c>
      <c r="M9">
        <v>0.215</v>
      </c>
      <c r="N9">
        <v>20.405999999999999</v>
      </c>
      <c r="O9">
        <v>18.626406976744185</v>
      </c>
      <c r="P9">
        <v>11.079481723295951</v>
      </c>
      <c r="Q9" s="11">
        <f t="shared" si="3"/>
        <v>43287</v>
      </c>
      <c r="R9">
        <f t="shared" si="0"/>
        <v>101</v>
      </c>
      <c r="S9">
        <f t="shared" si="1"/>
        <v>129</v>
      </c>
      <c r="T9">
        <f t="shared" si="2"/>
        <v>28</v>
      </c>
    </row>
    <row r="10" spans="1:20" x14ac:dyDescent="0.35">
      <c r="A10" t="s">
        <v>124</v>
      </c>
      <c r="B10">
        <v>305</v>
      </c>
      <c r="C10" t="s">
        <v>113</v>
      </c>
      <c r="D10">
        <v>102</v>
      </c>
      <c r="E10" s="12">
        <v>43322</v>
      </c>
      <c r="F10" s="12">
        <v>43384</v>
      </c>
      <c r="G10" s="12">
        <v>43398</v>
      </c>
      <c r="H10" s="12">
        <v>43412</v>
      </c>
      <c r="I10">
        <v>83</v>
      </c>
      <c r="J10">
        <v>12.9</v>
      </c>
      <c r="K10">
        <v>1.2833300000000001</v>
      </c>
      <c r="L10">
        <v>1.6554957000000001E-3</v>
      </c>
      <c r="M10">
        <v>0.192</v>
      </c>
      <c r="N10">
        <v>17.669</v>
      </c>
      <c r="O10">
        <v>16.600641860465114</v>
      </c>
      <c r="P10">
        <v>10.027595879871576</v>
      </c>
      <c r="Q10" s="11">
        <f t="shared" si="3"/>
        <v>43287</v>
      </c>
      <c r="R10">
        <f t="shared" si="0"/>
        <v>97</v>
      </c>
      <c r="S10">
        <f t="shared" si="1"/>
        <v>125</v>
      </c>
      <c r="T10">
        <f t="shared" si="2"/>
        <v>28</v>
      </c>
    </row>
    <row r="11" spans="1:20" x14ac:dyDescent="0.35">
      <c r="A11" t="s">
        <v>125</v>
      </c>
      <c r="B11">
        <v>306</v>
      </c>
      <c r="C11" t="s">
        <v>117</v>
      </c>
      <c r="D11">
        <v>144</v>
      </c>
      <c r="E11" s="12">
        <v>43320</v>
      </c>
      <c r="F11" s="12">
        <v>43384</v>
      </c>
      <c r="G11" s="12">
        <v>43404</v>
      </c>
      <c r="H11" s="12">
        <v>43416</v>
      </c>
      <c r="I11">
        <v>72</v>
      </c>
      <c r="J11">
        <v>13</v>
      </c>
      <c r="K11">
        <v>1.2833300000000001</v>
      </c>
      <c r="L11">
        <v>1.6683289999999999E-3</v>
      </c>
      <c r="M11">
        <v>0.214</v>
      </c>
      <c r="N11">
        <v>20.452000000000002</v>
      </c>
      <c r="O11">
        <v>18.692176744186046</v>
      </c>
      <c r="P11">
        <v>11.204131046206143</v>
      </c>
      <c r="Q11" s="11">
        <f t="shared" si="3"/>
        <v>43287</v>
      </c>
      <c r="R11">
        <f t="shared" si="0"/>
        <v>97</v>
      </c>
      <c r="S11">
        <f t="shared" si="1"/>
        <v>129</v>
      </c>
      <c r="T11">
        <f t="shared" si="2"/>
        <v>32</v>
      </c>
    </row>
    <row r="12" spans="1:20" x14ac:dyDescent="0.35">
      <c r="A12" t="s">
        <v>126</v>
      </c>
      <c r="B12">
        <v>308</v>
      </c>
      <c r="C12" t="s">
        <v>115</v>
      </c>
      <c r="D12">
        <v>150</v>
      </c>
      <c r="E12" s="12">
        <v>43320</v>
      </c>
      <c r="F12" s="12">
        <v>43391</v>
      </c>
      <c r="G12" s="12">
        <v>43412</v>
      </c>
      <c r="H12" s="12">
        <v>43427</v>
      </c>
      <c r="I12">
        <v>91</v>
      </c>
      <c r="J12">
        <v>12.95</v>
      </c>
      <c r="K12">
        <v>1.2833300000000001</v>
      </c>
      <c r="L12">
        <v>1.6619123500000001E-3</v>
      </c>
      <c r="M12">
        <v>0.22700000000000001</v>
      </c>
      <c r="N12">
        <v>20.22</v>
      </c>
      <c r="O12">
        <v>18.174488372093023</v>
      </c>
      <c r="P12">
        <v>10.935888629802301</v>
      </c>
      <c r="Q12" s="11">
        <f t="shared" si="3"/>
        <v>43287</v>
      </c>
      <c r="R12">
        <f t="shared" si="0"/>
        <v>104</v>
      </c>
      <c r="S12">
        <f t="shared" si="1"/>
        <v>140</v>
      </c>
      <c r="T12">
        <f t="shared" si="2"/>
        <v>36</v>
      </c>
    </row>
    <row r="13" spans="1:20" x14ac:dyDescent="0.35">
      <c r="A13" t="s">
        <v>127</v>
      </c>
      <c r="B13">
        <v>310</v>
      </c>
      <c r="C13" t="s">
        <v>119</v>
      </c>
      <c r="D13">
        <v>114</v>
      </c>
      <c r="E13" s="12">
        <v>43322</v>
      </c>
      <c r="F13" s="12">
        <v>43383</v>
      </c>
      <c r="G13" s="12">
        <v>43398</v>
      </c>
      <c r="H13" s="12">
        <v>43412</v>
      </c>
      <c r="I13">
        <v>78</v>
      </c>
      <c r="J13">
        <v>13</v>
      </c>
      <c r="K13">
        <v>1.2833300000000001</v>
      </c>
      <c r="L13">
        <v>1.6683289999999999E-3</v>
      </c>
      <c r="M13">
        <v>0.161</v>
      </c>
      <c r="N13">
        <v>21.626000000000001</v>
      </c>
      <c r="O13">
        <v>21.097923255813956</v>
      </c>
      <c r="P13">
        <v>12.646140692761415</v>
      </c>
      <c r="Q13" s="11">
        <f t="shared" si="3"/>
        <v>43287</v>
      </c>
      <c r="R13">
        <f t="shared" si="0"/>
        <v>96</v>
      </c>
      <c r="S13">
        <f t="shared" si="1"/>
        <v>125</v>
      </c>
      <c r="T13">
        <f t="shared" si="2"/>
        <v>29</v>
      </c>
    </row>
    <row r="14" spans="1:20" x14ac:dyDescent="0.35">
      <c r="A14" t="s">
        <v>128</v>
      </c>
      <c r="B14">
        <v>403</v>
      </c>
      <c r="C14" t="s">
        <v>115</v>
      </c>
      <c r="D14">
        <v>222</v>
      </c>
      <c r="E14" s="12">
        <v>43320</v>
      </c>
      <c r="F14" s="12">
        <v>43390</v>
      </c>
      <c r="G14" s="12">
        <v>43412</v>
      </c>
      <c r="H14" s="12">
        <v>43427</v>
      </c>
      <c r="I14">
        <v>81</v>
      </c>
      <c r="J14">
        <v>12.8</v>
      </c>
      <c r="K14">
        <v>1.2833300000000001</v>
      </c>
      <c r="L14">
        <v>1.6426623999999999E-3</v>
      </c>
      <c r="M14">
        <v>0.23599999999999999</v>
      </c>
      <c r="N14">
        <v>23.835999999999999</v>
      </c>
      <c r="O14">
        <v>21.175237209302328</v>
      </c>
      <c r="P14">
        <v>12.890802887618497</v>
      </c>
      <c r="Q14" s="11">
        <f t="shared" si="3"/>
        <v>43287</v>
      </c>
      <c r="R14">
        <f t="shared" si="0"/>
        <v>103</v>
      </c>
      <c r="S14">
        <f t="shared" si="1"/>
        <v>140</v>
      </c>
      <c r="T14">
        <f t="shared" si="2"/>
        <v>37</v>
      </c>
    </row>
    <row r="15" spans="1:20" x14ac:dyDescent="0.35">
      <c r="A15" t="s">
        <v>129</v>
      </c>
      <c r="B15">
        <v>404</v>
      </c>
      <c r="C15" t="s">
        <v>119</v>
      </c>
      <c r="D15">
        <v>132</v>
      </c>
      <c r="E15" s="12">
        <v>43322</v>
      </c>
      <c r="F15" s="12">
        <v>43384</v>
      </c>
      <c r="G15" s="12">
        <v>43397</v>
      </c>
      <c r="H15" s="12">
        <v>43412</v>
      </c>
      <c r="I15">
        <v>78</v>
      </c>
      <c r="J15">
        <v>12.8</v>
      </c>
      <c r="K15">
        <v>1.2833300000000001</v>
      </c>
      <c r="L15">
        <v>1.6426623999999999E-3</v>
      </c>
      <c r="M15">
        <v>0.16</v>
      </c>
      <c r="N15">
        <v>17.635999999999999</v>
      </c>
      <c r="O15">
        <v>17.225860465116281</v>
      </c>
      <c r="P15">
        <v>10.486549436522246</v>
      </c>
      <c r="Q15" s="11">
        <f t="shared" si="3"/>
        <v>43287</v>
      </c>
      <c r="R15">
        <f t="shared" si="0"/>
        <v>97</v>
      </c>
      <c r="S15">
        <f t="shared" si="1"/>
        <v>125</v>
      </c>
      <c r="T15">
        <f t="shared" si="2"/>
        <v>28</v>
      </c>
    </row>
    <row r="16" spans="1:20" x14ac:dyDescent="0.35">
      <c r="A16" t="s">
        <v>130</v>
      </c>
      <c r="B16">
        <v>407</v>
      </c>
      <c r="C16" t="s">
        <v>113</v>
      </c>
      <c r="D16">
        <v>102</v>
      </c>
      <c r="E16" s="12">
        <v>43324</v>
      </c>
      <c r="F16" s="12">
        <v>43381</v>
      </c>
      <c r="G16" s="12">
        <v>43398</v>
      </c>
      <c r="H16" s="12">
        <v>43412</v>
      </c>
      <c r="I16">
        <v>89</v>
      </c>
      <c r="J16">
        <v>12.4</v>
      </c>
      <c r="K16">
        <v>1.2833300000000001</v>
      </c>
      <c r="L16">
        <v>1.5913292000000001E-3</v>
      </c>
      <c r="M16">
        <v>0.19</v>
      </c>
      <c r="N16">
        <v>20.724</v>
      </c>
      <c r="O16">
        <v>19.519116279069767</v>
      </c>
      <c r="P16">
        <v>12.265919760078408</v>
      </c>
      <c r="Q16" s="11">
        <f t="shared" si="3"/>
        <v>43287</v>
      </c>
      <c r="R16">
        <f t="shared" si="0"/>
        <v>94</v>
      </c>
      <c r="S16">
        <f t="shared" si="1"/>
        <v>125</v>
      </c>
      <c r="T16">
        <f t="shared" si="2"/>
        <v>31</v>
      </c>
    </row>
    <row r="17" spans="1:20" x14ac:dyDescent="0.35">
      <c r="A17" t="s">
        <v>131</v>
      </c>
      <c r="B17">
        <v>409</v>
      </c>
      <c r="C17" t="s">
        <v>117</v>
      </c>
      <c r="D17">
        <v>138</v>
      </c>
      <c r="E17" s="12">
        <v>43324</v>
      </c>
      <c r="F17" s="12">
        <v>43384</v>
      </c>
      <c r="G17" s="12">
        <v>43404</v>
      </c>
      <c r="H17" s="12">
        <v>43416</v>
      </c>
      <c r="I17">
        <v>72</v>
      </c>
      <c r="J17">
        <v>12.5</v>
      </c>
      <c r="K17">
        <v>1.2833300000000001</v>
      </c>
      <c r="L17">
        <v>1.6041625000000001E-3</v>
      </c>
      <c r="M17">
        <v>0.20799999999999999</v>
      </c>
      <c r="N17">
        <v>19.768000000000001</v>
      </c>
      <c r="O17">
        <v>18.204948837209304</v>
      </c>
      <c r="P17">
        <v>11.348569011686349</v>
      </c>
      <c r="Q17" s="11">
        <f t="shared" si="3"/>
        <v>43287</v>
      </c>
      <c r="R17">
        <f t="shared" si="0"/>
        <v>97</v>
      </c>
      <c r="S17">
        <f t="shared" si="1"/>
        <v>129</v>
      </c>
      <c r="T17">
        <f t="shared" si="2"/>
        <v>32</v>
      </c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4807A-983A-4E8F-8C26-993AF049223E}">
  <dimension ref="A3:B203"/>
  <sheetViews>
    <sheetView workbookViewId="0">
      <selection activeCell="E20" sqref="E20"/>
    </sheetView>
  </sheetViews>
  <sheetFormatPr defaultRowHeight="14.5" x14ac:dyDescent="0.35"/>
  <cols>
    <col min="1" max="1" width="16.7265625" bestFit="1" customWidth="1"/>
    <col min="2" max="2" width="20.1796875" bestFit="1" customWidth="1"/>
  </cols>
  <sheetData>
    <row r="3" spans="1:2" x14ac:dyDescent="0.35">
      <c r="A3" s="5" t="s">
        <v>66</v>
      </c>
      <c r="B3" t="s">
        <v>96</v>
      </c>
    </row>
    <row r="4" spans="1:2" x14ac:dyDescent="0.35">
      <c r="A4" s="6" t="s">
        <v>93</v>
      </c>
      <c r="B4" s="10">
        <v>4.9410395087722661</v>
      </c>
    </row>
    <row r="5" spans="1:2" x14ac:dyDescent="0.35">
      <c r="A5" s="7" t="s">
        <v>55</v>
      </c>
      <c r="B5" s="10">
        <v>4.8713330252467442</v>
      </c>
    </row>
    <row r="6" spans="1:2" x14ac:dyDescent="0.35">
      <c r="A6" s="8">
        <v>150</v>
      </c>
      <c r="B6" s="10">
        <v>5.1908963034311126</v>
      </c>
    </row>
    <row r="7" spans="1:2" x14ac:dyDescent="0.35">
      <c r="A7" s="9">
        <v>150</v>
      </c>
      <c r="B7" s="10">
        <v>4.9118505428866435</v>
      </c>
    </row>
    <row r="8" spans="1:2" x14ac:dyDescent="0.35">
      <c r="A8" s="9">
        <v>300</v>
      </c>
      <c r="B8" s="10">
        <v>5.4471993003043693</v>
      </c>
    </row>
    <row r="9" spans="1:2" x14ac:dyDescent="0.35">
      <c r="A9" s="9">
        <v>450</v>
      </c>
      <c r="B9" s="10">
        <v>4.6433598803216878</v>
      </c>
    </row>
    <row r="10" spans="1:2" x14ac:dyDescent="0.35">
      <c r="A10" s="9">
        <v>600</v>
      </c>
      <c r="B10" s="10">
        <v>5.7611754902117482</v>
      </c>
    </row>
    <row r="11" spans="1:2" x14ac:dyDescent="0.35">
      <c r="A11" s="8">
        <v>200</v>
      </c>
      <c r="B11" s="10">
        <v>4.2187006035027128</v>
      </c>
    </row>
    <row r="12" spans="1:2" x14ac:dyDescent="0.35">
      <c r="A12" s="9">
        <v>150</v>
      </c>
      <c r="B12" s="10">
        <v>3.560602289321845</v>
      </c>
    </row>
    <row r="13" spans="1:2" x14ac:dyDescent="0.35">
      <c r="A13" s="9">
        <v>300</v>
      </c>
      <c r="B13" s="10">
        <v>4.4454726142486187</v>
      </c>
    </row>
    <row r="14" spans="1:2" x14ac:dyDescent="0.35">
      <c r="A14" s="9">
        <v>450</v>
      </c>
      <c r="B14" s="10">
        <v>3.8668902986131379</v>
      </c>
    </row>
    <row r="15" spans="1:2" x14ac:dyDescent="0.35">
      <c r="A15" s="9">
        <v>600</v>
      </c>
      <c r="B15" s="10">
        <v>4.9138846356048536</v>
      </c>
    </row>
    <row r="16" spans="1:2" x14ac:dyDescent="0.35">
      <c r="A16" s="8">
        <v>250</v>
      </c>
      <c r="B16" s="10">
        <v>5.1636126424474069</v>
      </c>
    </row>
    <row r="17" spans="1:2" x14ac:dyDescent="0.35">
      <c r="A17" s="9">
        <v>150</v>
      </c>
      <c r="B17" s="10">
        <v>4.09852967910009</v>
      </c>
    </row>
    <row r="18" spans="1:2" x14ac:dyDescent="0.35">
      <c r="A18" s="9">
        <v>300</v>
      </c>
      <c r="B18" s="10">
        <v>4.6773262585650492</v>
      </c>
    </row>
    <row r="19" spans="1:2" x14ac:dyDescent="0.35">
      <c r="A19" s="9">
        <v>450</v>
      </c>
      <c r="B19" s="10">
        <v>5.4594025049967634</v>
      </c>
    </row>
    <row r="20" spans="1:2" x14ac:dyDescent="0.35">
      <c r="A20" s="9">
        <v>600</v>
      </c>
      <c r="B20" s="10">
        <v>6.4191921271277259</v>
      </c>
    </row>
    <row r="21" spans="1:2" x14ac:dyDescent="0.35">
      <c r="A21" s="7" t="s">
        <v>61</v>
      </c>
      <c r="B21" s="10">
        <v>5.2789725055165428</v>
      </c>
    </row>
    <row r="22" spans="1:2" x14ac:dyDescent="0.35">
      <c r="A22" s="8">
        <v>150</v>
      </c>
      <c r="B22" s="10">
        <v>4.8351198945200853</v>
      </c>
    </row>
    <row r="23" spans="1:2" x14ac:dyDescent="0.35">
      <c r="A23" s="9">
        <v>150</v>
      </c>
      <c r="B23" s="10">
        <v>5.5998594814141054</v>
      </c>
    </row>
    <row r="24" spans="1:2" x14ac:dyDescent="0.35">
      <c r="A24" s="9">
        <v>300</v>
      </c>
      <c r="B24" s="10">
        <v>4.2444119416162405</v>
      </c>
    </row>
    <row r="25" spans="1:2" x14ac:dyDescent="0.35">
      <c r="A25" s="9">
        <v>450</v>
      </c>
      <c r="B25" s="10">
        <v>4.6676171197209371</v>
      </c>
    </row>
    <row r="26" spans="1:2" x14ac:dyDescent="0.35">
      <c r="A26" s="9">
        <v>600</v>
      </c>
      <c r="B26" s="10">
        <v>4.82859103532906</v>
      </c>
    </row>
    <row r="27" spans="1:2" x14ac:dyDescent="0.35">
      <c r="A27" s="8">
        <v>200</v>
      </c>
      <c r="B27" s="10">
        <v>5.2121162641802758</v>
      </c>
    </row>
    <row r="28" spans="1:2" x14ac:dyDescent="0.35">
      <c r="A28" s="9">
        <v>150</v>
      </c>
      <c r="B28" s="10">
        <v>5.1657601353076394</v>
      </c>
    </row>
    <row r="29" spans="1:2" x14ac:dyDescent="0.35">
      <c r="A29" s="9">
        <v>300</v>
      </c>
      <c r="B29" s="10">
        <v>6.3648606050893335</v>
      </c>
    </row>
    <row r="30" spans="1:2" x14ac:dyDescent="0.35">
      <c r="A30" s="9">
        <v>450</v>
      </c>
      <c r="B30" s="10">
        <v>5.4421718154712826</v>
      </c>
    </row>
    <row r="31" spans="1:2" x14ac:dyDescent="0.35">
      <c r="A31" s="9">
        <v>600</v>
      </c>
      <c r="B31" s="10">
        <v>3.8756725008528519</v>
      </c>
    </row>
    <row r="32" spans="1:2" x14ac:dyDescent="0.35">
      <c r="A32" s="8">
        <v>250</v>
      </c>
      <c r="B32" s="10">
        <v>5.8237286146714515</v>
      </c>
    </row>
    <row r="33" spans="1:2" x14ac:dyDescent="0.35">
      <c r="A33" s="9">
        <v>150</v>
      </c>
      <c r="B33" s="10">
        <v>6.4133683180799679</v>
      </c>
    </row>
    <row r="34" spans="1:2" x14ac:dyDescent="0.35">
      <c r="A34" s="9">
        <v>300</v>
      </c>
      <c r="B34" s="10">
        <v>6.0981494061846151</v>
      </c>
    </row>
    <row r="35" spans="1:2" x14ac:dyDescent="0.35">
      <c r="A35" s="9">
        <v>450</v>
      </c>
      <c r="B35" s="10">
        <v>5.7384737896877942</v>
      </c>
    </row>
    <row r="36" spans="1:2" x14ac:dyDescent="0.35">
      <c r="A36" s="9">
        <v>600</v>
      </c>
      <c r="B36" s="10">
        <v>5.0236092384875111</v>
      </c>
    </row>
    <row r="37" spans="1:2" x14ac:dyDescent="0.35">
      <c r="A37" s="7" t="s">
        <v>65</v>
      </c>
      <c r="B37" s="10">
        <v>6.3267902334892661</v>
      </c>
    </row>
    <row r="38" spans="1:2" x14ac:dyDescent="0.35">
      <c r="A38" s="8">
        <v>150</v>
      </c>
      <c r="B38" s="10">
        <v>6.2206185190811398</v>
      </c>
    </row>
    <row r="39" spans="1:2" x14ac:dyDescent="0.35">
      <c r="A39" s="9">
        <v>150</v>
      </c>
      <c r="B39" s="10">
        <v>5.2214927240079927</v>
      </c>
    </row>
    <row r="40" spans="1:2" x14ac:dyDescent="0.35">
      <c r="A40" s="9">
        <v>300</v>
      </c>
      <c r="B40" s="10">
        <v>6.6589398947721001</v>
      </c>
    </row>
    <row r="41" spans="1:2" x14ac:dyDescent="0.35">
      <c r="A41" s="9">
        <v>450</v>
      </c>
      <c r="B41" s="10">
        <v>5.9051504627436415</v>
      </c>
    </row>
    <row r="42" spans="1:2" x14ac:dyDescent="0.35">
      <c r="A42" s="9">
        <v>600</v>
      </c>
      <c r="B42" s="10">
        <v>6.8471095460325353</v>
      </c>
    </row>
    <row r="43" spans="1:2" x14ac:dyDescent="0.35">
      <c r="A43" s="8">
        <v>200</v>
      </c>
      <c r="B43" s="10">
        <v>6.529556726810446</v>
      </c>
    </row>
    <row r="44" spans="1:2" x14ac:dyDescent="0.35">
      <c r="A44" s="9">
        <v>150</v>
      </c>
      <c r="B44" s="10">
        <v>6.1544546450895652</v>
      </c>
    </row>
    <row r="45" spans="1:2" x14ac:dyDescent="0.35">
      <c r="A45" s="9">
        <v>300</v>
      </c>
      <c r="B45" s="10">
        <v>6.0158674417095002</v>
      </c>
    </row>
    <row r="46" spans="1:2" x14ac:dyDescent="0.35">
      <c r="A46" s="9">
        <v>450</v>
      </c>
      <c r="B46" s="10">
        <v>6.6871964984597598</v>
      </c>
    </row>
    <row r="47" spans="1:2" x14ac:dyDescent="0.35">
      <c r="A47" s="9">
        <v>600</v>
      </c>
      <c r="B47" s="10">
        <v>7.2607083219829613</v>
      </c>
    </row>
    <row r="48" spans="1:2" x14ac:dyDescent="0.35">
      <c r="A48" s="8">
        <v>250</v>
      </c>
      <c r="B48" s="10">
        <v>6.2235597224257075</v>
      </c>
    </row>
    <row r="49" spans="1:2" x14ac:dyDescent="0.35">
      <c r="A49" s="9">
        <v>150</v>
      </c>
      <c r="B49" s="10">
        <v>4.7944687039572544</v>
      </c>
    </row>
    <row r="50" spans="1:2" x14ac:dyDescent="0.35">
      <c r="A50" s="9">
        <v>300</v>
      </c>
      <c r="B50" s="10">
        <v>5.1297500230952426</v>
      </c>
    </row>
    <row r="51" spans="1:2" x14ac:dyDescent="0.35">
      <c r="A51" s="9">
        <v>450</v>
      </c>
      <c r="B51" s="10">
        <v>7.9418249117171698</v>
      </c>
    </row>
    <row r="52" spans="1:2" x14ac:dyDescent="0.35">
      <c r="A52" s="9">
        <v>600</v>
      </c>
      <c r="B52" s="10">
        <v>7.028195250933166</v>
      </c>
    </row>
    <row r="53" spans="1:2" x14ac:dyDescent="0.35">
      <c r="A53" s="7" t="s">
        <v>92</v>
      </c>
      <c r="B53" s="10">
        <v>3.1742910955226993</v>
      </c>
    </row>
    <row r="54" spans="1:2" x14ac:dyDescent="0.35">
      <c r="A54" s="8">
        <v>150</v>
      </c>
      <c r="B54" s="10">
        <v>3.0019637219228699</v>
      </c>
    </row>
    <row r="55" spans="1:2" x14ac:dyDescent="0.35">
      <c r="A55" s="9">
        <v>150</v>
      </c>
      <c r="B55" s="10">
        <v>3.1961722917327782</v>
      </c>
    </row>
    <row r="56" spans="1:2" x14ac:dyDescent="0.35">
      <c r="A56" s="9">
        <v>300</v>
      </c>
      <c r="B56" s="10">
        <v>3.2522378518806594</v>
      </c>
    </row>
    <row r="57" spans="1:2" x14ac:dyDescent="0.35">
      <c r="A57" s="9">
        <v>450</v>
      </c>
      <c r="B57" s="10">
        <v>2.8099732224116014</v>
      </c>
    </row>
    <row r="58" spans="1:2" x14ac:dyDescent="0.35">
      <c r="A58" s="9">
        <v>600</v>
      </c>
      <c r="B58" s="10">
        <v>2.7494715216664405</v>
      </c>
    </row>
    <row r="59" spans="1:2" x14ac:dyDescent="0.35">
      <c r="A59" s="8">
        <v>200</v>
      </c>
      <c r="B59" s="10">
        <v>2.7649165185945686</v>
      </c>
    </row>
    <row r="60" spans="1:2" x14ac:dyDescent="0.35">
      <c r="A60" s="9">
        <v>150</v>
      </c>
      <c r="B60" s="10">
        <v>3.0498890648369628</v>
      </c>
    </row>
    <row r="61" spans="1:2" x14ac:dyDescent="0.35">
      <c r="A61" s="9">
        <v>300</v>
      </c>
      <c r="B61" s="10">
        <v>2.4409047133010144</v>
      </c>
    </row>
    <row r="62" spans="1:2" x14ac:dyDescent="0.35">
      <c r="A62" s="9">
        <v>450</v>
      </c>
      <c r="B62" s="10">
        <v>2.674957691738149</v>
      </c>
    </row>
    <row r="63" spans="1:2" x14ac:dyDescent="0.35">
      <c r="A63" s="9">
        <v>600</v>
      </c>
      <c r="B63" s="10">
        <v>2.8609067877629517</v>
      </c>
    </row>
    <row r="64" spans="1:2" x14ac:dyDescent="0.35">
      <c r="A64" s="8">
        <v>250</v>
      </c>
      <c r="B64" s="10">
        <v>3.7128982607002308</v>
      </c>
    </row>
    <row r="65" spans="1:2" x14ac:dyDescent="0.35">
      <c r="A65" s="9">
        <v>150</v>
      </c>
      <c r="B65" s="10">
        <v>3.8951081676075443</v>
      </c>
    </row>
    <row r="66" spans="1:2" x14ac:dyDescent="0.35">
      <c r="A66" s="9">
        <v>300</v>
      </c>
      <c r="B66" s="10">
        <v>4.1502975667149471</v>
      </c>
    </row>
    <row r="67" spans="1:2" x14ac:dyDescent="0.35">
      <c r="A67" s="9">
        <v>450</v>
      </c>
      <c r="B67" s="10">
        <v>3.217692190467798</v>
      </c>
    </row>
    <row r="68" spans="1:2" x14ac:dyDescent="0.35">
      <c r="A68" s="9">
        <v>600</v>
      </c>
      <c r="B68" s="10">
        <v>3.5470274037807705</v>
      </c>
    </row>
    <row r="69" spans="1:2" x14ac:dyDescent="0.35">
      <c r="A69" s="13">
        <v>43151</v>
      </c>
      <c r="B69" s="10" t="e">
        <v>#DIV/0!</v>
      </c>
    </row>
    <row r="70" spans="1:2" x14ac:dyDescent="0.35">
      <c r="A70" s="7" t="s">
        <v>55</v>
      </c>
      <c r="B70" s="10" t="e">
        <v>#DIV/0!</v>
      </c>
    </row>
    <row r="71" spans="1:2" x14ac:dyDescent="0.35">
      <c r="A71" s="8">
        <v>150</v>
      </c>
      <c r="B71" s="10" t="e">
        <v>#DIV/0!</v>
      </c>
    </row>
    <row r="72" spans="1:2" x14ac:dyDescent="0.35">
      <c r="A72" s="9">
        <v>150</v>
      </c>
      <c r="B72" s="10" t="e">
        <v>#DIV/0!</v>
      </c>
    </row>
    <row r="73" spans="1:2" x14ac:dyDescent="0.35">
      <c r="A73" s="9">
        <v>300</v>
      </c>
      <c r="B73" s="10" t="e">
        <v>#DIV/0!</v>
      </c>
    </row>
    <row r="74" spans="1:2" x14ac:dyDescent="0.35">
      <c r="A74" s="9">
        <v>450</v>
      </c>
      <c r="B74" s="10" t="e">
        <v>#DIV/0!</v>
      </c>
    </row>
    <row r="75" spans="1:2" x14ac:dyDescent="0.35">
      <c r="A75" s="9">
        <v>600</v>
      </c>
      <c r="B75" s="10" t="e">
        <v>#DIV/0!</v>
      </c>
    </row>
    <row r="76" spans="1:2" x14ac:dyDescent="0.35">
      <c r="A76" s="8">
        <v>200</v>
      </c>
      <c r="B76" s="10" t="e">
        <v>#DIV/0!</v>
      </c>
    </row>
    <row r="77" spans="1:2" x14ac:dyDescent="0.35">
      <c r="A77" s="9">
        <v>150</v>
      </c>
      <c r="B77" s="10" t="e">
        <v>#DIV/0!</v>
      </c>
    </row>
    <row r="78" spans="1:2" x14ac:dyDescent="0.35">
      <c r="A78" s="9">
        <v>300</v>
      </c>
      <c r="B78" s="10" t="e">
        <v>#DIV/0!</v>
      </c>
    </row>
    <row r="79" spans="1:2" x14ac:dyDescent="0.35">
      <c r="A79" s="9">
        <v>450</v>
      </c>
      <c r="B79" s="10" t="e">
        <v>#DIV/0!</v>
      </c>
    </row>
    <row r="80" spans="1:2" x14ac:dyDescent="0.35">
      <c r="A80" s="9">
        <v>600</v>
      </c>
      <c r="B80" s="10" t="e">
        <v>#DIV/0!</v>
      </c>
    </row>
    <row r="81" spans="1:2" x14ac:dyDescent="0.35">
      <c r="A81" s="8">
        <v>250</v>
      </c>
      <c r="B81" s="10" t="e">
        <v>#DIV/0!</v>
      </c>
    </row>
    <row r="82" spans="1:2" x14ac:dyDescent="0.35">
      <c r="A82" s="9">
        <v>150</v>
      </c>
      <c r="B82" s="10" t="e">
        <v>#DIV/0!</v>
      </c>
    </row>
    <row r="83" spans="1:2" x14ac:dyDescent="0.35">
      <c r="A83" s="9">
        <v>300</v>
      </c>
      <c r="B83" s="10" t="e">
        <v>#DIV/0!</v>
      </c>
    </row>
    <row r="84" spans="1:2" x14ac:dyDescent="0.35">
      <c r="A84" s="9">
        <v>450</v>
      </c>
      <c r="B84" s="10" t="e">
        <v>#DIV/0!</v>
      </c>
    </row>
    <row r="85" spans="1:2" x14ac:dyDescent="0.35">
      <c r="A85" s="9">
        <v>600</v>
      </c>
      <c r="B85" s="10" t="e">
        <v>#DIV/0!</v>
      </c>
    </row>
    <row r="86" spans="1:2" x14ac:dyDescent="0.35">
      <c r="A86" s="7" t="s">
        <v>61</v>
      </c>
      <c r="B86" s="10" t="e">
        <v>#DIV/0!</v>
      </c>
    </row>
    <row r="87" spans="1:2" x14ac:dyDescent="0.35">
      <c r="A87" s="8">
        <v>150</v>
      </c>
      <c r="B87" s="10" t="e">
        <v>#DIV/0!</v>
      </c>
    </row>
    <row r="88" spans="1:2" x14ac:dyDescent="0.35">
      <c r="A88" s="9">
        <v>150</v>
      </c>
      <c r="B88" s="10" t="e">
        <v>#DIV/0!</v>
      </c>
    </row>
    <row r="89" spans="1:2" x14ac:dyDescent="0.35">
      <c r="A89" s="9">
        <v>300</v>
      </c>
      <c r="B89" s="10" t="e">
        <v>#DIV/0!</v>
      </c>
    </row>
    <row r="90" spans="1:2" x14ac:dyDescent="0.35">
      <c r="A90" s="9">
        <v>450</v>
      </c>
      <c r="B90" s="10" t="e">
        <v>#DIV/0!</v>
      </c>
    </row>
    <row r="91" spans="1:2" x14ac:dyDescent="0.35">
      <c r="A91" s="9">
        <v>600</v>
      </c>
      <c r="B91" s="10" t="e">
        <v>#DIV/0!</v>
      </c>
    </row>
    <row r="92" spans="1:2" x14ac:dyDescent="0.35">
      <c r="A92" s="8">
        <v>200</v>
      </c>
      <c r="B92" s="10" t="e">
        <v>#DIV/0!</v>
      </c>
    </row>
    <row r="93" spans="1:2" x14ac:dyDescent="0.35">
      <c r="A93" s="9">
        <v>150</v>
      </c>
      <c r="B93" s="10" t="e">
        <v>#DIV/0!</v>
      </c>
    </row>
    <row r="94" spans="1:2" x14ac:dyDescent="0.35">
      <c r="A94" s="9">
        <v>300</v>
      </c>
      <c r="B94" s="10" t="e">
        <v>#DIV/0!</v>
      </c>
    </row>
    <row r="95" spans="1:2" x14ac:dyDescent="0.35">
      <c r="A95" s="9">
        <v>450</v>
      </c>
      <c r="B95" s="10" t="e">
        <v>#DIV/0!</v>
      </c>
    </row>
    <row r="96" spans="1:2" x14ac:dyDescent="0.35">
      <c r="A96" s="9">
        <v>600</v>
      </c>
      <c r="B96" s="10" t="e">
        <v>#DIV/0!</v>
      </c>
    </row>
    <row r="97" spans="1:2" x14ac:dyDescent="0.35">
      <c r="A97" s="8">
        <v>250</v>
      </c>
      <c r="B97" s="10" t="e">
        <v>#DIV/0!</v>
      </c>
    </row>
    <row r="98" spans="1:2" x14ac:dyDescent="0.35">
      <c r="A98" s="9">
        <v>150</v>
      </c>
      <c r="B98" s="10" t="e">
        <v>#DIV/0!</v>
      </c>
    </row>
    <row r="99" spans="1:2" x14ac:dyDescent="0.35">
      <c r="A99" s="9">
        <v>300</v>
      </c>
      <c r="B99" s="10" t="e">
        <v>#DIV/0!</v>
      </c>
    </row>
    <row r="100" spans="1:2" x14ac:dyDescent="0.35">
      <c r="A100" s="9">
        <v>450</v>
      </c>
      <c r="B100" s="10" t="e">
        <v>#DIV/0!</v>
      </c>
    </row>
    <row r="101" spans="1:2" x14ac:dyDescent="0.35">
      <c r="A101" s="9">
        <v>600</v>
      </c>
      <c r="B101" s="10" t="e">
        <v>#DIV/0!</v>
      </c>
    </row>
    <row r="102" spans="1:2" x14ac:dyDescent="0.35">
      <c r="A102" s="7" t="s">
        <v>65</v>
      </c>
      <c r="B102" s="10" t="e">
        <v>#DIV/0!</v>
      </c>
    </row>
    <row r="103" spans="1:2" x14ac:dyDescent="0.35">
      <c r="A103" s="8">
        <v>150</v>
      </c>
      <c r="B103" s="10" t="e">
        <v>#DIV/0!</v>
      </c>
    </row>
    <row r="104" spans="1:2" x14ac:dyDescent="0.35">
      <c r="A104" s="9">
        <v>150</v>
      </c>
      <c r="B104" s="10" t="e">
        <v>#DIV/0!</v>
      </c>
    </row>
    <row r="105" spans="1:2" x14ac:dyDescent="0.35">
      <c r="A105" s="9">
        <v>300</v>
      </c>
      <c r="B105" s="10" t="e">
        <v>#DIV/0!</v>
      </c>
    </row>
    <row r="106" spans="1:2" x14ac:dyDescent="0.35">
      <c r="A106" s="9">
        <v>450</v>
      </c>
      <c r="B106" s="10" t="e">
        <v>#DIV/0!</v>
      </c>
    </row>
    <row r="107" spans="1:2" x14ac:dyDescent="0.35">
      <c r="A107" s="9">
        <v>600</v>
      </c>
      <c r="B107" s="10" t="e">
        <v>#DIV/0!</v>
      </c>
    </row>
    <row r="108" spans="1:2" x14ac:dyDescent="0.35">
      <c r="A108" s="8">
        <v>200</v>
      </c>
      <c r="B108" s="10" t="e">
        <v>#DIV/0!</v>
      </c>
    </row>
    <row r="109" spans="1:2" x14ac:dyDescent="0.35">
      <c r="A109" s="9">
        <v>150</v>
      </c>
      <c r="B109" s="10" t="e">
        <v>#DIV/0!</v>
      </c>
    </row>
    <row r="110" spans="1:2" x14ac:dyDescent="0.35">
      <c r="A110" s="9">
        <v>300</v>
      </c>
      <c r="B110" s="10" t="e">
        <v>#DIV/0!</v>
      </c>
    </row>
    <row r="111" spans="1:2" x14ac:dyDescent="0.35">
      <c r="A111" s="9">
        <v>450</v>
      </c>
      <c r="B111" s="10" t="e">
        <v>#DIV/0!</v>
      </c>
    </row>
    <row r="112" spans="1:2" x14ac:dyDescent="0.35">
      <c r="A112" s="9">
        <v>600</v>
      </c>
      <c r="B112" s="10" t="e">
        <v>#DIV/0!</v>
      </c>
    </row>
    <row r="113" spans="1:2" x14ac:dyDescent="0.35">
      <c r="A113" s="8">
        <v>250</v>
      </c>
      <c r="B113" s="10" t="e">
        <v>#DIV/0!</v>
      </c>
    </row>
    <row r="114" spans="1:2" x14ac:dyDescent="0.35">
      <c r="A114" s="9">
        <v>150</v>
      </c>
      <c r="B114" s="10" t="e">
        <v>#DIV/0!</v>
      </c>
    </row>
    <row r="115" spans="1:2" x14ac:dyDescent="0.35">
      <c r="A115" s="9">
        <v>300</v>
      </c>
      <c r="B115" s="10" t="e">
        <v>#DIV/0!</v>
      </c>
    </row>
    <row r="116" spans="1:2" x14ac:dyDescent="0.35">
      <c r="A116" s="9">
        <v>450</v>
      </c>
      <c r="B116" s="10" t="e">
        <v>#DIV/0!</v>
      </c>
    </row>
    <row r="117" spans="1:2" x14ac:dyDescent="0.35">
      <c r="A117" s="9">
        <v>600</v>
      </c>
      <c r="B117" s="10" t="e">
        <v>#DIV/0!</v>
      </c>
    </row>
    <row r="118" spans="1:2" x14ac:dyDescent="0.35">
      <c r="A118" s="7" t="s">
        <v>92</v>
      </c>
      <c r="B118" s="10" t="e">
        <v>#DIV/0!</v>
      </c>
    </row>
    <row r="119" spans="1:2" x14ac:dyDescent="0.35">
      <c r="A119" s="8">
        <v>150</v>
      </c>
      <c r="B119" s="10" t="e">
        <v>#DIV/0!</v>
      </c>
    </row>
    <row r="120" spans="1:2" x14ac:dyDescent="0.35">
      <c r="A120" s="9">
        <v>150</v>
      </c>
      <c r="B120" s="10" t="e">
        <v>#DIV/0!</v>
      </c>
    </row>
    <row r="121" spans="1:2" x14ac:dyDescent="0.35">
      <c r="A121" s="9">
        <v>300</v>
      </c>
      <c r="B121" s="10" t="e">
        <v>#DIV/0!</v>
      </c>
    </row>
    <row r="122" spans="1:2" x14ac:dyDescent="0.35">
      <c r="A122" s="9">
        <v>450</v>
      </c>
      <c r="B122" s="10" t="e">
        <v>#DIV/0!</v>
      </c>
    </row>
    <row r="123" spans="1:2" x14ac:dyDescent="0.35">
      <c r="A123" s="9">
        <v>600</v>
      </c>
      <c r="B123" s="10" t="e">
        <v>#DIV/0!</v>
      </c>
    </row>
    <row r="124" spans="1:2" x14ac:dyDescent="0.35">
      <c r="A124" s="8">
        <v>200</v>
      </c>
      <c r="B124" s="10" t="e">
        <v>#DIV/0!</v>
      </c>
    </row>
    <row r="125" spans="1:2" x14ac:dyDescent="0.35">
      <c r="A125" s="9">
        <v>150</v>
      </c>
      <c r="B125" s="10" t="e">
        <v>#DIV/0!</v>
      </c>
    </row>
    <row r="126" spans="1:2" x14ac:dyDescent="0.35">
      <c r="A126" s="9">
        <v>300</v>
      </c>
      <c r="B126" s="10" t="e">
        <v>#DIV/0!</v>
      </c>
    </row>
    <row r="127" spans="1:2" x14ac:dyDescent="0.35">
      <c r="A127" s="9">
        <v>450</v>
      </c>
      <c r="B127" s="10" t="e">
        <v>#DIV/0!</v>
      </c>
    </row>
    <row r="128" spans="1:2" x14ac:dyDescent="0.35">
      <c r="A128" s="9">
        <v>600</v>
      </c>
      <c r="B128" s="10" t="e">
        <v>#DIV/0!</v>
      </c>
    </row>
    <row r="129" spans="1:2" x14ac:dyDescent="0.35">
      <c r="A129" s="8">
        <v>250</v>
      </c>
      <c r="B129" s="10" t="e">
        <v>#DIV/0!</v>
      </c>
    </row>
    <row r="130" spans="1:2" x14ac:dyDescent="0.35">
      <c r="A130" s="9">
        <v>150</v>
      </c>
      <c r="B130" s="10" t="e">
        <v>#DIV/0!</v>
      </c>
    </row>
    <row r="131" spans="1:2" x14ac:dyDescent="0.35">
      <c r="A131" s="9">
        <v>300</v>
      </c>
      <c r="B131" s="10" t="e">
        <v>#DIV/0!</v>
      </c>
    </row>
    <row r="132" spans="1:2" x14ac:dyDescent="0.35">
      <c r="A132" s="9">
        <v>450</v>
      </c>
      <c r="B132" s="10" t="e">
        <v>#DIV/0!</v>
      </c>
    </row>
    <row r="133" spans="1:2" x14ac:dyDescent="0.35">
      <c r="A133" s="9">
        <v>600</v>
      </c>
      <c r="B133" s="10" t="e">
        <v>#DIV/0!</v>
      </c>
    </row>
    <row r="134" spans="1:2" x14ac:dyDescent="0.35">
      <c r="A134" s="13">
        <v>43202</v>
      </c>
      <c r="B134" s="10" t="e">
        <v>#DIV/0!</v>
      </c>
    </row>
    <row r="135" spans="1:2" x14ac:dyDescent="0.35">
      <c r="A135" s="7" t="s">
        <v>55</v>
      </c>
      <c r="B135" s="10" t="e">
        <v>#DIV/0!</v>
      </c>
    </row>
    <row r="136" spans="1:2" x14ac:dyDescent="0.35">
      <c r="A136" s="8">
        <v>150</v>
      </c>
      <c r="B136" s="10" t="e">
        <v>#DIV/0!</v>
      </c>
    </row>
    <row r="137" spans="1:2" x14ac:dyDescent="0.35">
      <c r="A137" s="9">
        <v>150</v>
      </c>
      <c r="B137" s="10" t="e">
        <v>#DIV/0!</v>
      </c>
    </row>
    <row r="138" spans="1:2" x14ac:dyDescent="0.35">
      <c r="A138" s="9">
        <v>300</v>
      </c>
      <c r="B138" s="10" t="e">
        <v>#DIV/0!</v>
      </c>
    </row>
    <row r="139" spans="1:2" x14ac:dyDescent="0.35">
      <c r="A139" s="9">
        <v>450</v>
      </c>
      <c r="B139" s="10" t="e">
        <v>#DIV/0!</v>
      </c>
    </row>
    <row r="140" spans="1:2" x14ac:dyDescent="0.35">
      <c r="A140" s="9">
        <v>600</v>
      </c>
      <c r="B140" s="10" t="e">
        <v>#DIV/0!</v>
      </c>
    </row>
    <row r="141" spans="1:2" x14ac:dyDescent="0.35">
      <c r="A141" s="8">
        <v>200</v>
      </c>
      <c r="B141" s="10" t="e">
        <v>#DIV/0!</v>
      </c>
    </row>
    <row r="142" spans="1:2" x14ac:dyDescent="0.35">
      <c r="A142" s="9">
        <v>150</v>
      </c>
      <c r="B142" s="10" t="e">
        <v>#DIV/0!</v>
      </c>
    </row>
    <row r="143" spans="1:2" x14ac:dyDescent="0.35">
      <c r="A143" s="9">
        <v>300</v>
      </c>
      <c r="B143" s="10" t="e">
        <v>#DIV/0!</v>
      </c>
    </row>
    <row r="144" spans="1:2" x14ac:dyDescent="0.35">
      <c r="A144" s="9">
        <v>450</v>
      </c>
      <c r="B144" s="10" t="e">
        <v>#DIV/0!</v>
      </c>
    </row>
    <row r="145" spans="1:2" x14ac:dyDescent="0.35">
      <c r="A145" s="9">
        <v>600</v>
      </c>
      <c r="B145" s="10" t="e">
        <v>#DIV/0!</v>
      </c>
    </row>
    <row r="146" spans="1:2" x14ac:dyDescent="0.35">
      <c r="A146" s="8">
        <v>250</v>
      </c>
      <c r="B146" s="10" t="e">
        <v>#DIV/0!</v>
      </c>
    </row>
    <row r="147" spans="1:2" x14ac:dyDescent="0.35">
      <c r="A147" s="9">
        <v>150</v>
      </c>
      <c r="B147" s="10" t="e">
        <v>#DIV/0!</v>
      </c>
    </row>
    <row r="148" spans="1:2" x14ac:dyDescent="0.35">
      <c r="A148" s="9">
        <v>300</v>
      </c>
      <c r="B148" s="10" t="e">
        <v>#DIV/0!</v>
      </c>
    </row>
    <row r="149" spans="1:2" x14ac:dyDescent="0.35">
      <c r="A149" s="9">
        <v>450</v>
      </c>
      <c r="B149" s="10" t="e">
        <v>#DIV/0!</v>
      </c>
    </row>
    <row r="150" spans="1:2" x14ac:dyDescent="0.35">
      <c r="A150" s="9">
        <v>600</v>
      </c>
      <c r="B150" s="10" t="e">
        <v>#DIV/0!</v>
      </c>
    </row>
    <row r="151" spans="1:2" x14ac:dyDescent="0.35">
      <c r="A151" s="7" t="s">
        <v>61</v>
      </c>
      <c r="B151" s="10" t="e">
        <v>#DIV/0!</v>
      </c>
    </row>
    <row r="152" spans="1:2" x14ac:dyDescent="0.35">
      <c r="A152" s="8">
        <v>150</v>
      </c>
      <c r="B152" s="10" t="e">
        <v>#DIV/0!</v>
      </c>
    </row>
    <row r="153" spans="1:2" x14ac:dyDescent="0.35">
      <c r="A153" s="9">
        <v>150</v>
      </c>
      <c r="B153" s="10" t="e">
        <v>#DIV/0!</v>
      </c>
    </row>
    <row r="154" spans="1:2" x14ac:dyDescent="0.35">
      <c r="A154" s="9">
        <v>300</v>
      </c>
      <c r="B154" s="10" t="e">
        <v>#DIV/0!</v>
      </c>
    </row>
    <row r="155" spans="1:2" x14ac:dyDescent="0.35">
      <c r="A155" s="9">
        <v>450</v>
      </c>
      <c r="B155" s="10" t="e">
        <v>#DIV/0!</v>
      </c>
    </row>
    <row r="156" spans="1:2" x14ac:dyDescent="0.35">
      <c r="A156" s="9">
        <v>600</v>
      </c>
      <c r="B156" s="10" t="e">
        <v>#DIV/0!</v>
      </c>
    </row>
    <row r="157" spans="1:2" x14ac:dyDescent="0.35">
      <c r="A157" s="8">
        <v>200</v>
      </c>
      <c r="B157" s="10" t="e">
        <v>#DIV/0!</v>
      </c>
    </row>
    <row r="158" spans="1:2" x14ac:dyDescent="0.35">
      <c r="A158" s="9">
        <v>150</v>
      </c>
      <c r="B158" s="10" t="e">
        <v>#DIV/0!</v>
      </c>
    </row>
    <row r="159" spans="1:2" x14ac:dyDescent="0.35">
      <c r="A159" s="9">
        <v>300</v>
      </c>
      <c r="B159" s="10" t="e">
        <v>#DIV/0!</v>
      </c>
    </row>
    <row r="160" spans="1:2" x14ac:dyDescent="0.35">
      <c r="A160" s="9">
        <v>450</v>
      </c>
      <c r="B160" s="10" t="e">
        <v>#DIV/0!</v>
      </c>
    </row>
    <row r="161" spans="1:2" x14ac:dyDescent="0.35">
      <c r="A161" s="9">
        <v>600</v>
      </c>
      <c r="B161" s="10" t="e">
        <v>#DIV/0!</v>
      </c>
    </row>
    <row r="162" spans="1:2" x14ac:dyDescent="0.35">
      <c r="A162" s="8">
        <v>250</v>
      </c>
      <c r="B162" s="10" t="e">
        <v>#DIV/0!</v>
      </c>
    </row>
    <row r="163" spans="1:2" x14ac:dyDescent="0.35">
      <c r="A163" s="9">
        <v>150</v>
      </c>
      <c r="B163" s="10" t="e">
        <v>#DIV/0!</v>
      </c>
    </row>
    <row r="164" spans="1:2" x14ac:dyDescent="0.35">
      <c r="A164" s="9">
        <v>300</v>
      </c>
      <c r="B164" s="10" t="e">
        <v>#DIV/0!</v>
      </c>
    </row>
    <row r="165" spans="1:2" x14ac:dyDescent="0.35">
      <c r="A165" s="9">
        <v>450</v>
      </c>
      <c r="B165" s="10" t="e">
        <v>#DIV/0!</v>
      </c>
    </row>
    <row r="166" spans="1:2" x14ac:dyDescent="0.35">
      <c r="A166" s="9">
        <v>600</v>
      </c>
      <c r="B166" s="10" t="e">
        <v>#DIV/0!</v>
      </c>
    </row>
    <row r="167" spans="1:2" x14ac:dyDescent="0.35">
      <c r="A167" s="7" t="s">
        <v>65</v>
      </c>
      <c r="B167" s="10" t="e">
        <v>#DIV/0!</v>
      </c>
    </row>
    <row r="168" spans="1:2" x14ac:dyDescent="0.35">
      <c r="A168" s="8">
        <v>150</v>
      </c>
      <c r="B168" s="10" t="e">
        <v>#DIV/0!</v>
      </c>
    </row>
    <row r="169" spans="1:2" x14ac:dyDescent="0.35">
      <c r="A169" s="9">
        <v>150</v>
      </c>
      <c r="B169" s="10" t="e">
        <v>#DIV/0!</v>
      </c>
    </row>
    <row r="170" spans="1:2" x14ac:dyDescent="0.35">
      <c r="A170" s="9">
        <v>300</v>
      </c>
      <c r="B170" s="10" t="e">
        <v>#DIV/0!</v>
      </c>
    </row>
    <row r="171" spans="1:2" x14ac:dyDescent="0.35">
      <c r="A171" s="9">
        <v>450</v>
      </c>
      <c r="B171" s="10" t="e">
        <v>#DIV/0!</v>
      </c>
    </row>
    <row r="172" spans="1:2" x14ac:dyDescent="0.35">
      <c r="A172" s="9">
        <v>600</v>
      </c>
      <c r="B172" s="10" t="e">
        <v>#DIV/0!</v>
      </c>
    </row>
    <row r="173" spans="1:2" x14ac:dyDescent="0.35">
      <c r="A173" s="8">
        <v>200</v>
      </c>
      <c r="B173" s="10" t="e">
        <v>#DIV/0!</v>
      </c>
    </row>
    <row r="174" spans="1:2" x14ac:dyDescent="0.35">
      <c r="A174" s="9">
        <v>150</v>
      </c>
      <c r="B174" s="10" t="e">
        <v>#DIV/0!</v>
      </c>
    </row>
    <row r="175" spans="1:2" x14ac:dyDescent="0.35">
      <c r="A175" s="9">
        <v>300</v>
      </c>
      <c r="B175" s="10" t="e">
        <v>#DIV/0!</v>
      </c>
    </row>
    <row r="176" spans="1:2" x14ac:dyDescent="0.35">
      <c r="A176" s="9">
        <v>450</v>
      </c>
      <c r="B176" s="10" t="e">
        <v>#DIV/0!</v>
      </c>
    </row>
    <row r="177" spans="1:2" x14ac:dyDescent="0.35">
      <c r="A177" s="9">
        <v>600</v>
      </c>
      <c r="B177" s="10" t="e">
        <v>#DIV/0!</v>
      </c>
    </row>
    <row r="178" spans="1:2" x14ac:dyDescent="0.35">
      <c r="A178" s="8">
        <v>250</v>
      </c>
      <c r="B178" s="10" t="e">
        <v>#DIV/0!</v>
      </c>
    </row>
    <row r="179" spans="1:2" x14ac:dyDescent="0.35">
      <c r="A179" s="9">
        <v>150</v>
      </c>
      <c r="B179" s="10" t="e">
        <v>#DIV/0!</v>
      </c>
    </row>
    <row r="180" spans="1:2" x14ac:dyDescent="0.35">
      <c r="A180" s="9">
        <v>300</v>
      </c>
      <c r="B180" s="10" t="e">
        <v>#DIV/0!</v>
      </c>
    </row>
    <row r="181" spans="1:2" x14ac:dyDescent="0.35">
      <c r="A181" s="9">
        <v>450</v>
      </c>
      <c r="B181" s="10" t="e">
        <v>#DIV/0!</v>
      </c>
    </row>
    <row r="182" spans="1:2" x14ac:dyDescent="0.35">
      <c r="A182" s="9">
        <v>600</v>
      </c>
      <c r="B182" s="10" t="e">
        <v>#DIV/0!</v>
      </c>
    </row>
    <row r="183" spans="1:2" x14ac:dyDescent="0.35">
      <c r="A183" s="7" t="s">
        <v>92</v>
      </c>
      <c r="B183" s="10" t="e">
        <v>#DIV/0!</v>
      </c>
    </row>
    <row r="184" spans="1:2" x14ac:dyDescent="0.35">
      <c r="A184" s="8">
        <v>150</v>
      </c>
      <c r="B184" s="10" t="e">
        <v>#DIV/0!</v>
      </c>
    </row>
    <row r="185" spans="1:2" x14ac:dyDescent="0.35">
      <c r="A185" s="9">
        <v>150</v>
      </c>
      <c r="B185" s="10" t="e">
        <v>#DIV/0!</v>
      </c>
    </row>
    <row r="186" spans="1:2" x14ac:dyDescent="0.35">
      <c r="A186" s="9">
        <v>300</v>
      </c>
      <c r="B186" s="10" t="e">
        <v>#DIV/0!</v>
      </c>
    </row>
    <row r="187" spans="1:2" x14ac:dyDescent="0.35">
      <c r="A187" s="9">
        <v>450</v>
      </c>
      <c r="B187" s="10" t="e">
        <v>#DIV/0!</v>
      </c>
    </row>
    <row r="188" spans="1:2" x14ac:dyDescent="0.35">
      <c r="A188" s="9">
        <v>600</v>
      </c>
      <c r="B188" s="10" t="e">
        <v>#DIV/0!</v>
      </c>
    </row>
    <row r="189" spans="1:2" x14ac:dyDescent="0.35">
      <c r="A189" s="8">
        <v>200</v>
      </c>
      <c r="B189" s="10" t="e">
        <v>#DIV/0!</v>
      </c>
    </row>
    <row r="190" spans="1:2" x14ac:dyDescent="0.35">
      <c r="A190" s="9">
        <v>150</v>
      </c>
      <c r="B190" s="10" t="e">
        <v>#DIV/0!</v>
      </c>
    </row>
    <row r="191" spans="1:2" x14ac:dyDescent="0.35">
      <c r="A191" s="9">
        <v>300</v>
      </c>
      <c r="B191" s="10" t="e">
        <v>#DIV/0!</v>
      </c>
    </row>
    <row r="192" spans="1:2" x14ac:dyDescent="0.35">
      <c r="A192" s="9">
        <v>450</v>
      </c>
      <c r="B192" s="10" t="e">
        <v>#DIV/0!</v>
      </c>
    </row>
    <row r="193" spans="1:2" x14ac:dyDescent="0.35">
      <c r="A193" s="9">
        <v>600</v>
      </c>
      <c r="B193" s="10" t="e">
        <v>#DIV/0!</v>
      </c>
    </row>
    <row r="194" spans="1:2" x14ac:dyDescent="0.35">
      <c r="A194" s="8">
        <v>250</v>
      </c>
      <c r="B194" s="10" t="e">
        <v>#DIV/0!</v>
      </c>
    </row>
    <row r="195" spans="1:2" x14ac:dyDescent="0.35">
      <c r="A195" s="9">
        <v>150</v>
      </c>
      <c r="B195" s="10" t="e">
        <v>#DIV/0!</v>
      </c>
    </row>
    <row r="196" spans="1:2" x14ac:dyDescent="0.35">
      <c r="A196" s="9">
        <v>300</v>
      </c>
      <c r="B196" s="10" t="e">
        <v>#DIV/0!</v>
      </c>
    </row>
    <row r="197" spans="1:2" x14ac:dyDescent="0.35">
      <c r="A197" s="9">
        <v>450</v>
      </c>
      <c r="B197" s="10" t="e">
        <v>#DIV/0!</v>
      </c>
    </row>
    <row r="198" spans="1:2" x14ac:dyDescent="0.35">
      <c r="A198" s="9">
        <v>600</v>
      </c>
      <c r="B198" s="10" t="e">
        <v>#DIV/0!</v>
      </c>
    </row>
    <row r="199" spans="1:2" x14ac:dyDescent="0.35">
      <c r="A199" s="6" t="s">
        <v>67</v>
      </c>
      <c r="B199" s="10"/>
    </row>
    <row r="200" spans="1:2" x14ac:dyDescent="0.35">
      <c r="A200" s="7" t="s">
        <v>67</v>
      </c>
      <c r="B200" s="10"/>
    </row>
    <row r="201" spans="1:2" x14ac:dyDescent="0.35">
      <c r="A201" s="8" t="s">
        <v>67</v>
      </c>
      <c r="B201" s="10"/>
    </row>
    <row r="202" spans="1:2" x14ac:dyDescent="0.35">
      <c r="A202" s="9" t="s">
        <v>67</v>
      </c>
      <c r="B202" s="10"/>
    </row>
    <row r="203" spans="1:2" x14ac:dyDescent="0.35">
      <c r="A203" s="6" t="s">
        <v>71</v>
      </c>
      <c r="B203" s="10">
        <v>4.9410395087722661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3B20C-7F26-43B3-A0E1-8E394DD3C1BE}">
  <dimension ref="A1:N577"/>
  <sheetViews>
    <sheetView workbookViewId="0">
      <selection activeCell="N1" sqref="A1:N1048576"/>
    </sheetView>
  </sheetViews>
  <sheetFormatPr defaultRowHeight="14.5" x14ac:dyDescent="0.35"/>
  <cols>
    <col min="1" max="1" width="8.7265625" style="12"/>
    <col min="14" max="14" width="8.90625" customWidth="1"/>
  </cols>
  <sheetData>
    <row r="1" spans="1:14" x14ac:dyDescent="0.35">
      <c r="A1" s="12" t="s">
        <v>11</v>
      </c>
      <c r="B1" t="s">
        <v>10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88</v>
      </c>
      <c r="J1" t="s">
        <v>89</v>
      </c>
      <c r="K1" t="s">
        <v>90</v>
      </c>
      <c r="L1" t="s">
        <v>21</v>
      </c>
      <c r="M1" t="s">
        <v>23</v>
      </c>
      <c r="N1" t="s">
        <v>95</v>
      </c>
    </row>
    <row r="2" spans="1:14" x14ac:dyDescent="0.35">
      <c r="A2" s="12">
        <v>43151</v>
      </c>
      <c r="B2">
        <v>1</v>
      </c>
      <c r="C2" t="s">
        <v>94</v>
      </c>
      <c r="D2" t="s">
        <v>91</v>
      </c>
      <c r="E2">
        <v>1</v>
      </c>
      <c r="F2">
        <v>1</v>
      </c>
      <c r="G2">
        <v>101</v>
      </c>
      <c r="H2">
        <v>1</v>
      </c>
      <c r="I2">
        <v>10</v>
      </c>
      <c r="J2">
        <v>250</v>
      </c>
      <c r="K2">
        <v>300</v>
      </c>
      <c r="L2" t="s">
        <v>61</v>
      </c>
      <c r="M2">
        <v>0.64</v>
      </c>
      <c r="N2" t="s">
        <v>57</v>
      </c>
    </row>
    <row r="3" spans="1:14" x14ac:dyDescent="0.35">
      <c r="A3" s="12">
        <v>43151</v>
      </c>
      <c r="B3">
        <v>1</v>
      </c>
      <c r="C3" t="str">
        <f>C2</f>
        <v>Walkamin</v>
      </c>
      <c r="D3" t="s">
        <v>91</v>
      </c>
      <c r="E3">
        <v>1</v>
      </c>
      <c r="F3">
        <v>2</v>
      </c>
      <c r="G3">
        <v>102</v>
      </c>
      <c r="H3">
        <v>1</v>
      </c>
      <c r="I3">
        <v>4</v>
      </c>
      <c r="J3">
        <v>250</v>
      </c>
      <c r="K3">
        <v>600</v>
      </c>
      <c r="L3" t="s">
        <v>65</v>
      </c>
      <c r="M3">
        <v>0.69</v>
      </c>
      <c r="N3" t="s">
        <v>57</v>
      </c>
    </row>
    <row r="4" spans="1:14" x14ac:dyDescent="0.35">
      <c r="A4" s="12">
        <v>43151</v>
      </c>
      <c r="B4">
        <v>1</v>
      </c>
      <c r="C4" t="str">
        <f t="shared" ref="C4:C67" si="0">C3</f>
        <v>Walkamin</v>
      </c>
      <c r="D4" t="s">
        <v>91</v>
      </c>
      <c r="E4">
        <v>1</v>
      </c>
      <c r="F4">
        <v>3</v>
      </c>
      <c r="G4">
        <v>103</v>
      </c>
      <c r="H4">
        <v>1</v>
      </c>
      <c r="I4">
        <v>9</v>
      </c>
      <c r="J4">
        <v>250</v>
      </c>
      <c r="K4">
        <v>150</v>
      </c>
      <c r="L4" t="s">
        <v>61</v>
      </c>
      <c r="M4">
        <v>0.77</v>
      </c>
      <c r="N4" t="s">
        <v>57</v>
      </c>
    </row>
    <row r="5" spans="1:14" x14ac:dyDescent="0.35">
      <c r="A5" s="12">
        <v>43151</v>
      </c>
      <c r="B5">
        <v>1</v>
      </c>
      <c r="C5" t="str">
        <f t="shared" si="0"/>
        <v>Walkamin</v>
      </c>
      <c r="D5" t="s">
        <v>91</v>
      </c>
      <c r="E5">
        <v>1</v>
      </c>
      <c r="F5">
        <v>4</v>
      </c>
      <c r="G5">
        <v>104</v>
      </c>
      <c r="H5">
        <v>1</v>
      </c>
      <c r="I5">
        <v>5</v>
      </c>
      <c r="J5">
        <v>250</v>
      </c>
      <c r="K5">
        <v>150</v>
      </c>
      <c r="L5" t="s">
        <v>55</v>
      </c>
      <c r="M5">
        <v>0.25</v>
      </c>
      <c r="N5" t="s">
        <v>57</v>
      </c>
    </row>
    <row r="6" spans="1:14" x14ac:dyDescent="0.35">
      <c r="A6" s="12">
        <v>43151</v>
      </c>
      <c r="B6">
        <v>1</v>
      </c>
      <c r="C6" t="str">
        <f t="shared" si="0"/>
        <v>Walkamin</v>
      </c>
      <c r="D6" t="s">
        <v>91</v>
      </c>
      <c r="E6">
        <v>1</v>
      </c>
      <c r="F6">
        <v>5</v>
      </c>
      <c r="G6">
        <v>105</v>
      </c>
      <c r="H6">
        <v>1</v>
      </c>
      <c r="I6">
        <v>14</v>
      </c>
      <c r="J6">
        <v>250</v>
      </c>
      <c r="K6">
        <v>300</v>
      </c>
      <c r="L6" t="s">
        <v>92</v>
      </c>
      <c r="M6">
        <v>0.45</v>
      </c>
      <c r="N6" t="s">
        <v>57</v>
      </c>
    </row>
    <row r="7" spans="1:14" x14ac:dyDescent="0.35">
      <c r="A7" s="12">
        <v>43151</v>
      </c>
      <c r="B7">
        <v>1</v>
      </c>
      <c r="C7" t="str">
        <f t="shared" si="0"/>
        <v>Walkamin</v>
      </c>
      <c r="D7" t="s">
        <v>91</v>
      </c>
      <c r="E7">
        <v>1</v>
      </c>
      <c r="F7">
        <v>6</v>
      </c>
      <c r="G7">
        <v>106</v>
      </c>
      <c r="H7">
        <v>1</v>
      </c>
      <c r="I7">
        <v>11</v>
      </c>
      <c r="J7">
        <v>250</v>
      </c>
      <c r="K7">
        <v>450</v>
      </c>
      <c r="L7" t="s">
        <v>61</v>
      </c>
      <c r="M7">
        <v>0.71</v>
      </c>
      <c r="N7" t="s">
        <v>57</v>
      </c>
    </row>
    <row r="8" spans="1:14" x14ac:dyDescent="0.35">
      <c r="A8" s="12">
        <v>43151</v>
      </c>
      <c r="B8">
        <v>1</v>
      </c>
      <c r="C8" t="str">
        <f t="shared" si="0"/>
        <v>Walkamin</v>
      </c>
      <c r="D8" t="s">
        <v>91</v>
      </c>
      <c r="E8">
        <v>1</v>
      </c>
      <c r="F8">
        <v>7</v>
      </c>
      <c r="G8">
        <v>107</v>
      </c>
      <c r="H8">
        <v>1</v>
      </c>
      <c r="I8">
        <v>7</v>
      </c>
      <c r="J8">
        <v>150</v>
      </c>
      <c r="K8">
        <v>450</v>
      </c>
      <c r="L8" t="s">
        <v>55</v>
      </c>
      <c r="M8">
        <v>0.7</v>
      </c>
      <c r="N8" t="s">
        <v>57</v>
      </c>
    </row>
    <row r="9" spans="1:14" x14ac:dyDescent="0.35">
      <c r="A9" s="12">
        <v>43151</v>
      </c>
      <c r="B9">
        <v>1</v>
      </c>
      <c r="C9" t="str">
        <f t="shared" si="0"/>
        <v>Walkamin</v>
      </c>
      <c r="D9" t="s">
        <v>91</v>
      </c>
      <c r="E9">
        <v>1</v>
      </c>
      <c r="F9">
        <v>8</v>
      </c>
      <c r="G9">
        <v>108</v>
      </c>
      <c r="H9">
        <v>1</v>
      </c>
      <c r="I9">
        <v>11</v>
      </c>
      <c r="J9">
        <v>150</v>
      </c>
      <c r="K9">
        <v>450</v>
      </c>
      <c r="L9" t="s">
        <v>61</v>
      </c>
      <c r="M9">
        <v>0.41</v>
      </c>
      <c r="N9" t="s">
        <v>57</v>
      </c>
    </row>
    <row r="10" spans="1:14" x14ac:dyDescent="0.35">
      <c r="A10" s="12">
        <v>43151</v>
      </c>
      <c r="B10">
        <v>1</v>
      </c>
      <c r="C10" t="str">
        <f t="shared" si="0"/>
        <v>Walkamin</v>
      </c>
      <c r="D10" t="s">
        <v>91</v>
      </c>
      <c r="E10">
        <v>1</v>
      </c>
      <c r="F10">
        <v>9</v>
      </c>
      <c r="G10">
        <v>109</v>
      </c>
      <c r="H10">
        <v>1</v>
      </c>
      <c r="I10">
        <v>1</v>
      </c>
      <c r="J10">
        <v>150</v>
      </c>
      <c r="K10">
        <v>150</v>
      </c>
      <c r="L10" t="s">
        <v>65</v>
      </c>
      <c r="M10">
        <v>0.45</v>
      </c>
      <c r="N10" t="s">
        <v>57</v>
      </c>
    </row>
    <row r="11" spans="1:14" x14ac:dyDescent="0.35">
      <c r="A11" s="12">
        <v>43151</v>
      </c>
      <c r="B11">
        <v>1</v>
      </c>
      <c r="C11" t="str">
        <f t="shared" si="0"/>
        <v>Walkamin</v>
      </c>
      <c r="D11" t="s">
        <v>91</v>
      </c>
      <c r="E11">
        <v>1</v>
      </c>
      <c r="F11">
        <v>10</v>
      </c>
      <c r="G11">
        <v>110</v>
      </c>
      <c r="H11">
        <v>1</v>
      </c>
      <c r="I11">
        <v>9</v>
      </c>
      <c r="J11">
        <v>150</v>
      </c>
      <c r="K11">
        <v>150</v>
      </c>
      <c r="L11" t="s">
        <v>61</v>
      </c>
      <c r="M11">
        <v>0.72</v>
      </c>
      <c r="N11" t="s">
        <v>57</v>
      </c>
    </row>
    <row r="12" spans="1:14" x14ac:dyDescent="0.35">
      <c r="A12" s="12">
        <v>43151</v>
      </c>
      <c r="B12">
        <v>1</v>
      </c>
      <c r="C12" t="str">
        <f t="shared" si="0"/>
        <v>Walkamin</v>
      </c>
      <c r="D12" t="s">
        <v>91</v>
      </c>
      <c r="E12">
        <v>1</v>
      </c>
      <c r="F12">
        <v>11</v>
      </c>
      <c r="G12">
        <v>111</v>
      </c>
      <c r="H12">
        <v>1</v>
      </c>
      <c r="I12">
        <v>3</v>
      </c>
      <c r="J12">
        <v>150</v>
      </c>
      <c r="K12">
        <v>450</v>
      </c>
      <c r="L12" t="s">
        <v>65</v>
      </c>
      <c r="M12">
        <v>0.64</v>
      </c>
      <c r="N12" t="s">
        <v>57</v>
      </c>
    </row>
    <row r="13" spans="1:14" x14ac:dyDescent="0.35">
      <c r="A13" s="12">
        <v>43151</v>
      </c>
      <c r="B13">
        <v>1</v>
      </c>
      <c r="C13" t="str">
        <f t="shared" si="0"/>
        <v>Walkamin</v>
      </c>
      <c r="D13" t="s">
        <v>91</v>
      </c>
      <c r="E13">
        <v>1</v>
      </c>
      <c r="F13">
        <v>12</v>
      </c>
      <c r="G13">
        <v>112</v>
      </c>
      <c r="H13">
        <v>1</v>
      </c>
      <c r="I13">
        <v>5</v>
      </c>
      <c r="J13">
        <v>150</v>
      </c>
      <c r="K13">
        <v>150</v>
      </c>
      <c r="L13" t="s">
        <v>55</v>
      </c>
      <c r="M13">
        <v>0.56000000000000005</v>
      </c>
      <c r="N13" t="s">
        <v>57</v>
      </c>
    </row>
    <row r="14" spans="1:14" x14ac:dyDescent="0.35">
      <c r="A14" s="12">
        <v>43151</v>
      </c>
      <c r="B14">
        <v>1</v>
      </c>
      <c r="C14" t="str">
        <f t="shared" si="0"/>
        <v>Walkamin</v>
      </c>
      <c r="D14" t="s">
        <v>91</v>
      </c>
      <c r="E14">
        <v>1</v>
      </c>
      <c r="F14">
        <v>13</v>
      </c>
      <c r="G14">
        <v>113</v>
      </c>
      <c r="H14">
        <v>1</v>
      </c>
      <c r="I14">
        <v>7</v>
      </c>
      <c r="J14">
        <v>200</v>
      </c>
      <c r="K14">
        <v>450</v>
      </c>
      <c r="L14" t="s">
        <v>55</v>
      </c>
      <c r="M14">
        <v>0.34</v>
      </c>
      <c r="N14" t="s">
        <v>57</v>
      </c>
    </row>
    <row r="15" spans="1:14" x14ac:dyDescent="0.35">
      <c r="A15" s="12">
        <v>43151</v>
      </c>
      <c r="B15">
        <v>1</v>
      </c>
      <c r="C15" t="str">
        <f t="shared" si="0"/>
        <v>Walkamin</v>
      </c>
      <c r="D15" t="s">
        <v>91</v>
      </c>
      <c r="E15">
        <v>1</v>
      </c>
      <c r="F15">
        <v>14</v>
      </c>
      <c r="G15">
        <v>114</v>
      </c>
      <c r="H15">
        <v>1</v>
      </c>
      <c r="I15">
        <v>5</v>
      </c>
      <c r="J15">
        <v>200</v>
      </c>
      <c r="K15">
        <v>150</v>
      </c>
      <c r="L15" t="s">
        <v>55</v>
      </c>
      <c r="M15">
        <v>0.3</v>
      </c>
      <c r="N15" t="s">
        <v>57</v>
      </c>
    </row>
    <row r="16" spans="1:14" x14ac:dyDescent="0.35">
      <c r="A16" s="12">
        <v>43151</v>
      </c>
      <c r="B16">
        <v>1</v>
      </c>
      <c r="C16" t="str">
        <f t="shared" si="0"/>
        <v>Walkamin</v>
      </c>
      <c r="D16" t="s">
        <v>91</v>
      </c>
      <c r="E16">
        <v>1</v>
      </c>
      <c r="F16">
        <v>15</v>
      </c>
      <c r="G16">
        <v>115</v>
      </c>
      <c r="H16">
        <v>2</v>
      </c>
      <c r="I16">
        <v>5</v>
      </c>
      <c r="J16">
        <v>200</v>
      </c>
      <c r="K16">
        <v>150</v>
      </c>
      <c r="L16" t="s">
        <v>55</v>
      </c>
      <c r="M16">
        <v>0.35</v>
      </c>
      <c r="N16" t="s">
        <v>57</v>
      </c>
    </row>
    <row r="17" spans="1:14" x14ac:dyDescent="0.35">
      <c r="A17" s="12">
        <v>43151</v>
      </c>
      <c r="B17">
        <v>1</v>
      </c>
      <c r="C17" t="str">
        <f t="shared" si="0"/>
        <v>Walkamin</v>
      </c>
      <c r="D17" t="s">
        <v>91</v>
      </c>
      <c r="E17">
        <v>1</v>
      </c>
      <c r="F17">
        <v>16</v>
      </c>
      <c r="G17">
        <v>116</v>
      </c>
      <c r="H17">
        <v>1</v>
      </c>
      <c r="I17">
        <v>6</v>
      </c>
      <c r="J17">
        <v>200</v>
      </c>
      <c r="K17">
        <v>300</v>
      </c>
      <c r="L17" t="s">
        <v>55</v>
      </c>
      <c r="M17">
        <v>0.56000000000000005</v>
      </c>
      <c r="N17" t="s">
        <v>57</v>
      </c>
    </row>
    <row r="18" spans="1:14" x14ac:dyDescent="0.35">
      <c r="A18" s="12">
        <v>43151</v>
      </c>
      <c r="B18">
        <v>1</v>
      </c>
      <c r="C18" t="str">
        <f t="shared" si="0"/>
        <v>Walkamin</v>
      </c>
      <c r="D18" t="s">
        <v>91</v>
      </c>
      <c r="E18">
        <v>1</v>
      </c>
      <c r="F18">
        <v>17</v>
      </c>
      <c r="G18">
        <v>117</v>
      </c>
      <c r="H18">
        <v>1</v>
      </c>
      <c r="I18">
        <v>13</v>
      </c>
      <c r="J18">
        <v>200</v>
      </c>
      <c r="K18">
        <v>150</v>
      </c>
      <c r="L18" t="s">
        <v>92</v>
      </c>
      <c r="M18">
        <v>0.49</v>
      </c>
      <c r="N18" t="s">
        <v>57</v>
      </c>
    </row>
    <row r="19" spans="1:14" x14ac:dyDescent="0.35">
      <c r="A19" s="12">
        <v>43151</v>
      </c>
      <c r="B19">
        <v>1</v>
      </c>
      <c r="C19" t="str">
        <f t="shared" si="0"/>
        <v>Walkamin</v>
      </c>
      <c r="D19" t="s">
        <v>91</v>
      </c>
      <c r="E19">
        <v>1</v>
      </c>
      <c r="F19">
        <v>18</v>
      </c>
      <c r="G19">
        <v>118</v>
      </c>
      <c r="H19">
        <v>1</v>
      </c>
      <c r="I19">
        <v>14</v>
      </c>
      <c r="J19">
        <v>200</v>
      </c>
      <c r="K19">
        <v>300</v>
      </c>
      <c r="L19" t="s">
        <v>92</v>
      </c>
      <c r="M19">
        <v>0.57999999999999996</v>
      </c>
      <c r="N19" t="s">
        <v>57</v>
      </c>
    </row>
    <row r="20" spans="1:14" x14ac:dyDescent="0.35">
      <c r="A20" s="12">
        <v>43151</v>
      </c>
      <c r="B20">
        <v>1</v>
      </c>
      <c r="C20" t="str">
        <f t="shared" si="0"/>
        <v>Walkamin</v>
      </c>
      <c r="D20" t="s">
        <v>91</v>
      </c>
      <c r="E20">
        <v>2</v>
      </c>
      <c r="F20">
        <v>1</v>
      </c>
      <c r="G20">
        <v>201</v>
      </c>
      <c r="H20">
        <v>2</v>
      </c>
      <c r="I20">
        <v>9</v>
      </c>
      <c r="J20">
        <v>250</v>
      </c>
      <c r="K20">
        <v>150</v>
      </c>
      <c r="L20" t="s">
        <v>61</v>
      </c>
      <c r="M20">
        <v>0.55000000000000004</v>
      </c>
      <c r="N20" t="s">
        <v>57</v>
      </c>
    </row>
    <row r="21" spans="1:14" x14ac:dyDescent="0.35">
      <c r="A21" s="12">
        <v>43151</v>
      </c>
      <c r="B21">
        <v>1</v>
      </c>
      <c r="C21" t="str">
        <f t="shared" si="0"/>
        <v>Walkamin</v>
      </c>
      <c r="D21" t="s">
        <v>91</v>
      </c>
      <c r="E21">
        <v>2</v>
      </c>
      <c r="F21">
        <v>2</v>
      </c>
      <c r="G21">
        <v>202</v>
      </c>
      <c r="H21">
        <v>1</v>
      </c>
      <c r="I21">
        <v>7</v>
      </c>
      <c r="J21">
        <v>250</v>
      </c>
      <c r="K21">
        <v>450</v>
      </c>
      <c r="L21" t="s">
        <v>55</v>
      </c>
      <c r="M21">
        <v>0.3</v>
      </c>
      <c r="N21" t="s">
        <v>57</v>
      </c>
    </row>
    <row r="22" spans="1:14" x14ac:dyDescent="0.35">
      <c r="A22" s="12">
        <v>43151</v>
      </c>
      <c r="B22">
        <v>1</v>
      </c>
      <c r="C22" t="str">
        <f t="shared" si="0"/>
        <v>Walkamin</v>
      </c>
      <c r="D22" t="s">
        <v>91</v>
      </c>
      <c r="E22">
        <v>2</v>
      </c>
      <c r="F22">
        <v>3</v>
      </c>
      <c r="G22">
        <v>203</v>
      </c>
      <c r="H22">
        <v>1</v>
      </c>
      <c r="I22">
        <v>15</v>
      </c>
      <c r="J22">
        <v>250</v>
      </c>
      <c r="K22">
        <v>450</v>
      </c>
      <c r="L22" t="s">
        <v>92</v>
      </c>
      <c r="M22">
        <v>0.69</v>
      </c>
      <c r="N22" t="s">
        <v>57</v>
      </c>
    </row>
    <row r="23" spans="1:14" x14ac:dyDescent="0.35">
      <c r="A23" s="12">
        <v>43151</v>
      </c>
      <c r="B23">
        <v>1</v>
      </c>
      <c r="C23" t="str">
        <f t="shared" si="0"/>
        <v>Walkamin</v>
      </c>
      <c r="D23" t="s">
        <v>91</v>
      </c>
      <c r="E23">
        <v>2</v>
      </c>
      <c r="F23">
        <v>4</v>
      </c>
      <c r="G23">
        <v>204</v>
      </c>
      <c r="H23">
        <v>1</v>
      </c>
      <c r="I23">
        <v>16</v>
      </c>
      <c r="J23">
        <v>250</v>
      </c>
      <c r="K23">
        <v>600</v>
      </c>
      <c r="L23" t="s">
        <v>92</v>
      </c>
      <c r="M23">
        <v>0.65</v>
      </c>
      <c r="N23" t="s">
        <v>57</v>
      </c>
    </row>
    <row r="24" spans="1:14" x14ac:dyDescent="0.35">
      <c r="A24" s="12">
        <v>43151</v>
      </c>
      <c r="B24">
        <v>1</v>
      </c>
      <c r="C24" t="str">
        <f t="shared" si="0"/>
        <v>Walkamin</v>
      </c>
      <c r="D24" t="s">
        <v>91</v>
      </c>
      <c r="E24">
        <v>2</v>
      </c>
      <c r="F24">
        <v>5</v>
      </c>
      <c r="G24">
        <v>205</v>
      </c>
      <c r="H24">
        <v>1</v>
      </c>
      <c r="I24">
        <v>13</v>
      </c>
      <c r="J24">
        <v>250</v>
      </c>
      <c r="K24">
        <v>150</v>
      </c>
      <c r="L24" t="s">
        <v>92</v>
      </c>
      <c r="M24">
        <v>0.24</v>
      </c>
      <c r="N24" t="s">
        <v>57</v>
      </c>
    </row>
    <row r="25" spans="1:14" x14ac:dyDescent="0.35">
      <c r="A25" s="12">
        <v>43151</v>
      </c>
      <c r="B25">
        <v>1</v>
      </c>
      <c r="C25" t="str">
        <f t="shared" si="0"/>
        <v>Walkamin</v>
      </c>
      <c r="D25" t="s">
        <v>91</v>
      </c>
      <c r="E25">
        <v>2</v>
      </c>
      <c r="F25">
        <v>6</v>
      </c>
      <c r="G25">
        <v>206</v>
      </c>
      <c r="H25">
        <v>1</v>
      </c>
      <c r="I25">
        <v>6</v>
      </c>
      <c r="J25">
        <v>250</v>
      </c>
      <c r="K25">
        <v>300</v>
      </c>
      <c r="L25" t="s">
        <v>55</v>
      </c>
      <c r="M25">
        <v>0.51</v>
      </c>
      <c r="N25" t="s">
        <v>57</v>
      </c>
    </row>
    <row r="26" spans="1:14" x14ac:dyDescent="0.35">
      <c r="A26" s="12">
        <v>43151</v>
      </c>
      <c r="B26">
        <v>1</v>
      </c>
      <c r="C26" t="str">
        <f t="shared" si="0"/>
        <v>Walkamin</v>
      </c>
      <c r="D26" t="s">
        <v>91</v>
      </c>
      <c r="E26">
        <v>2</v>
      </c>
      <c r="F26">
        <v>7</v>
      </c>
      <c r="G26">
        <v>207</v>
      </c>
      <c r="H26">
        <v>1</v>
      </c>
      <c r="I26">
        <v>14</v>
      </c>
      <c r="J26">
        <v>150</v>
      </c>
      <c r="K26">
        <v>300</v>
      </c>
      <c r="L26" t="s">
        <v>92</v>
      </c>
      <c r="M26">
        <v>0.7</v>
      </c>
      <c r="N26" t="s">
        <v>57</v>
      </c>
    </row>
    <row r="27" spans="1:14" x14ac:dyDescent="0.35">
      <c r="A27" s="12">
        <v>43151</v>
      </c>
      <c r="B27">
        <v>1</v>
      </c>
      <c r="C27" t="str">
        <f t="shared" si="0"/>
        <v>Walkamin</v>
      </c>
      <c r="D27" t="s">
        <v>91</v>
      </c>
      <c r="E27">
        <v>2</v>
      </c>
      <c r="F27">
        <v>8</v>
      </c>
      <c r="G27">
        <v>208</v>
      </c>
      <c r="H27">
        <v>1</v>
      </c>
      <c r="I27">
        <v>13</v>
      </c>
      <c r="J27">
        <v>150</v>
      </c>
      <c r="K27">
        <v>150</v>
      </c>
      <c r="L27" t="s">
        <v>92</v>
      </c>
      <c r="M27">
        <v>0.26</v>
      </c>
      <c r="N27" t="s">
        <v>57</v>
      </c>
    </row>
    <row r="28" spans="1:14" x14ac:dyDescent="0.35">
      <c r="A28" s="12">
        <v>43151</v>
      </c>
      <c r="B28">
        <v>1</v>
      </c>
      <c r="C28" t="str">
        <f t="shared" si="0"/>
        <v>Walkamin</v>
      </c>
      <c r="D28" t="s">
        <v>91</v>
      </c>
      <c r="E28">
        <v>2</v>
      </c>
      <c r="F28">
        <v>9</v>
      </c>
      <c r="G28">
        <v>209</v>
      </c>
      <c r="H28">
        <v>2</v>
      </c>
      <c r="I28">
        <v>3</v>
      </c>
      <c r="J28">
        <v>150</v>
      </c>
      <c r="K28">
        <v>450</v>
      </c>
      <c r="L28" t="s">
        <v>65</v>
      </c>
      <c r="M28">
        <v>0.71</v>
      </c>
      <c r="N28" t="s">
        <v>57</v>
      </c>
    </row>
    <row r="29" spans="1:14" x14ac:dyDescent="0.35">
      <c r="A29" s="12">
        <v>43151</v>
      </c>
      <c r="B29">
        <v>1</v>
      </c>
      <c r="C29" t="str">
        <f t="shared" si="0"/>
        <v>Walkamin</v>
      </c>
      <c r="D29" t="s">
        <v>91</v>
      </c>
      <c r="E29">
        <v>2</v>
      </c>
      <c r="F29">
        <v>10</v>
      </c>
      <c r="G29">
        <v>210</v>
      </c>
      <c r="H29">
        <v>2</v>
      </c>
      <c r="I29">
        <v>11</v>
      </c>
      <c r="J29">
        <v>150</v>
      </c>
      <c r="K29">
        <v>450</v>
      </c>
      <c r="L29" t="s">
        <v>61</v>
      </c>
      <c r="M29">
        <v>0.77</v>
      </c>
      <c r="N29" t="s">
        <v>57</v>
      </c>
    </row>
    <row r="30" spans="1:14" x14ac:dyDescent="0.35">
      <c r="A30" s="12">
        <v>43151</v>
      </c>
      <c r="B30">
        <v>1</v>
      </c>
      <c r="C30" t="str">
        <f t="shared" si="0"/>
        <v>Walkamin</v>
      </c>
      <c r="D30" t="s">
        <v>91</v>
      </c>
      <c r="E30">
        <v>2</v>
      </c>
      <c r="F30">
        <v>11</v>
      </c>
      <c r="G30">
        <v>211</v>
      </c>
      <c r="H30">
        <v>2</v>
      </c>
      <c r="I30">
        <v>7</v>
      </c>
      <c r="J30">
        <v>150</v>
      </c>
      <c r="K30">
        <v>450</v>
      </c>
      <c r="L30" t="s">
        <v>55</v>
      </c>
      <c r="M30">
        <v>0.37</v>
      </c>
      <c r="N30" t="s">
        <v>57</v>
      </c>
    </row>
    <row r="31" spans="1:14" x14ac:dyDescent="0.35">
      <c r="A31" s="12">
        <v>43151</v>
      </c>
      <c r="B31">
        <v>1</v>
      </c>
      <c r="C31" t="str">
        <f t="shared" si="0"/>
        <v>Walkamin</v>
      </c>
      <c r="D31" t="s">
        <v>91</v>
      </c>
      <c r="E31">
        <v>2</v>
      </c>
      <c r="F31">
        <v>12</v>
      </c>
      <c r="G31">
        <v>212</v>
      </c>
      <c r="H31">
        <v>1</v>
      </c>
      <c r="I31">
        <v>10</v>
      </c>
      <c r="J31">
        <v>150</v>
      </c>
      <c r="K31">
        <v>300</v>
      </c>
      <c r="L31" t="s">
        <v>61</v>
      </c>
      <c r="M31">
        <v>0.68</v>
      </c>
      <c r="N31" t="s">
        <v>57</v>
      </c>
    </row>
    <row r="32" spans="1:14" x14ac:dyDescent="0.35">
      <c r="A32" s="12">
        <v>43151</v>
      </c>
      <c r="B32">
        <v>1</v>
      </c>
      <c r="C32" t="str">
        <f t="shared" si="0"/>
        <v>Walkamin</v>
      </c>
      <c r="D32" t="s">
        <v>91</v>
      </c>
      <c r="E32">
        <v>2</v>
      </c>
      <c r="F32">
        <v>13</v>
      </c>
      <c r="G32">
        <v>213</v>
      </c>
      <c r="H32">
        <v>2</v>
      </c>
      <c r="I32">
        <v>13</v>
      </c>
      <c r="J32">
        <v>200</v>
      </c>
      <c r="K32">
        <v>150</v>
      </c>
      <c r="L32" t="s">
        <v>92</v>
      </c>
      <c r="M32">
        <v>0.34</v>
      </c>
      <c r="N32" t="s">
        <v>57</v>
      </c>
    </row>
    <row r="33" spans="1:14" x14ac:dyDescent="0.35">
      <c r="A33" s="12">
        <v>43151</v>
      </c>
      <c r="B33">
        <v>1</v>
      </c>
      <c r="C33" t="str">
        <f t="shared" si="0"/>
        <v>Walkamin</v>
      </c>
      <c r="D33" t="s">
        <v>91</v>
      </c>
      <c r="E33">
        <v>2</v>
      </c>
      <c r="F33">
        <v>14</v>
      </c>
      <c r="G33">
        <v>214</v>
      </c>
      <c r="H33">
        <v>1</v>
      </c>
      <c r="I33">
        <v>12</v>
      </c>
      <c r="J33">
        <v>200</v>
      </c>
      <c r="K33">
        <v>600</v>
      </c>
      <c r="L33" t="s">
        <v>61</v>
      </c>
      <c r="M33">
        <v>0.69</v>
      </c>
      <c r="N33" t="s">
        <v>57</v>
      </c>
    </row>
    <row r="34" spans="1:14" x14ac:dyDescent="0.35">
      <c r="A34" s="12">
        <v>43151</v>
      </c>
      <c r="B34">
        <v>1</v>
      </c>
      <c r="C34" t="str">
        <f t="shared" si="0"/>
        <v>Walkamin</v>
      </c>
      <c r="D34" t="s">
        <v>91</v>
      </c>
      <c r="E34">
        <v>2</v>
      </c>
      <c r="F34">
        <v>15</v>
      </c>
      <c r="G34">
        <v>215</v>
      </c>
      <c r="H34">
        <v>1</v>
      </c>
      <c r="I34">
        <v>4</v>
      </c>
      <c r="J34">
        <v>200</v>
      </c>
      <c r="K34">
        <v>600</v>
      </c>
      <c r="L34" t="s">
        <v>65</v>
      </c>
      <c r="M34">
        <v>0.67</v>
      </c>
      <c r="N34" t="s">
        <v>57</v>
      </c>
    </row>
    <row r="35" spans="1:14" x14ac:dyDescent="0.35">
      <c r="A35" s="12">
        <v>43151</v>
      </c>
      <c r="B35">
        <v>1</v>
      </c>
      <c r="C35" t="str">
        <f t="shared" si="0"/>
        <v>Walkamin</v>
      </c>
      <c r="D35" t="s">
        <v>91</v>
      </c>
      <c r="E35">
        <v>2</v>
      </c>
      <c r="F35">
        <v>16</v>
      </c>
      <c r="G35">
        <v>216</v>
      </c>
      <c r="H35">
        <v>1</v>
      </c>
      <c r="I35">
        <v>8</v>
      </c>
      <c r="J35">
        <v>200</v>
      </c>
      <c r="K35">
        <v>600</v>
      </c>
      <c r="L35" t="s">
        <v>55</v>
      </c>
      <c r="M35">
        <v>0.59</v>
      </c>
      <c r="N35" t="s">
        <v>57</v>
      </c>
    </row>
    <row r="36" spans="1:14" x14ac:dyDescent="0.35">
      <c r="A36" s="12">
        <v>43151</v>
      </c>
      <c r="B36">
        <v>1</v>
      </c>
      <c r="C36" t="str">
        <f t="shared" si="0"/>
        <v>Walkamin</v>
      </c>
      <c r="D36" t="s">
        <v>91</v>
      </c>
      <c r="E36">
        <v>2</v>
      </c>
      <c r="F36">
        <v>17</v>
      </c>
      <c r="G36">
        <v>217</v>
      </c>
      <c r="H36">
        <v>2</v>
      </c>
      <c r="I36">
        <v>8</v>
      </c>
      <c r="J36">
        <v>200</v>
      </c>
      <c r="K36">
        <v>600</v>
      </c>
      <c r="L36" t="s">
        <v>55</v>
      </c>
      <c r="M36">
        <v>0.64</v>
      </c>
      <c r="N36" t="s">
        <v>57</v>
      </c>
    </row>
    <row r="37" spans="1:14" x14ac:dyDescent="0.35">
      <c r="A37" s="12">
        <v>43151</v>
      </c>
      <c r="B37">
        <v>1</v>
      </c>
      <c r="C37" t="str">
        <f t="shared" si="0"/>
        <v>Walkamin</v>
      </c>
      <c r="D37" t="s">
        <v>91</v>
      </c>
      <c r="E37">
        <v>2</v>
      </c>
      <c r="F37">
        <v>18</v>
      </c>
      <c r="G37">
        <v>218</v>
      </c>
      <c r="H37">
        <v>2</v>
      </c>
      <c r="I37">
        <v>4</v>
      </c>
      <c r="J37">
        <v>200</v>
      </c>
      <c r="K37">
        <v>600</v>
      </c>
      <c r="L37" t="s">
        <v>65</v>
      </c>
      <c r="M37">
        <v>0.73</v>
      </c>
      <c r="N37" t="s">
        <v>57</v>
      </c>
    </row>
    <row r="38" spans="1:14" x14ac:dyDescent="0.35">
      <c r="A38" s="12">
        <v>43151</v>
      </c>
      <c r="B38">
        <v>1</v>
      </c>
      <c r="C38" t="str">
        <f t="shared" si="0"/>
        <v>Walkamin</v>
      </c>
      <c r="D38" t="s">
        <v>91</v>
      </c>
      <c r="E38">
        <v>3</v>
      </c>
      <c r="F38">
        <v>1</v>
      </c>
      <c r="G38">
        <v>301</v>
      </c>
      <c r="H38">
        <v>2</v>
      </c>
      <c r="I38">
        <v>16</v>
      </c>
      <c r="J38">
        <v>250</v>
      </c>
      <c r="K38">
        <v>600</v>
      </c>
      <c r="L38" t="s">
        <v>92</v>
      </c>
      <c r="M38">
        <v>0.47</v>
      </c>
      <c r="N38" t="s">
        <v>57</v>
      </c>
    </row>
    <row r="39" spans="1:14" x14ac:dyDescent="0.35">
      <c r="A39" s="12">
        <v>43151</v>
      </c>
      <c r="B39">
        <v>1</v>
      </c>
      <c r="C39" t="str">
        <f t="shared" si="0"/>
        <v>Walkamin</v>
      </c>
      <c r="D39" t="s">
        <v>91</v>
      </c>
      <c r="E39">
        <v>3</v>
      </c>
      <c r="F39">
        <v>2</v>
      </c>
      <c r="G39">
        <v>302</v>
      </c>
      <c r="H39">
        <v>2</v>
      </c>
      <c r="I39">
        <v>10</v>
      </c>
      <c r="J39">
        <v>250</v>
      </c>
      <c r="K39">
        <v>300</v>
      </c>
      <c r="L39" t="s">
        <v>61</v>
      </c>
      <c r="M39">
        <v>0.69</v>
      </c>
      <c r="N39" t="s">
        <v>57</v>
      </c>
    </row>
    <row r="40" spans="1:14" x14ac:dyDescent="0.35">
      <c r="A40" s="12">
        <v>43151</v>
      </c>
      <c r="B40">
        <v>1</v>
      </c>
      <c r="C40" t="str">
        <f t="shared" si="0"/>
        <v>Walkamin</v>
      </c>
      <c r="D40" t="s">
        <v>91</v>
      </c>
      <c r="E40">
        <v>3</v>
      </c>
      <c r="F40">
        <v>3</v>
      </c>
      <c r="G40">
        <v>303</v>
      </c>
      <c r="H40">
        <v>2</v>
      </c>
      <c r="I40">
        <v>15</v>
      </c>
      <c r="J40">
        <v>250</v>
      </c>
      <c r="K40">
        <v>450</v>
      </c>
      <c r="L40" t="s">
        <v>92</v>
      </c>
      <c r="M40">
        <v>0.66</v>
      </c>
      <c r="N40" t="s">
        <v>57</v>
      </c>
    </row>
    <row r="41" spans="1:14" x14ac:dyDescent="0.35">
      <c r="A41" s="12">
        <v>43151</v>
      </c>
      <c r="B41">
        <v>1</v>
      </c>
      <c r="C41" t="str">
        <f t="shared" si="0"/>
        <v>Walkamin</v>
      </c>
      <c r="D41" t="s">
        <v>91</v>
      </c>
      <c r="E41">
        <v>3</v>
      </c>
      <c r="F41">
        <v>4</v>
      </c>
      <c r="G41">
        <v>304</v>
      </c>
      <c r="H41">
        <v>1</v>
      </c>
      <c r="I41">
        <v>12</v>
      </c>
      <c r="J41">
        <v>250</v>
      </c>
      <c r="K41">
        <v>600</v>
      </c>
      <c r="L41" t="s">
        <v>61</v>
      </c>
      <c r="M41">
        <v>0.76</v>
      </c>
      <c r="N41" t="s">
        <v>57</v>
      </c>
    </row>
    <row r="42" spans="1:14" x14ac:dyDescent="0.35">
      <c r="A42" s="12">
        <v>43151</v>
      </c>
      <c r="B42">
        <v>1</v>
      </c>
      <c r="C42" t="str">
        <f t="shared" si="0"/>
        <v>Walkamin</v>
      </c>
      <c r="D42" t="s">
        <v>91</v>
      </c>
      <c r="E42">
        <v>3</v>
      </c>
      <c r="F42">
        <v>5</v>
      </c>
      <c r="G42">
        <v>305</v>
      </c>
      <c r="H42">
        <v>1</v>
      </c>
      <c r="I42">
        <v>1</v>
      </c>
      <c r="J42">
        <v>250</v>
      </c>
      <c r="K42">
        <v>150</v>
      </c>
      <c r="L42" t="s">
        <v>65</v>
      </c>
      <c r="M42">
        <v>0.25</v>
      </c>
      <c r="N42" t="s">
        <v>57</v>
      </c>
    </row>
    <row r="43" spans="1:14" x14ac:dyDescent="0.35">
      <c r="A43" s="12">
        <v>43151</v>
      </c>
      <c r="B43">
        <v>1</v>
      </c>
      <c r="C43" t="str">
        <f t="shared" si="0"/>
        <v>Walkamin</v>
      </c>
      <c r="D43" t="s">
        <v>91</v>
      </c>
      <c r="E43">
        <v>3</v>
      </c>
      <c r="F43">
        <v>6</v>
      </c>
      <c r="G43">
        <v>306</v>
      </c>
      <c r="H43">
        <v>1</v>
      </c>
      <c r="I43">
        <v>8</v>
      </c>
      <c r="J43">
        <v>250</v>
      </c>
      <c r="K43">
        <v>600</v>
      </c>
      <c r="L43" t="s">
        <v>55</v>
      </c>
      <c r="M43">
        <v>0.44</v>
      </c>
      <c r="N43" t="s">
        <v>57</v>
      </c>
    </row>
    <row r="44" spans="1:14" x14ac:dyDescent="0.35">
      <c r="A44" s="12">
        <v>43151</v>
      </c>
      <c r="B44">
        <v>1</v>
      </c>
      <c r="C44" t="str">
        <f t="shared" si="0"/>
        <v>Walkamin</v>
      </c>
      <c r="D44" t="s">
        <v>91</v>
      </c>
      <c r="E44">
        <v>3</v>
      </c>
      <c r="F44">
        <v>7</v>
      </c>
      <c r="G44">
        <v>307</v>
      </c>
      <c r="H44">
        <v>1</v>
      </c>
      <c r="I44">
        <v>2</v>
      </c>
      <c r="J44">
        <v>150</v>
      </c>
      <c r="K44">
        <v>300</v>
      </c>
      <c r="L44" t="s">
        <v>65</v>
      </c>
      <c r="M44">
        <v>0.68</v>
      </c>
      <c r="N44" t="s">
        <v>57</v>
      </c>
    </row>
    <row r="45" spans="1:14" x14ac:dyDescent="0.35">
      <c r="A45" s="12">
        <v>43151</v>
      </c>
      <c r="B45">
        <v>1</v>
      </c>
      <c r="C45" t="str">
        <f t="shared" si="0"/>
        <v>Walkamin</v>
      </c>
      <c r="D45" t="s">
        <v>91</v>
      </c>
      <c r="E45">
        <v>3</v>
      </c>
      <c r="F45">
        <v>8</v>
      </c>
      <c r="G45">
        <v>308</v>
      </c>
      <c r="H45">
        <v>2</v>
      </c>
      <c r="I45">
        <v>10</v>
      </c>
      <c r="J45">
        <v>150</v>
      </c>
      <c r="K45">
        <v>300</v>
      </c>
      <c r="L45" t="s">
        <v>61</v>
      </c>
      <c r="M45">
        <v>0.68</v>
      </c>
      <c r="N45" t="s">
        <v>57</v>
      </c>
    </row>
    <row r="46" spans="1:14" x14ac:dyDescent="0.35">
      <c r="A46" s="12">
        <v>43151</v>
      </c>
      <c r="B46">
        <v>1</v>
      </c>
      <c r="C46" t="str">
        <f t="shared" si="0"/>
        <v>Walkamin</v>
      </c>
      <c r="D46" t="s">
        <v>91</v>
      </c>
      <c r="E46">
        <v>3</v>
      </c>
      <c r="F46">
        <v>9</v>
      </c>
      <c r="G46">
        <v>309</v>
      </c>
      <c r="H46">
        <v>2</v>
      </c>
      <c r="I46">
        <v>14</v>
      </c>
      <c r="J46">
        <v>150</v>
      </c>
      <c r="K46">
        <v>300</v>
      </c>
      <c r="L46" t="s">
        <v>92</v>
      </c>
      <c r="M46">
        <v>0.4</v>
      </c>
      <c r="N46" t="s">
        <v>57</v>
      </c>
    </row>
    <row r="47" spans="1:14" x14ac:dyDescent="0.35">
      <c r="A47" s="12">
        <v>43151</v>
      </c>
      <c r="B47">
        <v>1</v>
      </c>
      <c r="C47" t="str">
        <f t="shared" si="0"/>
        <v>Walkamin</v>
      </c>
      <c r="D47" t="s">
        <v>91</v>
      </c>
      <c r="E47">
        <v>3</v>
      </c>
      <c r="F47">
        <v>10</v>
      </c>
      <c r="G47">
        <v>310</v>
      </c>
      <c r="H47">
        <v>2</v>
      </c>
      <c r="I47">
        <v>5</v>
      </c>
      <c r="J47">
        <v>150</v>
      </c>
      <c r="K47">
        <v>150</v>
      </c>
      <c r="L47" t="s">
        <v>55</v>
      </c>
      <c r="M47">
        <v>0.32</v>
      </c>
      <c r="N47" t="s">
        <v>57</v>
      </c>
    </row>
    <row r="48" spans="1:14" x14ac:dyDescent="0.35">
      <c r="A48" s="12">
        <v>43151</v>
      </c>
      <c r="B48">
        <v>1</v>
      </c>
      <c r="C48" t="str">
        <f t="shared" si="0"/>
        <v>Walkamin</v>
      </c>
      <c r="D48" t="s">
        <v>91</v>
      </c>
      <c r="E48">
        <v>3</v>
      </c>
      <c r="F48">
        <v>11</v>
      </c>
      <c r="G48">
        <v>311</v>
      </c>
      <c r="H48">
        <v>1</v>
      </c>
      <c r="I48">
        <v>12</v>
      </c>
      <c r="J48">
        <v>150</v>
      </c>
      <c r="K48">
        <v>600</v>
      </c>
      <c r="L48" t="s">
        <v>61</v>
      </c>
      <c r="M48">
        <v>0.7</v>
      </c>
      <c r="N48" t="s">
        <v>57</v>
      </c>
    </row>
    <row r="49" spans="1:14" x14ac:dyDescent="0.35">
      <c r="A49" s="12">
        <v>43151</v>
      </c>
      <c r="B49">
        <v>1</v>
      </c>
      <c r="C49" t="str">
        <f t="shared" si="0"/>
        <v>Walkamin</v>
      </c>
      <c r="D49" t="s">
        <v>91</v>
      </c>
      <c r="E49">
        <v>3</v>
      </c>
      <c r="F49">
        <v>12</v>
      </c>
      <c r="G49">
        <v>312</v>
      </c>
      <c r="H49">
        <v>1</v>
      </c>
      <c r="I49">
        <v>16</v>
      </c>
      <c r="J49">
        <v>150</v>
      </c>
      <c r="K49">
        <v>600</v>
      </c>
      <c r="L49" t="s">
        <v>92</v>
      </c>
      <c r="M49">
        <v>0.44</v>
      </c>
      <c r="N49" t="s">
        <v>57</v>
      </c>
    </row>
    <row r="50" spans="1:14" x14ac:dyDescent="0.35">
      <c r="A50" s="12">
        <v>43151</v>
      </c>
      <c r="B50">
        <v>1</v>
      </c>
      <c r="C50" t="str">
        <f t="shared" si="0"/>
        <v>Walkamin</v>
      </c>
      <c r="D50" t="s">
        <v>91</v>
      </c>
      <c r="E50">
        <v>3</v>
      </c>
      <c r="F50">
        <v>13</v>
      </c>
      <c r="G50">
        <v>313</v>
      </c>
      <c r="H50">
        <v>1</v>
      </c>
      <c r="I50">
        <v>15</v>
      </c>
      <c r="J50">
        <v>200</v>
      </c>
      <c r="K50">
        <v>450</v>
      </c>
      <c r="L50" t="s">
        <v>92</v>
      </c>
      <c r="M50">
        <v>0.55000000000000004</v>
      </c>
      <c r="N50" t="s">
        <v>57</v>
      </c>
    </row>
    <row r="51" spans="1:14" x14ac:dyDescent="0.35">
      <c r="A51" s="12">
        <v>43151</v>
      </c>
      <c r="B51">
        <v>1</v>
      </c>
      <c r="C51" t="str">
        <f t="shared" si="0"/>
        <v>Walkamin</v>
      </c>
      <c r="D51" t="s">
        <v>91</v>
      </c>
      <c r="E51">
        <v>3</v>
      </c>
      <c r="F51">
        <v>14</v>
      </c>
      <c r="G51">
        <v>314</v>
      </c>
      <c r="H51">
        <v>3</v>
      </c>
      <c r="I51">
        <v>8</v>
      </c>
      <c r="J51">
        <v>200</v>
      </c>
      <c r="K51">
        <v>600</v>
      </c>
      <c r="L51" t="s">
        <v>55</v>
      </c>
      <c r="M51">
        <v>0.35</v>
      </c>
      <c r="N51" t="s">
        <v>57</v>
      </c>
    </row>
    <row r="52" spans="1:14" x14ac:dyDescent="0.35">
      <c r="A52" s="12">
        <v>43151</v>
      </c>
      <c r="B52">
        <v>1</v>
      </c>
      <c r="C52" t="str">
        <f t="shared" si="0"/>
        <v>Walkamin</v>
      </c>
      <c r="D52" t="s">
        <v>91</v>
      </c>
      <c r="E52">
        <v>3</v>
      </c>
      <c r="F52">
        <v>15</v>
      </c>
      <c r="G52">
        <v>315</v>
      </c>
      <c r="H52">
        <v>1</v>
      </c>
      <c r="I52">
        <v>11</v>
      </c>
      <c r="J52">
        <v>200</v>
      </c>
      <c r="K52">
        <v>450</v>
      </c>
      <c r="L52" t="s">
        <v>61</v>
      </c>
      <c r="M52">
        <v>0.71</v>
      </c>
      <c r="N52" t="s">
        <v>57</v>
      </c>
    </row>
    <row r="53" spans="1:14" x14ac:dyDescent="0.35">
      <c r="A53" s="12">
        <v>43151</v>
      </c>
      <c r="B53">
        <v>1</v>
      </c>
      <c r="C53" t="str">
        <f t="shared" si="0"/>
        <v>Walkamin</v>
      </c>
      <c r="D53" t="s">
        <v>91</v>
      </c>
      <c r="E53">
        <v>3</v>
      </c>
      <c r="F53">
        <v>16</v>
      </c>
      <c r="G53">
        <v>316</v>
      </c>
      <c r="H53">
        <v>1</v>
      </c>
      <c r="I53">
        <v>1</v>
      </c>
      <c r="J53">
        <v>200</v>
      </c>
      <c r="K53">
        <v>150</v>
      </c>
      <c r="L53" t="s">
        <v>65</v>
      </c>
      <c r="M53">
        <v>0.4</v>
      </c>
      <c r="N53" t="s">
        <v>57</v>
      </c>
    </row>
    <row r="54" spans="1:14" x14ac:dyDescent="0.35">
      <c r="A54" s="12">
        <v>43151</v>
      </c>
      <c r="B54">
        <v>1</v>
      </c>
      <c r="C54" t="str">
        <f t="shared" si="0"/>
        <v>Walkamin</v>
      </c>
      <c r="D54" t="s">
        <v>91</v>
      </c>
      <c r="E54">
        <v>3</v>
      </c>
      <c r="F54">
        <v>17</v>
      </c>
      <c r="G54">
        <v>317</v>
      </c>
      <c r="H54">
        <v>1</v>
      </c>
      <c r="I54">
        <v>10</v>
      </c>
      <c r="J54">
        <v>200</v>
      </c>
      <c r="K54">
        <v>300</v>
      </c>
      <c r="L54" t="s">
        <v>61</v>
      </c>
      <c r="M54">
        <v>0.74</v>
      </c>
      <c r="N54" t="s">
        <v>57</v>
      </c>
    </row>
    <row r="55" spans="1:14" x14ac:dyDescent="0.35">
      <c r="A55" s="12">
        <v>43151</v>
      </c>
      <c r="B55">
        <v>1</v>
      </c>
      <c r="C55" t="str">
        <f t="shared" si="0"/>
        <v>Walkamin</v>
      </c>
      <c r="D55" t="s">
        <v>91</v>
      </c>
      <c r="E55">
        <v>3</v>
      </c>
      <c r="F55">
        <v>18</v>
      </c>
      <c r="G55">
        <v>318</v>
      </c>
      <c r="H55">
        <v>2</v>
      </c>
      <c r="I55">
        <v>1</v>
      </c>
      <c r="J55">
        <v>200</v>
      </c>
      <c r="K55">
        <v>150</v>
      </c>
      <c r="L55" t="s">
        <v>65</v>
      </c>
      <c r="M55">
        <v>0.56999999999999995</v>
      </c>
      <c r="N55" t="s">
        <v>57</v>
      </c>
    </row>
    <row r="56" spans="1:14" x14ac:dyDescent="0.35">
      <c r="A56" s="12">
        <v>43151</v>
      </c>
      <c r="B56">
        <v>1</v>
      </c>
      <c r="C56" t="str">
        <f t="shared" si="0"/>
        <v>Walkamin</v>
      </c>
      <c r="D56" t="s">
        <v>91</v>
      </c>
      <c r="E56">
        <v>4</v>
      </c>
      <c r="F56">
        <v>1</v>
      </c>
      <c r="G56">
        <v>401</v>
      </c>
      <c r="H56">
        <v>1</v>
      </c>
      <c r="I56">
        <v>3</v>
      </c>
      <c r="J56">
        <v>250</v>
      </c>
      <c r="K56">
        <v>450</v>
      </c>
      <c r="L56" t="s">
        <v>65</v>
      </c>
      <c r="M56">
        <v>0.55000000000000004</v>
      </c>
      <c r="N56" t="s">
        <v>57</v>
      </c>
    </row>
    <row r="57" spans="1:14" x14ac:dyDescent="0.35">
      <c r="A57" s="12">
        <v>43151</v>
      </c>
      <c r="B57">
        <v>1</v>
      </c>
      <c r="C57" t="str">
        <f t="shared" si="0"/>
        <v>Walkamin</v>
      </c>
      <c r="D57" t="s">
        <v>91</v>
      </c>
      <c r="E57">
        <v>4</v>
      </c>
      <c r="F57">
        <v>2</v>
      </c>
      <c r="G57">
        <v>402</v>
      </c>
      <c r="H57">
        <v>2</v>
      </c>
      <c r="I57">
        <v>13</v>
      </c>
      <c r="J57">
        <v>250</v>
      </c>
      <c r="K57">
        <v>150</v>
      </c>
      <c r="L57" t="s">
        <v>92</v>
      </c>
      <c r="M57">
        <v>0.36</v>
      </c>
      <c r="N57" t="s">
        <v>57</v>
      </c>
    </row>
    <row r="58" spans="1:14" x14ac:dyDescent="0.35">
      <c r="A58" s="12">
        <v>43151</v>
      </c>
      <c r="B58">
        <v>1</v>
      </c>
      <c r="C58" t="str">
        <f t="shared" si="0"/>
        <v>Walkamin</v>
      </c>
      <c r="D58" t="s">
        <v>91</v>
      </c>
      <c r="E58">
        <v>4</v>
      </c>
      <c r="F58">
        <v>3</v>
      </c>
      <c r="G58">
        <v>403</v>
      </c>
      <c r="H58">
        <v>2</v>
      </c>
      <c r="I58">
        <v>14</v>
      </c>
      <c r="J58">
        <v>250</v>
      </c>
      <c r="K58">
        <v>300</v>
      </c>
      <c r="L58" t="s">
        <v>92</v>
      </c>
      <c r="M58">
        <v>0.68</v>
      </c>
      <c r="N58" t="s">
        <v>57</v>
      </c>
    </row>
    <row r="59" spans="1:14" x14ac:dyDescent="0.35">
      <c r="A59" s="12">
        <v>43151</v>
      </c>
      <c r="B59">
        <v>1</v>
      </c>
      <c r="C59" t="str">
        <f t="shared" si="0"/>
        <v>Walkamin</v>
      </c>
      <c r="D59" t="s">
        <v>91</v>
      </c>
      <c r="E59">
        <v>4</v>
      </c>
      <c r="F59">
        <v>4</v>
      </c>
      <c r="G59">
        <v>404</v>
      </c>
      <c r="H59">
        <v>2</v>
      </c>
      <c r="I59">
        <v>1</v>
      </c>
      <c r="J59">
        <v>250</v>
      </c>
      <c r="K59">
        <v>150</v>
      </c>
      <c r="L59" t="s">
        <v>65</v>
      </c>
      <c r="M59">
        <v>0.56999999999999995</v>
      </c>
      <c r="N59" t="s">
        <v>57</v>
      </c>
    </row>
    <row r="60" spans="1:14" x14ac:dyDescent="0.35">
      <c r="A60" s="12">
        <v>43151</v>
      </c>
      <c r="B60">
        <v>1</v>
      </c>
      <c r="C60" t="str">
        <f t="shared" si="0"/>
        <v>Walkamin</v>
      </c>
      <c r="D60" t="s">
        <v>91</v>
      </c>
      <c r="E60">
        <v>4</v>
      </c>
      <c r="F60">
        <v>5</v>
      </c>
      <c r="G60">
        <v>405</v>
      </c>
      <c r="H60">
        <v>2</v>
      </c>
      <c r="I60">
        <v>7</v>
      </c>
      <c r="J60">
        <v>250</v>
      </c>
      <c r="K60">
        <v>450</v>
      </c>
      <c r="L60" t="s">
        <v>55</v>
      </c>
      <c r="M60">
        <v>0.37</v>
      </c>
      <c r="N60" t="s">
        <v>57</v>
      </c>
    </row>
    <row r="61" spans="1:14" x14ac:dyDescent="0.35">
      <c r="A61" s="12">
        <v>43151</v>
      </c>
      <c r="B61">
        <v>1</v>
      </c>
      <c r="C61" t="str">
        <f t="shared" si="0"/>
        <v>Walkamin</v>
      </c>
      <c r="D61" t="s">
        <v>91</v>
      </c>
      <c r="E61">
        <v>4</v>
      </c>
      <c r="F61">
        <v>6</v>
      </c>
      <c r="G61">
        <v>406</v>
      </c>
      <c r="H61">
        <v>3</v>
      </c>
      <c r="I61">
        <v>16</v>
      </c>
      <c r="J61">
        <v>250</v>
      </c>
      <c r="K61">
        <v>600</v>
      </c>
      <c r="L61" t="s">
        <v>92</v>
      </c>
      <c r="M61">
        <v>0.61</v>
      </c>
      <c r="N61" t="s">
        <v>57</v>
      </c>
    </row>
    <row r="62" spans="1:14" x14ac:dyDescent="0.35">
      <c r="A62" s="12">
        <v>43151</v>
      </c>
      <c r="B62">
        <v>1</v>
      </c>
      <c r="C62" t="str">
        <f t="shared" si="0"/>
        <v>Walkamin</v>
      </c>
      <c r="D62" t="s">
        <v>91</v>
      </c>
      <c r="E62">
        <v>4</v>
      </c>
      <c r="F62">
        <v>7</v>
      </c>
      <c r="G62">
        <v>407</v>
      </c>
      <c r="H62">
        <v>1</v>
      </c>
      <c r="I62">
        <v>4</v>
      </c>
      <c r="J62">
        <v>150</v>
      </c>
      <c r="K62">
        <v>600</v>
      </c>
      <c r="L62" t="s">
        <v>65</v>
      </c>
      <c r="M62">
        <v>0.67</v>
      </c>
      <c r="N62" t="s">
        <v>57</v>
      </c>
    </row>
    <row r="63" spans="1:14" x14ac:dyDescent="0.35">
      <c r="A63" s="12">
        <v>43151</v>
      </c>
      <c r="B63">
        <v>1</v>
      </c>
      <c r="C63" t="str">
        <f t="shared" si="0"/>
        <v>Walkamin</v>
      </c>
      <c r="D63" t="s">
        <v>91</v>
      </c>
      <c r="E63">
        <v>4</v>
      </c>
      <c r="F63">
        <v>8</v>
      </c>
      <c r="G63">
        <v>408</v>
      </c>
      <c r="H63">
        <v>1</v>
      </c>
      <c r="I63">
        <v>15</v>
      </c>
      <c r="J63">
        <v>150</v>
      </c>
      <c r="K63">
        <v>450</v>
      </c>
      <c r="L63" t="s">
        <v>92</v>
      </c>
      <c r="M63">
        <v>0.6</v>
      </c>
      <c r="N63" t="s">
        <v>57</v>
      </c>
    </row>
    <row r="64" spans="1:14" x14ac:dyDescent="0.35">
      <c r="A64" s="12">
        <v>43151</v>
      </c>
      <c r="B64">
        <v>1</v>
      </c>
      <c r="C64" t="str">
        <f t="shared" si="0"/>
        <v>Walkamin</v>
      </c>
      <c r="D64" t="s">
        <v>91</v>
      </c>
      <c r="E64">
        <v>4</v>
      </c>
      <c r="F64">
        <v>9</v>
      </c>
      <c r="G64">
        <v>409</v>
      </c>
      <c r="H64">
        <v>2</v>
      </c>
      <c r="I64">
        <v>2</v>
      </c>
      <c r="J64">
        <v>150</v>
      </c>
      <c r="K64">
        <v>300</v>
      </c>
      <c r="L64" t="s">
        <v>65</v>
      </c>
      <c r="M64">
        <v>0.61</v>
      </c>
      <c r="N64" t="s">
        <v>57</v>
      </c>
    </row>
    <row r="65" spans="1:14" x14ac:dyDescent="0.35">
      <c r="A65" s="12">
        <v>43151</v>
      </c>
      <c r="B65">
        <v>1</v>
      </c>
      <c r="C65" t="str">
        <f t="shared" si="0"/>
        <v>Walkamin</v>
      </c>
      <c r="D65" t="s">
        <v>91</v>
      </c>
      <c r="E65">
        <v>4</v>
      </c>
      <c r="F65">
        <v>10</v>
      </c>
      <c r="G65">
        <v>410</v>
      </c>
      <c r="H65">
        <v>2</v>
      </c>
      <c r="I65">
        <v>9</v>
      </c>
      <c r="J65">
        <v>150</v>
      </c>
      <c r="K65">
        <v>150</v>
      </c>
      <c r="L65" t="s">
        <v>61</v>
      </c>
      <c r="M65">
        <v>0.71</v>
      </c>
      <c r="N65" t="s">
        <v>57</v>
      </c>
    </row>
    <row r="66" spans="1:14" x14ac:dyDescent="0.35">
      <c r="A66" s="12">
        <v>43151</v>
      </c>
      <c r="B66">
        <v>1</v>
      </c>
      <c r="C66" t="str">
        <f t="shared" si="0"/>
        <v>Walkamin</v>
      </c>
      <c r="D66" t="s">
        <v>91</v>
      </c>
      <c r="E66">
        <v>4</v>
      </c>
      <c r="F66">
        <v>11</v>
      </c>
      <c r="G66">
        <v>411</v>
      </c>
      <c r="H66">
        <v>2</v>
      </c>
      <c r="I66">
        <v>1</v>
      </c>
      <c r="J66">
        <v>150</v>
      </c>
      <c r="K66">
        <v>150</v>
      </c>
      <c r="L66" t="s">
        <v>65</v>
      </c>
      <c r="M66">
        <v>0.2</v>
      </c>
      <c r="N66" t="s">
        <v>57</v>
      </c>
    </row>
    <row r="67" spans="1:14" x14ac:dyDescent="0.35">
      <c r="A67" s="12">
        <v>43151</v>
      </c>
      <c r="B67">
        <v>1</v>
      </c>
      <c r="C67" t="str">
        <f t="shared" si="0"/>
        <v>Walkamin</v>
      </c>
      <c r="D67" t="s">
        <v>91</v>
      </c>
      <c r="E67">
        <v>4</v>
      </c>
      <c r="F67">
        <v>12</v>
      </c>
      <c r="G67">
        <v>412</v>
      </c>
      <c r="H67">
        <v>2</v>
      </c>
      <c r="I67">
        <v>12</v>
      </c>
      <c r="J67">
        <v>150</v>
      </c>
      <c r="K67">
        <v>600</v>
      </c>
      <c r="L67" t="s">
        <v>61</v>
      </c>
      <c r="M67">
        <v>0.7</v>
      </c>
      <c r="N67" t="s">
        <v>57</v>
      </c>
    </row>
    <row r="68" spans="1:14" x14ac:dyDescent="0.35">
      <c r="A68" s="12">
        <v>43151</v>
      </c>
      <c r="B68">
        <v>1</v>
      </c>
      <c r="C68" t="str">
        <f t="shared" ref="C68:C131" si="1">C67</f>
        <v>Walkamin</v>
      </c>
      <c r="D68" t="s">
        <v>91</v>
      </c>
      <c r="E68">
        <v>4</v>
      </c>
      <c r="F68">
        <v>13</v>
      </c>
      <c r="G68">
        <v>413</v>
      </c>
      <c r="H68">
        <v>2</v>
      </c>
      <c r="I68">
        <v>10</v>
      </c>
      <c r="J68">
        <v>200</v>
      </c>
      <c r="K68">
        <v>300</v>
      </c>
      <c r="L68" t="s">
        <v>61</v>
      </c>
      <c r="M68">
        <v>0.7</v>
      </c>
      <c r="N68" t="s">
        <v>57</v>
      </c>
    </row>
    <row r="69" spans="1:14" x14ac:dyDescent="0.35">
      <c r="A69" s="12">
        <v>43151</v>
      </c>
      <c r="B69">
        <v>1</v>
      </c>
      <c r="C69" t="str">
        <f t="shared" si="1"/>
        <v>Walkamin</v>
      </c>
      <c r="D69" t="s">
        <v>91</v>
      </c>
      <c r="E69">
        <v>4</v>
      </c>
      <c r="F69">
        <v>14</v>
      </c>
      <c r="G69">
        <v>414</v>
      </c>
      <c r="H69">
        <v>2</v>
      </c>
      <c r="I69">
        <v>7</v>
      </c>
      <c r="J69">
        <v>200</v>
      </c>
      <c r="K69">
        <v>450</v>
      </c>
      <c r="L69" t="s">
        <v>55</v>
      </c>
      <c r="M69">
        <v>0.49</v>
      </c>
      <c r="N69" t="s">
        <v>57</v>
      </c>
    </row>
    <row r="70" spans="1:14" x14ac:dyDescent="0.35">
      <c r="A70" s="12">
        <v>43151</v>
      </c>
      <c r="B70">
        <v>1</v>
      </c>
      <c r="C70" t="str">
        <f t="shared" si="1"/>
        <v>Walkamin</v>
      </c>
      <c r="D70" t="s">
        <v>91</v>
      </c>
      <c r="E70">
        <v>4</v>
      </c>
      <c r="F70">
        <v>15</v>
      </c>
      <c r="G70">
        <v>415</v>
      </c>
      <c r="H70">
        <v>2</v>
      </c>
      <c r="I70">
        <v>12</v>
      </c>
      <c r="J70">
        <v>200</v>
      </c>
      <c r="K70">
        <v>600</v>
      </c>
      <c r="L70" t="s">
        <v>61</v>
      </c>
      <c r="M70">
        <v>0.72</v>
      </c>
      <c r="N70" t="s">
        <v>57</v>
      </c>
    </row>
    <row r="71" spans="1:14" x14ac:dyDescent="0.35">
      <c r="A71" s="12">
        <v>43151</v>
      </c>
      <c r="B71">
        <v>1</v>
      </c>
      <c r="C71" t="str">
        <f t="shared" si="1"/>
        <v>Walkamin</v>
      </c>
      <c r="D71" t="s">
        <v>91</v>
      </c>
      <c r="E71">
        <v>4</v>
      </c>
      <c r="F71">
        <v>16</v>
      </c>
      <c r="G71">
        <v>416</v>
      </c>
      <c r="H71">
        <v>1</v>
      </c>
      <c r="I71">
        <v>9</v>
      </c>
      <c r="J71">
        <v>200</v>
      </c>
      <c r="K71">
        <v>150</v>
      </c>
      <c r="L71" t="s">
        <v>61</v>
      </c>
      <c r="M71">
        <v>0.67</v>
      </c>
      <c r="N71" t="s">
        <v>57</v>
      </c>
    </row>
    <row r="72" spans="1:14" x14ac:dyDescent="0.35">
      <c r="A72" s="12">
        <v>43151</v>
      </c>
      <c r="B72">
        <v>1</v>
      </c>
      <c r="C72" t="str">
        <f t="shared" si="1"/>
        <v>Walkamin</v>
      </c>
      <c r="D72" t="s">
        <v>91</v>
      </c>
      <c r="E72">
        <v>4</v>
      </c>
      <c r="F72">
        <v>17</v>
      </c>
      <c r="G72">
        <v>417</v>
      </c>
      <c r="H72">
        <v>3</v>
      </c>
      <c r="I72">
        <v>13</v>
      </c>
      <c r="J72">
        <v>200</v>
      </c>
      <c r="K72">
        <v>150</v>
      </c>
      <c r="L72" t="s">
        <v>92</v>
      </c>
      <c r="M72">
        <v>0.31</v>
      </c>
      <c r="N72" t="s">
        <v>57</v>
      </c>
    </row>
    <row r="73" spans="1:14" x14ac:dyDescent="0.35">
      <c r="A73" s="12">
        <v>43151</v>
      </c>
      <c r="B73">
        <v>1</v>
      </c>
      <c r="C73" t="str">
        <f t="shared" si="1"/>
        <v>Walkamin</v>
      </c>
      <c r="D73" t="s">
        <v>91</v>
      </c>
      <c r="E73">
        <v>4</v>
      </c>
      <c r="F73">
        <v>18</v>
      </c>
      <c r="G73">
        <v>418</v>
      </c>
      <c r="H73">
        <v>2</v>
      </c>
      <c r="I73">
        <v>11</v>
      </c>
      <c r="J73">
        <v>200</v>
      </c>
      <c r="K73">
        <v>450</v>
      </c>
      <c r="L73" t="s">
        <v>61</v>
      </c>
      <c r="M73">
        <v>0.73</v>
      </c>
      <c r="N73" t="s">
        <v>57</v>
      </c>
    </row>
    <row r="74" spans="1:14" x14ac:dyDescent="0.35">
      <c r="A74" s="12">
        <v>43151</v>
      </c>
      <c r="B74">
        <v>1</v>
      </c>
      <c r="C74" t="str">
        <f t="shared" si="1"/>
        <v>Walkamin</v>
      </c>
      <c r="D74" t="s">
        <v>91</v>
      </c>
      <c r="E74">
        <v>5</v>
      </c>
      <c r="F74">
        <v>1</v>
      </c>
      <c r="G74">
        <v>501</v>
      </c>
      <c r="H74">
        <v>3</v>
      </c>
      <c r="I74">
        <v>15</v>
      </c>
      <c r="J74">
        <v>250</v>
      </c>
      <c r="K74">
        <v>450</v>
      </c>
      <c r="L74" t="s">
        <v>92</v>
      </c>
      <c r="M74">
        <v>0.48</v>
      </c>
      <c r="N74" t="s">
        <v>57</v>
      </c>
    </row>
    <row r="75" spans="1:14" x14ac:dyDescent="0.35">
      <c r="A75" s="12">
        <v>43151</v>
      </c>
      <c r="B75">
        <v>1</v>
      </c>
      <c r="C75" t="str">
        <f t="shared" si="1"/>
        <v>Walkamin</v>
      </c>
      <c r="D75" t="s">
        <v>91</v>
      </c>
      <c r="E75">
        <v>5</v>
      </c>
      <c r="F75">
        <v>2</v>
      </c>
      <c r="G75">
        <v>502</v>
      </c>
      <c r="H75">
        <v>3</v>
      </c>
      <c r="I75">
        <v>7</v>
      </c>
      <c r="J75">
        <v>250</v>
      </c>
      <c r="K75">
        <v>450</v>
      </c>
      <c r="L75" t="s">
        <v>55</v>
      </c>
      <c r="M75">
        <v>0.66</v>
      </c>
      <c r="N75" t="s">
        <v>57</v>
      </c>
    </row>
    <row r="76" spans="1:14" x14ac:dyDescent="0.35">
      <c r="A76" s="12">
        <v>43151</v>
      </c>
      <c r="B76">
        <v>1</v>
      </c>
      <c r="C76" t="str">
        <f t="shared" si="1"/>
        <v>Walkamin</v>
      </c>
      <c r="D76" t="s">
        <v>91</v>
      </c>
      <c r="E76">
        <v>5</v>
      </c>
      <c r="F76">
        <v>3</v>
      </c>
      <c r="G76">
        <v>503</v>
      </c>
      <c r="H76">
        <v>2</v>
      </c>
      <c r="I76">
        <v>12</v>
      </c>
      <c r="J76">
        <v>250</v>
      </c>
      <c r="K76">
        <v>600</v>
      </c>
      <c r="L76" t="s">
        <v>61</v>
      </c>
      <c r="M76">
        <v>0.76</v>
      </c>
      <c r="N76" t="s">
        <v>57</v>
      </c>
    </row>
    <row r="77" spans="1:14" x14ac:dyDescent="0.35">
      <c r="A77" s="12">
        <v>43151</v>
      </c>
      <c r="B77">
        <v>1</v>
      </c>
      <c r="C77" t="str">
        <f t="shared" si="1"/>
        <v>Walkamin</v>
      </c>
      <c r="D77" t="s">
        <v>91</v>
      </c>
      <c r="E77">
        <v>5</v>
      </c>
      <c r="F77">
        <v>4</v>
      </c>
      <c r="G77">
        <v>504</v>
      </c>
      <c r="H77">
        <v>1</v>
      </c>
      <c r="I77">
        <v>2</v>
      </c>
      <c r="J77">
        <v>250</v>
      </c>
      <c r="K77">
        <v>300</v>
      </c>
      <c r="L77" t="s">
        <v>65</v>
      </c>
      <c r="M77">
        <v>0.68</v>
      </c>
      <c r="N77" t="s">
        <v>57</v>
      </c>
    </row>
    <row r="78" spans="1:14" x14ac:dyDescent="0.35">
      <c r="A78" s="12">
        <v>43151</v>
      </c>
      <c r="B78">
        <v>1</v>
      </c>
      <c r="C78" t="str">
        <f t="shared" si="1"/>
        <v>Walkamin</v>
      </c>
      <c r="D78" t="s">
        <v>91</v>
      </c>
      <c r="E78">
        <v>5</v>
      </c>
      <c r="F78">
        <v>5</v>
      </c>
      <c r="G78">
        <v>505</v>
      </c>
      <c r="H78">
        <v>3</v>
      </c>
      <c r="I78">
        <v>9</v>
      </c>
      <c r="J78">
        <v>250</v>
      </c>
      <c r="K78">
        <v>150</v>
      </c>
      <c r="L78" t="s">
        <v>61</v>
      </c>
      <c r="M78">
        <v>0.45</v>
      </c>
      <c r="N78" t="s">
        <v>57</v>
      </c>
    </row>
    <row r="79" spans="1:14" x14ac:dyDescent="0.35">
      <c r="A79" s="12">
        <v>43151</v>
      </c>
      <c r="B79">
        <v>1</v>
      </c>
      <c r="C79" t="str">
        <f t="shared" si="1"/>
        <v>Walkamin</v>
      </c>
      <c r="D79" t="s">
        <v>91</v>
      </c>
      <c r="E79">
        <v>5</v>
      </c>
      <c r="F79">
        <v>6</v>
      </c>
      <c r="G79">
        <v>506</v>
      </c>
      <c r="H79">
        <v>3</v>
      </c>
      <c r="I79">
        <v>1</v>
      </c>
      <c r="J79">
        <v>250</v>
      </c>
      <c r="K79">
        <v>150</v>
      </c>
      <c r="L79" t="s">
        <v>65</v>
      </c>
      <c r="M79">
        <v>0.25</v>
      </c>
      <c r="N79" t="s">
        <v>57</v>
      </c>
    </row>
    <row r="80" spans="1:14" x14ac:dyDescent="0.35">
      <c r="A80" s="12">
        <v>43151</v>
      </c>
      <c r="B80">
        <v>1</v>
      </c>
      <c r="C80" t="str">
        <f t="shared" si="1"/>
        <v>Walkamin</v>
      </c>
      <c r="D80" t="s">
        <v>91</v>
      </c>
      <c r="E80">
        <v>5</v>
      </c>
      <c r="F80">
        <v>7</v>
      </c>
      <c r="G80">
        <v>507</v>
      </c>
      <c r="H80">
        <v>2</v>
      </c>
      <c r="I80">
        <v>4</v>
      </c>
      <c r="J80">
        <v>150</v>
      </c>
      <c r="K80">
        <v>600</v>
      </c>
      <c r="L80" t="s">
        <v>65</v>
      </c>
      <c r="M80">
        <v>0.68</v>
      </c>
      <c r="N80" t="s">
        <v>57</v>
      </c>
    </row>
    <row r="81" spans="1:14" x14ac:dyDescent="0.35">
      <c r="A81" s="12">
        <v>43151</v>
      </c>
      <c r="B81">
        <v>1</v>
      </c>
      <c r="C81" t="str">
        <f t="shared" si="1"/>
        <v>Walkamin</v>
      </c>
      <c r="D81" t="s">
        <v>91</v>
      </c>
      <c r="E81">
        <v>5</v>
      </c>
      <c r="F81">
        <v>8</v>
      </c>
      <c r="G81">
        <v>508</v>
      </c>
      <c r="H81">
        <v>3</v>
      </c>
      <c r="I81">
        <v>4</v>
      </c>
      <c r="J81">
        <v>150</v>
      </c>
      <c r="K81">
        <v>600</v>
      </c>
      <c r="L81" t="s">
        <v>65</v>
      </c>
      <c r="M81">
        <v>0.62</v>
      </c>
      <c r="N81" t="s">
        <v>57</v>
      </c>
    </row>
    <row r="82" spans="1:14" x14ac:dyDescent="0.35">
      <c r="A82" s="12">
        <v>43151</v>
      </c>
      <c r="B82">
        <v>1</v>
      </c>
      <c r="C82" t="str">
        <f t="shared" si="1"/>
        <v>Walkamin</v>
      </c>
      <c r="D82" t="s">
        <v>91</v>
      </c>
      <c r="E82">
        <v>5</v>
      </c>
      <c r="F82">
        <v>9</v>
      </c>
      <c r="G82">
        <v>509</v>
      </c>
      <c r="H82">
        <v>3</v>
      </c>
      <c r="I82">
        <v>9</v>
      </c>
      <c r="J82">
        <v>150</v>
      </c>
      <c r="K82">
        <v>150</v>
      </c>
      <c r="L82" t="s">
        <v>61</v>
      </c>
      <c r="M82">
        <v>0.73</v>
      </c>
      <c r="N82" t="s">
        <v>57</v>
      </c>
    </row>
    <row r="83" spans="1:14" x14ac:dyDescent="0.35">
      <c r="A83" s="12">
        <v>43151</v>
      </c>
      <c r="B83">
        <v>1</v>
      </c>
      <c r="C83" t="str">
        <f t="shared" si="1"/>
        <v>Walkamin</v>
      </c>
      <c r="D83" t="s">
        <v>91</v>
      </c>
      <c r="E83">
        <v>5</v>
      </c>
      <c r="F83">
        <v>10</v>
      </c>
      <c r="G83">
        <v>510</v>
      </c>
      <c r="H83">
        <v>3</v>
      </c>
      <c r="I83">
        <v>7</v>
      </c>
      <c r="J83">
        <v>150</v>
      </c>
      <c r="K83">
        <v>450</v>
      </c>
      <c r="L83" t="s">
        <v>55</v>
      </c>
      <c r="M83">
        <v>0.53</v>
      </c>
      <c r="N83" t="s">
        <v>57</v>
      </c>
    </row>
    <row r="84" spans="1:14" x14ac:dyDescent="0.35">
      <c r="A84" s="12">
        <v>43151</v>
      </c>
      <c r="B84">
        <v>1</v>
      </c>
      <c r="C84" t="str">
        <f t="shared" si="1"/>
        <v>Walkamin</v>
      </c>
      <c r="D84" t="s">
        <v>91</v>
      </c>
      <c r="E84">
        <v>5</v>
      </c>
      <c r="F84">
        <v>11</v>
      </c>
      <c r="G84">
        <v>511</v>
      </c>
      <c r="H84">
        <v>1</v>
      </c>
      <c r="I84">
        <v>6</v>
      </c>
      <c r="J84">
        <v>150</v>
      </c>
      <c r="K84">
        <v>300</v>
      </c>
      <c r="L84" t="s">
        <v>55</v>
      </c>
      <c r="M84">
        <v>0.52</v>
      </c>
      <c r="N84" t="s">
        <v>57</v>
      </c>
    </row>
    <row r="85" spans="1:14" x14ac:dyDescent="0.35">
      <c r="A85" s="12">
        <v>43151</v>
      </c>
      <c r="B85">
        <v>1</v>
      </c>
      <c r="C85" t="str">
        <f t="shared" si="1"/>
        <v>Walkamin</v>
      </c>
      <c r="D85" t="s">
        <v>91</v>
      </c>
      <c r="E85">
        <v>5</v>
      </c>
      <c r="F85">
        <v>12</v>
      </c>
      <c r="G85">
        <v>512</v>
      </c>
      <c r="H85">
        <v>2</v>
      </c>
      <c r="I85">
        <v>13</v>
      </c>
      <c r="J85">
        <v>150</v>
      </c>
      <c r="K85">
        <v>150</v>
      </c>
      <c r="L85" t="s">
        <v>92</v>
      </c>
      <c r="M85">
        <v>0.37</v>
      </c>
      <c r="N85" t="s">
        <v>57</v>
      </c>
    </row>
    <row r="86" spans="1:14" x14ac:dyDescent="0.35">
      <c r="A86" s="12">
        <v>43151</v>
      </c>
      <c r="B86">
        <v>1</v>
      </c>
      <c r="C86" t="str">
        <f t="shared" si="1"/>
        <v>Walkamin</v>
      </c>
      <c r="D86" t="s">
        <v>91</v>
      </c>
      <c r="E86">
        <v>5</v>
      </c>
      <c r="F86">
        <v>13</v>
      </c>
      <c r="G86">
        <v>513</v>
      </c>
      <c r="H86">
        <v>2</v>
      </c>
      <c r="I86">
        <v>15</v>
      </c>
      <c r="J86">
        <v>200</v>
      </c>
      <c r="K86">
        <v>450</v>
      </c>
      <c r="L86" t="s">
        <v>92</v>
      </c>
      <c r="M86">
        <v>0.55000000000000004</v>
      </c>
      <c r="N86" t="s">
        <v>57</v>
      </c>
    </row>
    <row r="87" spans="1:14" x14ac:dyDescent="0.35">
      <c r="A87" s="12">
        <v>43151</v>
      </c>
      <c r="B87">
        <v>1</v>
      </c>
      <c r="C87" t="str">
        <f t="shared" si="1"/>
        <v>Walkamin</v>
      </c>
      <c r="D87" t="s">
        <v>91</v>
      </c>
      <c r="E87">
        <v>5</v>
      </c>
      <c r="F87">
        <v>14</v>
      </c>
      <c r="G87">
        <v>514</v>
      </c>
      <c r="H87">
        <v>3</v>
      </c>
      <c r="I87">
        <v>15</v>
      </c>
      <c r="J87">
        <v>200</v>
      </c>
      <c r="K87">
        <v>450</v>
      </c>
      <c r="L87" t="s">
        <v>92</v>
      </c>
      <c r="M87">
        <v>0.45</v>
      </c>
      <c r="N87" t="s">
        <v>57</v>
      </c>
    </row>
    <row r="88" spans="1:14" x14ac:dyDescent="0.35">
      <c r="A88" s="12">
        <v>43151</v>
      </c>
      <c r="B88">
        <v>1</v>
      </c>
      <c r="C88" t="str">
        <f t="shared" si="1"/>
        <v>Walkamin</v>
      </c>
      <c r="D88" t="s">
        <v>91</v>
      </c>
      <c r="E88">
        <v>5</v>
      </c>
      <c r="F88">
        <v>15</v>
      </c>
      <c r="G88">
        <v>515</v>
      </c>
      <c r="H88">
        <v>3</v>
      </c>
      <c r="I88">
        <v>7</v>
      </c>
      <c r="J88">
        <v>200</v>
      </c>
      <c r="K88">
        <v>450</v>
      </c>
      <c r="L88" t="s">
        <v>55</v>
      </c>
      <c r="M88">
        <v>0.44</v>
      </c>
      <c r="N88" t="s">
        <v>57</v>
      </c>
    </row>
    <row r="89" spans="1:14" x14ac:dyDescent="0.35">
      <c r="A89" s="12">
        <v>43151</v>
      </c>
      <c r="B89">
        <v>1</v>
      </c>
      <c r="C89" t="str">
        <f t="shared" si="1"/>
        <v>Walkamin</v>
      </c>
      <c r="D89" t="s">
        <v>91</v>
      </c>
      <c r="E89">
        <v>5</v>
      </c>
      <c r="F89">
        <v>16</v>
      </c>
      <c r="G89">
        <v>516</v>
      </c>
      <c r="H89">
        <v>1</v>
      </c>
      <c r="I89">
        <v>2</v>
      </c>
      <c r="J89">
        <v>200</v>
      </c>
      <c r="K89">
        <v>300</v>
      </c>
      <c r="L89" t="s">
        <v>65</v>
      </c>
      <c r="M89">
        <v>0.54</v>
      </c>
      <c r="N89" t="s">
        <v>57</v>
      </c>
    </row>
    <row r="90" spans="1:14" x14ac:dyDescent="0.35">
      <c r="A90" s="12">
        <v>43151</v>
      </c>
      <c r="B90">
        <v>1</v>
      </c>
      <c r="C90" t="str">
        <f t="shared" si="1"/>
        <v>Walkamin</v>
      </c>
      <c r="D90" t="s">
        <v>91</v>
      </c>
      <c r="E90">
        <v>5</v>
      </c>
      <c r="F90">
        <v>17</v>
      </c>
      <c r="G90">
        <v>517</v>
      </c>
      <c r="H90">
        <v>3</v>
      </c>
      <c r="I90">
        <v>10</v>
      </c>
      <c r="J90">
        <v>200</v>
      </c>
      <c r="K90">
        <v>300</v>
      </c>
      <c r="L90" t="s">
        <v>61</v>
      </c>
      <c r="M90">
        <v>0.71</v>
      </c>
      <c r="N90" t="s">
        <v>57</v>
      </c>
    </row>
    <row r="91" spans="1:14" x14ac:dyDescent="0.35">
      <c r="A91" s="12">
        <v>43151</v>
      </c>
      <c r="B91">
        <v>1</v>
      </c>
      <c r="C91" t="str">
        <f t="shared" si="1"/>
        <v>Walkamin</v>
      </c>
      <c r="D91" t="s">
        <v>91</v>
      </c>
      <c r="E91">
        <v>5</v>
      </c>
      <c r="F91">
        <v>18</v>
      </c>
      <c r="G91">
        <v>518</v>
      </c>
      <c r="H91">
        <v>2</v>
      </c>
      <c r="I91">
        <v>6</v>
      </c>
      <c r="J91">
        <v>200</v>
      </c>
      <c r="K91">
        <v>300</v>
      </c>
      <c r="L91" t="s">
        <v>55</v>
      </c>
      <c r="M91">
        <v>0.69</v>
      </c>
      <c r="N91" t="s">
        <v>57</v>
      </c>
    </row>
    <row r="92" spans="1:14" x14ac:dyDescent="0.35">
      <c r="A92" s="12">
        <v>43151</v>
      </c>
      <c r="B92">
        <v>1</v>
      </c>
      <c r="C92" t="str">
        <f t="shared" si="1"/>
        <v>Walkamin</v>
      </c>
      <c r="D92" t="s">
        <v>91</v>
      </c>
      <c r="E92">
        <v>6</v>
      </c>
      <c r="F92">
        <v>1</v>
      </c>
      <c r="G92">
        <v>601</v>
      </c>
      <c r="H92">
        <v>2</v>
      </c>
      <c r="I92">
        <v>4</v>
      </c>
      <c r="J92">
        <v>250</v>
      </c>
      <c r="K92">
        <v>600</v>
      </c>
      <c r="L92" t="s">
        <v>65</v>
      </c>
      <c r="M92">
        <v>0.62</v>
      </c>
      <c r="N92" t="s">
        <v>57</v>
      </c>
    </row>
    <row r="93" spans="1:14" x14ac:dyDescent="0.35">
      <c r="A93" s="12">
        <v>43151</v>
      </c>
      <c r="B93">
        <v>1</v>
      </c>
      <c r="C93" t="str">
        <f t="shared" si="1"/>
        <v>Walkamin</v>
      </c>
      <c r="D93" t="s">
        <v>91</v>
      </c>
      <c r="E93">
        <v>6</v>
      </c>
      <c r="F93">
        <v>2</v>
      </c>
      <c r="G93">
        <v>602</v>
      </c>
      <c r="H93">
        <v>2</v>
      </c>
      <c r="I93">
        <v>6</v>
      </c>
      <c r="J93">
        <v>250</v>
      </c>
      <c r="K93">
        <v>300</v>
      </c>
      <c r="L93" t="s">
        <v>55</v>
      </c>
      <c r="M93">
        <v>0.23</v>
      </c>
      <c r="N93" t="s">
        <v>57</v>
      </c>
    </row>
    <row r="94" spans="1:14" x14ac:dyDescent="0.35">
      <c r="A94" s="12">
        <v>43151</v>
      </c>
      <c r="B94">
        <v>1</v>
      </c>
      <c r="C94" t="str">
        <f t="shared" si="1"/>
        <v>Walkamin</v>
      </c>
      <c r="D94" t="s">
        <v>91</v>
      </c>
      <c r="E94">
        <v>6</v>
      </c>
      <c r="F94">
        <v>3</v>
      </c>
      <c r="G94">
        <v>603</v>
      </c>
      <c r="H94">
        <v>2</v>
      </c>
      <c r="I94">
        <v>8</v>
      </c>
      <c r="J94">
        <v>250</v>
      </c>
      <c r="K94">
        <v>600</v>
      </c>
      <c r="L94" t="s">
        <v>55</v>
      </c>
      <c r="M94">
        <v>0.51</v>
      </c>
      <c r="N94" t="s">
        <v>57</v>
      </c>
    </row>
    <row r="95" spans="1:14" x14ac:dyDescent="0.35">
      <c r="A95" s="12">
        <v>43151</v>
      </c>
      <c r="B95">
        <v>1</v>
      </c>
      <c r="C95" t="str">
        <f t="shared" si="1"/>
        <v>Walkamin</v>
      </c>
      <c r="D95" t="s">
        <v>91</v>
      </c>
      <c r="E95">
        <v>6</v>
      </c>
      <c r="F95">
        <v>4</v>
      </c>
      <c r="G95">
        <v>604</v>
      </c>
      <c r="H95">
        <v>3</v>
      </c>
      <c r="I95">
        <v>10</v>
      </c>
      <c r="J95">
        <v>250</v>
      </c>
      <c r="K95">
        <v>300</v>
      </c>
      <c r="L95" t="s">
        <v>61</v>
      </c>
      <c r="M95">
        <v>0.71</v>
      </c>
      <c r="N95" t="s">
        <v>57</v>
      </c>
    </row>
    <row r="96" spans="1:14" x14ac:dyDescent="0.35">
      <c r="A96" s="12">
        <v>43151</v>
      </c>
      <c r="B96">
        <v>1</v>
      </c>
      <c r="C96" t="str">
        <f t="shared" si="1"/>
        <v>Walkamin</v>
      </c>
      <c r="D96" t="s">
        <v>91</v>
      </c>
      <c r="E96">
        <v>6</v>
      </c>
      <c r="F96">
        <v>5</v>
      </c>
      <c r="G96">
        <v>605</v>
      </c>
      <c r="H96">
        <v>2</v>
      </c>
      <c r="I96">
        <v>5</v>
      </c>
      <c r="J96">
        <v>250</v>
      </c>
      <c r="K96">
        <v>150</v>
      </c>
      <c r="L96" t="s">
        <v>55</v>
      </c>
      <c r="M96">
        <v>0.11</v>
      </c>
      <c r="N96" t="s">
        <v>57</v>
      </c>
    </row>
    <row r="97" spans="1:14" x14ac:dyDescent="0.35">
      <c r="A97" s="12">
        <v>43151</v>
      </c>
      <c r="B97">
        <v>1</v>
      </c>
      <c r="C97" t="str">
        <f t="shared" si="1"/>
        <v>Walkamin</v>
      </c>
      <c r="D97" t="s">
        <v>91</v>
      </c>
      <c r="E97">
        <v>6</v>
      </c>
      <c r="F97">
        <v>6</v>
      </c>
      <c r="G97">
        <v>606</v>
      </c>
      <c r="H97">
        <v>4</v>
      </c>
      <c r="I97">
        <v>15</v>
      </c>
      <c r="J97">
        <v>250</v>
      </c>
      <c r="K97">
        <v>450</v>
      </c>
      <c r="L97" t="s">
        <v>92</v>
      </c>
      <c r="M97">
        <v>0.5</v>
      </c>
      <c r="N97" t="s">
        <v>57</v>
      </c>
    </row>
    <row r="98" spans="1:14" x14ac:dyDescent="0.35">
      <c r="A98" s="12">
        <v>43151</v>
      </c>
      <c r="B98">
        <v>1</v>
      </c>
      <c r="C98" t="str">
        <f t="shared" si="1"/>
        <v>Walkamin</v>
      </c>
      <c r="D98" t="s">
        <v>91</v>
      </c>
      <c r="E98">
        <v>6</v>
      </c>
      <c r="F98">
        <v>7</v>
      </c>
      <c r="G98">
        <v>607</v>
      </c>
      <c r="H98">
        <v>2</v>
      </c>
      <c r="I98">
        <v>16</v>
      </c>
      <c r="J98">
        <v>150</v>
      </c>
      <c r="K98">
        <v>600</v>
      </c>
      <c r="L98" t="s">
        <v>92</v>
      </c>
      <c r="M98">
        <v>0.65</v>
      </c>
      <c r="N98" t="s">
        <v>57</v>
      </c>
    </row>
    <row r="99" spans="1:14" x14ac:dyDescent="0.35">
      <c r="A99" s="12">
        <v>43151</v>
      </c>
      <c r="B99">
        <v>1</v>
      </c>
      <c r="C99" t="str">
        <f t="shared" si="1"/>
        <v>Walkamin</v>
      </c>
      <c r="D99" t="s">
        <v>91</v>
      </c>
      <c r="E99">
        <v>6</v>
      </c>
      <c r="F99">
        <v>8</v>
      </c>
      <c r="G99">
        <v>608</v>
      </c>
      <c r="H99">
        <v>3</v>
      </c>
      <c r="I99">
        <v>5</v>
      </c>
      <c r="J99">
        <v>150</v>
      </c>
      <c r="K99">
        <v>150</v>
      </c>
      <c r="L99" t="s">
        <v>55</v>
      </c>
      <c r="M99">
        <v>0.42</v>
      </c>
      <c r="N99" t="s">
        <v>57</v>
      </c>
    </row>
    <row r="100" spans="1:14" x14ac:dyDescent="0.35">
      <c r="A100" s="12">
        <v>43151</v>
      </c>
      <c r="B100">
        <v>1</v>
      </c>
      <c r="C100" t="str">
        <f t="shared" si="1"/>
        <v>Walkamin</v>
      </c>
      <c r="D100" t="s">
        <v>91</v>
      </c>
      <c r="E100">
        <v>6</v>
      </c>
      <c r="F100">
        <v>9</v>
      </c>
      <c r="G100">
        <v>609</v>
      </c>
      <c r="H100">
        <v>4</v>
      </c>
      <c r="I100">
        <v>5</v>
      </c>
      <c r="J100">
        <v>150</v>
      </c>
      <c r="K100">
        <v>150</v>
      </c>
      <c r="L100" t="s">
        <v>55</v>
      </c>
      <c r="M100">
        <v>0.42</v>
      </c>
      <c r="N100" t="s">
        <v>57</v>
      </c>
    </row>
    <row r="101" spans="1:14" x14ac:dyDescent="0.35">
      <c r="A101" s="12">
        <v>43151</v>
      </c>
      <c r="B101">
        <v>1</v>
      </c>
      <c r="C101" t="str">
        <f t="shared" si="1"/>
        <v>Walkamin</v>
      </c>
      <c r="D101" t="s">
        <v>91</v>
      </c>
      <c r="E101">
        <v>6</v>
      </c>
      <c r="F101">
        <v>10</v>
      </c>
      <c r="G101">
        <v>610</v>
      </c>
      <c r="H101">
        <v>4</v>
      </c>
      <c r="I101">
        <v>4</v>
      </c>
      <c r="J101">
        <v>150</v>
      </c>
      <c r="K101">
        <v>600</v>
      </c>
      <c r="L101" t="s">
        <v>65</v>
      </c>
      <c r="M101">
        <v>0.62</v>
      </c>
      <c r="N101" t="s">
        <v>57</v>
      </c>
    </row>
    <row r="102" spans="1:14" x14ac:dyDescent="0.35">
      <c r="A102" s="12">
        <v>43151</v>
      </c>
      <c r="B102">
        <v>1</v>
      </c>
      <c r="C102" t="str">
        <f t="shared" si="1"/>
        <v>Walkamin</v>
      </c>
      <c r="D102" t="s">
        <v>91</v>
      </c>
      <c r="E102">
        <v>6</v>
      </c>
      <c r="F102">
        <v>11</v>
      </c>
      <c r="G102">
        <v>611</v>
      </c>
      <c r="H102">
        <v>2</v>
      </c>
      <c r="I102">
        <v>15</v>
      </c>
      <c r="J102">
        <v>150</v>
      </c>
      <c r="K102">
        <v>450</v>
      </c>
      <c r="L102" t="s">
        <v>92</v>
      </c>
      <c r="M102">
        <v>0.43</v>
      </c>
      <c r="N102" t="s">
        <v>57</v>
      </c>
    </row>
    <row r="103" spans="1:14" x14ac:dyDescent="0.35">
      <c r="A103" s="12">
        <v>43151</v>
      </c>
      <c r="B103">
        <v>1</v>
      </c>
      <c r="C103" t="str">
        <f t="shared" si="1"/>
        <v>Walkamin</v>
      </c>
      <c r="D103" t="s">
        <v>91</v>
      </c>
      <c r="E103">
        <v>6</v>
      </c>
      <c r="F103">
        <v>12</v>
      </c>
      <c r="G103">
        <v>612</v>
      </c>
      <c r="H103">
        <v>3</v>
      </c>
      <c r="I103">
        <v>11</v>
      </c>
      <c r="J103">
        <v>150</v>
      </c>
      <c r="K103">
        <v>450</v>
      </c>
      <c r="L103" t="s">
        <v>61</v>
      </c>
      <c r="M103">
        <v>0.7</v>
      </c>
      <c r="N103" t="s">
        <v>57</v>
      </c>
    </row>
    <row r="104" spans="1:14" x14ac:dyDescent="0.35">
      <c r="A104" s="12">
        <v>43151</v>
      </c>
      <c r="B104">
        <v>1</v>
      </c>
      <c r="C104" t="str">
        <f t="shared" si="1"/>
        <v>Walkamin</v>
      </c>
      <c r="D104" t="s">
        <v>91</v>
      </c>
      <c r="E104">
        <v>6</v>
      </c>
      <c r="F104">
        <v>13</v>
      </c>
      <c r="G104">
        <v>613</v>
      </c>
      <c r="H104">
        <v>4</v>
      </c>
      <c r="I104">
        <v>13</v>
      </c>
      <c r="J104">
        <v>200</v>
      </c>
      <c r="K104">
        <v>150</v>
      </c>
      <c r="L104" t="s">
        <v>92</v>
      </c>
      <c r="M104">
        <v>0.39</v>
      </c>
      <c r="N104" t="s">
        <v>57</v>
      </c>
    </row>
    <row r="105" spans="1:14" x14ac:dyDescent="0.35">
      <c r="A105" s="12">
        <v>43151</v>
      </c>
      <c r="B105">
        <v>1</v>
      </c>
      <c r="C105" t="str">
        <f t="shared" si="1"/>
        <v>Walkamin</v>
      </c>
      <c r="D105" t="s">
        <v>91</v>
      </c>
      <c r="E105">
        <v>6</v>
      </c>
      <c r="F105">
        <v>14</v>
      </c>
      <c r="G105">
        <v>614</v>
      </c>
      <c r="H105">
        <v>3</v>
      </c>
      <c r="I105">
        <v>4</v>
      </c>
      <c r="J105">
        <v>200</v>
      </c>
      <c r="K105">
        <v>600</v>
      </c>
      <c r="L105" t="s">
        <v>65</v>
      </c>
      <c r="M105">
        <v>0.56000000000000005</v>
      </c>
      <c r="N105" t="s">
        <v>57</v>
      </c>
    </row>
    <row r="106" spans="1:14" x14ac:dyDescent="0.35">
      <c r="A106" s="12">
        <v>43151</v>
      </c>
      <c r="B106">
        <v>1</v>
      </c>
      <c r="C106" t="str">
        <f t="shared" si="1"/>
        <v>Walkamin</v>
      </c>
      <c r="D106" t="s">
        <v>91</v>
      </c>
      <c r="E106">
        <v>6</v>
      </c>
      <c r="F106">
        <v>15</v>
      </c>
      <c r="G106">
        <v>615</v>
      </c>
      <c r="H106">
        <v>4</v>
      </c>
      <c r="I106">
        <v>10</v>
      </c>
      <c r="J106">
        <v>200</v>
      </c>
      <c r="K106">
        <v>300</v>
      </c>
      <c r="L106" t="s">
        <v>61</v>
      </c>
      <c r="M106">
        <v>0.74</v>
      </c>
      <c r="N106" t="s">
        <v>57</v>
      </c>
    </row>
    <row r="107" spans="1:14" x14ac:dyDescent="0.35">
      <c r="A107" s="12">
        <v>43151</v>
      </c>
      <c r="B107">
        <v>1</v>
      </c>
      <c r="C107" t="str">
        <f t="shared" si="1"/>
        <v>Walkamin</v>
      </c>
      <c r="D107" t="s">
        <v>91</v>
      </c>
      <c r="E107">
        <v>6</v>
      </c>
      <c r="F107">
        <v>16</v>
      </c>
      <c r="G107">
        <v>616</v>
      </c>
      <c r="H107">
        <v>2</v>
      </c>
      <c r="I107">
        <v>9</v>
      </c>
      <c r="J107">
        <v>200</v>
      </c>
      <c r="K107">
        <v>150</v>
      </c>
      <c r="L107" t="s">
        <v>61</v>
      </c>
      <c r="M107">
        <v>0.64</v>
      </c>
      <c r="N107" t="s">
        <v>57</v>
      </c>
    </row>
    <row r="108" spans="1:14" x14ac:dyDescent="0.35">
      <c r="A108" s="12">
        <v>43151</v>
      </c>
      <c r="B108">
        <v>1</v>
      </c>
      <c r="C108" t="str">
        <f t="shared" si="1"/>
        <v>Walkamin</v>
      </c>
      <c r="D108" t="s">
        <v>91</v>
      </c>
      <c r="E108">
        <v>6</v>
      </c>
      <c r="F108">
        <v>17</v>
      </c>
      <c r="G108">
        <v>617</v>
      </c>
      <c r="H108">
        <v>3</v>
      </c>
      <c r="I108">
        <v>5</v>
      </c>
      <c r="J108">
        <v>200</v>
      </c>
      <c r="K108">
        <v>150</v>
      </c>
      <c r="L108" t="s">
        <v>55</v>
      </c>
      <c r="M108">
        <v>0.18</v>
      </c>
      <c r="N108" t="s">
        <v>57</v>
      </c>
    </row>
    <row r="109" spans="1:14" x14ac:dyDescent="0.35">
      <c r="A109" s="12">
        <v>43151</v>
      </c>
      <c r="B109">
        <v>1</v>
      </c>
      <c r="C109" t="str">
        <f t="shared" si="1"/>
        <v>Walkamin</v>
      </c>
      <c r="D109" t="s">
        <v>91</v>
      </c>
      <c r="E109">
        <v>6</v>
      </c>
      <c r="F109">
        <v>18</v>
      </c>
      <c r="G109">
        <v>618</v>
      </c>
      <c r="H109">
        <v>1</v>
      </c>
      <c r="I109">
        <v>3</v>
      </c>
      <c r="J109">
        <v>200</v>
      </c>
      <c r="K109">
        <v>450</v>
      </c>
      <c r="L109" t="s">
        <v>65</v>
      </c>
      <c r="M109">
        <v>0.72</v>
      </c>
      <c r="N109" t="s">
        <v>57</v>
      </c>
    </row>
    <row r="110" spans="1:14" x14ac:dyDescent="0.35">
      <c r="A110" s="12">
        <v>43151</v>
      </c>
      <c r="B110">
        <v>1</v>
      </c>
      <c r="C110" t="str">
        <f t="shared" si="1"/>
        <v>Walkamin</v>
      </c>
      <c r="D110" t="s">
        <v>91</v>
      </c>
      <c r="E110">
        <v>7</v>
      </c>
      <c r="F110">
        <v>1</v>
      </c>
      <c r="G110">
        <v>701</v>
      </c>
      <c r="H110">
        <v>3</v>
      </c>
      <c r="I110">
        <v>6</v>
      </c>
      <c r="J110">
        <v>250</v>
      </c>
      <c r="K110">
        <v>300</v>
      </c>
      <c r="L110" t="s">
        <v>55</v>
      </c>
      <c r="M110">
        <v>0.3</v>
      </c>
      <c r="N110" t="s">
        <v>57</v>
      </c>
    </row>
    <row r="111" spans="1:14" x14ac:dyDescent="0.35">
      <c r="A111" s="12">
        <v>43151</v>
      </c>
      <c r="B111">
        <v>1</v>
      </c>
      <c r="C111" t="str">
        <f t="shared" si="1"/>
        <v>Walkamin</v>
      </c>
      <c r="D111" t="s">
        <v>91</v>
      </c>
      <c r="E111">
        <v>7</v>
      </c>
      <c r="F111">
        <v>2</v>
      </c>
      <c r="G111">
        <v>702</v>
      </c>
      <c r="H111">
        <v>2</v>
      </c>
      <c r="I111">
        <v>11</v>
      </c>
      <c r="J111">
        <v>250</v>
      </c>
      <c r="K111">
        <v>450</v>
      </c>
      <c r="L111" t="s">
        <v>61</v>
      </c>
      <c r="M111">
        <v>0.7</v>
      </c>
      <c r="N111" t="s">
        <v>57</v>
      </c>
    </row>
    <row r="112" spans="1:14" x14ac:dyDescent="0.35">
      <c r="A112" s="12">
        <v>43151</v>
      </c>
      <c r="B112">
        <v>1</v>
      </c>
      <c r="C112" t="str">
        <f t="shared" si="1"/>
        <v>Walkamin</v>
      </c>
      <c r="D112" t="s">
        <v>91</v>
      </c>
      <c r="E112">
        <v>7</v>
      </c>
      <c r="F112">
        <v>3</v>
      </c>
      <c r="G112">
        <v>703</v>
      </c>
      <c r="H112">
        <v>4</v>
      </c>
      <c r="I112">
        <v>10</v>
      </c>
      <c r="J112">
        <v>250</v>
      </c>
      <c r="K112">
        <v>300</v>
      </c>
      <c r="L112" t="s">
        <v>61</v>
      </c>
      <c r="M112">
        <v>0.75</v>
      </c>
      <c r="N112" t="s">
        <v>57</v>
      </c>
    </row>
    <row r="113" spans="1:14" x14ac:dyDescent="0.35">
      <c r="A113" s="12">
        <v>43151</v>
      </c>
      <c r="B113">
        <v>1</v>
      </c>
      <c r="C113" t="str">
        <f t="shared" si="1"/>
        <v>Walkamin</v>
      </c>
      <c r="D113" t="s">
        <v>91</v>
      </c>
      <c r="E113">
        <v>7</v>
      </c>
      <c r="F113">
        <v>4</v>
      </c>
      <c r="G113">
        <v>704</v>
      </c>
      <c r="H113">
        <v>4</v>
      </c>
      <c r="I113">
        <v>9</v>
      </c>
      <c r="J113">
        <v>250</v>
      </c>
      <c r="K113">
        <v>150</v>
      </c>
      <c r="L113" t="s">
        <v>61</v>
      </c>
      <c r="M113">
        <v>0.72</v>
      </c>
      <c r="N113" t="s">
        <v>57</v>
      </c>
    </row>
    <row r="114" spans="1:14" x14ac:dyDescent="0.35">
      <c r="A114" s="12">
        <v>43151</v>
      </c>
      <c r="B114">
        <v>1</v>
      </c>
      <c r="C114" t="str">
        <f t="shared" si="1"/>
        <v>Walkamin</v>
      </c>
      <c r="D114" t="s">
        <v>91</v>
      </c>
      <c r="E114">
        <v>7</v>
      </c>
      <c r="F114">
        <v>5</v>
      </c>
      <c r="G114">
        <v>705</v>
      </c>
      <c r="H114">
        <v>3</v>
      </c>
      <c r="I114">
        <v>13</v>
      </c>
      <c r="J114">
        <v>250</v>
      </c>
      <c r="K114">
        <v>150</v>
      </c>
      <c r="L114" t="s">
        <v>92</v>
      </c>
      <c r="M114">
        <v>0.17</v>
      </c>
      <c r="N114" t="s">
        <v>57</v>
      </c>
    </row>
    <row r="115" spans="1:14" x14ac:dyDescent="0.35">
      <c r="A115" s="12">
        <v>43151</v>
      </c>
      <c r="B115">
        <v>1</v>
      </c>
      <c r="C115" t="str">
        <f t="shared" si="1"/>
        <v>Walkamin</v>
      </c>
      <c r="D115" t="s">
        <v>91</v>
      </c>
      <c r="E115">
        <v>7</v>
      </c>
      <c r="F115">
        <v>6</v>
      </c>
      <c r="G115">
        <v>706</v>
      </c>
      <c r="H115">
        <v>3</v>
      </c>
      <c r="I115">
        <v>8</v>
      </c>
      <c r="J115">
        <v>250</v>
      </c>
      <c r="K115">
        <v>600</v>
      </c>
      <c r="L115" t="s">
        <v>55</v>
      </c>
      <c r="M115">
        <v>0.45</v>
      </c>
      <c r="N115" t="s">
        <v>57</v>
      </c>
    </row>
    <row r="116" spans="1:14" x14ac:dyDescent="0.35">
      <c r="A116" s="12">
        <v>43151</v>
      </c>
      <c r="B116">
        <v>1</v>
      </c>
      <c r="C116" t="str">
        <f t="shared" si="1"/>
        <v>Walkamin</v>
      </c>
      <c r="D116" t="s">
        <v>91</v>
      </c>
      <c r="E116">
        <v>7</v>
      </c>
      <c r="F116">
        <v>7</v>
      </c>
      <c r="G116">
        <v>707</v>
      </c>
      <c r="H116">
        <v>3</v>
      </c>
      <c r="I116">
        <v>1</v>
      </c>
      <c r="J116">
        <v>150</v>
      </c>
      <c r="K116">
        <v>150</v>
      </c>
      <c r="L116" t="s">
        <v>65</v>
      </c>
      <c r="M116">
        <v>0.28000000000000003</v>
      </c>
      <c r="N116" t="s">
        <v>57</v>
      </c>
    </row>
    <row r="117" spans="1:14" x14ac:dyDescent="0.35">
      <c r="A117" s="12">
        <v>43151</v>
      </c>
      <c r="B117">
        <v>1</v>
      </c>
      <c r="C117" t="str">
        <f t="shared" si="1"/>
        <v>Walkamin</v>
      </c>
      <c r="D117" t="s">
        <v>91</v>
      </c>
      <c r="E117">
        <v>7</v>
      </c>
      <c r="F117">
        <v>8</v>
      </c>
      <c r="G117">
        <v>708</v>
      </c>
      <c r="H117">
        <v>3</v>
      </c>
      <c r="I117">
        <v>13</v>
      </c>
      <c r="J117">
        <v>150</v>
      </c>
      <c r="K117">
        <v>150</v>
      </c>
      <c r="L117" t="s">
        <v>92</v>
      </c>
      <c r="M117">
        <v>0.42</v>
      </c>
      <c r="N117" t="s">
        <v>57</v>
      </c>
    </row>
    <row r="118" spans="1:14" x14ac:dyDescent="0.35">
      <c r="A118" s="12">
        <v>43151</v>
      </c>
      <c r="B118">
        <v>1</v>
      </c>
      <c r="C118" t="str">
        <f t="shared" si="1"/>
        <v>Walkamin</v>
      </c>
      <c r="D118" t="s">
        <v>91</v>
      </c>
      <c r="E118">
        <v>7</v>
      </c>
      <c r="F118">
        <v>9</v>
      </c>
      <c r="G118">
        <v>709</v>
      </c>
      <c r="H118">
        <v>2</v>
      </c>
      <c r="I118">
        <v>6</v>
      </c>
      <c r="J118">
        <v>150</v>
      </c>
      <c r="K118">
        <v>300</v>
      </c>
      <c r="L118" t="s">
        <v>55</v>
      </c>
      <c r="M118">
        <v>0.66</v>
      </c>
      <c r="N118" t="s">
        <v>57</v>
      </c>
    </row>
    <row r="119" spans="1:14" x14ac:dyDescent="0.35">
      <c r="A119" s="12">
        <v>43151</v>
      </c>
      <c r="B119">
        <v>1</v>
      </c>
      <c r="C119" t="str">
        <f t="shared" si="1"/>
        <v>Walkamin</v>
      </c>
      <c r="D119" t="s">
        <v>91</v>
      </c>
      <c r="E119">
        <v>7</v>
      </c>
      <c r="F119">
        <v>10</v>
      </c>
      <c r="G119">
        <v>710</v>
      </c>
      <c r="H119">
        <v>3</v>
      </c>
      <c r="I119">
        <v>2</v>
      </c>
      <c r="J119">
        <v>150</v>
      </c>
      <c r="K119">
        <v>300</v>
      </c>
      <c r="L119" t="s">
        <v>65</v>
      </c>
      <c r="M119">
        <v>0.65</v>
      </c>
      <c r="N119" t="s">
        <v>57</v>
      </c>
    </row>
    <row r="120" spans="1:14" x14ac:dyDescent="0.35">
      <c r="A120" s="12">
        <v>43151</v>
      </c>
      <c r="B120">
        <v>1</v>
      </c>
      <c r="C120" t="str">
        <f t="shared" si="1"/>
        <v>Walkamin</v>
      </c>
      <c r="D120" t="s">
        <v>91</v>
      </c>
      <c r="E120">
        <v>7</v>
      </c>
      <c r="F120">
        <v>11</v>
      </c>
      <c r="G120">
        <v>711</v>
      </c>
      <c r="H120">
        <v>3</v>
      </c>
      <c r="I120">
        <v>12</v>
      </c>
      <c r="J120">
        <v>150</v>
      </c>
      <c r="K120">
        <v>600</v>
      </c>
      <c r="L120" t="s">
        <v>61</v>
      </c>
      <c r="M120">
        <v>0.66</v>
      </c>
      <c r="N120" t="s">
        <v>57</v>
      </c>
    </row>
    <row r="121" spans="1:14" x14ac:dyDescent="0.35">
      <c r="A121" s="12">
        <v>43151</v>
      </c>
      <c r="B121">
        <v>1</v>
      </c>
      <c r="C121" t="str">
        <f t="shared" si="1"/>
        <v>Walkamin</v>
      </c>
      <c r="D121" t="s">
        <v>91</v>
      </c>
      <c r="E121">
        <v>7</v>
      </c>
      <c r="F121">
        <v>12</v>
      </c>
      <c r="G121">
        <v>712</v>
      </c>
      <c r="H121">
        <v>3</v>
      </c>
      <c r="I121">
        <v>3</v>
      </c>
      <c r="J121">
        <v>150</v>
      </c>
      <c r="K121">
        <v>450</v>
      </c>
      <c r="L121" t="s">
        <v>65</v>
      </c>
      <c r="M121">
        <v>0.39</v>
      </c>
      <c r="N121" t="s">
        <v>57</v>
      </c>
    </row>
    <row r="122" spans="1:14" x14ac:dyDescent="0.35">
      <c r="A122" s="12">
        <v>43151</v>
      </c>
      <c r="B122">
        <v>1</v>
      </c>
      <c r="C122" t="str">
        <f t="shared" si="1"/>
        <v>Walkamin</v>
      </c>
      <c r="D122" t="s">
        <v>91</v>
      </c>
      <c r="E122">
        <v>7</v>
      </c>
      <c r="F122">
        <v>13</v>
      </c>
      <c r="G122">
        <v>713</v>
      </c>
      <c r="H122">
        <v>1</v>
      </c>
      <c r="I122">
        <v>16</v>
      </c>
      <c r="J122">
        <v>200</v>
      </c>
      <c r="K122">
        <v>600</v>
      </c>
      <c r="L122" t="s">
        <v>92</v>
      </c>
      <c r="M122">
        <v>0.39</v>
      </c>
      <c r="N122" t="s">
        <v>57</v>
      </c>
    </row>
    <row r="123" spans="1:14" x14ac:dyDescent="0.35">
      <c r="A123" s="12">
        <v>43151</v>
      </c>
      <c r="B123">
        <v>1</v>
      </c>
      <c r="C123" t="str">
        <f t="shared" si="1"/>
        <v>Walkamin</v>
      </c>
      <c r="D123" t="s">
        <v>91</v>
      </c>
      <c r="E123">
        <v>7</v>
      </c>
      <c r="F123">
        <v>14</v>
      </c>
      <c r="G123">
        <v>714</v>
      </c>
      <c r="H123">
        <v>2</v>
      </c>
      <c r="I123">
        <v>2</v>
      </c>
      <c r="J123">
        <v>200</v>
      </c>
      <c r="K123">
        <v>300</v>
      </c>
      <c r="L123" t="s">
        <v>65</v>
      </c>
      <c r="M123">
        <v>0.28999999999999998</v>
      </c>
      <c r="N123" t="s">
        <v>57</v>
      </c>
    </row>
    <row r="124" spans="1:14" x14ac:dyDescent="0.35">
      <c r="A124" s="12">
        <v>43151</v>
      </c>
      <c r="B124">
        <v>1</v>
      </c>
      <c r="C124" t="str">
        <f t="shared" si="1"/>
        <v>Walkamin</v>
      </c>
      <c r="D124" t="s">
        <v>91</v>
      </c>
      <c r="E124">
        <v>7</v>
      </c>
      <c r="F124">
        <v>15</v>
      </c>
      <c r="G124">
        <v>715</v>
      </c>
      <c r="H124">
        <v>3</v>
      </c>
      <c r="I124">
        <v>2</v>
      </c>
      <c r="J124">
        <v>200</v>
      </c>
      <c r="K124">
        <v>300</v>
      </c>
      <c r="L124" t="s">
        <v>65</v>
      </c>
      <c r="M124">
        <v>0.31</v>
      </c>
      <c r="N124" t="s">
        <v>57</v>
      </c>
    </row>
    <row r="125" spans="1:14" x14ac:dyDescent="0.35">
      <c r="A125" s="12">
        <v>43151</v>
      </c>
      <c r="B125">
        <v>1</v>
      </c>
      <c r="C125" t="str">
        <f t="shared" si="1"/>
        <v>Walkamin</v>
      </c>
      <c r="D125" t="s">
        <v>91</v>
      </c>
      <c r="E125">
        <v>7</v>
      </c>
      <c r="F125">
        <v>16</v>
      </c>
      <c r="G125">
        <v>716</v>
      </c>
      <c r="H125">
        <v>4</v>
      </c>
      <c r="I125">
        <v>7</v>
      </c>
      <c r="J125">
        <v>200</v>
      </c>
      <c r="K125">
        <v>450</v>
      </c>
      <c r="L125" t="s">
        <v>55</v>
      </c>
      <c r="M125">
        <v>0.69</v>
      </c>
      <c r="N125" t="s">
        <v>57</v>
      </c>
    </row>
    <row r="126" spans="1:14" x14ac:dyDescent="0.35">
      <c r="A126" s="12">
        <v>43151</v>
      </c>
      <c r="B126">
        <v>1</v>
      </c>
      <c r="C126" t="str">
        <f t="shared" si="1"/>
        <v>Walkamin</v>
      </c>
      <c r="D126" t="s">
        <v>91</v>
      </c>
      <c r="E126">
        <v>7</v>
      </c>
      <c r="F126">
        <v>17</v>
      </c>
      <c r="G126">
        <v>717</v>
      </c>
      <c r="H126">
        <v>2</v>
      </c>
      <c r="I126">
        <v>3</v>
      </c>
      <c r="J126">
        <v>200</v>
      </c>
      <c r="K126">
        <v>450</v>
      </c>
      <c r="L126" t="s">
        <v>65</v>
      </c>
      <c r="M126">
        <v>0.56999999999999995</v>
      </c>
      <c r="N126" t="s">
        <v>57</v>
      </c>
    </row>
    <row r="127" spans="1:14" x14ac:dyDescent="0.35">
      <c r="A127" s="12">
        <v>43151</v>
      </c>
      <c r="B127">
        <v>1</v>
      </c>
      <c r="C127" t="str">
        <f t="shared" si="1"/>
        <v>Walkamin</v>
      </c>
      <c r="D127" t="s">
        <v>91</v>
      </c>
      <c r="E127">
        <v>7</v>
      </c>
      <c r="F127">
        <v>18</v>
      </c>
      <c r="G127">
        <v>718</v>
      </c>
      <c r="H127">
        <v>3</v>
      </c>
      <c r="I127">
        <v>9</v>
      </c>
      <c r="J127">
        <v>200</v>
      </c>
      <c r="K127">
        <v>150</v>
      </c>
      <c r="L127" t="s">
        <v>61</v>
      </c>
      <c r="M127">
        <v>0.6</v>
      </c>
      <c r="N127" t="s">
        <v>57</v>
      </c>
    </row>
    <row r="128" spans="1:14" x14ac:dyDescent="0.35">
      <c r="A128" s="12">
        <v>43151</v>
      </c>
      <c r="B128">
        <v>1</v>
      </c>
      <c r="C128" t="str">
        <f t="shared" si="1"/>
        <v>Walkamin</v>
      </c>
      <c r="D128" t="s">
        <v>91</v>
      </c>
      <c r="E128">
        <v>8</v>
      </c>
      <c r="F128">
        <v>1</v>
      </c>
      <c r="G128">
        <v>801</v>
      </c>
      <c r="H128">
        <v>3</v>
      </c>
      <c r="I128">
        <v>5</v>
      </c>
      <c r="J128">
        <v>250</v>
      </c>
      <c r="K128">
        <v>150</v>
      </c>
      <c r="L128" t="s">
        <v>55</v>
      </c>
      <c r="M128">
        <v>0.26</v>
      </c>
      <c r="N128" t="s">
        <v>57</v>
      </c>
    </row>
    <row r="129" spans="1:14" x14ac:dyDescent="0.35">
      <c r="A129" s="12">
        <v>43151</v>
      </c>
      <c r="B129">
        <v>1</v>
      </c>
      <c r="C129" t="str">
        <f t="shared" si="1"/>
        <v>Walkamin</v>
      </c>
      <c r="D129" t="s">
        <v>91</v>
      </c>
      <c r="E129">
        <v>8</v>
      </c>
      <c r="F129">
        <v>2</v>
      </c>
      <c r="G129">
        <v>802</v>
      </c>
      <c r="H129">
        <v>3</v>
      </c>
      <c r="I129">
        <v>11</v>
      </c>
      <c r="J129">
        <v>250</v>
      </c>
      <c r="K129">
        <v>450</v>
      </c>
      <c r="L129" t="s">
        <v>61</v>
      </c>
      <c r="M129">
        <v>0.67</v>
      </c>
      <c r="N129" t="s">
        <v>57</v>
      </c>
    </row>
    <row r="130" spans="1:14" x14ac:dyDescent="0.35">
      <c r="A130" s="12">
        <v>43151</v>
      </c>
      <c r="B130">
        <v>1</v>
      </c>
      <c r="C130" t="str">
        <f t="shared" si="1"/>
        <v>Walkamin</v>
      </c>
      <c r="D130" t="s">
        <v>91</v>
      </c>
      <c r="E130">
        <v>8</v>
      </c>
      <c r="F130">
        <v>3</v>
      </c>
      <c r="G130">
        <v>803</v>
      </c>
      <c r="H130">
        <v>4</v>
      </c>
      <c r="I130">
        <v>7</v>
      </c>
      <c r="J130">
        <v>250</v>
      </c>
      <c r="K130">
        <v>450</v>
      </c>
      <c r="L130" t="s">
        <v>55</v>
      </c>
      <c r="M130">
        <v>0.46</v>
      </c>
      <c r="N130" t="s">
        <v>57</v>
      </c>
    </row>
    <row r="131" spans="1:14" x14ac:dyDescent="0.35">
      <c r="A131" s="12">
        <v>43151</v>
      </c>
      <c r="B131">
        <v>1</v>
      </c>
      <c r="C131" t="str">
        <f t="shared" si="1"/>
        <v>Walkamin</v>
      </c>
      <c r="D131" t="s">
        <v>91</v>
      </c>
      <c r="E131">
        <v>8</v>
      </c>
      <c r="F131">
        <v>4</v>
      </c>
      <c r="G131">
        <v>804</v>
      </c>
      <c r="H131">
        <v>2</v>
      </c>
      <c r="I131">
        <v>3</v>
      </c>
      <c r="J131">
        <v>250</v>
      </c>
      <c r="K131">
        <v>450</v>
      </c>
      <c r="L131" t="s">
        <v>65</v>
      </c>
      <c r="M131">
        <v>0.64</v>
      </c>
      <c r="N131" t="s">
        <v>57</v>
      </c>
    </row>
    <row r="132" spans="1:14" x14ac:dyDescent="0.35">
      <c r="A132" s="12">
        <v>43151</v>
      </c>
      <c r="B132">
        <v>1</v>
      </c>
      <c r="C132" t="str">
        <f t="shared" ref="C132:C195" si="2">C131</f>
        <v>Walkamin</v>
      </c>
      <c r="D132" t="s">
        <v>91</v>
      </c>
      <c r="E132">
        <v>8</v>
      </c>
      <c r="F132">
        <v>5</v>
      </c>
      <c r="G132">
        <v>805</v>
      </c>
      <c r="H132">
        <v>4</v>
      </c>
      <c r="I132">
        <v>6</v>
      </c>
      <c r="J132">
        <v>250</v>
      </c>
      <c r="K132">
        <v>300</v>
      </c>
      <c r="L132" t="s">
        <v>55</v>
      </c>
      <c r="M132">
        <v>0.2</v>
      </c>
      <c r="N132" t="s">
        <v>57</v>
      </c>
    </row>
    <row r="133" spans="1:14" x14ac:dyDescent="0.35">
      <c r="A133" s="12">
        <v>43151</v>
      </c>
      <c r="B133">
        <v>1</v>
      </c>
      <c r="C133" t="str">
        <f t="shared" si="2"/>
        <v>Walkamin</v>
      </c>
      <c r="D133" t="s">
        <v>91</v>
      </c>
      <c r="E133">
        <v>8</v>
      </c>
      <c r="F133">
        <v>6</v>
      </c>
      <c r="G133">
        <v>806</v>
      </c>
      <c r="H133">
        <v>2</v>
      </c>
      <c r="I133">
        <v>2</v>
      </c>
      <c r="J133">
        <v>250</v>
      </c>
      <c r="K133">
        <v>300</v>
      </c>
      <c r="L133" t="s">
        <v>65</v>
      </c>
      <c r="M133">
        <v>0.47</v>
      </c>
      <c r="N133" t="s">
        <v>57</v>
      </c>
    </row>
    <row r="134" spans="1:14" x14ac:dyDescent="0.35">
      <c r="A134" s="12">
        <v>43151</v>
      </c>
      <c r="B134">
        <v>1</v>
      </c>
      <c r="C134" t="str">
        <f t="shared" si="2"/>
        <v>Walkamin</v>
      </c>
      <c r="D134" t="s">
        <v>91</v>
      </c>
      <c r="E134">
        <v>8</v>
      </c>
      <c r="F134">
        <v>7</v>
      </c>
      <c r="G134">
        <v>807</v>
      </c>
      <c r="H134">
        <v>4</v>
      </c>
      <c r="I134">
        <v>11</v>
      </c>
      <c r="J134">
        <v>150</v>
      </c>
      <c r="K134">
        <v>450</v>
      </c>
      <c r="L134" t="s">
        <v>61</v>
      </c>
      <c r="M134">
        <v>0.67</v>
      </c>
      <c r="N134" t="s">
        <v>57</v>
      </c>
    </row>
    <row r="135" spans="1:14" x14ac:dyDescent="0.35">
      <c r="A135" s="12">
        <v>43151</v>
      </c>
      <c r="B135">
        <v>1</v>
      </c>
      <c r="C135" t="str">
        <f t="shared" si="2"/>
        <v>Walkamin</v>
      </c>
      <c r="D135" t="s">
        <v>91</v>
      </c>
      <c r="E135">
        <v>8</v>
      </c>
      <c r="F135">
        <v>8</v>
      </c>
      <c r="G135">
        <v>808</v>
      </c>
      <c r="H135">
        <v>1</v>
      </c>
      <c r="I135">
        <v>8</v>
      </c>
      <c r="J135">
        <v>150</v>
      </c>
      <c r="K135">
        <v>600</v>
      </c>
      <c r="L135" t="s">
        <v>55</v>
      </c>
      <c r="M135">
        <v>0.36</v>
      </c>
      <c r="N135" t="s">
        <v>57</v>
      </c>
    </row>
    <row r="136" spans="1:14" x14ac:dyDescent="0.35">
      <c r="A136" s="12">
        <v>43151</v>
      </c>
      <c r="B136">
        <v>1</v>
      </c>
      <c r="C136" t="str">
        <f t="shared" si="2"/>
        <v>Walkamin</v>
      </c>
      <c r="D136" t="s">
        <v>91</v>
      </c>
      <c r="E136">
        <v>8</v>
      </c>
      <c r="F136">
        <v>9</v>
      </c>
      <c r="G136">
        <v>809</v>
      </c>
      <c r="H136">
        <v>3</v>
      </c>
      <c r="I136">
        <v>16</v>
      </c>
      <c r="J136">
        <v>150</v>
      </c>
      <c r="K136">
        <v>600</v>
      </c>
      <c r="L136" t="s">
        <v>92</v>
      </c>
      <c r="M136">
        <v>0.56999999999999995</v>
      </c>
      <c r="N136" t="s">
        <v>57</v>
      </c>
    </row>
    <row r="137" spans="1:14" x14ac:dyDescent="0.35">
      <c r="A137" s="12">
        <v>43151</v>
      </c>
      <c r="B137">
        <v>1</v>
      </c>
      <c r="C137" t="str">
        <f t="shared" si="2"/>
        <v>Walkamin</v>
      </c>
      <c r="D137" t="s">
        <v>91</v>
      </c>
      <c r="E137">
        <v>8</v>
      </c>
      <c r="F137">
        <v>10</v>
      </c>
      <c r="G137">
        <v>810</v>
      </c>
      <c r="H137">
        <v>3</v>
      </c>
      <c r="I137">
        <v>10</v>
      </c>
      <c r="J137">
        <v>150</v>
      </c>
      <c r="K137">
        <v>300</v>
      </c>
      <c r="L137" t="s">
        <v>61</v>
      </c>
      <c r="M137">
        <v>0.75</v>
      </c>
      <c r="N137" t="s">
        <v>57</v>
      </c>
    </row>
    <row r="138" spans="1:14" x14ac:dyDescent="0.35">
      <c r="A138" s="12">
        <v>43151</v>
      </c>
      <c r="B138">
        <v>1</v>
      </c>
      <c r="C138" t="str">
        <f t="shared" si="2"/>
        <v>Walkamin</v>
      </c>
      <c r="D138" t="s">
        <v>91</v>
      </c>
      <c r="E138">
        <v>8</v>
      </c>
      <c r="F138">
        <v>11</v>
      </c>
      <c r="G138">
        <v>811</v>
      </c>
      <c r="H138">
        <v>3</v>
      </c>
      <c r="I138">
        <v>14</v>
      </c>
      <c r="J138">
        <v>150</v>
      </c>
      <c r="K138">
        <v>300</v>
      </c>
      <c r="L138" t="s">
        <v>92</v>
      </c>
      <c r="M138">
        <v>0.2</v>
      </c>
      <c r="N138" t="s">
        <v>57</v>
      </c>
    </row>
    <row r="139" spans="1:14" x14ac:dyDescent="0.35">
      <c r="A139" s="12">
        <v>43151</v>
      </c>
      <c r="B139">
        <v>1</v>
      </c>
      <c r="C139" t="str">
        <f t="shared" si="2"/>
        <v>Walkamin</v>
      </c>
      <c r="D139" t="s">
        <v>91</v>
      </c>
      <c r="E139">
        <v>8</v>
      </c>
      <c r="F139">
        <v>12</v>
      </c>
      <c r="G139">
        <v>812</v>
      </c>
      <c r="H139">
        <v>4</v>
      </c>
      <c r="I139">
        <v>10</v>
      </c>
      <c r="J139">
        <v>150</v>
      </c>
      <c r="K139">
        <v>300</v>
      </c>
      <c r="L139" t="s">
        <v>61</v>
      </c>
      <c r="M139">
        <v>0.55000000000000004</v>
      </c>
      <c r="N139" t="s">
        <v>57</v>
      </c>
    </row>
    <row r="140" spans="1:14" x14ac:dyDescent="0.35">
      <c r="A140" s="12">
        <v>43151</v>
      </c>
      <c r="B140">
        <v>1</v>
      </c>
      <c r="C140" t="str">
        <f t="shared" si="2"/>
        <v>Walkamin</v>
      </c>
      <c r="D140" t="s">
        <v>91</v>
      </c>
      <c r="E140">
        <v>8</v>
      </c>
      <c r="F140">
        <v>13</v>
      </c>
      <c r="G140">
        <v>813</v>
      </c>
      <c r="H140">
        <v>3</v>
      </c>
      <c r="I140">
        <v>11</v>
      </c>
      <c r="J140">
        <v>200</v>
      </c>
      <c r="K140">
        <v>450</v>
      </c>
      <c r="L140" t="s">
        <v>61</v>
      </c>
      <c r="M140">
        <v>0.64</v>
      </c>
      <c r="N140" t="s">
        <v>57</v>
      </c>
    </row>
    <row r="141" spans="1:14" x14ac:dyDescent="0.35">
      <c r="A141" s="12">
        <v>43151</v>
      </c>
      <c r="B141">
        <v>1</v>
      </c>
      <c r="C141" t="str">
        <f t="shared" si="2"/>
        <v>Walkamin</v>
      </c>
      <c r="D141" t="s">
        <v>91</v>
      </c>
      <c r="E141">
        <v>8</v>
      </c>
      <c r="F141">
        <v>14</v>
      </c>
      <c r="G141">
        <v>814</v>
      </c>
      <c r="H141">
        <v>3</v>
      </c>
      <c r="I141">
        <v>6</v>
      </c>
      <c r="J141">
        <v>200</v>
      </c>
      <c r="K141">
        <v>300</v>
      </c>
      <c r="L141" t="s">
        <v>55</v>
      </c>
      <c r="M141">
        <v>0.22</v>
      </c>
      <c r="N141" t="s">
        <v>57</v>
      </c>
    </row>
    <row r="142" spans="1:14" x14ac:dyDescent="0.35">
      <c r="A142" s="12">
        <v>43151</v>
      </c>
      <c r="B142">
        <v>1</v>
      </c>
      <c r="C142" t="str">
        <f t="shared" si="2"/>
        <v>Walkamin</v>
      </c>
      <c r="D142" t="s">
        <v>91</v>
      </c>
      <c r="E142">
        <v>8</v>
      </c>
      <c r="F142">
        <v>15</v>
      </c>
      <c r="G142">
        <v>815</v>
      </c>
      <c r="H142">
        <v>4</v>
      </c>
      <c r="I142">
        <v>5</v>
      </c>
      <c r="J142">
        <v>200</v>
      </c>
      <c r="K142">
        <v>150</v>
      </c>
      <c r="L142" t="s">
        <v>55</v>
      </c>
      <c r="M142">
        <v>0.34</v>
      </c>
      <c r="N142" t="s">
        <v>57</v>
      </c>
    </row>
    <row r="143" spans="1:14" x14ac:dyDescent="0.35">
      <c r="A143" s="12">
        <v>43151</v>
      </c>
      <c r="B143">
        <v>1</v>
      </c>
      <c r="C143" t="str">
        <f t="shared" si="2"/>
        <v>Walkamin</v>
      </c>
      <c r="D143" t="s">
        <v>91</v>
      </c>
      <c r="E143">
        <v>8</v>
      </c>
      <c r="F143">
        <v>16</v>
      </c>
      <c r="G143">
        <v>816</v>
      </c>
      <c r="H143">
        <v>2</v>
      </c>
      <c r="I143">
        <v>16</v>
      </c>
      <c r="J143">
        <v>200</v>
      </c>
      <c r="K143">
        <v>600</v>
      </c>
      <c r="L143" t="s">
        <v>92</v>
      </c>
      <c r="M143">
        <v>0.59</v>
      </c>
      <c r="N143" t="s">
        <v>57</v>
      </c>
    </row>
    <row r="144" spans="1:14" x14ac:dyDescent="0.35">
      <c r="A144" s="12">
        <v>43151</v>
      </c>
      <c r="B144">
        <v>1</v>
      </c>
      <c r="C144" t="str">
        <f t="shared" si="2"/>
        <v>Walkamin</v>
      </c>
      <c r="D144" t="s">
        <v>91</v>
      </c>
      <c r="E144">
        <v>8</v>
      </c>
      <c r="F144">
        <v>17</v>
      </c>
      <c r="G144">
        <v>817</v>
      </c>
      <c r="H144">
        <v>3</v>
      </c>
      <c r="I144">
        <v>3</v>
      </c>
      <c r="J144">
        <v>200</v>
      </c>
      <c r="K144">
        <v>450</v>
      </c>
      <c r="L144" t="s">
        <v>65</v>
      </c>
      <c r="M144">
        <v>0.54</v>
      </c>
      <c r="N144" t="s">
        <v>57</v>
      </c>
    </row>
    <row r="145" spans="1:14" x14ac:dyDescent="0.35">
      <c r="A145" s="12">
        <v>43151</v>
      </c>
      <c r="B145">
        <v>1</v>
      </c>
      <c r="C145" t="str">
        <f t="shared" si="2"/>
        <v>Walkamin</v>
      </c>
      <c r="D145" t="s">
        <v>91</v>
      </c>
      <c r="E145">
        <v>8</v>
      </c>
      <c r="F145">
        <v>18</v>
      </c>
      <c r="G145">
        <v>818</v>
      </c>
      <c r="H145">
        <v>4</v>
      </c>
      <c r="I145">
        <v>15</v>
      </c>
      <c r="J145">
        <v>200</v>
      </c>
      <c r="K145">
        <v>450</v>
      </c>
      <c r="L145" t="s">
        <v>92</v>
      </c>
      <c r="M145">
        <v>0.56000000000000005</v>
      </c>
      <c r="N145" t="s">
        <v>57</v>
      </c>
    </row>
    <row r="146" spans="1:14" x14ac:dyDescent="0.35">
      <c r="A146" s="12">
        <v>43151</v>
      </c>
      <c r="B146">
        <v>1</v>
      </c>
      <c r="C146" t="str">
        <f t="shared" si="2"/>
        <v>Walkamin</v>
      </c>
      <c r="D146" t="s">
        <v>91</v>
      </c>
      <c r="E146">
        <v>9</v>
      </c>
      <c r="F146">
        <v>1</v>
      </c>
      <c r="G146">
        <v>901</v>
      </c>
      <c r="H146">
        <v>3</v>
      </c>
      <c r="I146">
        <v>12</v>
      </c>
      <c r="J146">
        <v>250</v>
      </c>
      <c r="K146">
        <v>600</v>
      </c>
      <c r="L146" t="s">
        <v>61</v>
      </c>
      <c r="M146">
        <v>0.77</v>
      </c>
      <c r="N146" t="s">
        <v>57</v>
      </c>
    </row>
    <row r="147" spans="1:14" x14ac:dyDescent="0.35">
      <c r="A147" s="12">
        <v>43151</v>
      </c>
      <c r="B147">
        <v>1</v>
      </c>
      <c r="C147" t="str">
        <f t="shared" si="2"/>
        <v>Walkamin</v>
      </c>
      <c r="D147" t="s">
        <v>91</v>
      </c>
      <c r="E147">
        <v>9</v>
      </c>
      <c r="F147">
        <v>2</v>
      </c>
      <c r="G147">
        <v>902</v>
      </c>
      <c r="H147">
        <v>3</v>
      </c>
      <c r="I147">
        <v>14</v>
      </c>
      <c r="J147">
        <v>250</v>
      </c>
      <c r="K147">
        <v>300</v>
      </c>
      <c r="L147" t="s">
        <v>92</v>
      </c>
      <c r="M147">
        <v>0.55000000000000004</v>
      </c>
      <c r="N147" t="s">
        <v>57</v>
      </c>
    </row>
    <row r="148" spans="1:14" x14ac:dyDescent="0.35">
      <c r="A148" s="12">
        <v>43151</v>
      </c>
      <c r="B148">
        <v>1</v>
      </c>
      <c r="C148" t="str">
        <f t="shared" si="2"/>
        <v>Walkamin</v>
      </c>
      <c r="D148" t="s">
        <v>91</v>
      </c>
      <c r="E148">
        <v>9</v>
      </c>
      <c r="F148">
        <v>3</v>
      </c>
      <c r="G148">
        <v>903</v>
      </c>
      <c r="H148">
        <v>4</v>
      </c>
      <c r="I148">
        <v>14</v>
      </c>
      <c r="J148">
        <v>250</v>
      </c>
      <c r="K148">
        <v>300</v>
      </c>
      <c r="L148" t="s">
        <v>92</v>
      </c>
      <c r="M148">
        <v>0.46</v>
      </c>
      <c r="N148" t="s">
        <v>57</v>
      </c>
    </row>
    <row r="149" spans="1:14" x14ac:dyDescent="0.35">
      <c r="A149" s="12">
        <v>43151</v>
      </c>
      <c r="B149">
        <v>1</v>
      </c>
      <c r="C149" t="str">
        <f t="shared" si="2"/>
        <v>Walkamin</v>
      </c>
      <c r="D149" t="s">
        <v>91</v>
      </c>
      <c r="E149">
        <v>9</v>
      </c>
      <c r="F149">
        <v>4</v>
      </c>
      <c r="G149">
        <v>904</v>
      </c>
      <c r="H149">
        <v>4</v>
      </c>
      <c r="I149">
        <v>5</v>
      </c>
      <c r="J149">
        <v>250</v>
      </c>
      <c r="K149">
        <v>150</v>
      </c>
      <c r="L149" t="s">
        <v>55</v>
      </c>
      <c r="M149">
        <v>0.23</v>
      </c>
      <c r="N149" t="s">
        <v>57</v>
      </c>
    </row>
    <row r="150" spans="1:14" x14ac:dyDescent="0.35">
      <c r="A150" s="12">
        <v>43151</v>
      </c>
      <c r="B150">
        <v>1</v>
      </c>
      <c r="C150" t="str">
        <f t="shared" si="2"/>
        <v>Walkamin</v>
      </c>
      <c r="D150" t="s">
        <v>91</v>
      </c>
      <c r="E150">
        <v>9</v>
      </c>
      <c r="F150">
        <v>5</v>
      </c>
      <c r="G150">
        <v>905</v>
      </c>
      <c r="H150">
        <v>3</v>
      </c>
      <c r="I150">
        <v>3</v>
      </c>
      <c r="J150">
        <v>250</v>
      </c>
      <c r="K150">
        <v>450</v>
      </c>
      <c r="L150" t="s">
        <v>65</v>
      </c>
      <c r="M150">
        <v>0.56999999999999995</v>
      </c>
      <c r="N150" t="s">
        <v>57</v>
      </c>
    </row>
    <row r="151" spans="1:14" x14ac:dyDescent="0.35">
      <c r="A151" s="12">
        <v>43151</v>
      </c>
      <c r="B151">
        <v>1</v>
      </c>
      <c r="C151" t="str">
        <f t="shared" si="2"/>
        <v>Walkamin</v>
      </c>
      <c r="D151" t="s">
        <v>91</v>
      </c>
      <c r="E151">
        <v>9</v>
      </c>
      <c r="F151">
        <v>6</v>
      </c>
      <c r="G151">
        <v>906</v>
      </c>
      <c r="H151">
        <v>3</v>
      </c>
      <c r="I151">
        <v>2</v>
      </c>
      <c r="J151">
        <v>250</v>
      </c>
      <c r="K151">
        <v>300</v>
      </c>
      <c r="L151" t="s">
        <v>65</v>
      </c>
      <c r="M151">
        <v>0.45</v>
      </c>
      <c r="N151" t="s">
        <v>57</v>
      </c>
    </row>
    <row r="152" spans="1:14" x14ac:dyDescent="0.35">
      <c r="A152" s="12">
        <v>43151</v>
      </c>
      <c r="B152">
        <v>1</v>
      </c>
      <c r="C152" t="str">
        <f t="shared" si="2"/>
        <v>Walkamin</v>
      </c>
      <c r="D152" t="s">
        <v>91</v>
      </c>
      <c r="E152">
        <v>9</v>
      </c>
      <c r="F152">
        <v>7</v>
      </c>
      <c r="G152">
        <v>907</v>
      </c>
      <c r="H152">
        <v>3</v>
      </c>
      <c r="I152">
        <v>15</v>
      </c>
      <c r="J152">
        <v>150</v>
      </c>
      <c r="K152">
        <v>450</v>
      </c>
      <c r="L152" t="s">
        <v>92</v>
      </c>
      <c r="M152">
        <v>0.49</v>
      </c>
      <c r="N152" t="s">
        <v>57</v>
      </c>
    </row>
    <row r="153" spans="1:14" x14ac:dyDescent="0.35">
      <c r="A153" s="12">
        <v>43151</v>
      </c>
      <c r="B153">
        <v>1</v>
      </c>
      <c r="C153" t="str">
        <f t="shared" si="2"/>
        <v>Walkamin</v>
      </c>
      <c r="D153" t="s">
        <v>91</v>
      </c>
      <c r="E153">
        <v>9</v>
      </c>
      <c r="F153">
        <v>8</v>
      </c>
      <c r="G153">
        <v>908</v>
      </c>
      <c r="H153">
        <v>3</v>
      </c>
      <c r="I153">
        <v>6</v>
      </c>
      <c r="J153">
        <v>150</v>
      </c>
      <c r="K153">
        <v>300</v>
      </c>
      <c r="L153" t="s">
        <v>55</v>
      </c>
      <c r="M153">
        <v>0.36</v>
      </c>
      <c r="N153" t="s">
        <v>57</v>
      </c>
    </row>
    <row r="154" spans="1:14" x14ac:dyDescent="0.35">
      <c r="A154" s="12">
        <v>43151</v>
      </c>
      <c r="B154">
        <v>1</v>
      </c>
      <c r="C154" t="str">
        <f t="shared" si="2"/>
        <v>Walkamin</v>
      </c>
      <c r="D154" t="s">
        <v>91</v>
      </c>
      <c r="E154">
        <v>9</v>
      </c>
      <c r="F154">
        <v>9</v>
      </c>
      <c r="G154">
        <v>909</v>
      </c>
      <c r="H154">
        <v>4</v>
      </c>
      <c r="I154">
        <v>16</v>
      </c>
      <c r="J154">
        <v>150</v>
      </c>
      <c r="K154">
        <v>600</v>
      </c>
      <c r="L154" t="s">
        <v>92</v>
      </c>
      <c r="M154">
        <v>0.55000000000000004</v>
      </c>
      <c r="N154" t="s">
        <v>57</v>
      </c>
    </row>
    <row r="155" spans="1:14" x14ac:dyDescent="0.35">
      <c r="A155" s="12">
        <v>43151</v>
      </c>
      <c r="B155">
        <v>1</v>
      </c>
      <c r="C155" t="str">
        <f t="shared" si="2"/>
        <v>Walkamin</v>
      </c>
      <c r="D155" t="s">
        <v>91</v>
      </c>
      <c r="E155">
        <v>9</v>
      </c>
      <c r="F155">
        <v>10</v>
      </c>
      <c r="G155">
        <v>910</v>
      </c>
      <c r="H155">
        <v>4</v>
      </c>
      <c r="I155">
        <v>6</v>
      </c>
      <c r="J155">
        <v>150</v>
      </c>
      <c r="K155">
        <v>300</v>
      </c>
      <c r="L155" t="s">
        <v>55</v>
      </c>
      <c r="M155">
        <v>0.52</v>
      </c>
      <c r="N155" t="s">
        <v>57</v>
      </c>
    </row>
    <row r="156" spans="1:14" x14ac:dyDescent="0.35">
      <c r="A156" s="12">
        <v>43151</v>
      </c>
      <c r="B156">
        <v>1</v>
      </c>
      <c r="C156" t="str">
        <f t="shared" si="2"/>
        <v>Walkamin</v>
      </c>
      <c r="D156" t="s">
        <v>91</v>
      </c>
      <c r="E156">
        <v>9</v>
      </c>
      <c r="F156">
        <v>11</v>
      </c>
      <c r="G156">
        <v>911</v>
      </c>
      <c r="H156">
        <v>2</v>
      </c>
      <c r="I156">
        <v>8</v>
      </c>
      <c r="J156">
        <v>150</v>
      </c>
      <c r="K156">
        <v>600</v>
      </c>
      <c r="L156" t="s">
        <v>55</v>
      </c>
      <c r="M156">
        <v>0.6</v>
      </c>
      <c r="N156" t="s">
        <v>57</v>
      </c>
    </row>
    <row r="157" spans="1:14" x14ac:dyDescent="0.35">
      <c r="A157" s="12">
        <v>43151</v>
      </c>
      <c r="B157">
        <v>1</v>
      </c>
      <c r="C157" t="str">
        <f t="shared" si="2"/>
        <v>Walkamin</v>
      </c>
      <c r="D157" t="s">
        <v>91</v>
      </c>
      <c r="E157">
        <v>9</v>
      </c>
      <c r="F157">
        <v>12</v>
      </c>
      <c r="G157">
        <v>912</v>
      </c>
      <c r="H157">
        <v>4</v>
      </c>
      <c r="I157">
        <v>13</v>
      </c>
      <c r="J157">
        <v>150</v>
      </c>
      <c r="K157">
        <v>150</v>
      </c>
      <c r="L157" t="s">
        <v>92</v>
      </c>
      <c r="M157">
        <v>0.25</v>
      </c>
      <c r="N157" t="s">
        <v>57</v>
      </c>
    </row>
    <row r="158" spans="1:14" x14ac:dyDescent="0.35">
      <c r="A158" s="12">
        <v>43151</v>
      </c>
      <c r="B158">
        <v>1</v>
      </c>
      <c r="C158" t="str">
        <f t="shared" si="2"/>
        <v>Walkamin</v>
      </c>
      <c r="D158" t="s">
        <v>91</v>
      </c>
      <c r="E158">
        <v>9</v>
      </c>
      <c r="F158">
        <v>13</v>
      </c>
      <c r="G158">
        <v>913</v>
      </c>
      <c r="H158">
        <v>4</v>
      </c>
      <c r="I158">
        <v>9</v>
      </c>
      <c r="J158">
        <v>200</v>
      </c>
      <c r="K158">
        <v>150</v>
      </c>
      <c r="L158" t="s">
        <v>61</v>
      </c>
      <c r="M158">
        <v>0.51</v>
      </c>
      <c r="N158" t="s">
        <v>57</v>
      </c>
    </row>
    <row r="159" spans="1:14" x14ac:dyDescent="0.35">
      <c r="A159" s="12">
        <v>43151</v>
      </c>
      <c r="B159">
        <v>1</v>
      </c>
      <c r="C159" t="str">
        <f t="shared" si="2"/>
        <v>Walkamin</v>
      </c>
      <c r="D159" t="s">
        <v>91</v>
      </c>
      <c r="E159">
        <v>9</v>
      </c>
      <c r="F159">
        <v>14</v>
      </c>
      <c r="G159">
        <v>914</v>
      </c>
      <c r="H159">
        <v>4</v>
      </c>
      <c r="I159">
        <v>4</v>
      </c>
      <c r="J159">
        <v>200</v>
      </c>
      <c r="K159">
        <v>600</v>
      </c>
      <c r="L159" t="s">
        <v>65</v>
      </c>
      <c r="M159">
        <v>0.59</v>
      </c>
      <c r="N159" t="s">
        <v>57</v>
      </c>
    </row>
    <row r="160" spans="1:14" x14ac:dyDescent="0.35">
      <c r="A160" s="12">
        <v>43151</v>
      </c>
      <c r="B160">
        <v>1</v>
      </c>
      <c r="C160" t="str">
        <f t="shared" si="2"/>
        <v>Walkamin</v>
      </c>
      <c r="D160" t="s">
        <v>91</v>
      </c>
      <c r="E160">
        <v>9</v>
      </c>
      <c r="F160">
        <v>15</v>
      </c>
      <c r="G160">
        <v>915</v>
      </c>
      <c r="H160">
        <v>4</v>
      </c>
      <c r="I160">
        <v>11</v>
      </c>
      <c r="J160">
        <v>200</v>
      </c>
      <c r="K160">
        <v>450</v>
      </c>
      <c r="L160" t="s">
        <v>61</v>
      </c>
      <c r="M160">
        <v>0.67</v>
      </c>
      <c r="N160" t="s">
        <v>57</v>
      </c>
    </row>
    <row r="161" spans="1:14" x14ac:dyDescent="0.35">
      <c r="A161" s="12">
        <v>43151</v>
      </c>
      <c r="B161">
        <v>1</v>
      </c>
      <c r="C161" t="str">
        <f t="shared" si="2"/>
        <v>Walkamin</v>
      </c>
      <c r="D161" t="s">
        <v>91</v>
      </c>
      <c r="E161">
        <v>9</v>
      </c>
      <c r="F161">
        <v>16</v>
      </c>
      <c r="G161">
        <v>916</v>
      </c>
      <c r="H161">
        <v>3</v>
      </c>
      <c r="I161">
        <v>12</v>
      </c>
      <c r="J161">
        <v>200</v>
      </c>
      <c r="K161">
        <v>600</v>
      </c>
      <c r="L161" t="s">
        <v>61</v>
      </c>
      <c r="M161">
        <v>0.75</v>
      </c>
      <c r="N161" t="s">
        <v>57</v>
      </c>
    </row>
    <row r="162" spans="1:14" x14ac:dyDescent="0.35">
      <c r="A162" s="12">
        <v>43151</v>
      </c>
      <c r="B162">
        <v>1</v>
      </c>
      <c r="C162" t="str">
        <f t="shared" si="2"/>
        <v>Walkamin</v>
      </c>
      <c r="D162" t="s">
        <v>91</v>
      </c>
      <c r="E162">
        <v>9</v>
      </c>
      <c r="F162">
        <v>17</v>
      </c>
      <c r="G162">
        <v>917</v>
      </c>
      <c r="H162">
        <v>4</v>
      </c>
      <c r="I162">
        <v>12</v>
      </c>
      <c r="J162">
        <v>200</v>
      </c>
      <c r="K162">
        <v>600</v>
      </c>
      <c r="L162" t="s">
        <v>61</v>
      </c>
      <c r="M162">
        <v>0.73</v>
      </c>
      <c r="N162" t="s">
        <v>57</v>
      </c>
    </row>
    <row r="163" spans="1:14" x14ac:dyDescent="0.35">
      <c r="A163" s="12">
        <v>43151</v>
      </c>
      <c r="B163">
        <v>1</v>
      </c>
      <c r="C163" t="str">
        <f t="shared" si="2"/>
        <v>Walkamin</v>
      </c>
      <c r="D163" t="s">
        <v>91</v>
      </c>
      <c r="E163">
        <v>9</v>
      </c>
      <c r="F163">
        <v>18</v>
      </c>
      <c r="G163">
        <v>918</v>
      </c>
      <c r="H163">
        <v>2</v>
      </c>
      <c r="I163">
        <v>14</v>
      </c>
      <c r="J163">
        <v>200</v>
      </c>
      <c r="K163">
        <v>300</v>
      </c>
      <c r="L163" t="s">
        <v>92</v>
      </c>
      <c r="M163">
        <v>0.53</v>
      </c>
      <c r="N163" t="s">
        <v>57</v>
      </c>
    </row>
    <row r="164" spans="1:14" x14ac:dyDescent="0.35">
      <c r="A164" s="12">
        <v>43151</v>
      </c>
      <c r="B164">
        <v>1</v>
      </c>
      <c r="C164" t="str">
        <f t="shared" si="2"/>
        <v>Walkamin</v>
      </c>
      <c r="D164" t="s">
        <v>91</v>
      </c>
      <c r="E164">
        <v>10</v>
      </c>
      <c r="F164">
        <v>1</v>
      </c>
      <c r="G164">
        <v>1001</v>
      </c>
      <c r="H164">
        <v>4</v>
      </c>
      <c r="I164">
        <v>2</v>
      </c>
      <c r="J164">
        <v>250</v>
      </c>
      <c r="K164">
        <v>300</v>
      </c>
      <c r="L164" t="s">
        <v>65</v>
      </c>
      <c r="M164">
        <v>0.47</v>
      </c>
      <c r="N164" t="s">
        <v>57</v>
      </c>
    </row>
    <row r="165" spans="1:14" x14ac:dyDescent="0.35">
      <c r="A165" s="12">
        <v>43151</v>
      </c>
      <c r="B165">
        <v>1</v>
      </c>
      <c r="C165" t="str">
        <f t="shared" si="2"/>
        <v>Walkamin</v>
      </c>
      <c r="D165" t="s">
        <v>91</v>
      </c>
      <c r="E165">
        <v>10</v>
      </c>
      <c r="F165">
        <v>2</v>
      </c>
      <c r="G165">
        <v>1002</v>
      </c>
      <c r="H165">
        <v>4</v>
      </c>
      <c r="I165">
        <v>1</v>
      </c>
      <c r="J165">
        <v>250</v>
      </c>
      <c r="K165">
        <v>150</v>
      </c>
      <c r="L165" t="s">
        <v>65</v>
      </c>
      <c r="M165">
        <v>0.33</v>
      </c>
      <c r="N165" t="s">
        <v>57</v>
      </c>
    </row>
    <row r="166" spans="1:14" x14ac:dyDescent="0.35">
      <c r="A166" s="12">
        <v>43151</v>
      </c>
      <c r="B166">
        <v>1</v>
      </c>
      <c r="C166" t="str">
        <f t="shared" si="2"/>
        <v>Walkamin</v>
      </c>
      <c r="D166" t="s">
        <v>91</v>
      </c>
      <c r="E166">
        <v>10</v>
      </c>
      <c r="F166">
        <v>3</v>
      </c>
      <c r="G166">
        <v>1003</v>
      </c>
      <c r="H166">
        <v>4</v>
      </c>
      <c r="I166">
        <v>8</v>
      </c>
      <c r="J166">
        <v>250</v>
      </c>
      <c r="K166">
        <v>600</v>
      </c>
      <c r="L166" t="s">
        <v>55</v>
      </c>
      <c r="M166">
        <v>0.67</v>
      </c>
      <c r="N166" t="s">
        <v>57</v>
      </c>
    </row>
    <row r="167" spans="1:14" x14ac:dyDescent="0.35">
      <c r="A167" s="12">
        <v>43151</v>
      </c>
      <c r="B167">
        <v>1</v>
      </c>
      <c r="C167" t="str">
        <f t="shared" si="2"/>
        <v>Walkamin</v>
      </c>
      <c r="D167" t="s">
        <v>91</v>
      </c>
      <c r="E167">
        <v>10</v>
      </c>
      <c r="F167">
        <v>4</v>
      </c>
      <c r="G167">
        <v>1004</v>
      </c>
      <c r="H167">
        <v>3</v>
      </c>
      <c r="I167">
        <v>4</v>
      </c>
      <c r="J167">
        <v>250</v>
      </c>
      <c r="K167">
        <v>600</v>
      </c>
      <c r="L167" t="s">
        <v>65</v>
      </c>
      <c r="M167">
        <v>0.63</v>
      </c>
      <c r="N167" t="s">
        <v>57</v>
      </c>
    </row>
    <row r="168" spans="1:14" x14ac:dyDescent="0.35">
      <c r="A168" s="12">
        <v>43151</v>
      </c>
      <c r="B168">
        <v>1</v>
      </c>
      <c r="C168" t="str">
        <f t="shared" si="2"/>
        <v>Walkamin</v>
      </c>
      <c r="D168" t="s">
        <v>91</v>
      </c>
      <c r="E168">
        <v>10</v>
      </c>
      <c r="F168">
        <v>5</v>
      </c>
      <c r="G168">
        <v>1005</v>
      </c>
      <c r="H168">
        <v>4</v>
      </c>
      <c r="I168">
        <v>4</v>
      </c>
      <c r="J168">
        <v>250</v>
      </c>
      <c r="K168">
        <v>600</v>
      </c>
      <c r="L168" t="s">
        <v>65</v>
      </c>
      <c r="M168">
        <v>0.61</v>
      </c>
      <c r="N168" t="s">
        <v>57</v>
      </c>
    </row>
    <row r="169" spans="1:14" x14ac:dyDescent="0.35">
      <c r="A169" s="12">
        <v>43151</v>
      </c>
      <c r="B169">
        <v>1</v>
      </c>
      <c r="C169" t="str">
        <f t="shared" si="2"/>
        <v>Walkamin</v>
      </c>
      <c r="D169" t="s">
        <v>91</v>
      </c>
      <c r="E169">
        <v>10</v>
      </c>
      <c r="F169">
        <v>6</v>
      </c>
      <c r="G169">
        <v>1006</v>
      </c>
      <c r="H169">
        <v>4</v>
      </c>
      <c r="I169">
        <v>13</v>
      </c>
      <c r="J169">
        <v>250</v>
      </c>
      <c r="K169">
        <v>150</v>
      </c>
      <c r="L169" t="s">
        <v>92</v>
      </c>
      <c r="M169">
        <v>0.23</v>
      </c>
      <c r="N169" t="s">
        <v>57</v>
      </c>
    </row>
    <row r="170" spans="1:14" x14ac:dyDescent="0.35">
      <c r="A170" s="12">
        <v>43151</v>
      </c>
      <c r="B170">
        <v>1</v>
      </c>
      <c r="C170" t="str">
        <f t="shared" si="2"/>
        <v>Walkamin</v>
      </c>
      <c r="D170" t="s">
        <v>91</v>
      </c>
      <c r="E170">
        <v>10</v>
      </c>
      <c r="F170">
        <v>7</v>
      </c>
      <c r="G170">
        <v>1007</v>
      </c>
      <c r="H170">
        <v>4</v>
      </c>
      <c r="I170">
        <v>2</v>
      </c>
      <c r="J170">
        <v>150</v>
      </c>
      <c r="K170">
        <v>300</v>
      </c>
      <c r="L170" t="s">
        <v>65</v>
      </c>
      <c r="M170">
        <v>0.61</v>
      </c>
      <c r="N170" t="s">
        <v>57</v>
      </c>
    </row>
    <row r="171" spans="1:14" x14ac:dyDescent="0.35">
      <c r="A171" s="12">
        <v>43151</v>
      </c>
      <c r="B171">
        <v>1</v>
      </c>
      <c r="C171" t="str">
        <f t="shared" si="2"/>
        <v>Walkamin</v>
      </c>
      <c r="D171" t="s">
        <v>91</v>
      </c>
      <c r="E171">
        <v>10</v>
      </c>
      <c r="F171">
        <v>8</v>
      </c>
      <c r="G171">
        <v>1008</v>
      </c>
      <c r="H171">
        <v>4</v>
      </c>
      <c r="I171">
        <v>14</v>
      </c>
      <c r="J171">
        <v>150</v>
      </c>
      <c r="K171">
        <v>300</v>
      </c>
      <c r="L171" t="s">
        <v>92</v>
      </c>
      <c r="M171">
        <v>0.43</v>
      </c>
      <c r="N171" t="s">
        <v>57</v>
      </c>
    </row>
    <row r="172" spans="1:14" x14ac:dyDescent="0.35">
      <c r="A172" s="12">
        <v>43151</v>
      </c>
      <c r="B172">
        <v>1</v>
      </c>
      <c r="C172" t="str">
        <f t="shared" si="2"/>
        <v>Walkamin</v>
      </c>
      <c r="D172" t="s">
        <v>91</v>
      </c>
      <c r="E172">
        <v>10</v>
      </c>
      <c r="F172">
        <v>9</v>
      </c>
      <c r="G172">
        <v>1009</v>
      </c>
      <c r="H172">
        <v>4</v>
      </c>
      <c r="I172">
        <v>1</v>
      </c>
      <c r="J172">
        <v>150</v>
      </c>
      <c r="K172">
        <v>150</v>
      </c>
      <c r="L172" t="s">
        <v>65</v>
      </c>
      <c r="M172">
        <v>0.32</v>
      </c>
      <c r="N172" t="s">
        <v>57</v>
      </c>
    </row>
    <row r="173" spans="1:14" x14ac:dyDescent="0.35">
      <c r="A173" s="12">
        <v>43151</v>
      </c>
      <c r="B173">
        <v>1</v>
      </c>
      <c r="C173" t="str">
        <f t="shared" si="2"/>
        <v>Walkamin</v>
      </c>
      <c r="D173" t="s">
        <v>91</v>
      </c>
      <c r="E173">
        <v>10</v>
      </c>
      <c r="F173">
        <v>10</v>
      </c>
      <c r="G173">
        <v>1010</v>
      </c>
      <c r="H173">
        <v>3</v>
      </c>
      <c r="I173">
        <v>8</v>
      </c>
      <c r="J173">
        <v>150</v>
      </c>
      <c r="K173">
        <v>600</v>
      </c>
      <c r="L173" t="s">
        <v>55</v>
      </c>
      <c r="M173">
        <v>0.6</v>
      </c>
      <c r="N173" t="s">
        <v>57</v>
      </c>
    </row>
    <row r="174" spans="1:14" x14ac:dyDescent="0.35">
      <c r="A174" s="12">
        <v>43151</v>
      </c>
      <c r="B174">
        <v>1</v>
      </c>
      <c r="C174" t="str">
        <f t="shared" si="2"/>
        <v>Walkamin</v>
      </c>
      <c r="D174" t="s">
        <v>91</v>
      </c>
      <c r="E174">
        <v>10</v>
      </c>
      <c r="F174">
        <v>11</v>
      </c>
      <c r="G174">
        <v>1011</v>
      </c>
      <c r="H174">
        <v>4</v>
      </c>
      <c r="I174">
        <v>9</v>
      </c>
      <c r="J174">
        <v>150</v>
      </c>
      <c r="K174">
        <v>150</v>
      </c>
      <c r="L174" t="s">
        <v>61</v>
      </c>
      <c r="M174">
        <v>0.64</v>
      </c>
      <c r="N174" t="s">
        <v>57</v>
      </c>
    </row>
    <row r="175" spans="1:14" x14ac:dyDescent="0.35">
      <c r="A175" s="12">
        <v>43151</v>
      </c>
      <c r="B175">
        <v>1</v>
      </c>
      <c r="C175" t="str">
        <f t="shared" si="2"/>
        <v>Walkamin</v>
      </c>
      <c r="D175" t="s">
        <v>91</v>
      </c>
      <c r="E175">
        <v>10</v>
      </c>
      <c r="F175">
        <v>12</v>
      </c>
      <c r="G175">
        <v>1012</v>
      </c>
      <c r="H175">
        <v>4</v>
      </c>
      <c r="I175">
        <v>7</v>
      </c>
      <c r="J175">
        <v>150</v>
      </c>
      <c r="K175">
        <v>450</v>
      </c>
      <c r="L175" t="s">
        <v>55</v>
      </c>
      <c r="M175">
        <v>0.36</v>
      </c>
      <c r="N175" t="s">
        <v>57</v>
      </c>
    </row>
    <row r="176" spans="1:14" x14ac:dyDescent="0.35">
      <c r="A176" s="12">
        <v>43151</v>
      </c>
      <c r="B176">
        <v>1</v>
      </c>
      <c r="C176" t="str">
        <f t="shared" si="2"/>
        <v>Walkamin</v>
      </c>
      <c r="D176" t="s">
        <v>91</v>
      </c>
      <c r="E176">
        <v>10</v>
      </c>
      <c r="F176">
        <v>13</v>
      </c>
      <c r="G176">
        <v>1013</v>
      </c>
      <c r="H176">
        <v>3</v>
      </c>
      <c r="I176">
        <v>16</v>
      </c>
      <c r="J176">
        <v>200</v>
      </c>
      <c r="K176">
        <v>600</v>
      </c>
      <c r="L176" t="s">
        <v>92</v>
      </c>
      <c r="M176">
        <v>0.32</v>
      </c>
      <c r="N176" t="s">
        <v>57</v>
      </c>
    </row>
    <row r="177" spans="1:14" x14ac:dyDescent="0.35">
      <c r="A177" s="12">
        <v>43151</v>
      </c>
      <c r="B177">
        <v>1</v>
      </c>
      <c r="C177" t="str">
        <f t="shared" si="2"/>
        <v>Walkamin</v>
      </c>
      <c r="D177" t="s">
        <v>91</v>
      </c>
      <c r="E177">
        <v>10</v>
      </c>
      <c r="F177">
        <v>14</v>
      </c>
      <c r="G177">
        <v>1014</v>
      </c>
      <c r="H177">
        <v>3</v>
      </c>
      <c r="I177">
        <v>14</v>
      </c>
      <c r="J177">
        <v>200</v>
      </c>
      <c r="K177">
        <v>300</v>
      </c>
      <c r="L177" t="s">
        <v>92</v>
      </c>
      <c r="M177">
        <v>0.36</v>
      </c>
      <c r="N177" t="s">
        <v>57</v>
      </c>
    </row>
    <row r="178" spans="1:14" x14ac:dyDescent="0.35">
      <c r="A178" s="12">
        <v>43151</v>
      </c>
      <c r="B178">
        <v>1</v>
      </c>
      <c r="C178" t="str">
        <f t="shared" si="2"/>
        <v>Walkamin</v>
      </c>
      <c r="D178" t="s">
        <v>91</v>
      </c>
      <c r="E178">
        <v>10</v>
      </c>
      <c r="F178">
        <v>15</v>
      </c>
      <c r="G178">
        <v>1015</v>
      </c>
      <c r="H178">
        <v>4</v>
      </c>
      <c r="I178">
        <v>8</v>
      </c>
      <c r="J178">
        <v>200</v>
      </c>
      <c r="K178">
        <v>600</v>
      </c>
      <c r="L178" t="s">
        <v>55</v>
      </c>
      <c r="M178">
        <v>0.47</v>
      </c>
      <c r="N178" t="s">
        <v>57</v>
      </c>
    </row>
    <row r="179" spans="1:14" x14ac:dyDescent="0.35">
      <c r="A179" s="12">
        <v>43151</v>
      </c>
      <c r="B179">
        <v>1</v>
      </c>
      <c r="C179" t="str">
        <f t="shared" si="2"/>
        <v>Walkamin</v>
      </c>
      <c r="D179" t="s">
        <v>91</v>
      </c>
      <c r="E179">
        <v>10</v>
      </c>
      <c r="F179">
        <v>16</v>
      </c>
      <c r="G179">
        <v>1016</v>
      </c>
      <c r="H179">
        <v>4</v>
      </c>
      <c r="I179">
        <v>14</v>
      </c>
      <c r="J179">
        <v>200</v>
      </c>
      <c r="K179">
        <v>300</v>
      </c>
      <c r="L179" t="s">
        <v>92</v>
      </c>
      <c r="M179">
        <v>0.59</v>
      </c>
      <c r="N179" t="s">
        <v>57</v>
      </c>
    </row>
    <row r="180" spans="1:14" x14ac:dyDescent="0.35">
      <c r="A180" s="12">
        <v>43151</v>
      </c>
      <c r="B180">
        <v>1</v>
      </c>
      <c r="C180" t="str">
        <f t="shared" si="2"/>
        <v>Walkamin</v>
      </c>
      <c r="D180" t="s">
        <v>91</v>
      </c>
      <c r="E180">
        <v>10</v>
      </c>
      <c r="F180">
        <v>17</v>
      </c>
      <c r="G180">
        <v>1017</v>
      </c>
      <c r="H180">
        <v>4</v>
      </c>
      <c r="I180">
        <v>3</v>
      </c>
      <c r="J180">
        <v>200</v>
      </c>
      <c r="K180">
        <v>450</v>
      </c>
      <c r="L180" t="s">
        <v>65</v>
      </c>
      <c r="M180">
        <v>0.59</v>
      </c>
      <c r="N180" t="s">
        <v>57</v>
      </c>
    </row>
    <row r="181" spans="1:14" x14ac:dyDescent="0.35">
      <c r="A181" s="12">
        <v>43151</v>
      </c>
      <c r="B181">
        <v>1</v>
      </c>
      <c r="C181" t="str">
        <f t="shared" si="2"/>
        <v>Walkamin</v>
      </c>
      <c r="D181" t="s">
        <v>91</v>
      </c>
      <c r="E181">
        <v>10</v>
      </c>
      <c r="F181">
        <v>18</v>
      </c>
      <c r="G181">
        <v>1018</v>
      </c>
      <c r="H181">
        <v>4</v>
      </c>
      <c r="I181">
        <v>2</v>
      </c>
      <c r="J181">
        <v>200</v>
      </c>
      <c r="K181">
        <v>300</v>
      </c>
      <c r="L181" t="s">
        <v>65</v>
      </c>
      <c r="M181">
        <v>0.6</v>
      </c>
      <c r="N181" t="s">
        <v>57</v>
      </c>
    </row>
    <row r="182" spans="1:14" x14ac:dyDescent="0.35">
      <c r="A182" s="12">
        <v>43151</v>
      </c>
      <c r="B182">
        <v>1</v>
      </c>
      <c r="C182" t="str">
        <f t="shared" si="2"/>
        <v>Walkamin</v>
      </c>
      <c r="D182" t="s">
        <v>91</v>
      </c>
      <c r="E182">
        <v>11</v>
      </c>
      <c r="F182">
        <v>1</v>
      </c>
      <c r="G182">
        <v>1101</v>
      </c>
      <c r="H182">
        <v>4</v>
      </c>
      <c r="I182">
        <v>12</v>
      </c>
      <c r="J182">
        <v>250</v>
      </c>
      <c r="K182">
        <v>600</v>
      </c>
      <c r="L182" t="s">
        <v>61</v>
      </c>
      <c r="M182">
        <v>0.76</v>
      </c>
      <c r="N182" t="s">
        <v>57</v>
      </c>
    </row>
    <row r="183" spans="1:14" x14ac:dyDescent="0.35">
      <c r="A183" s="12">
        <v>43151</v>
      </c>
      <c r="B183">
        <v>1</v>
      </c>
      <c r="C183" t="str">
        <f t="shared" si="2"/>
        <v>Walkamin</v>
      </c>
      <c r="D183" t="s">
        <v>91</v>
      </c>
      <c r="E183">
        <v>11</v>
      </c>
      <c r="F183">
        <v>4</v>
      </c>
      <c r="G183">
        <v>1104</v>
      </c>
      <c r="H183">
        <v>4</v>
      </c>
      <c r="I183">
        <v>16</v>
      </c>
      <c r="J183">
        <v>250</v>
      </c>
      <c r="K183">
        <v>600</v>
      </c>
      <c r="L183" t="s">
        <v>92</v>
      </c>
      <c r="M183">
        <v>0.66</v>
      </c>
      <c r="N183" t="s">
        <v>57</v>
      </c>
    </row>
    <row r="184" spans="1:14" x14ac:dyDescent="0.35">
      <c r="A184" s="12">
        <v>43151</v>
      </c>
      <c r="B184">
        <v>1</v>
      </c>
      <c r="C184" t="str">
        <f t="shared" si="2"/>
        <v>Walkamin</v>
      </c>
      <c r="D184" t="s">
        <v>91</v>
      </c>
      <c r="E184">
        <v>11</v>
      </c>
      <c r="F184">
        <v>5</v>
      </c>
      <c r="G184">
        <v>1105</v>
      </c>
      <c r="H184">
        <v>4</v>
      </c>
      <c r="I184">
        <v>3</v>
      </c>
      <c r="J184">
        <v>250</v>
      </c>
      <c r="K184">
        <v>450</v>
      </c>
      <c r="L184" t="s">
        <v>65</v>
      </c>
      <c r="M184">
        <v>0.65</v>
      </c>
      <c r="N184" t="s">
        <v>57</v>
      </c>
    </row>
    <row r="185" spans="1:14" x14ac:dyDescent="0.35">
      <c r="A185" s="12">
        <v>43151</v>
      </c>
      <c r="B185">
        <v>1</v>
      </c>
      <c r="C185" t="str">
        <f t="shared" si="2"/>
        <v>Walkamin</v>
      </c>
      <c r="D185" t="s">
        <v>91</v>
      </c>
      <c r="E185">
        <v>11</v>
      </c>
      <c r="F185">
        <v>6</v>
      </c>
      <c r="G185">
        <v>1106</v>
      </c>
      <c r="H185">
        <v>4</v>
      </c>
      <c r="I185">
        <v>11</v>
      </c>
      <c r="J185">
        <v>250</v>
      </c>
      <c r="K185">
        <v>450</v>
      </c>
      <c r="L185" t="s">
        <v>61</v>
      </c>
      <c r="M185">
        <v>0.75</v>
      </c>
      <c r="N185" t="s">
        <v>57</v>
      </c>
    </row>
    <row r="186" spans="1:14" x14ac:dyDescent="0.35">
      <c r="A186" s="12">
        <v>43151</v>
      </c>
      <c r="B186">
        <v>1</v>
      </c>
      <c r="C186" t="str">
        <f t="shared" si="2"/>
        <v>Walkamin</v>
      </c>
      <c r="D186" t="s">
        <v>91</v>
      </c>
      <c r="E186">
        <v>11</v>
      </c>
      <c r="F186">
        <v>7</v>
      </c>
      <c r="G186">
        <v>1107</v>
      </c>
      <c r="H186">
        <v>4</v>
      </c>
      <c r="I186">
        <v>12</v>
      </c>
      <c r="J186">
        <v>150</v>
      </c>
      <c r="K186">
        <v>600</v>
      </c>
      <c r="L186" t="s">
        <v>61</v>
      </c>
      <c r="M186">
        <v>0.74</v>
      </c>
      <c r="N186" t="s">
        <v>57</v>
      </c>
    </row>
    <row r="187" spans="1:14" x14ac:dyDescent="0.35">
      <c r="A187" s="12">
        <v>43151</v>
      </c>
      <c r="B187">
        <v>1</v>
      </c>
      <c r="C187" t="str">
        <f t="shared" si="2"/>
        <v>Walkamin</v>
      </c>
      <c r="D187" t="s">
        <v>91</v>
      </c>
      <c r="E187">
        <v>11</v>
      </c>
      <c r="F187">
        <v>10</v>
      </c>
      <c r="G187">
        <v>1110</v>
      </c>
      <c r="H187">
        <v>4</v>
      </c>
      <c r="I187">
        <v>15</v>
      </c>
      <c r="J187">
        <v>150</v>
      </c>
      <c r="K187">
        <v>450</v>
      </c>
      <c r="L187" t="s">
        <v>92</v>
      </c>
      <c r="M187">
        <v>0.59</v>
      </c>
      <c r="N187" t="s">
        <v>57</v>
      </c>
    </row>
    <row r="188" spans="1:14" x14ac:dyDescent="0.35">
      <c r="A188" s="12">
        <v>43151</v>
      </c>
      <c r="B188">
        <v>1</v>
      </c>
      <c r="C188" t="str">
        <f t="shared" si="2"/>
        <v>Walkamin</v>
      </c>
      <c r="D188" t="s">
        <v>91</v>
      </c>
      <c r="E188">
        <v>11</v>
      </c>
      <c r="F188">
        <v>11</v>
      </c>
      <c r="G188">
        <v>1111</v>
      </c>
      <c r="H188">
        <v>4</v>
      </c>
      <c r="I188">
        <v>3</v>
      </c>
      <c r="J188">
        <v>150</v>
      </c>
      <c r="K188">
        <v>450</v>
      </c>
      <c r="L188" t="s">
        <v>65</v>
      </c>
      <c r="M188">
        <v>0.7</v>
      </c>
      <c r="N188" t="s">
        <v>57</v>
      </c>
    </row>
    <row r="189" spans="1:14" x14ac:dyDescent="0.35">
      <c r="A189" s="12">
        <v>43151</v>
      </c>
      <c r="B189">
        <v>1</v>
      </c>
      <c r="C189" t="str">
        <f t="shared" si="2"/>
        <v>Walkamin</v>
      </c>
      <c r="D189" t="s">
        <v>91</v>
      </c>
      <c r="E189">
        <v>11</v>
      </c>
      <c r="F189">
        <v>12</v>
      </c>
      <c r="G189">
        <v>1112</v>
      </c>
      <c r="H189">
        <v>4</v>
      </c>
      <c r="I189">
        <v>8</v>
      </c>
      <c r="J189">
        <v>150</v>
      </c>
      <c r="K189">
        <v>600</v>
      </c>
      <c r="L189" t="s">
        <v>55</v>
      </c>
      <c r="M189">
        <v>0.64</v>
      </c>
      <c r="N189" t="s">
        <v>57</v>
      </c>
    </row>
    <row r="190" spans="1:14" x14ac:dyDescent="0.35">
      <c r="A190" s="12">
        <v>43151</v>
      </c>
      <c r="B190">
        <v>1</v>
      </c>
      <c r="C190" t="str">
        <f t="shared" si="2"/>
        <v>Walkamin</v>
      </c>
      <c r="D190" t="s">
        <v>91</v>
      </c>
      <c r="E190">
        <v>11</v>
      </c>
      <c r="F190">
        <v>13</v>
      </c>
      <c r="G190">
        <v>1113</v>
      </c>
      <c r="H190">
        <v>4</v>
      </c>
      <c r="I190">
        <v>6</v>
      </c>
      <c r="J190">
        <v>200</v>
      </c>
      <c r="K190">
        <v>300</v>
      </c>
      <c r="L190" t="s">
        <v>55</v>
      </c>
      <c r="M190">
        <v>0.4</v>
      </c>
      <c r="N190" t="s">
        <v>57</v>
      </c>
    </row>
    <row r="191" spans="1:14" x14ac:dyDescent="0.35">
      <c r="A191" s="12">
        <v>43151</v>
      </c>
      <c r="B191">
        <v>1</v>
      </c>
      <c r="C191" t="str">
        <f t="shared" si="2"/>
        <v>Walkamin</v>
      </c>
      <c r="D191" t="s">
        <v>91</v>
      </c>
      <c r="E191">
        <v>11</v>
      </c>
      <c r="F191">
        <v>16</v>
      </c>
      <c r="G191">
        <v>1116</v>
      </c>
      <c r="H191">
        <v>3</v>
      </c>
      <c r="I191">
        <v>1</v>
      </c>
      <c r="J191">
        <v>200</v>
      </c>
      <c r="K191">
        <v>150</v>
      </c>
      <c r="L191" t="s">
        <v>65</v>
      </c>
      <c r="M191">
        <v>0.39</v>
      </c>
      <c r="N191" t="s">
        <v>57</v>
      </c>
    </row>
    <row r="192" spans="1:14" x14ac:dyDescent="0.35">
      <c r="A192" s="12">
        <v>43151</v>
      </c>
      <c r="B192">
        <v>1</v>
      </c>
      <c r="C192" t="str">
        <f t="shared" si="2"/>
        <v>Walkamin</v>
      </c>
      <c r="D192" t="s">
        <v>91</v>
      </c>
      <c r="E192">
        <v>11</v>
      </c>
      <c r="F192">
        <v>17</v>
      </c>
      <c r="G192">
        <v>1117</v>
      </c>
      <c r="H192">
        <v>4</v>
      </c>
      <c r="I192">
        <v>16</v>
      </c>
      <c r="J192">
        <v>200</v>
      </c>
      <c r="K192">
        <v>600</v>
      </c>
      <c r="L192" t="s">
        <v>92</v>
      </c>
      <c r="M192">
        <v>0.51</v>
      </c>
      <c r="N192" t="s">
        <v>57</v>
      </c>
    </row>
    <row r="193" spans="1:14" x14ac:dyDescent="0.35">
      <c r="A193" s="12">
        <v>43151</v>
      </c>
      <c r="B193">
        <v>1</v>
      </c>
      <c r="C193" t="str">
        <f t="shared" si="2"/>
        <v>Walkamin</v>
      </c>
      <c r="D193" t="s">
        <v>91</v>
      </c>
      <c r="E193">
        <v>11</v>
      </c>
      <c r="F193">
        <v>18</v>
      </c>
      <c r="G193">
        <v>1118</v>
      </c>
      <c r="H193">
        <v>4</v>
      </c>
      <c r="I193">
        <v>1</v>
      </c>
      <c r="J193">
        <v>200</v>
      </c>
      <c r="K193">
        <v>150</v>
      </c>
      <c r="L193" t="s">
        <v>65</v>
      </c>
      <c r="M193">
        <v>0.45</v>
      </c>
      <c r="N193" t="s">
        <v>57</v>
      </c>
    </row>
    <row r="194" spans="1:14" x14ac:dyDescent="0.35">
      <c r="A194" s="12">
        <v>43202</v>
      </c>
      <c r="B194">
        <v>2</v>
      </c>
      <c r="C194" t="str">
        <f t="shared" si="2"/>
        <v>Walkamin</v>
      </c>
      <c r="D194" t="s">
        <v>91</v>
      </c>
      <c r="E194">
        <v>1</v>
      </c>
      <c r="F194">
        <v>1</v>
      </c>
      <c r="G194">
        <v>101</v>
      </c>
      <c r="H194">
        <v>1</v>
      </c>
      <c r="I194">
        <v>10</v>
      </c>
      <c r="J194">
        <v>250</v>
      </c>
      <c r="K194">
        <v>300</v>
      </c>
      <c r="L194" t="s">
        <v>61</v>
      </c>
      <c r="M194">
        <v>0.74</v>
      </c>
      <c r="N194" t="s">
        <v>57</v>
      </c>
    </row>
    <row r="195" spans="1:14" x14ac:dyDescent="0.35">
      <c r="A195" s="12">
        <v>43202</v>
      </c>
      <c r="B195">
        <v>2</v>
      </c>
      <c r="C195" t="str">
        <f t="shared" si="2"/>
        <v>Walkamin</v>
      </c>
      <c r="D195" t="s">
        <v>91</v>
      </c>
      <c r="E195">
        <v>1</v>
      </c>
      <c r="F195">
        <v>2</v>
      </c>
      <c r="G195">
        <v>102</v>
      </c>
      <c r="H195">
        <v>1</v>
      </c>
      <c r="I195">
        <v>4</v>
      </c>
      <c r="J195">
        <v>250</v>
      </c>
      <c r="K195">
        <v>600</v>
      </c>
      <c r="L195" t="s">
        <v>65</v>
      </c>
      <c r="M195">
        <v>0.73</v>
      </c>
      <c r="N195" t="s">
        <v>57</v>
      </c>
    </row>
    <row r="196" spans="1:14" x14ac:dyDescent="0.35">
      <c r="A196" s="12">
        <v>43202</v>
      </c>
      <c r="B196">
        <v>2</v>
      </c>
      <c r="C196" t="str">
        <f t="shared" ref="C196:C259" si="3">C195</f>
        <v>Walkamin</v>
      </c>
      <c r="D196" t="s">
        <v>91</v>
      </c>
      <c r="E196">
        <v>1</v>
      </c>
      <c r="F196">
        <v>3</v>
      </c>
      <c r="G196">
        <v>103</v>
      </c>
      <c r="H196">
        <v>1</v>
      </c>
      <c r="I196">
        <v>9</v>
      </c>
      <c r="J196">
        <v>250</v>
      </c>
      <c r="K196">
        <v>150</v>
      </c>
      <c r="L196" t="s">
        <v>61</v>
      </c>
      <c r="M196">
        <v>0.75</v>
      </c>
      <c r="N196" t="s">
        <v>57</v>
      </c>
    </row>
    <row r="197" spans="1:14" x14ac:dyDescent="0.35">
      <c r="A197" s="12">
        <v>43202</v>
      </c>
      <c r="B197">
        <v>2</v>
      </c>
      <c r="C197" t="str">
        <f t="shared" si="3"/>
        <v>Walkamin</v>
      </c>
      <c r="D197" t="s">
        <v>91</v>
      </c>
      <c r="E197">
        <v>1</v>
      </c>
      <c r="F197">
        <v>4</v>
      </c>
      <c r="G197">
        <v>104</v>
      </c>
      <c r="H197">
        <v>1</v>
      </c>
      <c r="I197">
        <v>5</v>
      </c>
      <c r="J197">
        <v>250</v>
      </c>
      <c r="K197">
        <v>150</v>
      </c>
      <c r="L197" t="s">
        <v>55</v>
      </c>
      <c r="M197">
        <v>0.72</v>
      </c>
      <c r="N197" t="s">
        <v>57</v>
      </c>
    </row>
    <row r="198" spans="1:14" x14ac:dyDescent="0.35">
      <c r="A198" s="12">
        <v>43202</v>
      </c>
      <c r="B198">
        <v>2</v>
      </c>
      <c r="C198" t="str">
        <f t="shared" si="3"/>
        <v>Walkamin</v>
      </c>
      <c r="D198" t="s">
        <v>91</v>
      </c>
      <c r="E198">
        <v>1</v>
      </c>
      <c r="F198">
        <v>5</v>
      </c>
      <c r="G198">
        <v>105</v>
      </c>
      <c r="H198">
        <v>1</v>
      </c>
      <c r="I198">
        <v>14</v>
      </c>
      <c r="J198">
        <v>250</v>
      </c>
      <c r="K198">
        <v>300</v>
      </c>
      <c r="L198" t="s">
        <v>92</v>
      </c>
      <c r="M198">
        <v>0.68</v>
      </c>
      <c r="N198" t="s">
        <v>57</v>
      </c>
    </row>
    <row r="199" spans="1:14" x14ac:dyDescent="0.35">
      <c r="A199" s="12">
        <v>43202</v>
      </c>
      <c r="B199">
        <v>2</v>
      </c>
      <c r="C199" t="str">
        <f t="shared" si="3"/>
        <v>Walkamin</v>
      </c>
      <c r="D199" t="s">
        <v>91</v>
      </c>
      <c r="E199">
        <v>1</v>
      </c>
      <c r="F199">
        <v>6</v>
      </c>
      <c r="G199">
        <v>106</v>
      </c>
      <c r="H199">
        <v>1</v>
      </c>
      <c r="I199">
        <v>11</v>
      </c>
      <c r="J199">
        <v>250</v>
      </c>
      <c r="K199">
        <v>450</v>
      </c>
      <c r="L199" t="s">
        <v>61</v>
      </c>
      <c r="M199">
        <v>0.75</v>
      </c>
      <c r="N199" t="s">
        <v>57</v>
      </c>
    </row>
    <row r="200" spans="1:14" x14ac:dyDescent="0.35">
      <c r="A200" s="12">
        <v>43202</v>
      </c>
      <c r="B200">
        <v>2</v>
      </c>
      <c r="C200" t="str">
        <f t="shared" si="3"/>
        <v>Walkamin</v>
      </c>
      <c r="D200" t="s">
        <v>91</v>
      </c>
      <c r="E200">
        <v>1</v>
      </c>
      <c r="F200">
        <v>7</v>
      </c>
      <c r="G200">
        <v>107</v>
      </c>
      <c r="H200">
        <v>1</v>
      </c>
      <c r="I200">
        <v>7</v>
      </c>
      <c r="J200">
        <v>150</v>
      </c>
      <c r="K200">
        <v>450</v>
      </c>
      <c r="L200" t="s">
        <v>55</v>
      </c>
      <c r="M200">
        <v>0.78</v>
      </c>
      <c r="N200" t="s">
        <v>57</v>
      </c>
    </row>
    <row r="201" spans="1:14" x14ac:dyDescent="0.35">
      <c r="A201" s="12">
        <v>43202</v>
      </c>
      <c r="B201">
        <v>2</v>
      </c>
      <c r="C201" t="str">
        <f t="shared" si="3"/>
        <v>Walkamin</v>
      </c>
      <c r="D201" t="s">
        <v>91</v>
      </c>
      <c r="E201">
        <v>1</v>
      </c>
      <c r="F201">
        <v>8</v>
      </c>
      <c r="G201">
        <v>108</v>
      </c>
      <c r="H201">
        <v>1</v>
      </c>
      <c r="I201">
        <v>11</v>
      </c>
      <c r="J201">
        <v>150</v>
      </c>
      <c r="K201">
        <v>450</v>
      </c>
      <c r="L201" t="s">
        <v>61</v>
      </c>
      <c r="M201">
        <v>0.73</v>
      </c>
      <c r="N201" t="s">
        <v>57</v>
      </c>
    </row>
    <row r="202" spans="1:14" x14ac:dyDescent="0.35">
      <c r="A202" s="12">
        <v>43202</v>
      </c>
      <c r="B202">
        <v>2</v>
      </c>
      <c r="C202" t="str">
        <f t="shared" si="3"/>
        <v>Walkamin</v>
      </c>
      <c r="D202" t="s">
        <v>91</v>
      </c>
      <c r="E202">
        <v>1</v>
      </c>
      <c r="F202">
        <v>9</v>
      </c>
      <c r="G202">
        <v>109</v>
      </c>
      <c r="H202">
        <v>1</v>
      </c>
      <c r="I202">
        <v>1</v>
      </c>
      <c r="J202">
        <v>150</v>
      </c>
      <c r="K202">
        <v>150</v>
      </c>
      <c r="L202" t="s">
        <v>65</v>
      </c>
      <c r="M202">
        <v>0.76</v>
      </c>
      <c r="N202" t="s">
        <v>57</v>
      </c>
    </row>
    <row r="203" spans="1:14" x14ac:dyDescent="0.35">
      <c r="A203" s="12">
        <v>43202</v>
      </c>
      <c r="B203">
        <v>2</v>
      </c>
      <c r="C203" t="str">
        <f t="shared" si="3"/>
        <v>Walkamin</v>
      </c>
      <c r="D203" t="s">
        <v>91</v>
      </c>
      <c r="E203">
        <v>1</v>
      </c>
      <c r="F203">
        <v>10</v>
      </c>
      <c r="G203">
        <v>110</v>
      </c>
      <c r="H203">
        <v>1</v>
      </c>
      <c r="I203">
        <v>9</v>
      </c>
      <c r="J203">
        <v>150</v>
      </c>
      <c r="K203">
        <v>150</v>
      </c>
      <c r="L203" t="s">
        <v>61</v>
      </c>
      <c r="M203">
        <v>0.74</v>
      </c>
      <c r="N203" t="s">
        <v>57</v>
      </c>
    </row>
    <row r="204" spans="1:14" x14ac:dyDescent="0.35">
      <c r="A204" s="12">
        <v>43202</v>
      </c>
      <c r="B204">
        <v>2</v>
      </c>
      <c r="C204" t="str">
        <f t="shared" si="3"/>
        <v>Walkamin</v>
      </c>
      <c r="D204" t="s">
        <v>91</v>
      </c>
      <c r="E204">
        <v>1</v>
      </c>
      <c r="F204">
        <v>11</v>
      </c>
      <c r="G204">
        <v>111</v>
      </c>
      <c r="H204">
        <v>1</v>
      </c>
      <c r="I204">
        <v>3</v>
      </c>
      <c r="J204">
        <v>150</v>
      </c>
      <c r="K204">
        <v>450</v>
      </c>
      <c r="L204" t="s">
        <v>65</v>
      </c>
      <c r="M204">
        <v>0.73</v>
      </c>
      <c r="N204" t="s">
        <v>57</v>
      </c>
    </row>
    <row r="205" spans="1:14" x14ac:dyDescent="0.35">
      <c r="A205" s="12">
        <v>43202</v>
      </c>
      <c r="B205">
        <v>2</v>
      </c>
      <c r="C205" t="str">
        <f t="shared" si="3"/>
        <v>Walkamin</v>
      </c>
      <c r="D205" t="s">
        <v>91</v>
      </c>
      <c r="E205">
        <v>1</v>
      </c>
      <c r="F205">
        <v>12</v>
      </c>
      <c r="G205">
        <v>112</v>
      </c>
      <c r="H205">
        <v>1</v>
      </c>
      <c r="I205">
        <v>5</v>
      </c>
      <c r="J205">
        <v>150</v>
      </c>
      <c r="K205">
        <v>150</v>
      </c>
      <c r="L205" t="s">
        <v>55</v>
      </c>
      <c r="M205">
        <v>0.73</v>
      </c>
      <c r="N205" t="s">
        <v>57</v>
      </c>
    </row>
    <row r="206" spans="1:14" x14ac:dyDescent="0.35">
      <c r="A206" s="12">
        <v>43202</v>
      </c>
      <c r="B206">
        <v>2</v>
      </c>
      <c r="C206" t="str">
        <f t="shared" si="3"/>
        <v>Walkamin</v>
      </c>
      <c r="D206" t="s">
        <v>91</v>
      </c>
      <c r="E206">
        <v>1</v>
      </c>
      <c r="F206">
        <v>13</v>
      </c>
      <c r="G206">
        <v>113</v>
      </c>
      <c r="H206">
        <v>1</v>
      </c>
      <c r="I206">
        <v>7</v>
      </c>
      <c r="J206">
        <v>200</v>
      </c>
      <c r="K206">
        <v>450</v>
      </c>
      <c r="L206" t="s">
        <v>55</v>
      </c>
      <c r="M206">
        <v>0.72</v>
      </c>
      <c r="N206" t="s">
        <v>57</v>
      </c>
    </row>
    <row r="207" spans="1:14" x14ac:dyDescent="0.35">
      <c r="A207" s="12">
        <v>43202</v>
      </c>
      <c r="B207">
        <v>2</v>
      </c>
      <c r="C207" t="str">
        <f t="shared" si="3"/>
        <v>Walkamin</v>
      </c>
      <c r="D207" t="s">
        <v>91</v>
      </c>
      <c r="E207">
        <v>1</v>
      </c>
      <c r="F207">
        <v>14</v>
      </c>
      <c r="G207">
        <v>114</v>
      </c>
      <c r="H207">
        <v>1</v>
      </c>
      <c r="I207">
        <v>5</v>
      </c>
      <c r="J207">
        <v>200</v>
      </c>
      <c r="K207">
        <v>150</v>
      </c>
      <c r="L207" t="s">
        <v>55</v>
      </c>
      <c r="M207">
        <v>0.73</v>
      </c>
      <c r="N207" t="s">
        <v>57</v>
      </c>
    </row>
    <row r="208" spans="1:14" x14ac:dyDescent="0.35">
      <c r="A208" s="12">
        <v>43202</v>
      </c>
      <c r="B208">
        <v>2</v>
      </c>
      <c r="C208" t="str">
        <f t="shared" si="3"/>
        <v>Walkamin</v>
      </c>
      <c r="D208" t="s">
        <v>91</v>
      </c>
      <c r="E208">
        <v>1</v>
      </c>
      <c r="F208">
        <v>15</v>
      </c>
      <c r="G208">
        <v>115</v>
      </c>
      <c r="H208">
        <v>2</v>
      </c>
      <c r="I208">
        <v>5</v>
      </c>
      <c r="J208">
        <v>200</v>
      </c>
      <c r="K208">
        <v>150</v>
      </c>
      <c r="L208" t="s">
        <v>55</v>
      </c>
      <c r="M208">
        <v>0.76</v>
      </c>
      <c r="N208" t="s">
        <v>57</v>
      </c>
    </row>
    <row r="209" spans="1:14" x14ac:dyDescent="0.35">
      <c r="A209" s="12">
        <v>43202</v>
      </c>
      <c r="B209">
        <v>2</v>
      </c>
      <c r="C209" t="str">
        <f t="shared" si="3"/>
        <v>Walkamin</v>
      </c>
      <c r="D209" t="s">
        <v>91</v>
      </c>
      <c r="E209">
        <v>1</v>
      </c>
      <c r="F209">
        <v>16</v>
      </c>
      <c r="G209">
        <v>116</v>
      </c>
      <c r="H209">
        <v>1</v>
      </c>
      <c r="I209">
        <v>6</v>
      </c>
      <c r="J209">
        <v>200</v>
      </c>
      <c r="K209">
        <v>300</v>
      </c>
      <c r="L209" t="s">
        <v>55</v>
      </c>
      <c r="M209">
        <v>0.75</v>
      </c>
      <c r="N209" t="s">
        <v>57</v>
      </c>
    </row>
    <row r="210" spans="1:14" x14ac:dyDescent="0.35">
      <c r="A210" s="12">
        <v>43202</v>
      </c>
      <c r="B210">
        <v>2</v>
      </c>
      <c r="C210" t="str">
        <f t="shared" si="3"/>
        <v>Walkamin</v>
      </c>
      <c r="D210" t="s">
        <v>91</v>
      </c>
      <c r="E210">
        <v>1</v>
      </c>
      <c r="F210">
        <v>17</v>
      </c>
      <c r="G210">
        <v>117</v>
      </c>
      <c r="H210">
        <v>1</v>
      </c>
      <c r="I210">
        <v>13</v>
      </c>
      <c r="J210">
        <v>200</v>
      </c>
      <c r="K210">
        <v>150</v>
      </c>
      <c r="L210" t="s">
        <v>92</v>
      </c>
      <c r="M210">
        <v>0.7</v>
      </c>
      <c r="N210" t="s">
        <v>57</v>
      </c>
    </row>
    <row r="211" spans="1:14" x14ac:dyDescent="0.35">
      <c r="A211" s="12">
        <v>43202</v>
      </c>
      <c r="B211">
        <v>2</v>
      </c>
      <c r="C211" t="str">
        <f t="shared" si="3"/>
        <v>Walkamin</v>
      </c>
      <c r="D211" t="s">
        <v>91</v>
      </c>
      <c r="E211">
        <v>1</v>
      </c>
      <c r="F211">
        <v>18</v>
      </c>
      <c r="G211">
        <v>118</v>
      </c>
      <c r="H211">
        <v>1</v>
      </c>
      <c r="I211">
        <v>14</v>
      </c>
      <c r="J211">
        <v>200</v>
      </c>
      <c r="K211">
        <v>300</v>
      </c>
      <c r="L211" t="s">
        <v>92</v>
      </c>
      <c r="M211">
        <v>0.69</v>
      </c>
      <c r="N211" t="s">
        <v>57</v>
      </c>
    </row>
    <row r="212" spans="1:14" x14ac:dyDescent="0.35">
      <c r="A212" s="12">
        <v>43202</v>
      </c>
      <c r="B212">
        <v>2</v>
      </c>
      <c r="C212" t="str">
        <f t="shared" si="3"/>
        <v>Walkamin</v>
      </c>
      <c r="D212" t="s">
        <v>91</v>
      </c>
      <c r="E212">
        <v>2</v>
      </c>
      <c r="F212">
        <v>1</v>
      </c>
      <c r="G212">
        <v>201</v>
      </c>
      <c r="H212">
        <v>2</v>
      </c>
      <c r="I212">
        <v>9</v>
      </c>
      <c r="J212">
        <v>250</v>
      </c>
      <c r="K212">
        <v>150</v>
      </c>
      <c r="L212" t="s">
        <v>61</v>
      </c>
      <c r="M212">
        <v>0.76</v>
      </c>
      <c r="N212" t="s">
        <v>57</v>
      </c>
    </row>
    <row r="213" spans="1:14" x14ac:dyDescent="0.35">
      <c r="A213" s="12">
        <v>43202</v>
      </c>
      <c r="B213">
        <v>2</v>
      </c>
      <c r="C213" t="str">
        <f t="shared" si="3"/>
        <v>Walkamin</v>
      </c>
      <c r="D213" t="s">
        <v>91</v>
      </c>
      <c r="E213">
        <v>2</v>
      </c>
      <c r="F213">
        <v>2</v>
      </c>
      <c r="G213">
        <v>202</v>
      </c>
      <c r="H213">
        <v>1</v>
      </c>
      <c r="I213">
        <v>7</v>
      </c>
      <c r="J213">
        <v>250</v>
      </c>
      <c r="K213">
        <v>450</v>
      </c>
      <c r="L213" t="s">
        <v>55</v>
      </c>
      <c r="M213">
        <v>0.74</v>
      </c>
      <c r="N213" t="s">
        <v>57</v>
      </c>
    </row>
    <row r="214" spans="1:14" x14ac:dyDescent="0.35">
      <c r="A214" s="12">
        <v>43202</v>
      </c>
      <c r="B214">
        <v>2</v>
      </c>
      <c r="C214" t="str">
        <f t="shared" si="3"/>
        <v>Walkamin</v>
      </c>
      <c r="D214" t="s">
        <v>91</v>
      </c>
      <c r="E214">
        <v>2</v>
      </c>
      <c r="F214">
        <v>3</v>
      </c>
      <c r="G214">
        <v>203</v>
      </c>
      <c r="H214">
        <v>1</v>
      </c>
      <c r="I214">
        <v>15</v>
      </c>
      <c r="J214">
        <v>250</v>
      </c>
      <c r="K214">
        <v>450</v>
      </c>
      <c r="L214" t="s">
        <v>92</v>
      </c>
      <c r="M214">
        <v>0.75</v>
      </c>
      <c r="N214" t="s">
        <v>57</v>
      </c>
    </row>
    <row r="215" spans="1:14" x14ac:dyDescent="0.35">
      <c r="A215" s="12">
        <v>43202</v>
      </c>
      <c r="B215">
        <v>2</v>
      </c>
      <c r="C215" t="str">
        <f t="shared" si="3"/>
        <v>Walkamin</v>
      </c>
      <c r="D215" t="s">
        <v>91</v>
      </c>
      <c r="E215">
        <v>2</v>
      </c>
      <c r="F215">
        <v>4</v>
      </c>
      <c r="G215">
        <v>204</v>
      </c>
      <c r="H215">
        <v>1</v>
      </c>
      <c r="I215">
        <v>16</v>
      </c>
      <c r="J215">
        <v>250</v>
      </c>
      <c r="K215">
        <v>600</v>
      </c>
      <c r="L215" t="s">
        <v>92</v>
      </c>
      <c r="M215">
        <v>0.73</v>
      </c>
      <c r="N215" t="s">
        <v>57</v>
      </c>
    </row>
    <row r="216" spans="1:14" x14ac:dyDescent="0.35">
      <c r="A216" s="12">
        <v>43202</v>
      </c>
      <c r="B216">
        <v>2</v>
      </c>
      <c r="C216" t="str">
        <f t="shared" si="3"/>
        <v>Walkamin</v>
      </c>
      <c r="D216" t="s">
        <v>91</v>
      </c>
      <c r="E216">
        <v>2</v>
      </c>
      <c r="F216">
        <v>5</v>
      </c>
      <c r="G216">
        <v>205</v>
      </c>
      <c r="H216">
        <v>1</v>
      </c>
      <c r="I216">
        <v>13</v>
      </c>
      <c r="J216">
        <v>250</v>
      </c>
      <c r="K216">
        <v>150</v>
      </c>
      <c r="L216" t="s">
        <v>92</v>
      </c>
      <c r="M216">
        <v>0.65</v>
      </c>
      <c r="N216" t="s">
        <v>57</v>
      </c>
    </row>
    <row r="217" spans="1:14" x14ac:dyDescent="0.35">
      <c r="A217" s="12">
        <v>43202</v>
      </c>
      <c r="B217">
        <v>2</v>
      </c>
      <c r="C217" t="str">
        <f t="shared" si="3"/>
        <v>Walkamin</v>
      </c>
      <c r="D217" t="s">
        <v>91</v>
      </c>
      <c r="E217">
        <v>2</v>
      </c>
      <c r="F217">
        <v>6</v>
      </c>
      <c r="G217">
        <v>206</v>
      </c>
      <c r="H217">
        <v>1</v>
      </c>
      <c r="I217">
        <v>6</v>
      </c>
      <c r="J217">
        <v>250</v>
      </c>
      <c r="K217">
        <v>300</v>
      </c>
      <c r="L217" t="s">
        <v>55</v>
      </c>
      <c r="M217">
        <v>0.75</v>
      </c>
      <c r="N217" t="s">
        <v>57</v>
      </c>
    </row>
    <row r="218" spans="1:14" x14ac:dyDescent="0.35">
      <c r="A218" s="12">
        <v>43202</v>
      </c>
      <c r="B218">
        <v>2</v>
      </c>
      <c r="C218" t="str">
        <f t="shared" si="3"/>
        <v>Walkamin</v>
      </c>
      <c r="D218" t="s">
        <v>91</v>
      </c>
      <c r="E218">
        <v>2</v>
      </c>
      <c r="F218">
        <v>7</v>
      </c>
      <c r="G218">
        <v>207</v>
      </c>
      <c r="H218">
        <v>1</v>
      </c>
      <c r="I218">
        <v>14</v>
      </c>
      <c r="J218">
        <v>150</v>
      </c>
      <c r="K218">
        <v>300</v>
      </c>
      <c r="L218" t="s">
        <v>92</v>
      </c>
      <c r="M218">
        <v>0.75</v>
      </c>
      <c r="N218" t="s">
        <v>57</v>
      </c>
    </row>
    <row r="219" spans="1:14" x14ac:dyDescent="0.35">
      <c r="A219" s="12">
        <v>43202</v>
      </c>
      <c r="B219">
        <v>2</v>
      </c>
      <c r="C219" t="str">
        <f t="shared" si="3"/>
        <v>Walkamin</v>
      </c>
      <c r="D219" t="s">
        <v>91</v>
      </c>
      <c r="E219">
        <v>2</v>
      </c>
      <c r="F219">
        <v>8</v>
      </c>
      <c r="G219">
        <v>208</v>
      </c>
      <c r="H219">
        <v>1</v>
      </c>
      <c r="I219">
        <v>13</v>
      </c>
      <c r="J219">
        <v>150</v>
      </c>
      <c r="K219">
        <v>150</v>
      </c>
      <c r="L219" t="s">
        <v>92</v>
      </c>
      <c r="M219">
        <v>0.69</v>
      </c>
      <c r="N219" t="s">
        <v>57</v>
      </c>
    </row>
    <row r="220" spans="1:14" x14ac:dyDescent="0.35">
      <c r="A220" s="12">
        <v>43202</v>
      </c>
      <c r="B220">
        <v>2</v>
      </c>
      <c r="C220" t="str">
        <f t="shared" si="3"/>
        <v>Walkamin</v>
      </c>
      <c r="D220" t="s">
        <v>91</v>
      </c>
      <c r="E220">
        <v>2</v>
      </c>
      <c r="F220">
        <v>9</v>
      </c>
      <c r="G220">
        <v>209</v>
      </c>
      <c r="H220">
        <v>2</v>
      </c>
      <c r="I220">
        <v>3</v>
      </c>
      <c r="J220">
        <v>150</v>
      </c>
      <c r="K220">
        <v>450</v>
      </c>
      <c r="L220" t="s">
        <v>65</v>
      </c>
      <c r="M220">
        <v>0.77</v>
      </c>
      <c r="N220" t="s">
        <v>57</v>
      </c>
    </row>
    <row r="221" spans="1:14" x14ac:dyDescent="0.35">
      <c r="A221" s="12">
        <v>43202</v>
      </c>
      <c r="B221">
        <v>2</v>
      </c>
      <c r="C221" t="str">
        <f t="shared" si="3"/>
        <v>Walkamin</v>
      </c>
      <c r="D221" t="s">
        <v>91</v>
      </c>
      <c r="E221">
        <v>2</v>
      </c>
      <c r="F221">
        <v>10</v>
      </c>
      <c r="G221">
        <v>210</v>
      </c>
      <c r="H221">
        <v>2</v>
      </c>
      <c r="I221">
        <v>11</v>
      </c>
      <c r="J221">
        <v>150</v>
      </c>
      <c r="K221">
        <v>450</v>
      </c>
      <c r="L221" t="s">
        <v>61</v>
      </c>
      <c r="M221">
        <v>0.75</v>
      </c>
      <c r="N221" t="s">
        <v>57</v>
      </c>
    </row>
    <row r="222" spans="1:14" x14ac:dyDescent="0.35">
      <c r="A222" s="12">
        <v>43202</v>
      </c>
      <c r="B222">
        <v>2</v>
      </c>
      <c r="C222" t="str">
        <f t="shared" si="3"/>
        <v>Walkamin</v>
      </c>
      <c r="D222" t="s">
        <v>91</v>
      </c>
      <c r="E222">
        <v>2</v>
      </c>
      <c r="F222">
        <v>11</v>
      </c>
      <c r="G222">
        <v>211</v>
      </c>
      <c r="H222">
        <v>2</v>
      </c>
      <c r="I222">
        <v>7</v>
      </c>
      <c r="J222">
        <v>150</v>
      </c>
      <c r="K222">
        <v>450</v>
      </c>
      <c r="L222" t="s">
        <v>55</v>
      </c>
      <c r="M222">
        <v>0.75</v>
      </c>
      <c r="N222" t="s">
        <v>57</v>
      </c>
    </row>
    <row r="223" spans="1:14" x14ac:dyDescent="0.35">
      <c r="A223" s="12">
        <v>43202</v>
      </c>
      <c r="B223">
        <v>2</v>
      </c>
      <c r="C223" t="str">
        <f t="shared" si="3"/>
        <v>Walkamin</v>
      </c>
      <c r="D223" t="s">
        <v>91</v>
      </c>
      <c r="E223">
        <v>2</v>
      </c>
      <c r="F223">
        <v>12</v>
      </c>
      <c r="G223">
        <v>212</v>
      </c>
      <c r="H223">
        <v>1</v>
      </c>
      <c r="I223">
        <v>10</v>
      </c>
      <c r="J223">
        <v>150</v>
      </c>
      <c r="K223">
        <v>300</v>
      </c>
      <c r="L223" t="s">
        <v>61</v>
      </c>
      <c r="M223">
        <v>0.75</v>
      </c>
      <c r="N223" t="s">
        <v>57</v>
      </c>
    </row>
    <row r="224" spans="1:14" x14ac:dyDescent="0.35">
      <c r="A224" s="12">
        <v>43202</v>
      </c>
      <c r="B224">
        <v>2</v>
      </c>
      <c r="C224" t="str">
        <f t="shared" si="3"/>
        <v>Walkamin</v>
      </c>
      <c r="D224" t="s">
        <v>91</v>
      </c>
      <c r="E224">
        <v>2</v>
      </c>
      <c r="F224">
        <v>13</v>
      </c>
      <c r="G224">
        <v>213</v>
      </c>
      <c r="H224">
        <v>2</v>
      </c>
      <c r="I224">
        <v>13</v>
      </c>
      <c r="J224">
        <v>200</v>
      </c>
      <c r="K224">
        <v>150</v>
      </c>
      <c r="L224" t="s">
        <v>92</v>
      </c>
      <c r="M224">
        <v>0.71</v>
      </c>
      <c r="N224" t="s">
        <v>57</v>
      </c>
    </row>
    <row r="225" spans="1:14" x14ac:dyDescent="0.35">
      <c r="A225" s="12">
        <v>43202</v>
      </c>
      <c r="B225">
        <v>2</v>
      </c>
      <c r="C225" t="str">
        <f t="shared" si="3"/>
        <v>Walkamin</v>
      </c>
      <c r="D225" t="s">
        <v>91</v>
      </c>
      <c r="E225">
        <v>2</v>
      </c>
      <c r="F225">
        <v>14</v>
      </c>
      <c r="G225">
        <v>214</v>
      </c>
      <c r="H225">
        <v>1</v>
      </c>
      <c r="I225">
        <v>12</v>
      </c>
      <c r="J225">
        <v>200</v>
      </c>
      <c r="K225">
        <v>600</v>
      </c>
      <c r="L225" t="s">
        <v>61</v>
      </c>
      <c r="M225">
        <v>0.75</v>
      </c>
      <c r="N225" t="s">
        <v>57</v>
      </c>
    </row>
    <row r="226" spans="1:14" x14ac:dyDescent="0.35">
      <c r="A226" s="12">
        <v>43202</v>
      </c>
      <c r="B226">
        <v>2</v>
      </c>
      <c r="C226" t="str">
        <f t="shared" si="3"/>
        <v>Walkamin</v>
      </c>
      <c r="D226" t="s">
        <v>91</v>
      </c>
      <c r="E226">
        <v>2</v>
      </c>
      <c r="F226">
        <v>15</v>
      </c>
      <c r="G226">
        <v>215</v>
      </c>
      <c r="H226">
        <v>1</v>
      </c>
      <c r="I226">
        <v>4</v>
      </c>
      <c r="J226">
        <v>200</v>
      </c>
      <c r="K226">
        <v>600</v>
      </c>
      <c r="L226" t="s">
        <v>65</v>
      </c>
      <c r="M226">
        <v>0.78</v>
      </c>
      <c r="N226" t="s">
        <v>57</v>
      </c>
    </row>
    <row r="227" spans="1:14" x14ac:dyDescent="0.35">
      <c r="A227" s="12">
        <v>43202</v>
      </c>
      <c r="B227">
        <v>2</v>
      </c>
      <c r="C227" t="str">
        <f t="shared" si="3"/>
        <v>Walkamin</v>
      </c>
      <c r="D227" t="s">
        <v>91</v>
      </c>
      <c r="E227">
        <v>2</v>
      </c>
      <c r="F227">
        <v>16</v>
      </c>
      <c r="G227">
        <v>216</v>
      </c>
      <c r="H227">
        <v>1</v>
      </c>
      <c r="I227">
        <v>8</v>
      </c>
      <c r="J227">
        <v>200</v>
      </c>
      <c r="K227">
        <v>600</v>
      </c>
      <c r="L227" t="s">
        <v>55</v>
      </c>
      <c r="M227">
        <v>0.75</v>
      </c>
      <c r="N227" t="s">
        <v>57</v>
      </c>
    </row>
    <row r="228" spans="1:14" x14ac:dyDescent="0.35">
      <c r="A228" s="12">
        <v>43202</v>
      </c>
      <c r="B228">
        <v>2</v>
      </c>
      <c r="C228" t="str">
        <f t="shared" si="3"/>
        <v>Walkamin</v>
      </c>
      <c r="D228" t="s">
        <v>91</v>
      </c>
      <c r="E228">
        <v>2</v>
      </c>
      <c r="F228">
        <v>17</v>
      </c>
      <c r="G228">
        <v>217</v>
      </c>
      <c r="H228">
        <v>2</v>
      </c>
      <c r="I228">
        <v>8</v>
      </c>
      <c r="J228">
        <v>200</v>
      </c>
      <c r="K228">
        <v>600</v>
      </c>
      <c r="L228" t="s">
        <v>55</v>
      </c>
      <c r="M228">
        <v>0.78</v>
      </c>
      <c r="N228" t="s">
        <v>57</v>
      </c>
    </row>
    <row r="229" spans="1:14" x14ac:dyDescent="0.35">
      <c r="A229" s="12">
        <v>43202</v>
      </c>
      <c r="B229">
        <v>2</v>
      </c>
      <c r="C229" t="str">
        <f t="shared" si="3"/>
        <v>Walkamin</v>
      </c>
      <c r="D229" t="s">
        <v>91</v>
      </c>
      <c r="E229">
        <v>2</v>
      </c>
      <c r="F229">
        <v>18</v>
      </c>
      <c r="G229">
        <v>218</v>
      </c>
      <c r="H229">
        <v>2</v>
      </c>
      <c r="I229">
        <v>4</v>
      </c>
      <c r="J229">
        <v>200</v>
      </c>
      <c r="K229">
        <v>600</v>
      </c>
      <c r="L229" t="s">
        <v>65</v>
      </c>
      <c r="M229">
        <v>0.75</v>
      </c>
      <c r="N229" t="s">
        <v>57</v>
      </c>
    </row>
    <row r="230" spans="1:14" x14ac:dyDescent="0.35">
      <c r="A230" s="12">
        <v>43202</v>
      </c>
      <c r="B230">
        <v>2</v>
      </c>
      <c r="C230" t="str">
        <f t="shared" si="3"/>
        <v>Walkamin</v>
      </c>
      <c r="D230" t="s">
        <v>91</v>
      </c>
      <c r="E230">
        <v>3</v>
      </c>
      <c r="F230">
        <v>1</v>
      </c>
      <c r="G230">
        <v>301</v>
      </c>
      <c r="H230">
        <v>2</v>
      </c>
      <c r="I230">
        <v>16</v>
      </c>
      <c r="J230">
        <v>250</v>
      </c>
      <c r="K230">
        <v>600</v>
      </c>
      <c r="L230" t="s">
        <v>92</v>
      </c>
      <c r="M230">
        <v>0.71</v>
      </c>
      <c r="N230" t="s">
        <v>57</v>
      </c>
    </row>
    <row r="231" spans="1:14" x14ac:dyDescent="0.35">
      <c r="A231" s="12">
        <v>43202</v>
      </c>
      <c r="B231">
        <v>2</v>
      </c>
      <c r="C231" t="str">
        <f t="shared" si="3"/>
        <v>Walkamin</v>
      </c>
      <c r="D231" t="s">
        <v>91</v>
      </c>
      <c r="E231">
        <v>3</v>
      </c>
      <c r="F231">
        <v>2</v>
      </c>
      <c r="G231">
        <v>302</v>
      </c>
      <c r="H231">
        <v>2</v>
      </c>
      <c r="I231">
        <v>10</v>
      </c>
      <c r="J231">
        <v>250</v>
      </c>
      <c r="K231">
        <v>300</v>
      </c>
      <c r="L231" t="s">
        <v>61</v>
      </c>
      <c r="M231">
        <v>0.75</v>
      </c>
      <c r="N231" t="s">
        <v>57</v>
      </c>
    </row>
    <row r="232" spans="1:14" x14ac:dyDescent="0.35">
      <c r="A232" s="12">
        <v>43202</v>
      </c>
      <c r="B232">
        <v>2</v>
      </c>
      <c r="C232" t="str">
        <f t="shared" si="3"/>
        <v>Walkamin</v>
      </c>
      <c r="D232" t="s">
        <v>91</v>
      </c>
      <c r="E232">
        <v>3</v>
      </c>
      <c r="F232">
        <v>3</v>
      </c>
      <c r="G232">
        <v>303</v>
      </c>
      <c r="H232">
        <v>2</v>
      </c>
      <c r="I232">
        <v>15</v>
      </c>
      <c r="J232">
        <v>250</v>
      </c>
      <c r="K232">
        <v>450</v>
      </c>
      <c r="L232" t="s">
        <v>92</v>
      </c>
      <c r="M232">
        <v>0.75</v>
      </c>
      <c r="N232" t="s">
        <v>57</v>
      </c>
    </row>
    <row r="233" spans="1:14" x14ac:dyDescent="0.35">
      <c r="A233" s="12">
        <v>43202</v>
      </c>
      <c r="B233">
        <v>2</v>
      </c>
      <c r="C233" t="str">
        <f t="shared" si="3"/>
        <v>Walkamin</v>
      </c>
      <c r="D233" t="s">
        <v>91</v>
      </c>
      <c r="E233">
        <v>3</v>
      </c>
      <c r="F233">
        <v>4</v>
      </c>
      <c r="G233">
        <v>304</v>
      </c>
      <c r="H233">
        <v>1</v>
      </c>
      <c r="I233">
        <v>12</v>
      </c>
      <c r="J233">
        <v>250</v>
      </c>
      <c r="K233">
        <v>600</v>
      </c>
      <c r="L233" t="s">
        <v>61</v>
      </c>
      <c r="M233">
        <v>0.75</v>
      </c>
      <c r="N233" t="s">
        <v>57</v>
      </c>
    </row>
    <row r="234" spans="1:14" x14ac:dyDescent="0.35">
      <c r="A234" s="12">
        <v>43202</v>
      </c>
      <c r="B234">
        <v>2</v>
      </c>
      <c r="C234" t="str">
        <f t="shared" si="3"/>
        <v>Walkamin</v>
      </c>
      <c r="D234" t="s">
        <v>91</v>
      </c>
      <c r="E234">
        <v>3</v>
      </c>
      <c r="F234">
        <v>5</v>
      </c>
      <c r="G234">
        <v>305</v>
      </c>
      <c r="H234">
        <v>1</v>
      </c>
      <c r="I234">
        <v>1</v>
      </c>
      <c r="J234">
        <v>250</v>
      </c>
      <c r="K234">
        <v>150</v>
      </c>
      <c r="L234" t="s">
        <v>65</v>
      </c>
      <c r="M234">
        <v>0.73</v>
      </c>
      <c r="N234" t="s">
        <v>57</v>
      </c>
    </row>
    <row r="235" spans="1:14" x14ac:dyDescent="0.35">
      <c r="A235" s="12">
        <v>43202</v>
      </c>
      <c r="B235">
        <v>2</v>
      </c>
      <c r="C235" t="str">
        <f t="shared" si="3"/>
        <v>Walkamin</v>
      </c>
      <c r="D235" t="s">
        <v>91</v>
      </c>
      <c r="E235">
        <v>3</v>
      </c>
      <c r="F235">
        <v>6</v>
      </c>
      <c r="G235">
        <v>306</v>
      </c>
      <c r="H235">
        <v>1</v>
      </c>
      <c r="I235">
        <v>8</v>
      </c>
      <c r="J235">
        <v>250</v>
      </c>
      <c r="K235">
        <v>600</v>
      </c>
      <c r="L235" t="s">
        <v>55</v>
      </c>
      <c r="M235">
        <v>0.75</v>
      </c>
      <c r="N235" t="s">
        <v>57</v>
      </c>
    </row>
    <row r="236" spans="1:14" x14ac:dyDescent="0.35">
      <c r="A236" s="12">
        <v>43202</v>
      </c>
      <c r="B236">
        <v>2</v>
      </c>
      <c r="C236" t="str">
        <f t="shared" si="3"/>
        <v>Walkamin</v>
      </c>
      <c r="D236" t="s">
        <v>91</v>
      </c>
      <c r="E236">
        <v>3</v>
      </c>
      <c r="F236">
        <v>7</v>
      </c>
      <c r="G236">
        <v>307</v>
      </c>
      <c r="H236">
        <v>1</v>
      </c>
      <c r="I236">
        <v>2</v>
      </c>
      <c r="J236">
        <v>150</v>
      </c>
      <c r="K236">
        <v>300</v>
      </c>
      <c r="L236" t="s">
        <v>65</v>
      </c>
      <c r="M236">
        <v>0.76</v>
      </c>
      <c r="N236" t="s">
        <v>57</v>
      </c>
    </row>
    <row r="237" spans="1:14" x14ac:dyDescent="0.35">
      <c r="A237" s="12">
        <v>43202</v>
      </c>
      <c r="B237">
        <v>2</v>
      </c>
      <c r="C237" t="str">
        <f t="shared" si="3"/>
        <v>Walkamin</v>
      </c>
      <c r="D237" t="s">
        <v>91</v>
      </c>
      <c r="E237">
        <v>3</v>
      </c>
      <c r="F237">
        <v>8</v>
      </c>
      <c r="G237">
        <v>308</v>
      </c>
      <c r="H237">
        <v>2</v>
      </c>
      <c r="I237">
        <v>10</v>
      </c>
      <c r="J237">
        <v>150</v>
      </c>
      <c r="K237">
        <v>300</v>
      </c>
      <c r="L237" t="s">
        <v>61</v>
      </c>
      <c r="M237">
        <v>0.75</v>
      </c>
      <c r="N237" t="s">
        <v>57</v>
      </c>
    </row>
    <row r="238" spans="1:14" x14ac:dyDescent="0.35">
      <c r="A238" s="12">
        <v>43202</v>
      </c>
      <c r="B238">
        <v>2</v>
      </c>
      <c r="C238" t="str">
        <f t="shared" si="3"/>
        <v>Walkamin</v>
      </c>
      <c r="D238" t="s">
        <v>91</v>
      </c>
      <c r="E238">
        <v>3</v>
      </c>
      <c r="F238">
        <v>9</v>
      </c>
      <c r="G238">
        <v>309</v>
      </c>
      <c r="H238">
        <v>2</v>
      </c>
      <c r="I238">
        <v>14</v>
      </c>
      <c r="J238">
        <v>150</v>
      </c>
      <c r="K238">
        <v>300</v>
      </c>
      <c r="L238" t="s">
        <v>92</v>
      </c>
      <c r="M238">
        <v>0.73</v>
      </c>
      <c r="N238" t="s">
        <v>57</v>
      </c>
    </row>
    <row r="239" spans="1:14" x14ac:dyDescent="0.35">
      <c r="A239" s="12">
        <v>43202</v>
      </c>
      <c r="B239">
        <v>2</v>
      </c>
      <c r="C239" t="str">
        <f t="shared" si="3"/>
        <v>Walkamin</v>
      </c>
      <c r="D239" t="s">
        <v>91</v>
      </c>
      <c r="E239">
        <v>3</v>
      </c>
      <c r="F239">
        <v>10</v>
      </c>
      <c r="G239">
        <v>310</v>
      </c>
      <c r="H239">
        <v>2</v>
      </c>
      <c r="I239">
        <v>5</v>
      </c>
      <c r="J239">
        <v>150</v>
      </c>
      <c r="K239">
        <v>150</v>
      </c>
      <c r="L239" t="s">
        <v>55</v>
      </c>
      <c r="M239">
        <v>0.75</v>
      </c>
      <c r="N239" t="s">
        <v>57</v>
      </c>
    </row>
    <row r="240" spans="1:14" x14ac:dyDescent="0.35">
      <c r="A240" s="12">
        <v>43202</v>
      </c>
      <c r="B240">
        <v>2</v>
      </c>
      <c r="C240" t="str">
        <f t="shared" si="3"/>
        <v>Walkamin</v>
      </c>
      <c r="D240" t="s">
        <v>91</v>
      </c>
      <c r="E240">
        <v>3</v>
      </c>
      <c r="F240">
        <v>11</v>
      </c>
      <c r="G240">
        <v>311</v>
      </c>
      <c r="H240">
        <v>1</v>
      </c>
      <c r="I240">
        <v>12</v>
      </c>
      <c r="J240">
        <v>150</v>
      </c>
      <c r="K240">
        <v>600</v>
      </c>
      <c r="L240" t="s">
        <v>61</v>
      </c>
      <c r="M240">
        <v>0.76</v>
      </c>
      <c r="N240" t="s">
        <v>57</v>
      </c>
    </row>
    <row r="241" spans="1:14" x14ac:dyDescent="0.35">
      <c r="A241" s="12">
        <v>43202</v>
      </c>
      <c r="B241">
        <v>2</v>
      </c>
      <c r="C241" t="str">
        <f t="shared" si="3"/>
        <v>Walkamin</v>
      </c>
      <c r="D241" t="s">
        <v>91</v>
      </c>
      <c r="E241">
        <v>3</v>
      </c>
      <c r="F241">
        <v>12</v>
      </c>
      <c r="G241">
        <v>312</v>
      </c>
      <c r="H241">
        <v>1</v>
      </c>
      <c r="I241">
        <v>16</v>
      </c>
      <c r="J241">
        <v>150</v>
      </c>
      <c r="K241">
        <v>600</v>
      </c>
      <c r="L241" t="s">
        <v>92</v>
      </c>
      <c r="M241">
        <v>0.72</v>
      </c>
      <c r="N241" t="s">
        <v>57</v>
      </c>
    </row>
    <row r="242" spans="1:14" x14ac:dyDescent="0.35">
      <c r="A242" s="12">
        <v>43202</v>
      </c>
      <c r="B242">
        <v>2</v>
      </c>
      <c r="C242" t="str">
        <f t="shared" si="3"/>
        <v>Walkamin</v>
      </c>
      <c r="D242" t="s">
        <v>91</v>
      </c>
      <c r="E242">
        <v>3</v>
      </c>
      <c r="F242">
        <v>13</v>
      </c>
      <c r="G242">
        <v>313</v>
      </c>
      <c r="H242">
        <v>1</v>
      </c>
      <c r="I242">
        <v>15</v>
      </c>
      <c r="J242">
        <v>200</v>
      </c>
      <c r="K242">
        <v>450</v>
      </c>
      <c r="L242" t="s">
        <v>92</v>
      </c>
      <c r="M242">
        <v>0.74</v>
      </c>
      <c r="N242" t="s">
        <v>57</v>
      </c>
    </row>
    <row r="243" spans="1:14" x14ac:dyDescent="0.35">
      <c r="A243" s="12">
        <v>43202</v>
      </c>
      <c r="B243">
        <v>2</v>
      </c>
      <c r="C243" t="str">
        <f t="shared" si="3"/>
        <v>Walkamin</v>
      </c>
      <c r="D243" t="s">
        <v>91</v>
      </c>
      <c r="E243">
        <v>3</v>
      </c>
      <c r="F243">
        <v>14</v>
      </c>
      <c r="G243">
        <v>314</v>
      </c>
      <c r="H243">
        <v>3</v>
      </c>
      <c r="I243">
        <v>8</v>
      </c>
      <c r="J243">
        <v>200</v>
      </c>
      <c r="K243">
        <v>600</v>
      </c>
      <c r="L243" t="s">
        <v>55</v>
      </c>
      <c r="M243">
        <v>0.74</v>
      </c>
      <c r="N243" t="s">
        <v>57</v>
      </c>
    </row>
    <row r="244" spans="1:14" x14ac:dyDescent="0.35">
      <c r="A244" s="12">
        <v>43202</v>
      </c>
      <c r="B244">
        <v>2</v>
      </c>
      <c r="C244" t="str">
        <f t="shared" si="3"/>
        <v>Walkamin</v>
      </c>
      <c r="D244" t="s">
        <v>91</v>
      </c>
      <c r="E244">
        <v>3</v>
      </c>
      <c r="F244">
        <v>15</v>
      </c>
      <c r="G244">
        <v>315</v>
      </c>
      <c r="H244">
        <v>1</v>
      </c>
      <c r="I244">
        <v>11</v>
      </c>
      <c r="J244">
        <v>200</v>
      </c>
      <c r="K244">
        <v>450</v>
      </c>
      <c r="L244" t="s">
        <v>61</v>
      </c>
      <c r="M244">
        <v>0.76</v>
      </c>
      <c r="N244" t="s">
        <v>57</v>
      </c>
    </row>
    <row r="245" spans="1:14" x14ac:dyDescent="0.35">
      <c r="A245" s="12">
        <v>43202</v>
      </c>
      <c r="B245">
        <v>2</v>
      </c>
      <c r="C245" t="str">
        <f t="shared" si="3"/>
        <v>Walkamin</v>
      </c>
      <c r="D245" t="s">
        <v>91</v>
      </c>
      <c r="E245">
        <v>3</v>
      </c>
      <c r="F245">
        <v>16</v>
      </c>
      <c r="G245">
        <v>316</v>
      </c>
      <c r="H245">
        <v>1</v>
      </c>
      <c r="I245">
        <v>1</v>
      </c>
      <c r="J245">
        <v>200</v>
      </c>
      <c r="K245">
        <v>150</v>
      </c>
      <c r="L245" t="s">
        <v>65</v>
      </c>
      <c r="M245">
        <v>0.73</v>
      </c>
      <c r="N245" t="s">
        <v>57</v>
      </c>
    </row>
    <row r="246" spans="1:14" x14ac:dyDescent="0.35">
      <c r="A246" s="12">
        <v>43202</v>
      </c>
      <c r="B246">
        <v>2</v>
      </c>
      <c r="C246" t="str">
        <f t="shared" si="3"/>
        <v>Walkamin</v>
      </c>
      <c r="D246" t="s">
        <v>91</v>
      </c>
      <c r="E246">
        <v>3</v>
      </c>
      <c r="F246">
        <v>17</v>
      </c>
      <c r="G246">
        <v>317</v>
      </c>
      <c r="H246">
        <v>1</v>
      </c>
      <c r="I246">
        <v>10</v>
      </c>
      <c r="J246">
        <v>200</v>
      </c>
      <c r="K246">
        <v>300</v>
      </c>
      <c r="L246" t="s">
        <v>61</v>
      </c>
      <c r="M246">
        <v>0.77</v>
      </c>
      <c r="N246" t="s">
        <v>57</v>
      </c>
    </row>
    <row r="247" spans="1:14" x14ac:dyDescent="0.35">
      <c r="A247" s="12">
        <v>43202</v>
      </c>
      <c r="B247">
        <v>2</v>
      </c>
      <c r="C247" t="str">
        <f t="shared" si="3"/>
        <v>Walkamin</v>
      </c>
      <c r="D247" t="s">
        <v>91</v>
      </c>
      <c r="E247">
        <v>3</v>
      </c>
      <c r="F247">
        <v>18</v>
      </c>
      <c r="G247">
        <v>318</v>
      </c>
      <c r="H247">
        <v>2</v>
      </c>
      <c r="I247">
        <v>1</v>
      </c>
      <c r="J247">
        <v>200</v>
      </c>
      <c r="K247">
        <v>150</v>
      </c>
      <c r="L247" t="s">
        <v>65</v>
      </c>
      <c r="M247">
        <v>0.73</v>
      </c>
      <c r="N247" t="s">
        <v>57</v>
      </c>
    </row>
    <row r="248" spans="1:14" x14ac:dyDescent="0.35">
      <c r="A248" s="12">
        <v>43202</v>
      </c>
      <c r="B248">
        <v>2</v>
      </c>
      <c r="C248" t="str">
        <f t="shared" si="3"/>
        <v>Walkamin</v>
      </c>
      <c r="D248" t="s">
        <v>91</v>
      </c>
      <c r="E248">
        <v>4</v>
      </c>
      <c r="F248">
        <v>1</v>
      </c>
      <c r="G248">
        <v>401</v>
      </c>
      <c r="H248">
        <v>1</v>
      </c>
      <c r="I248">
        <v>3</v>
      </c>
      <c r="J248">
        <v>250</v>
      </c>
      <c r="K248">
        <v>450</v>
      </c>
      <c r="L248" t="s">
        <v>65</v>
      </c>
      <c r="M248">
        <v>0.76</v>
      </c>
      <c r="N248" t="s">
        <v>57</v>
      </c>
    </row>
    <row r="249" spans="1:14" x14ac:dyDescent="0.35">
      <c r="A249" s="12">
        <v>43202</v>
      </c>
      <c r="B249">
        <v>2</v>
      </c>
      <c r="C249" t="str">
        <f t="shared" si="3"/>
        <v>Walkamin</v>
      </c>
      <c r="D249" t="s">
        <v>91</v>
      </c>
      <c r="E249">
        <v>4</v>
      </c>
      <c r="F249">
        <v>2</v>
      </c>
      <c r="G249">
        <v>402</v>
      </c>
      <c r="H249">
        <v>2</v>
      </c>
      <c r="I249">
        <v>13</v>
      </c>
      <c r="J249">
        <v>250</v>
      </c>
      <c r="K249">
        <v>150</v>
      </c>
      <c r="L249" t="s">
        <v>92</v>
      </c>
      <c r="M249">
        <v>0.7</v>
      </c>
      <c r="N249" t="s">
        <v>57</v>
      </c>
    </row>
    <row r="250" spans="1:14" x14ac:dyDescent="0.35">
      <c r="A250" s="12">
        <v>43202</v>
      </c>
      <c r="B250">
        <v>2</v>
      </c>
      <c r="C250" t="str">
        <f t="shared" si="3"/>
        <v>Walkamin</v>
      </c>
      <c r="D250" t="s">
        <v>91</v>
      </c>
      <c r="E250">
        <v>4</v>
      </c>
      <c r="F250">
        <v>3</v>
      </c>
      <c r="G250">
        <v>403</v>
      </c>
      <c r="H250">
        <v>2</v>
      </c>
      <c r="I250">
        <v>14</v>
      </c>
      <c r="J250">
        <v>250</v>
      </c>
      <c r="K250">
        <v>300</v>
      </c>
      <c r="L250" t="s">
        <v>92</v>
      </c>
      <c r="M250">
        <v>0.74</v>
      </c>
      <c r="N250" t="s">
        <v>57</v>
      </c>
    </row>
    <row r="251" spans="1:14" x14ac:dyDescent="0.35">
      <c r="A251" s="12">
        <v>43202</v>
      </c>
      <c r="B251">
        <v>2</v>
      </c>
      <c r="C251" t="str">
        <f t="shared" si="3"/>
        <v>Walkamin</v>
      </c>
      <c r="D251" t="s">
        <v>91</v>
      </c>
      <c r="E251">
        <v>4</v>
      </c>
      <c r="F251">
        <v>4</v>
      </c>
      <c r="G251">
        <v>404</v>
      </c>
      <c r="H251">
        <v>2</v>
      </c>
      <c r="I251">
        <v>1</v>
      </c>
      <c r="J251">
        <v>250</v>
      </c>
      <c r="K251">
        <v>150</v>
      </c>
      <c r="L251" t="s">
        <v>65</v>
      </c>
      <c r="M251">
        <v>0.74</v>
      </c>
      <c r="N251" t="s">
        <v>57</v>
      </c>
    </row>
    <row r="252" spans="1:14" x14ac:dyDescent="0.35">
      <c r="A252" s="12">
        <v>43202</v>
      </c>
      <c r="B252">
        <v>2</v>
      </c>
      <c r="C252" t="str">
        <f t="shared" si="3"/>
        <v>Walkamin</v>
      </c>
      <c r="D252" t="s">
        <v>91</v>
      </c>
      <c r="E252">
        <v>4</v>
      </c>
      <c r="F252">
        <v>5</v>
      </c>
      <c r="G252">
        <v>405</v>
      </c>
      <c r="H252">
        <v>2</v>
      </c>
      <c r="I252">
        <v>7</v>
      </c>
      <c r="J252">
        <v>250</v>
      </c>
      <c r="K252">
        <v>450</v>
      </c>
      <c r="L252" t="s">
        <v>55</v>
      </c>
      <c r="M252">
        <v>0.76</v>
      </c>
      <c r="N252" t="s">
        <v>57</v>
      </c>
    </row>
    <row r="253" spans="1:14" x14ac:dyDescent="0.35">
      <c r="A253" s="12">
        <v>43202</v>
      </c>
      <c r="B253">
        <v>2</v>
      </c>
      <c r="C253" t="str">
        <f t="shared" si="3"/>
        <v>Walkamin</v>
      </c>
      <c r="D253" t="s">
        <v>91</v>
      </c>
      <c r="E253">
        <v>4</v>
      </c>
      <c r="F253">
        <v>6</v>
      </c>
      <c r="G253">
        <v>406</v>
      </c>
      <c r="H253">
        <v>3</v>
      </c>
      <c r="I253">
        <v>16</v>
      </c>
      <c r="J253">
        <v>250</v>
      </c>
      <c r="K253">
        <v>600</v>
      </c>
      <c r="L253" t="s">
        <v>92</v>
      </c>
      <c r="M253">
        <v>0.7</v>
      </c>
      <c r="N253" t="s">
        <v>57</v>
      </c>
    </row>
    <row r="254" spans="1:14" x14ac:dyDescent="0.35">
      <c r="A254" s="12">
        <v>43202</v>
      </c>
      <c r="B254">
        <v>2</v>
      </c>
      <c r="C254" t="str">
        <f t="shared" si="3"/>
        <v>Walkamin</v>
      </c>
      <c r="D254" t="s">
        <v>91</v>
      </c>
      <c r="E254">
        <v>4</v>
      </c>
      <c r="F254">
        <v>7</v>
      </c>
      <c r="G254">
        <v>407</v>
      </c>
      <c r="H254">
        <v>1</v>
      </c>
      <c r="I254">
        <v>4</v>
      </c>
      <c r="J254">
        <v>150</v>
      </c>
      <c r="K254">
        <v>600</v>
      </c>
      <c r="L254" t="s">
        <v>65</v>
      </c>
      <c r="M254">
        <v>0.78</v>
      </c>
      <c r="N254" t="s">
        <v>57</v>
      </c>
    </row>
    <row r="255" spans="1:14" x14ac:dyDescent="0.35">
      <c r="A255" s="12">
        <v>43202</v>
      </c>
      <c r="B255">
        <v>2</v>
      </c>
      <c r="C255" t="str">
        <f t="shared" si="3"/>
        <v>Walkamin</v>
      </c>
      <c r="D255" t="s">
        <v>91</v>
      </c>
      <c r="E255">
        <v>4</v>
      </c>
      <c r="F255">
        <v>8</v>
      </c>
      <c r="G255">
        <v>408</v>
      </c>
      <c r="H255">
        <v>1</v>
      </c>
      <c r="I255">
        <v>15</v>
      </c>
      <c r="J255">
        <v>150</v>
      </c>
      <c r="K255">
        <v>450</v>
      </c>
      <c r="L255" t="s">
        <v>92</v>
      </c>
      <c r="M255">
        <v>0.68</v>
      </c>
      <c r="N255" t="s">
        <v>57</v>
      </c>
    </row>
    <row r="256" spans="1:14" x14ac:dyDescent="0.35">
      <c r="A256" s="12">
        <v>43202</v>
      </c>
      <c r="B256">
        <v>2</v>
      </c>
      <c r="C256" t="str">
        <f t="shared" si="3"/>
        <v>Walkamin</v>
      </c>
      <c r="D256" t="s">
        <v>91</v>
      </c>
      <c r="E256">
        <v>4</v>
      </c>
      <c r="F256">
        <v>9</v>
      </c>
      <c r="G256">
        <v>409</v>
      </c>
      <c r="H256">
        <v>2</v>
      </c>
      <c r="I256">
        <v>2</v>
      </c>
      <c r="J256">
        <v>150</v>
      </c>
      <c r="K256">
        <v>300</v>
      </c>
      <c r="L256" t="s">
        <v>65</v>
      </c>
      <c r="M256">
        <v>0.77</v>
      </c>
      <c r="N256" t="s">
        <v>57</v>
      </c>
    </row>
    <row r="257" spans="1:14" x14ac:dyDescent="0.35">
      <c r="A257" s="12">
        <v>43202</v>
      </c>
      <c r="B257">
        <v>2</v>
      </c>
      <c r="C257" t="str">
        <f t="shared" si="3"/>
        <v>Walkamin</v>
      </c>
      <c r="D257" t="s">
        <v>91</v>
      </c>
      <c r="E257">
        <v>4</v>
      </c>
      <c r="F257">
        <v>10</v>
      </c>
      <c r="G257">
        <v>410</v>
      </c>
      <c r="H257">
        <v>2</v>
      </c>
      <c r="I257">
        <v>9</v>
      </c>
      <c r="J257">
        <v>150</v>
      </c>
      <c r="K257">
        <v>150</v>
      </c>
      <c r="L257" t="s">
        <v>61</v>
      </c>
      <c r="M257">
        <v>0.75</v>
      </c>
      <c r="N257" t="s">
        <v>57</v>
      </c>
    </row>
    <row r="258" spans="1:14" x14ac:dyDescent="0.35">
      <c r="A258" s="12">
        <v>43202</v>
      </c>
      <c r="B258">
        <v>2</v>
      </c>
      <c r="C258" t="str">
        <f t="shared" si="3"/>
        <v>Walkamin</v>
      </c>
      <c r="D258" t="s">
        <v>91</v>
      </c>
      <c r="E258">
        <v>4</v>
      </c>
      <c r="F258">
        <v>11</v>
      </c>
      <c r="G258">
        <v>411</v>
      </c>
      <c r="H258">
        <v>2</v>
      </c>
      <c r="I258">
        <v>1</v>
      </c>
      <c r="J258">
        <v>150</v>
      </c>
      <c r="K258">
        <v>150</v>
      </c>
      <c r="L258" t="s">
        <v>65</v>
      </c>
      <c r="M258">
        <v>0.76</v>
      </c>
      <c r="N258" t="s">
        <v>57</v>
      </c>
    </row>
    <row r="259" spans="1:14" x14ac:dyDescent="0.35">
      <c r="A259" s="12">
        <v>43202</v>
      </c>
      <c r="B259">
        <v>2</v>
      </c>
      <c r="C259" t="str">
        <f t="shared" si="3"/>
        <v>Walkamin</v>
      </c>
      <c r="D259" t="s">
        <v>91</v>
      </c>
      <c r="E259">
        <v>4</v>
      </c>
      <c r="F259">
        <v>12</v>
      </c>
      <c r="G259">
        <v>412</v>
      </c>
      <c r="H259">
        <v>2</v>
      </c>
      <c r="I259">
        <v>12</v>
      </c>
      <c r="J259">
        <v>150</v>
      </c>
      <c r="K259">
        <v>600</v>
      </c>
      <c r="L259" t="s">
        <v>61</v>
      </c>
      <c r="M259">
        <v>0.76</v>
      </c>
      <c r="N259" t="s">
        <v>57</v>
      </c>
    </row>
    <row r="260" spans="1:14" x14ac:dyDescent="0.35">
      <c r="A260" s="12">
        <v>43202</v>
      </c>
      <c r="B260">
        <v>2</v>
      </c>
      <c r="C260" t="str">
        <f t="shared" ref="C260:C323" si="4">C259</f>
        <v>Walkamin</v>
      </c>
      <c r="D260" t="s">
        <v>91</v>
      </c>
      <c r="E260">
        <v>4</v>
      </c>
      <c r="F260">
        <v>13</v>
      </c>
      <c r="G260">
        <v>413</v>
      </c>
      <c r="H260">
        <v>2</v>
      </c>
      <c r="I260">
        <v>10</v>
      </c>
      <c r="J260">
        <v>200</v>
      </c>
      <c r="K260">
        <v>300</v>
      </c>
      <c r="L260" t="s">
        <v>61</v>
      </c>
      <c r="M260">
        <v>0.75</v>
      </c>
      <c r="N260" t="s">
        <v>57</v>
      </c>
    </row>
    <row r="261" spans="1:14" x14ac:dyDescent="0.35">
      <c r="A261" s="12">
        <v>43202</v>
      </c>
      <c r="B261">
        <v>2</v>
      </c>
      <c r="C261" t="str">
        <f t="shared" si="4"/>
        <v>Walkamin</v>
      </c>
      <c r="D261" t="s">
        <v>91</v>
      </c>
      <c r="E261">
        <v>4</v>
      </c>
      <c r="F261">
        <v>14</v>
      </c>
      <c r="G261">
        <v>414</v>
      </c>
      <c r="H261">
        <v>2</v>
      </c>
      <c r="I261">
        <v>7</v>
      </c>
      <c r="J261">
        <v>200</v>
      </c>
      <c r="K261">
        <v>450</v>
      </c>
      <c r="L261" t="s">
        <v>55</v>
      </c>
      <c r="M261">
        <v>0.75</v>
      </c>
      <c r="N261" t="s">
        <v>57</v>
      </c>
    </row>
    <row r="262" spans="1:14" x14ac:dyDescent="0.35">
      <c r="A262" s="12">
        <v>43202</v>
      </c>
      <c r="B262">
        <v>2</v>
      </c>
      <c r="C262" t="str">
        <f t="shared" si="4"/>
        <v>Walkamin</v>
      </c>
      <c r="D262" t="s">
        <v>91</v>
      </c>
      <c r="E262">
        <v>4</v>
      </c>
      <c r="F262">
        <v>15</v>
      </c>
      <c r="G262">
        <v>415</v>
      </c>
      <c r="H262">
        <v>2</v>
      </c>
      <c r="I262">
        <v>12</v>
      </c>
      <c r="J262">
        <v>200</v>
      </c>
      <c r="K262">
        <v>600</v>
      </c>
      <c r="L262" t="s">
        <v>61</v>
      </c>
      <c r="M262">
        <v>0.76</v>
      </c>
      <c r="N262" t="s">
        <v>57</v>
      </c>
    </row>
    <row r="263" spans="1:14" x14ac:dyDescent="0.35">
      <c r="A263" s="12">
        <v>43202</v>
      </c>
      <c r="B263">
        <v>2</v>
      </c>
      <c r="C263" t="str">
        <f t="shared" si="4"/>
        <v>Walkamin</v>
      </c>
      <c r="D263" t="s">
        <v>91</v>
      </c>
      <c r="E263">
        <v>4</v>
      </c>
      <c r="F263">
        <v>16</v>
      </c>
      <c r="G263">
        <v>416</v>
      </c>
      <c r="H263">
        <v>1</v>
      </c>
      <c r="I263">
        <v>9</v>
      </c>
      <c r="J263">
        <v>200</v>
      </c>
      <c r="K263">
        <v>150</v>
      </c>
      <c r="L263" t="s">
        <v>61</v>
      </c>
      <c r="M263">
        <v>0.75</v>
      </c>
      <c r="N263" t="s">
        <v>57</v>
      </c>
    </row>
    <row r="264" spans="1:14" x14ac:dyDescent="0.35">
      <c r="A264" s="12">
        <v>43202</v>
      </c>
      <c r="B264">
        <v>2</v>
      </c>
      <c r="C264" t="str">
        <f t="shared" si="4"/>
        <v>Walkamin</v>
      </c>
      <c r="D264" t="s">
        <v>91</v>
      </c>
      <c r="E264">
        <v>4</v>
      </c>
      <c r="F264">
        <v>17</v>
      </c>
      <c r="G264">
        <v>417</v>
      </c>
      <c r="H264">
        <v>3</v>
      </c>
      <c r="I264">
        <v>13</v>
      </c>
      <c r="J264">
        <v>200</v>
      </c>
      <c r="K264">
        <v>150</v>
      </c>
      <c r="L264" t="s">
        <v>92</v>
      </c>
      <c r="M264">
        <v>0.66</v>
      </c>
      <c r="N264" t="s">
        <v>57</v>
      </c>
    </row>
    <row r="265" spans="1:14" x14ac:dyDescent="0.35">
      <c r="A265" s="12">
        <v>43202</v>
      </c>
      <c r="B265">
        <v>2</v>
      </c>
      <c r="C265" t="str">
        <f t="shared" si="4"/>
        <v>Walkamin</v>
      </c>
      <c r="D265" t="s">
        <v>91</v>
      </c>
      <c r="E265">
        <v>4</v>
      </c>
      <c r="F265">
        <v>18</v>
      </c>
      <c r="G265">
        <v>418</v>
      </c>
      <c r="H265">
        <v>2</v>
      </c>
      <c r="I265">
        <v>11</v>
      </c>
      <c r="J265">
        <v>200</v>
      </c>
      <c r="K265">
        <v>450</v>
      </c>
      <c r="L265" t="s">
        <v>61</v>
      </c>
      <c r="M265">
        <v>0.76</v>
      </c>
      <c r="N265" t="s">
        <v>57</v>
      </c>
    </row>
    <row r="266" spans="1:14" x14ac:dyDescent="0.35">
      <c r="A266" s="12">
        <v>43202</v>
      </c>
      <c r="B266">
        <v>2</v>
      </c>
      <c r="C266" t="str">
        <f t="shared" si="4"/>
        <v>Walkamin</v>
      </c>
      <c r="D266" t="s">
        <v>91</v>
      </c>
      <c r="E266">
        <v>5</v>
      </c>
      <c r="F266">
        <v>1</v>
      </c>
      <c r="G266">
        <v>501</v>
      </c>
      <c r="H266">
        <v>3</v>
      </c>
      <c r="I266">
        <v>15</v>
      </c>
      <c r="J266">
        <v>250</v>
      </c>
      <c r="K266">
        <v>450</v>
      </c>
      <c r="L266" t="s">
        <v>92</v>
      </c>
      <c r="M266">
        <v>0.7</v>
      </c>
      <c r="N266" t="s">
        <v>57</v>
      </c>
    </row>
    <row r="267" spans="1:14" x14ac:dyDescent="0.35">
      <c r="A267" s="12">
        <v>43202</v>
      </c>
      <c r="B267">
        <v>2</v>
      </c>
      <c r="C267" t="str">
        <f t="shared" si="4"/>
        <v>Walkamin</v>
      </c>
      <c r="D267" t="s">
        <v>91</v>
      </c>
      <c r="E267">
        <v>5</v>
      </c>
      <c r="F267">
        <v>2</v>
      </c>
      <c r="G267">
        <v>502</v>
      </c>
      <c r="H267">
        <v>3</v>
      </c>
      <c r="I267">
        <v>7</v>
      </c>
      <c r="J267">
        <v>250</v>
      </c>
      <c r="K267">
        <v>450</v>
      </c>
      <c r="L267" t="s">
        <v>55</v>
      </c>
      <c r="M267">
        <v>0.75</v>
      </c>
      <c r="N267" t="s">
        <v>57</v>
      </c>
    </row>
    <row r="268" spans="1:14" x14ac:dyDescent="0.35">
      <c r="A268" s="12">
        <v>43202</v>
      </c>
      <c r="B268">
        <v>2</v>
      </c>
      <c r="C268" t="str">
        <f t="shared" si="4"/>
        <v>Walkamin</v>
      </c>
      <c r="D268" t="s">
        <v>91</v>
      </c>
      <c r="E268">
        <v>5</v>
      </c>
      <c r="F268">
        <v>3</v>
      </c>
      <c r="G268">
        <v>503</v>
      </c>
      <c r="H268">
        <v>2</v>
      </c>
      <c r="I268">
        <v>12</v>
      </c>
      <c r="J268">
        <v>250</v>
      </c>
      <c r="K268">
        <v>600</v>
      </c>
      <c r="L268" t="s">
        <v>61</v>
      </c>
      <c r="M268">
        <v>0.77</v>
      </c>
      <c r="N268" t="s">
        <v>57</v>
      </c>
    </row>
    <row r="269" spans="1:14" x14ac:dyDescent="0.35">
      <c r="A269" s="12">
        <v>43202</v>
      </c>
      <c r="B269">
        <v>2</v>
      </c>
      <c r="C269" t="str">
        <f t="shared" si="4"/>
        <v>Walkamin</v>
      </c>
      <c r="D269" t="s">
        <v>91</v>
      </c>
      <c r="E269">
        <v>5</v>
      </c>
      <c r="F269">
        <v>4</v>
      </c>
      <c r="G269">
        <v>504</v>
      </c>
      <c r="H269">
        <v>1</v>
      </c>
      <c r="I269">
        <v>2</v>
      </c>
      <c r="J269">
        <v>250</v>
      </c>
      <c r="K269">
        <v>300</v>
      </c>
      <c r="L269" t="s">
        <v>65</v>
      </c>
      <c r="M269">
        <v>0.74</v>
      </c>
      <c r="N269" t="s">
        <v>57</v>
      </c>
    </row>
    <row r="270" spans="1:14" x14ac:dyDescent="0.35">
      <c r="A270" s="12">
        <v>43202</v>
      </c>
      <c r="B270">
        <v>2</v>
      </c>
      <c r="C270" t="str">
        <f t="shared" si="4"/>
        <v>Walkamin</v>
      </c>
      <c r="D270" t="s">
        <v>91</v>
      </c>
      <c r="E270">
        <v>5</v>
      </c>
      <c r="F270">
        <v>5</v>
      </c>
      <c r="G270">
        <v>505</v>
      </c>
      <c r="H270">
        <v>3</v>
      </c>
      <c r="I270">
        <v>9</v>
      </c>
      <c r="J270">
        <v>250</v>
      </c>
      <c r="K270">
        <v>150</v>
      </c>
      <c r="L270" t="s">
        <v>61</v>
      </c>
      <c r="M270">
        <v>0.72</v>
      </c>
      <c r="N270" t="s">
        <v>57</v>
      </c>
    </row>
    <row r="271" spans="1:14" x14ac:dyDescent="0.35">
      <c r="A271" s="12">
        <v>43202</v>
      </c>
      <c r="B271">
        <v>2</v>
      </c>
      <c r="C271" t="str">
        <f t="shared" si="4"/>
        <v>Walkamin</v>
      </c>
      <c r="D271" t="s">
        <v>91</v>
      </c>
      <c r="E271">
        <v>5</v>
      </c>
      <c r="F271">
        <v>6</v>
      </c>
      <c r="G271">
        <v>506</v>
      </c>
      <c r="H271">
        <v>3</v>
      </c>
      <c r="I271">
        <v>1</v>
      </c>
      <c r="J271">
        <v>250</v>
      </c>
      <c r="K271">
        <v>150</v>
      </c>
      <c r="L271" t="s">
        <v>65</v>
      </c>
      <c r="M271">
        <v>0.73</v>
      </c>
      <c r="N271" t="s">
        <v>57</v>
      </c>
    </row>
    <row r="272" spans="1:14" x14ac:dyDescent="0.35">
      <c r="A272" s="12">
        <v>43202</v>
      </c>
      <c r="B272">
        <v>2</v>
      </c>
      <c r="C272" t="str">
        <f t="shared" si="4"/>
        <v>Walkamin</v>
      </c>
      <c r="D272" t="s">
        <v>91</v>
      </c>
      <c r="E272">
        <v>5</v>
      </c>
      <c r="F272">
        <v>7</v>
      </c>
      <c r="G272">
        <v>507</v>
      </c>
      <c r="H272">
        <v>2</v>
      </c>
      <c r="I272">
        <v>4</v>
      </c>
      <c r="J272">
        <v>150</v>
      </c>
      <c r="K272">
        <v>600</v>
      </c>
      <c r="L272" t="s">
        <v>65</v>
      </c>
      <c r="M272">
        <v>0.77</v>
      </c>
      <c r="N272" t="s">
        <v>57</v>
      </c>
    </row>
    <row r="273" spans="1:14" x14ac:dyDescent="0.35">
      <c r="A273" s="12">
        <v>43202</v>
      </c>
      <c r="B273">
        <v>2</v>
      </c>
      <c r="C273" t="str">
        <f t="shared" si="4"/>
        <v>Walkamin</v>
      </c>
      <c r="D273" t="s">
        <v>91</v>
      </c>
      <c r="E273">
        <v>5</v>
      </c>
      <c r="F273">
        <v>8</v>
      </c>
      <c r="G273">
        <v>508</v>
      </c>
      <c r="H273">
        <v>3</v>
      </c>
      <c r="I273">
        <v>4</v>
      </c>
      <c r="J273">
        <v>150</v>
      </c>
      <c r="K273">
        <v>600</v>
      </c>
      <c r="L273" t="s">
        <v>65</v>
      </c>
      <c r="M273">
        <v>0.72</v>
      </c>
      <c r="N273" t="s">
        <v>57</v>
      </c>
    </row>
    <row r="274" spans="1:14" x14ac:dyDescent="0.35">
      <c r="A274" s="12">
        <v>43202</v>
      </c>
      <c r="B274">
        <v>2</v>
      </c>
      <c r="C274" t="str">
        <f t="shared" si="4"/>
        <v>Walkamin</v>
      </c>
      <c r="D274" t="s">
        <v>91</v>
      </c>
      <c r="E274">
        <v>5</v>
      </c>
      <c r="F274">
        <v>9</v>
      </c>
      <c r="G274">
        <v>509</v>
      </c>
      <c r="H274">
        <v>3</v>
      </c>
      <c r="I274">
        <v>9</v>
      </c>
      <c r="J274">
        <v>150</v>
      </c>
      <c r="K274">
        <v>150</v>
      </c>
      <c r="L274" t="s">
        <v>61</v>
      </c>
      <c r="M274">
        <v>0.76</v>
      </c>
      <c r="N274" t="s">
        <v>57</v>
      </c>
    </row>
    <row r="275" spans="1:14" x14ac:dyDescent="0.35">
      <c r="A275" s="12">
        <v>43202</v>
      </c>
      <c r="B275">
        <v>2</v>
      </c>
      <c r="C275" t="str">
        <f t="shared" si="4"/>
        <v>Walkamin</v>
      </c>
      <c r="D275" t="s">
        <v>91</v>
      </c>
      <c r="E275">
        <v>5</v>
      </c>
      <c r="F275">
        <v>10</v>
      </c>
      <c r="G275">
        <v>510</v>
      </c>
      <c r="H275">
        <v>3</v>
      </c>
      <c r="I275">
        <v>7</v>
      </c>
      <c r="J275">
        <v>150</v>
      </c>
      <c r="K275">
        <v>450</v>
      </c>
      <c r="L275" t="s">
        <v>55</v>
      </c>
      <c r="M275">
        <v>0.75</v>
      </c>
      <c r="N275" t="s">
        <v>57</v>
      </c>
    </row>
    <row r="276" spans="1:14" x14ac:dyDescent="0.35">
      <c r="A276" s="12">
        <v>43202</v>
      </c>
      <c r="B276">
        <v>2</v>
      </c>
      <c r="C276" t="str">
        <f t="shared" si="4"/>
        <v>Walkamin</v>
      </c>
      <c r="D276" t="s">
        <v>91</v>
      </c>
      <c r="E276">
        <v>5</v>
      </c>
      <c r="F276">
        <v>11</v>
      </c>
      <c r="G276">
        <v>511</v>
      </c>
      <c r="H276">
        <v>1</v>
      </c>
      <c r="I276">
        <v>6</v>
      </c>
      <c r="J276">
        <v>150</v>
      </c>
      <c r="K276">
        <v>300</v>
      </c>
      <c r="L276" t="s">
        <v>55</v>
      </c>
      <c r="M276">
        <v>0.75</v>
      </c>
      <c r="N276" t="s">
        <v>57</v>
      </c>
    </row>
    <row r="277" spans="1:14" x14ac:dyDescent="0.35">
      <c r="A277" s="12">
        <v>43202</v>
      </c>
      <c r="B277">
        <v>2</v>
      </c>
      <c r="C277" t="str">
        <f t="shared" si="4"/>
        <v>Walkamin</v>
      </c>
      <c r="D277" t="s">
        <v>91</v>
      </c>
      <c r="E277">
        <v>5</v>
      </c>
      <c r="F277">
        <v>12</v>
      </c>
      <c r="G277">
        <v>512</v>
      </c>
      <c r="H277">
        <v>2</v>
      </c>
      <c r="I277">
        <v>13</v>
      </c>
      <c r="J277">
        <v>150</v>
      </c>
      <c r="K277">
        <v>150</v>
      </c>
      <c r="L277" t="s">
        <v>92</v>
      </c>
      <c r="M277">
        <v>0.62</v>
      </c>
      <c r="N277" t="s">
        <v>57</v>
      </c>
    </row>
    <row r="278" spans="1:14" x14ac:dyDescent="0.35">
      <c r="A278" s="12">
        <v>43202</v>
      </c>
      <c r="B278">
        <v>2</v>
      </c>
      <c r="C278" t="str">
        <f t="shared" si="4"/>
        <v>Walkamin</v>
      </c>
      <c r="D278" t="s">
        <v>91</v>
      </c>
      <c r="E278">
        <v>5</v>
      </c>
      <c r="F278">
        <v>13</v>
      </c>
      <c r="G278">
        <v>513</v>
      </c>
      <c r="H278">
        <v>2</v>
      </c>
      <c r="I278">
        <v>15</v>
      </c>
      <c r="J278">
        <v>200</v>
      </c>
      <c r="K278">
        <v>450</v>
      </c>
      <c r="L278" t="s">
        <v>92</v>
      </c>
      <c r="M278">
        <v>0.7</v>
      </c>
      <c r="N278" t="s">
        <v>57</v>
      </c>
    </row>
    <row r="279" spans="1:14" x14ac:dyDescent="0.35">
      <c r="A279" s="12">
        <v>43202</v>
      </c>
      <c r="B279">
        <v>2</v>
      </c>
      <c r="C279" t="str">
        <f t="shared" si="4"/>
        <v>Walkamin</v>
      </c>
      <c r="D279" t="s">
        <v>91</v>
      </c>
      <c r="E279">
        <v>5</v>
      </c>
      <c r="F279">
        <v>14</v>
      </c>
      <c r="G279">
        <v>514</v>
      </c>
      <c r="H279">
        <v>3</v>
      </c>
      <c r="I279">
        <v>15</v>
      </c>
      <c r="J279">
        <v>200</v>
      </c>
      <c r="K279">
        <v>450</v>
      </c>
      <c r="L279" t="s">
        <v>92</v>
      </c>
      <c r="M279">
        <v>0.67</v>
      </c>
      <c r="N279" t="s">
        <v>57</v>
      </c>
    </row>
    <row r="280" spans="1:14" x14ac:dyDescent="0.35">
      <c r="A280" s="12">
        <v>43202</v>
      </c>
      <c r="B280">
        <v>2</v>
      </c>
      <c r="C280" t="str">
        <f t="shared" si="4"/>
        <v>Walkamin</v>
      </c>
      <c r="D280" t="s">
        <v>91</v>
      </c>
      <c r="E280">
        <v>5</v>
      </c>
      <c r="F280">
        <v>15</v>
      </c>
      <c r="G280">
        <v>515</v>
      </c>
      <c r="H280">
        <v>3</v>
      </c>
      <c r="I280">
        <v>7</v>
      </c>
      <c r="J280">
        <v>200</v>
      </c>
      <c r="K280">
        <v>450</v>
      </c>
      <c r="L280" t="s">
        <v>55</v>
      </c>
      <c r="M280">
        <v>0.78</v>
      </c>
      <c r="N280" t="s">
        <v>57</v>
      </c>
    </row>
    <row r="281" spans="1:14" x14ac:dyDescent="0.35">
      <c r="A281" s="12">
        <v>43202</v>
      </c>
      <c r="B281">
        <v>2</v>
      </c>
      <c r="C281" t="str">
        <f t="shared" si="4"/>
        <v>Walkamin</v>
      </c>
      <c r="D281" t="s">
        <v>91</v>
      </c>
      <c r="E281">
        <v>5</v>
      </c>
      <c r="F281">
        <v>16</v>
      </c>
      <c r="G281">
        <v>516</v>
      </c>
      <c r="H281">
        <v>1</v>
      </c>
      <c r="I281">
        <v>2</v>
      </c>
      <c r="J281">
        <v>200</v>
      </c>
      <c r="K281">
        <v>300</v>
      </c>
      <c r="L281" t="s">
        <v>65</v>
      </c>
      <c r="M281">
        <v>0.74</v>
      </c>
      <c r="N281" t="s">
        <v>57</v>
      </c>
    </row>
    <row r="282" spans="1:14" x14ac:dyDescent="0.35">
      <c r="A282" s="12">
        <v>43202</v>
      </c>
      <c r="B282">
        <v>2</v>
      </c>
      <c r="C282" t="str">
        <f t="shared" si="4"/>
        <v>Walkamin</v>
      </c>
      <c r="D282" t="s">
        <v>91</v>
      </c>
      <c r="E282">
        <v>5</v>
      </c>
      <c r="F282">
        <v>17</v>
      </c>
      <c r="G282">
        <v>517</v>
      </c>
      <c r="H282">
        <v>3</v>
      </c>
      <c r="I282">
        <v>10</v>
      </c>
      <c r="J282">
        <v>200</v>
      </c>
      <c r="K282">
        <v>300</v>
      </c>
      <c r="L282" t="s">
        <v>61</v>
      </c>
      <c r="M282">
        <v>0.76</v>
      </c>
      <c r="N282" t="s">
        <v>57</v>
      </c>
    </row>
    <row r="283" spans="1:14" x14ac:dyDescent="0.35">
      <c r="A283" s="12">
        <v>43202</v>
      </c>
      <c r="B283">
        <v>2</v>
      </c>
      <c r="C283" t="str">
        <f t="shared" si="4"/>
        <v>Walkamin</v>
      </c>
      <c r="D283" t="s">
        <v>91</v>
      </c>
      <c r="E283">
        <v>5</v>
      </c>
      <c r="F283">
        <v>18</v>
      </c>
      <c r="G283">
        <v>518</v>
      </c>
      <c r="H283">
        <v>2</v>
      </c>
      <c r="I283">
        <v>6</v>
      </c>
      <c r="J283">
        <v>200</v>
      </c>
      <c r="K283">
        <v>300</v>
      </c>
      <c r="L283" t="s">
        <v>55</v>
      </c>
      <c r="M283">
        <v>0.76</v>
      </c>
      <c r="N283" t="s">
        <v>57</v>
      </c>
    </row>
    <row r="284" spans="1:14" x14ac:dyDescent="0.35">
      <c r="A284" s="12">
        <v>43202</v>
      </c>
      <c r="B284">
        <v>2</v>
      </c>
      <c r="C284" t="str">
        <f t="shared" si="4"/>
        <v>Walkamin</v>
      </c>
      <c r="D284" t="s">
        <v>91</v>
      </c>
      <c r="E284">
        <v>6</v>
      </c>
      <c r="F284">
        <v>1</v>
      </c>
      <c r="G284">
        <v>601</v>
      </c>
      <c r="H284">
        <v>2</v>
      </c>
      <c r="I284">
        <v>4</v>
      </c>
      <c r="J284">
        <v>250</v>
      </c>
      <c r="K284">
        <v>600</v>
      </c>
      <c r="L284" t="s">
        <v>65</v>
      </c>
      <c r="M284">
        <v>0.76</v>
      </c>
      <c r="N284" t="s">
        <v>57</v>
      </c>
    </row>
    <row r="285" spans="1:14" x14ac:dyDescent="0.35">
      <c r="A285" s="12">
        <v>43202</v>
      </c>
      <c r="B285">
        <v>2</v>
      </c>
      <c r="C285" t="str">
        <f t="shared" si="4"/>
        <v>Walkamin</v>
      </c>
      <c r="D285" t="s">
        <v>91</v>
      </c>
      <c r="E285">
        <v>6</v>
      </c>
      <c r="F285">
        <v>2</v>
      </c>
      <c r="G285">
        <v>602</v>
      </c>
      <c r="H285">
        <v>2</v>
      </c>
      <c r="I285">
        <v>6</v>
      </c>
      <c r="J285">
        <v>250</v>
      </c>
      <c r="K285">
        <v>300</v>
      </c>
      <c r="L285" t="s">
        <v>55</v>
      </c>
      <c r="M285">
        <v>0.72</v>
      </c>
      <c r="N285" t="s">
        <v>57</v>
      </c>
    </row>
    <row r="286" spans="1:14" x14ac:dyDescent="0.35">
      <c r="A286" s="12">
        <v>43202</v>
      </c>
      <c r="B286">
        <v>2</v>
      </c>
      <c r="C286" t="str">
        <f t="shared" si="4"/>
        <v>Walkamin</v>
      </c>
      <c r="D286" t="s">
        <v>91</v>
      </c>
      <c r="E286">
        <v>6</v>
      </c>
      <c r="F286">
        <v>3</v>
      </c>
      <c r="G286">
        <v>603</v>
      </c>
      <c r="H286">
        <v>2</v>
      </c>
      <c r="I286">
        <v>8</v>
      </c>
      <c r="J286">
        <v>250</v>
      </c>
      <c r="K286">
        <v>600</v>
      </c>
      <c r="L286" t="s">
        <v>55</v>
      </c>
      <c r="M286">
        <v>0.78</v>
      </c>
      <c r="N286" t="s">
        <v>57</v>
      </c>
    </row>
    <row r="287" spans="1:14" x14ac:dyDescent="0.35">
      <c r="A287" s="12">
        <v>43202</v>
      </c>
      <c r="B287">
        <v>2</v>
      </c>
      <c r="C287" t="str">
        <f t="shared" si="4"/>
        <v>Walkamin</v>
      </c>
      <c r="D287" t="s">
        <v>91</v>
      </c>
      <c r="E287">
        <v>6</v>
      </c>
      <c r="F287">
        <v>4</v>
      </c>
      <c r="G287">
        <v>604</v>
      </c>
      <c r="H287">
        <v>3</v>
      </c>
      <c r="I287">
        <v>10</v>
      </c>
      <c r="J287">
        <v>250</v>
      </c>
      <c r="K287">
        <v>300</v>
      </c>
      <c r="L287" t="s">
        <v>61</v>
      </c>
      <c r="M287">
        <v>0.76</v>
      </c>
      <c r="N287" t="s">
        <v>57</v>
      </c>
    </row>
    <row r="288" spans="1:14" x14ac:dyDescent="0.35">
      <c r="A288" s="12">
        <v>43202</v>
      </c>
      <c r="B288">
        <v>2</v>
      </c>
      <c r="C288" t="str">
        <f t="shared" si="4"/>
        <v>Walkamin</v>
      </c>
      <c r="D288" t="s">
        <v>91</v>
      </c>
      <c r="E288">
        <v>6</v>
      </c>
      <c r="F288">
        <v>5</v>
      </c>
      <c r="G288">
        <v>605</v>
      </c>
      <c r="H288">
        <v>2</v>
      </c>
      <c r="I288">
        <v>5</v>
      </c>
      <c r="J288">
        <v>250</v>
      </c>
      <c r="K288">
        <v>150</v>
      </c>
      <c r="L288" t="s">
        <v>55</v>
      </c>
      <c r="M288">
        <v>0.71</v>
      </c>
      <c r="N288" t="s">
        <v>57</v>
      </c>
    </row>
    <row r="289" spans="1:14" x14ac:dyDescent="0.35">
      <c r="A289" s="12">
        <v>43202</v>
      </c>
      <c r="B289">
        <v>2</v>
      </c>
      <c r="C289" t="str">
        <f t="shared" si="4"/>
        <v>Walkamin</v>
      </c>
      <c r="D289" t="s">
        <v>91</v>
      </c>
      <c r="E289">
        <v>6</v>
      </c>
      <c r="F289">
        <v>6</v>
      </c>
      <c r="G289">
        <v>606</v>
      </c>
      <c r="H289">
        <v>4</v>
      </c>
      <c r="I289">
        <v>15</v>
      </c>
      <c r="J289">
        <v>250</v>
      </c>
      <c r="K289">
        <v>450</v>
      </c>
      <c r="L289" t="s">
        <v>92</v>
      </c>
      <c r="M289">
        <v>0.73</v>
      </c>
      <c r="N289" t="s">
        <v>57</v>
      </c>
    </row>
    <row r="290" spans="1:14" x14ac:dyDescent="0.35">
      <c r="A290" s="12">
        <v>43202</v>
      </c>
      <c r="B290">
        <v>2</v>
      </c>
      <c r="C290" t="str">
        <f t="shared" si="4"/>
        <v>Walkamin</v>
      </c>
      <c r="D290" t="s">
        <v>91</v>
      </c>
      <c r="E290">
        <v>6</v>
      </c>
      <c r="F290">
        <v>7</v>
      </c>
      <c r="G290">
        <v>607</v>
      </c>
      <c r="H290">
        <v>2</v>
      </c>
      <c r="I290">
        <v>16</v>
      </c>
      <c r="J290">
        <v>150</v>
      </c>
      <c r="K290">
        <v>600</v>
      </c>
      <c r="L290" t="s">
        <v>92</v>
      </c>
      <c r="M290">
        <v>0.74</v>
      </c>
      <c r="N290" t="s">
        <v>57</v>
      </c>
    </row>
    <row r="291" spans="1:14" x14ac:dyDescent="0.35">
      <c r="A291" s="12">
        <v>43202</v>
      </c>
      <c r="B291">
        <v>2</v>
      </c>
      <c r="C291" t="str">
        <f t="shared" si="4"/>
        <v>Walkamin</v>
      </c>
      <c r="D291" t="s">
        <v>91</v>
      </c>
      <c r="E291">
        <v>6</v>
      </c>
      <c r="F291">
        <v>8</v>
      </c>
      <c r="G291">
        <v>608</v>
      </c>
      <c r="H291">
        <v>3</v>
      </c>
      <c r="I291">
        <v>5</v>
      </c>
      <c r="J291">
        <v>150</v>
      </c>
      <c r="K291">
        <v>150</v>
      </c>
      <c r="L291" t="s">
        <v>55</v>
      </c>
      <c r="M291">
        <v>0.75</v>
      </c>
      <c r="N291" t="s">
        <v>57</v>
      </c>
    </row>
    <row r="292" spans="1:14" x14ac:dyDescent="0.35">
      <c r="A292" s="12">
        <v>43202</v>
      </c>
      <c r="B292">
        <v>2</v>
      </c>
      <c r="C292" t="str">
        <f t="shared" si="4"/>
        <v>Walkamin</v>
      </c>
      <c r="D292" t="s">
        <v>91</v>
      </c>
      <c r="E292">
        <v>6</v>
      </c>
      <c r="F292">
        <v>9</v>
      </c>
      <c r="G292">
        <v>609</v>
      </c>
      <c r="H292">
        <v>4</v>
      </c>
      <c r="I292">
        <v>5</v>
      </c>
      <c r="J292">
        <v>150</v>
      </c>
      <c r="K292">
        <v>150</v>
      </c>
      <c r="L292" t="s">
        <v>55</v>
      </c>
      <c r="M292">
        <v>0.78</v>
      </c>
      <c r="N292" t="s">
        <v>57</v>
      </c>
    </row>
    <row r="293" spans="1:14" x14ac:dyDescent="0.35">
      <c r="A293" s="12">
        <v>43202</v>
      </c>
      <c r="B293">
        <v>2</v>
      </c>
      <c r="C293" t="str">
        <f t="shared" si="4"/>
        <v>Walkamin</v>
      </c>
      <c r="D293" t="s">
        <v>91</v>
      </c>
      <c r="E293">
        <v>6</v>
      </c>
      <c r="F293">
        <v>10</v>
      </c>
      <c r="G293">
        <v>610</v>
      </c>
      <c r="H293">
        <v>4</v>
      </c>
      <c r="I293">
        <v>4</v>
      </c>
      <c r="J293">
        <v>150</v>
      </c>
      <c r="K293">
        <v>600</v>
      </c>
      <c r="L293" t="s">
        <v>65</v>
      </c>
      <c r="M293">
        <v>0.76</v>
      </c>
      <c r="N293" t="s">
        <v>57</v>
      </c>
    </row>
    <row r="294" spans="1:14" x14ac:dyDescent="0.35">
      <c r="A294" s="12">
        <v>43202</v>
      </c>
      <c r="B294">
        <v>2</v>
      </c>
      <c r="C294" t="str">
        <f t="shared" si="4"/>
        <v>Walkamin</v>
      </c>
      <c r="D294" t="s">
        <v>91</v>
      </c>
      <c r="E294">
        <v>6</v>
      </c>
      <c r="F294">
        <v>11</v>
      </c>
      <c r="G294">
        <v>611</v>
      </c>
      <c r="H294">
        <v>2</v>
      </c>
      <c r="I294">
        <v>15</v>
      </c>
      <c r="J294">
        <v>150</v>
      </c>
      <c r="K294">
        <v>450</v>
      </c>
      <c r="L294" t="s">
        <v>92</v>
      </c>
      <c r="M294">
        <v>0.65</v>
      </c>
      <c r="N294" t="s">
        <v>57</v>
      </c>
    </row>
    <row r="295" spans="1:14" x14ac:dyDescent="0.35">
      <c r="A295" s="12">
        <v>43202</v>
      </c>
      <c r="B295">
        <v>2</v>
      </c>
      <c r="C295" t="str">
        <f t="shared" si="4"/>
        <v>Walkamin</v>
      </c>
      <c r="D295" t="s">
        <v>91</v>
      </c>
      <c r="E295">
        <v>6</v>
      </c>
      <c r="F295">
        <v>12</v>
      </c>
      <c r="G295">
        <v>612</v>
      </c>
      <c r="H295">
        <v>3</v>
      </c>
      <c r="I295">
        <v>11</v>
      </c>
      <c r="J295">
        <v>150</v>
      </c>
      <c r="K295">
        <v>450</v>
      </c>
      <c r="L295" t="s">
        <v>61</v>
      </c>
      <c r="M295">
        <v>0.76</v>
      </c>
      <c r="N295" t="s">
        <v>57</v>
      </c>
    </row>
    <row r="296" spans="1:14" x14ac:dyDescent="0.35">
      <c r="A296" s="12">
        <v>43202</v>
      </c>
      <c r="B296">
        <v>2</v>
      </c>
      <c r="C296" t="str">
        <f t="shared" si="4"/>
        <v>Walkamin</v>
      </c>
      <c r="D296" t="s">
        <v>91</v>
      </c>
      <c r="E296">
        <v>6</v>
      </c>
      <c r="F296">
        <v>13</v>
      </c>
      <c r="G296">
        <v>613</v>
      </c>
      <c r="H296">
        <v>4</v>
      </c>
      <c r="I296">
        <v>13</v>
      </c>
      <c r="J296">
        <v>200</v>
      </c>
      <c r="K296">
        <v>150</v>
      </c>
      <c r="L296" t="s">
        <v>92</v>
      </c>
      <c r="M296">
        <v>0.64</v>
      </c>
      <c r="N296" t="s">
        <v>57</v>
      </c>
    </row>
    <row r="297" spans="1:14" x14ac:dyDescent="0.35">
      <c r="A297" s="12">
        <v>43202</v>
      </c>
      <c r="B297">
        <v>2</v>
      </c>
      <c r="C297" t="str">
        <f t="shared" si="4"/>
        <v>Walkamin</v>
      </c>
      <c r="D297" t="s">
        <v>91</v>
      </c>
      <c r="E297">
        <v>6</v>
      </c>
      <c r="F297">
        <v>14</v>
      </c>
      <c r="G297">
        <v>614</v>
      </c>
      <c r="H297">
        <v>3</v>
      </c>
      <c r="I297">
        <v>4</v>
      </c>
      <c r="J297">
        <v>200</v>
      </c>
      <c r="K297">
        <v>600</v>
      </c>
      <c r="L297" t="s">
        <v>65</v>
      </c>
      <c r="M297">
        <v>0.72</v>
      </c>
      <c r="N297" t="s">
        <v>57</v>
      </c>
    </row>
    <row r="298" spans="1:14" x14ac:dyDescent="0.35">
      <c r="A298" s="12">
        <v>43202</v>
      </c>
      <c r="B298">
        <v>2</v>
      </c>
      <c r="C298" t="str">
        <f t="shared" si="4"/>
        <v>Walkamin</v>
      </c>
      <c r="D298" t="s">
        <v>91</v>
      </c>
      <c r="E298">
        <v>6</v>
      </c>
      <c r="F298">
        <v>15</v>
      </c>
      <c r="G298">
        <v>615</v>
      </c>
      <c r="H298">
        <v>4</v>
      </c>
      <c r="I298">
        <v>10</v>
      </c>
      <c r="J298">
        <v>200</v>
      </c>
      <c r="K298">
        <v>300</v>
      </c>
      <c r="L298" t="s">
        <v>61</v>
      </c>
      <c r="M298">
        <v>0.77</v>
      </c>
      <c r="N298" t="s">
        <v>57</v>
      </c>
    </row>
    <row r="299" spans="1:14" x14ac:dyDescent="0.35">
      <c r="A299" s="12">
        <v>43202</v>
      </c>
      <c r="B299">
        <v>2</v>
      </c>
      <c r="C299" t="str">
        <f t="shared" si="4"/>
        <v>Walkamin</v>
      </c>
      <c r="D299" t="s">
        <v>91</v>
      </c>
      <c r="E299">
        <v>6</v>
      </c>
      <c r="F299">
        <v>16</v>
      </c>
      <c r="G299">
        <v>616</v>
      </c>
      <c r="H299">
        <v>2</v>
      </c>
      <c r="I299">
        <v>9</v>
      </c>
      <c r="J299">
        <v>200</v>
      </c>
      <c r="K299">
        <v>150</v>
      </c>
      <c r="L299" t="s">
        <v>61</v>
      </c>
      <c r="M299">
        <v>0.76</v>
      </c>
      <c r="N299" t="s">
        <v>57</v>
      </c>
    </row>
    <row r="300" spans="1:14" x14ac:dyDescent="0.35">
      <c r="A300" s="12">
        <v>43202</v>
      </c>
      <c r="B300">
        <v>2</v>
      </c>
      <c r="C300" t="str">
        <f t="shared" si="4"/>
        <v>Walkamin</v>
      </c>
      <c r="D300" t="s">
        <v>91</v>
      </c>
      <c r="E300">
        <v>6</v>
      </c>
      <c r="F300">
        <v>17</v>
      </c>
      <c r="G300">
        <v>617</v>
      </c>
      <c r="H300">
        <v>3</v>
      </c>
      <c r="I300">
        <v>5</v>
      </c>
      <c r="J300">
        <v>200</v>
      </c>
      <c r="K300">
        <v>150</v>
      </c>
      <c r="L300" t="s">
        <v>55</v>
      </c>
      <c r="M300">
        <v>0.74</v>
      </c>
      <c r="N300" t="s">
        <v>57</v>
      </c>
    </row>
    <row r="301" spans="1:14" x14ac:dyDescent="0.35">
      <c r="A301" s="12">
        <v>43202</v>
      </c>
      <c r="B301">
        <v>2</v>
      </c>
      <c r="C301" t="str">
        <f t="shared" si="4"/>
        <v>Walkamin</v>
      </c>
      <c r="D301" t="s">
        <v>91</v>
      </c>
      <c r="E301">
        <v>6</v>
      </c>
      <c r="F301">
        <v>18</v>
      </c>
      <c r="G301">
        <v>618</v>
      </c>
      <c r="H301">
        <v>1</v>
      </c>
      <c r="I301">
        <v>3</v>
      </c>
      <c r="J301">
        <v>200</v>
      </c>
      <c r="K301">
        <v>450</v>
      </c>
      <c r="L301" t="s">
        <v>65</v>
      </c>
      <c r="M301">
        <v>0.74</v>
      </c>
      <c r="N301" t="s">
        <v>57</v>
      </c>
    </row>
    <row r="302" spans="1:14" x14ac:dyDescent="0.35">
      <c r="A302" s="12">
        <v>43202</v>
      </c>
      <c r="B302">
        <v>2</v>
      </c>
      <c r="C302" t="str">
        <f t="shared" si="4"/>
        <v>Walkamin</v>
      </c>
      <c r="D302" t="s">
        <v>91</v>
      </c>
      <c r="E302">
        <v>7</v>
      </c>
      <c r="F302">
        <v>1</v>
      </c>
      <c r="G302">
        <v>701</v>
      </c>
      <c r="H302">
        <v>3</v>
      </c>
      <c r="I302">
        <v>6</v>
      </c>
      <c r="J302">
        <v>250</v>
      </c>
      <c r="K302">
        <v>300</v>
      </c>
      <c r="L302" t="s">
        <v>55</v>
      </c>
      <c r="M302">
        <v>0.76</v>
      </c>
      <c r="N302" t="s">
        <v>57</v>
      </c>
    </row>
    <row r="303" spans="1:14" x14ac:dyDescent="0.35">
      <c r="A303" s="12">
        <v>43202</v>
      </c>
      <c r="B303">
        <v>2</v>
      </c>
      <c r="C303" t="str">
        <f t="shared" si="4"/>
        <v>Walkamin</v>
      </c>
      <c r="D303" t="s">
        <v>91</v>
      </c>
      <c r="E303">
        <v>7</v>
      </c>
      <c r="F303">
        <v>2</v>
      </c>
      <c r="G303">
        <v>702</v>
      </c>
      <c r="H303">
        <v>2</v>
      </c>
      <c r="I303">
        <v>11</v>
      </c>
      <c r="J303">
        <v>250</v>
      </c>
      <c r="K303">
        <v>450</v>
      </c>
      <c r="L303" t="s">
        <v>61</v>
      </c>
      <c r="M303">
        <v>0.75</v>
      </c>
      <c r="N303" t="s">
        <v>57</v>
      </c>
    </row>
    <row r="304" spans="1:14" x14ac:dyDescent="0.35">
      <c r="A304" s="12">
        <v>43202</v>
      </c>
      <c r="B304">
        <v>2</v>
      </c>
      <c r="C304" t="str">
        <f t="shared" si="4"/>
        <v>Walkamin</v>
      </c>
      <c r="D304" t="s">
        <v>91</v>
      </c>
      <c r="E304">
        <v>7</v>
      </c>
      <c r="F304">
        <v>3</v>
      </c>
      <c r="G304">
        <v>703</v>
      </c>
      <c r="H304">
        <v>4</v>
      </c>
      <c r="I304">
        <v>10</v>
      </c>
      <c r="J304">
        <v>250</v>
      </c>
      <c r="K304">
        <v>300</v>
      </c>
      <c r="L304" t="s">
        <v>61</v>
      </c>
      <c r="M304">
        <v>0.77</v>
      </c>
      <c r="N304" t="s">
        <v>57</v>
      </c>
    </row>
    <row r="305" spans="1:14" x14ac:dyDescent="0.35">
      <c r="A305" s="12">
        <v>43202</v>
      </c>
      <c r="B305">
        <v>2</v>
      </c>
      <c r="C305" t="str">
        <f t="shared" si="4"/>
        <v>Walkamin</v>
      </c>
      <c r="D305" t="s">
        <v>91</v>
      </c>
      <c r="E305">
        <v>7</v>
      </c>
      <c r="F305">
        <v>4</v>
      </c>
      <c r="G305">
        <v>704</v>
      </c>
      <c r="H305">
        <v>4</v>
      </c>
      <c r="I305">
        <v>9</v>
      </c>
      <c r="J305">
        <v>250</v>
      </c>
      <c r="K305">
        <v>150</v>
      </c>
      <c r="L305" t="s">
        <v>61</v>
      </c>
      <c r="M305">
        <v>0.75</v>
      </c>
      <c r="N305" t="s">
        <v>57</v>
      </c>
    </row>
    <row r="306" spans="1:14" x14ac:dyDescent="0.35">
      <c r="A306" s="12">
        <v>43202</v>
      </c>
      <c r="B306">
        <v>2</v>
      </c>
      <c r="C306" t="str">
        <f t="shared" si="4"/>
        <v>Walkamin</v>
      </c>
      <c r="D306" t="s">
        <v>91</v>
      </c>
      <c r="E306">
        <v>7</v>
      </c>
      <c r="F306">
        <v>5</v>
      </c>
      <c r="G306">
        <v>705</v>
      </c>
      <c r="H306">
        <v>3</v>
      </c>
      <c r="I306">
        <v>13</v>
      </c>
      <c r="J306">
        <v>250</v>
      </c>
      <c r="K306">
        <v>150</v>
      </c>
      <c r="L306" t="s">
        <v>92</v>
      </c>
      <c r="M306">
        <v>0.63</v>
      </c>
      <c r="N306" t="s">
        <v>57</v>
      </c>
    </row>
    <row r="307" spans="1:14" x14ac:dyDescent="0.35">
      <c r="A307" s="12">
        <v>43202</v>
      </c>
      <c r="B307">
        <v>2</v>
      </c>
      <c r="C307" t="str">
        <f t="shared" si="4"/>
        <v>Walkamin</v>
      </c>
      <c r="D307" t="s">
        <v>91</v>
      </c>
      <c r="E307">
        <v>7</v>
      </c>
      <c r="F307">
        <v>6</v>
      </c>
      <c r="G307">
        <v>706</v>
      </c>
      <c r="H307">
        <v>3</v>
      </c>
      <c r="I307">
        <v>8</v>
      </c>
      <c r="J307">
        <v>250</v>
      </c>
      <c r="K307">
        <v>600</v>
      </c>
      <c r="L307" t="s">
        <v>55</v>
      </c>
      <c r="M307">
        <v>0.75</v>
      </c>
      <c r="N307" t="s">
        <v>57</v>
      </c>
    </row>
    <row r="308" spans="1:14" x14ac:dyDescent="0.35">
      <c r="A308" s="12">
        <v>43202</v>
      </c>
      <c r="B308">
        <v>2</v>
      </c>
      <c r="C308" t="str">
        <f t="shared" si="4"/>
        <v>Walkamin</v>
      </c>
      <c r="D308" t="s">
        <v>91</v>
      </c>
      <c r="E308">
        <v>7</v>
      </c>
      <c r="F308">
        <v>7</v>
      </c>
      <c r="G308">
        <v>707</v>
      </c>
      <c r="H308">
        <v>3</v>
      </c>
      <c r="I308">
        <v>1</v>
      </c>
      <c r="J308">
        <v>150</v>
      </c>
      <c r="K308">
        <v>150</v>
      </c>
      <c r="L308" t="s">
        <v>65</v>
      </c>
      <c r="M308">
        <v>0.76</v>
      </c>
      <c r="N308" t="s">
        <v>57</v>
      </c>
    </row>
    <row r="309" spans="1:14" x14ac:dyDescent="0.35">
      <c r="A309" s="12">
        <v>43202</v>
      </c>
      <c r="B309">
        <v>2</v>
      </c>
      <c r="C309" t="str">
        <f t="shared" si="4"/>
        <v>Walkamin</v>
      </c>
      <c r="D309" t="s">
        <v>91</v>
      </c>
      <c r="E309">
        <v>7</v>
      </c>
      <c r="F309">
        <v>8</v>
      </c>
      <c r="G309">
        <v>708</v>
      </c>
      <c r="H309">
        <v>3</v>
      </c>
      <c r="I309">
        <v>13</v>
      </c>
      <c r="J309">
        <v>150</v>
      </c>
      <c r="K309">
        <v>150</v>
      </c>
      <c r="L309" t="s">
        <v>92</v>
      </c>
      <c r="M309">
        <v>0.65</v>
      </c>
      <c r="N309" t="s">
        <v>57</v>
      </c>
    </row>
    <row r="310" spans="1:14" x14ac:dyDescent="0.35">
      <c r="A310" s="12">
        <v>43202</v>
      </c>
      <c r="B310">
        <v>2</v>
      </c>
      <c r="C310" t="str">
        <f t="shared" si="4"/>
        <v>Walkamin</v>
      </c>
      <c r="D310" t="s">
        <v>91</v>
      </c>
      <c r="E310">
        <v>7</v>
      </c>
      <c r="F310">
        <v>9</v>
      </c>
      <c r="G310">
        <v>709</v>
      </c>
      <c r="H310">
        <v>2</v>
      </c>
      <c r="I310">
        <v>6</v>
      </c>
      <c r="J310">
        <v>150</v>
      </c>
      <c r="K310">
        <v>300</v>
      </c>
      <c r="L310" t="s">
        <v>55</v>
      </c>
      <c r="M310">
        <v>0.79</v>
      </c>
      <c r="N310" t="s">
        <v>57</v>
      </c>
    </row>
    <row r="311" spans="1:14" x14ac:dyDescent="0.35">
      <c r="A311" s="12">
        <v>43202</v>
      </c>
      <c r="B311">
        <v>2</v>
      </c>
      <c r="C311" t="str">
        <f t="shared" si="4"/>
        <v>Walkamin</v>
      </c>
      <c r="D311" t="s">
        <v>91</v>
      </c>
      <c r="E311">
        <v>7</v>
      </c>
      <c r="F311">
        <v>10</v>
      </c>
      <c r="G311">
        <v>710</v>
      </c>
      <c r="H311">
        <v>3</v>
      </c>
      <c r="I311">
        <v>2</v>
      </c>
      <c r="J311">
        <v>150</v>
      </c>
      <c r="K311">
        <v>300</v>
      </c>
      <c r="L311" t="s">
        <v>65</v>
      </c>
      <c r="M311">
        <v>0.75</v>
      </c>
      <c r="N311" t="s">
        <v>57</v>
      </c>
    </row>
    <row r="312" spans="1:14" x14ac:dyDescent="0.35">
      <c r="A312" s="12">
        <v>43202</v>
      </c>
      <c r="B312">
        <v>2</v>
      </c>
      <c r="C312" t="str">
        <f t="shared" si="4"/>
        <v>Walkamin</v>
      </c>
      <c r="D312" t="s">
        <v>91</v>
      </c>
      <c r="E312">
        <v>7</v>
      </c>
      <c r="F312">
        <v>11</v>
      </c>
      <c r="G312">
        <v>711</v>
      </c>
      <c r="H312">
        <v>3</v>
      </c>
      <c r="I312">
        <v>12</v>
      </c>
      <c r="J312">
        <v>150</v>
      </c>
      <c r="K312">
        <v>600</v>
      </c>
      <c r="L312" t="s">
        <v>61</v>
      </c>
      <c r="M312">
        <v>0.74</v>
      </c>
      <c r="N312" t="s">
        <v>57</v>
      </c>
    </row>
    <row r="313" spans="1:14" x14ac:dyDescent="0.35">
      <c r="A313" s="12">
        <v>43202</v>
      </c>
      <c r="B313">
        <v>2</v>
      </c>
      <c r="C313" t="str">
        <f t="shared" si="4"/>
        <v>Walkamin</v>
      </c>
      <c r="D313" t="s">
        <v>91</v>
      </c>
      <c r="E313">
        <v>7</v>
      </c>
      <c r="F313">
        <v>12</v>
      </c>
      <c r="G313">
        <v>712</v>
      </c>
      <c r="H313">
        <v>3</v>
      </c>
      <c r="I313">
        <v>3</v>
      </c>
      <c r="J313">
        <v>150</v>
      </c>
      <c r="K313">
        <v>450</v>
      </c>
      <c r="L313" t="s">
        <v>65</v>
      </c>
      <c r="M313">
        <v>0.7</v>
      </c>
      <c r="N313" t="s">
        <v>57</v>
      </c>
    </row>
    <row r="314" spans="1:14" x14ac:dyDescent="0.35">
      <c r="A314" s="12">
        <v>43202</v>
      </c>
      <c r="B314">
        <v>2</v>
      </c>
      <c r="C314" t="str">
        <f t="shared" si="4"/>
        <v>Walkamin</v>
      </c>
      <c r="D314" t="s">
        <v>91</v>
      </c>
      <c r="E314">
        <v>7</v>
      </c>
      <c r="F314">
        <v>13</v>
      </c>
      <c r="G314">
        <v>713</v>
      </c>
      <c r="H314">
        <v>1</v>
      </c>
      <c r="I314">
        <v>16</v>
      </c>
      <c r="J314">
        <v>200</v>
      </c>
      <c r="K314">
        <v>600</v>
      </c>
      <c r="L314" t="s">
        <v>92</v>
      </c>
      <c r="M314">
        <v>0.63</v>
      </c>
      <c r="N314" t="s">
        <v>57</v>
      </c>
    </row>
    <row r="315" spans="1:14" x14ac:dyDescent="0.35">
      <c r="A315" s="12">
        <v>43202</v>
      </c>
      <c r="B315">
        <v>2</v>
      </c>
      <c r="C315" t="str">
        <f t="shared" si="4"/>
        <v>Walkamin</v>
      </c>
      <c r="D315" t="s">
        <v>91</v>
      </c>
      <c r="E315">
        <v>7</v>
      </c>
      <c r="F315">
        <v>14</v>
      </c>
      <c r="G315">
        <v>714</v>
      </c>
      <c r="H315">
        <v>2</v>
      </c>
      <c r="I315">
        <v>2</v>
      </c>
      <c r="J315">
        <v>200</v>
      </c>
      <c r="K315">
        <v>300</v>
      </c>
      <c r="L315" t="s">
        <v>65</v>
      </c>
      <c r="M315">
        <v>0.69</v>
      </c>
      <c r="N315" t="s">
        <v>57</v>
      </c>
    </row>
    <row r="316" spans="1:14" x14ac:dyDescent="0.35">
      <c r="A316" s="12">
        <v>43202</v>
      </c>
      <c r="B316">
        <v>2</v>
      </c>
      <c r="C316" t="str">
        <f t="shared" si="4"/>
        <v>Walkamin</v>
      </c>
      <c r="D316" t="s">
        <v>91</v>
      </c>
      <c r="E316">
        <v>7</v>
      </c>
      <c r="F316">
        <v>15</v>
      </c>
      <c r="G316">
        <v>715</v>
      </c>
      <c r="H316">
        <v>3</v>
      </c>
      <c r="I316">
        <v>2</v>
      </c>
      <c r="J316">
        <v>200</v>
      </c>
      <c r="K316">
        <v>300</v>
      </c>
      <c r="L316" t="s">
        <v>65</v>
      </c>
      <c r="M316">
        <v>0.77</v>
      </c>
      <c r="N316" t="s">
        <v>57</v>
      </c>
    </row>
    <row r="317" spans="1:14" x14ac:dyDescent="0.35">
      <c r="A317" s="12">
        <v>43202</v>
      </c>
      <c r="B317">
        <v>2</v>
      </c>
      <c r="C317" t="str">
        <f t="shared" si="4"/>
        <v>Walkamin</v>
      </c>
      <c r="D317" t="s">
        <v>91</v>
      </c>
      <c r="E317">
        <v>7</v>
      </c>
      <c r="F317">
        <v>16</v>
      </c>
      <c r="G317">
        <v>716</v>
      </c>
      <c r="H317">
        <v>4</v>
      </c>
      <c r="I317">
        <v>7</v>
      </c>
      <c r="J317">
        <v>200</v>
      </c>
      <c r="K317">
        <v>450</v>
      </c>
      <c r="L317" t="s">
        <v>55</v>
      </c>
      <c r="M317">
        <v>0.75</v>
      </c>
      <c r="N317" t="s">
        <v>57</v>
      </c>
    </row>
    <row r="318" spans="1:14" x14ac:dyDescent="0.35">
      <c r="A318" s="12">
        <v>43202</v>
      </c>
      <c r="B318">
        <v>2</v>
      </c>
      <c r="C318" t="str">
        <f t="shared" si="4"/>
        <v>Walkamin</v>
      </c>
      <c r="D318" t="s">
        <v>91</v>
      </c>
      <c r="E318">
        <v>7</v>
      </c>
      <c r="F318">
        <v>17</v>
      </c>
      <c r="G318">
        <v>717</v>
      </c>
      <c r="H318">
        <v>2</v>
      </c>
      <c r="I318">
        <v>3</v>
      </c>
      <c r="J318">
        <v>200</v>
      </c>
      <c r="K318">
        <v>450</v>
      </c>
      <c r="L318" t="s">
        <v>65</v>
      </c>
      <c r="M318">
        <v>0.77</v>
      </c>
      <c r="N318" t="s">
        <v>57</v>
      </c>
    </row>
    <row r="319" spans="1:14" x14ac:dyDescent="0.35">
      <c r="A319" s="12">
        <v>43202</v>
      </c>
      <c r="B319">
        <v>2</v>
      </c>
      <c r="C319" t="str">
        <f t="shared" si="4"/>
        <v>Walkamin</v>
      </c>
      <c r="D319" t="s">
        <v>91</v>
      </c>
      <c r="E319">
        <v>7</v>
      </c>
      <c r="F319">
        <v>18</v>
      </c>
      <c r="G319">
        <v>718</v>
      </c>
      <c r="H319">
        <v>3</v>
      </c>
      <c r="I319">
        <v>9</v>
      </c>
      <c r="J319">
        <v>200</v>
      </c>
      <c r="K319">
        <v>150</v>
      </c>
      <c r="L319" t="s">
        <v>61</v>
      </c>
      <c r="M319">
        <v>0.75</v>
      </c>
      <c r="N319" t="s">
        <v>57</v>
      </c>
    </row>
    <row r="320" spans="1:14" x14ac:dyDescent="0.35">
      <c r="A320" s="12">
        <v>43202</v>
      </c>
      <c r="B320">
        <v>2</v>
      </c>
      <c r="C320" t="str">
        <f t="shared" si="4"/>
        <v>Walkamin</v>
      </c>
      <c r="D320" t="s">
        <v>91</v>
      </c>
      <c r="E320">
        <v>8</v>
      </c>
      <c r="F320">
        <v>1</v>
      </c>
      <c r="G320">
        <v>801</v>
      </c>
      <c r="H320">
        <v>3</v>
      </c>
      <c r="I320">
        <v>5</v>
      </c>
      <c r="J320">
        <v>250</v>
      </c>
      <c r="K320">
        <v>150</v>
      </c>
      <c r="L320" t="s">
        <v>55</v>
      </c>
      <c r="M320">
        <v>0.76</v>
      </c>
      <c r="N320" t="s">
        <v>57</v>
      </c>
    </row>
    <row r="321" spans="1:14" x14ac:dyDescent="0.35">
      <c r="A321" s="12">
        <v>43202</v>
      </c>
      <c r="B321">
        <v>2</v>
      </c>
      <c r="C321" t="str">
        <f t="shared" si="4"/>
        <v>Walkamin</v>
      </c>
      <c r="D321" t="s">
        <v>91</v>
      </c>
      <c r="E321">
        <v>8</v>
      </c>
      <c r="F321">
        <v>2</v>
      </c>
      <c r="G321">
        <v>802</v>
      </c>
      <c r="H321">
        <v>3</v>
      </c>
      <c r="I321">
        <v>11</v>
      </c>
      <c r="J321">
        <v>250</v>
      </c>
      <c r="K321">
        <v>450</v>
      </c>
      <c r="L321" t="s">
        <v>61</v>
      </c>
      <c r="M321">
        <v>0.74</v>
      </c>
      <c r="N321" t="s">
        <v>57</v>
      </c>
    </row>
    <row r="322" spans="1:14" x14ac:dyDescent="0.35">
      <c r="A322" s="12">
        <v>43202</v>
      </c>
      <c r="B322">
        <v>2</v>
      </c>
      <c r="C322" t="str">
        <f t="shared" si="4"/>
        <v>Walkamin</v>
      </c>
      <c r="D322" t="s">
        <v>91</v>
      </c>
      <c r="E322">
        <v>8</v>
      </c>
      <c r="F322">
        <v>3</v>
      </c>
      <c r="G322">
        <v>803</v>
      </c>
      <c r="H322">
        <v>4</v>
      </c>
      <c r="I322">
        <v>7</v>
      </c>
      <c r="J322">
        <v>250</v>
      </c>
      <c r="K322">
        <v>450</v>
      </c>
      <c r="L322" t="s">
        <v>55</v>
      </c>
      <c r="M322">
        <v>0.78</v>
      </c>
      <c r="N322" t="s">
        <v>57</v>
      </c>
    </row>
    <row r="323" spans="1:14" x14ac:dyDescent="0.35">
      <c r="A323" s="12">
        <v>43202</v>
      </c>
      <c r="B323">
        <v>2</v>
      </c>
      <c r="C323" t="str">
        <f t="shared" si="4"/>
        <v>Walkamin</v>
      </c>
      <c r="D323" t="s">
        <v>91</v>
      </c>
      <c r="E323">
        <v>8</v>
      </c>
      <c r="F323">
        <v>4</v>
      </c>
      <c r="G323">
        <v>804</v>
      </c>
      <c r="H323">
        <v>2</v>
      </c>
      <c r="I323">
        <v>3</v>
      </c>
      <c r="J323">
        <v>250</v>
      </c>
      <c r="K323">
        <v>450</v>
      </c>
      <c r="L323" t="s">
        <v>65</v>
      </c>
      <c r="M323">
        <v>0.74</v>
      </c>
      <c r="N323" t="s">
        <v>57</v>
      </c>
    </row>
    <row r="324" spans="1:14" x14ac:dyDescent="0.35">
      <c r="A324" s="12">
        <v>43202</v>
      </c>
      <c r="B324">
        <v>2</v>
      </c>
      <c r="C324" t="str">
        <f t="shared" ref="C324:C387" si="5">C323</f>
        <v>Walkamin</v>
      </c>
      <c r="D324" t="s">
        <v>91</v>
      </c>
      <c r="E324">
        <v>8</v>
      </c>
      <c r="F324">
        <v>5</v>
      </c>
      <c r="G324">
        <v>805</v>
      </c>
      <c r="H324">
        <v>4</v>
      </c>
      <c r="I324">
        <v>6</v>
      </c>
      <c r="J324">
        <v>250</v>
      </c>
      <c r="K324">
        <v>300</v>
      </c>
      <c r="L324" t="s">
        <v>55</v>
      </c>
      <c r="M324">
        <v>0.76</v>
      </c>
      <c r="N324" t="s">
        <v>57</v>
      </c>
    </row>
    <row r="325" spans="1:14" x14ac:dyDescent="0.35">
      <c r="A325" s="12">
        <v>43202</v>
      </c>
      <c r="B325">
        <v>2</v>
      </c>
      <c r="C325" t="str">
        <f t="shared" si="5"/>
        <v>Walkamin</v>
      </c>
      <c r="D325" t="s">
        <v>91</v>
      </c>
      <c r="E325">
        <v>8</v>
      </c>
      <c r="F325">
        <v>6</v>
      </c>
      <c r="G325">
        <v>806</v>
      </c>
      <c r="H325">
        <v>2</v>
      </c>
      <c r="I325">
        <v>2</v>
      </c>
      <c r="J325">
        <v>250</v>
      </c>
      <c r="K325">
        <v>300</v>
      </c>
      <c r="L325" t="s">
        <v>65</v>
      </c>
      <c r="M325">
        <v>0.73</v>
      </c>
      <c r="N325" t="s">
        <v>57</v>
      </c>
    </row>
    <row r="326" spans="1:14" x14ac:dyDescent="0.35">
      <c r="A326" s="12">
        <v>43202</v>
      </c>
      <c r="B326">
        <v>2</v>
      </c>
      <c r="C326" t="str">
        <f t="shared" si="5"/>
        <v>Walkamin</v>
      </c>
      <c r="D326" t="s">
        <v>91</v>
      </c>
      <c r="E326">
        <v>8</v>
      </c>
      <c r="F326">
        <v>7</v>
      </c>
      <c r="G326">
        <v>807</v>
      </c>
      <c r="H326">
        <v>4</v>
      </c>
      <c r="I326">
        <v>11</v>
      </c>
      <c r="J326">
        <v>150</v>
      </c>
      <c r="K326">
        <v>450</v>
      </c>
      <c r="L326" t="s">
        <v>61</v>
      </c>
      <c r="M326">
        <v>0.77</v>
      </c>
      <c r="N326" t="s">
        <v>57</v>
      </c>
    </row>
    <row r="327" spans="1:14" x14ac:dyDescent="0.35">
      <c r="A327" s="12">
        <v>43202</v>
      </c>
      <c r="B327">
        <v>2</v>
      </c>
      <c r="C327" t="str">
        <f t="shared" si="5"/>
        <v>Walkamin</v>
      </c>
      <c r="D327" t="s">
        <v>91</v>
      </c>
      <c r="E327">
        <v>8</v>
      </c>
      <c r="F327">
        <v>8</v>
      </c>
      <c r="G327">
        <v>808</v>
      </c>
      <c r="H327">
        <v>1</v>
      </c>
      <c r="I327">
        <v>8</v>
      </c>
      <c r="J327">
        <v>150</v>
      </c>
      <c r="K327">
        <v>600</v>
      </c>
      <c r="L327" t="s">
        <v>55</v>
      </c>
      <c r="M327">
        <v>0.76</v>
      </c>
      <c r="N327" t="s">
        <v>57</v>
      </c>
    </row>
    <row r="328" spans="1:14" x14ac:dyDescent="0.35">
      <c r="A328" s="12">
        <v>43202</v>
      </c>
      <c r="B328">
        <v>2</v>
      </c>
      <c r="C328" t="str">
        <f t="shared" si="5"/>
        <v>Walkamin</v>
      </c>
      <c r="D328" t="s">
        <v>91</v>
      </c>
      <c r="E328">
        <v>8</v>
      </c>
      <c r="F328">
        <v>9</v>
      </c>
      <c r="G328">
        <v>809</v>
      </c>
      <c r="H328">
        <v>3</v>
      </c>
      <c r="I328">
        <v>16</v>
      </c>
      <c r="J328">
        <v>150</v>
      </c>
      <c r="K328">
        <v>600</v>
      </c>
      <c r="L328" t="s">
        <v>92</v>
      </c>
      <c r="M328">
        <v>0.74</v>
      </c>
      <c r="N328" t="s">
        <v>57</v>
      </c>
    </row>
    <row r="329" spans="1:14" x14ac:dyDescent="0.35">
      <c r="A329" s="12">
        <v>43202</v>
      </c>
      <c r="B329">
        <v>2</v>
      </c>
      <c r="C329" t="str">
        <f t="shared" si="5"/>
        <v>Walkamin</v>
      </c>
      <c r="D329" t="s">
        <v>91</v>
      </c>
      <c r="E329">
        <v>8</v>
      </c>
      <c r="F329">
        <v>10</v>
      </c>
      <c r="G329">
        <v>810</v>
      </c>
      <c r="H329">
        <v>3</v>
      </c>
      <c r="I329">
        <v>10</v>
      </c>
      <c r="J329">
        <v>150</v>
      </c>
      <c r="K329">
        <v>300</v>
      </c>
      <c r="L329" t="s">
        <v>61</v>
      </c>
      <c r="M329">
        <v>0.75</v>
      </c>
      <c r="N329" t="s">
        <v>57</v>
      </c>
    </row>
    <row r="330" spans="1:14" x14ac:dyDescent="0.35">
      <c r="A330" s="12">
        <v>43202</v>
      </c>
      <c r="B330">
        <v>2</v>
      </c>
      <c r="C330" t="str">
        <f t="shared" si="5"/>
        <v>Walkamin</v>
      </c>
      <c r="D330" t="s">
        <v>91</v>
      </c>
      <c r="E330">
        <v>8</v>
      </c>
      <c r="F330">
        <v>11</v>
      </c>
      <c r="G330">
        <v>811</v>
      </c>
      <c r="H330">
        <v>3</v>
      </c>
      <c r="I330">
        <v>14</v>
      </c>
      <c r="J330">
        <v>150</v>
      </c>
      <c r="K330">
        <v>300</v>
      </c>
      <c r="L330" t="s">
        <v>92</v>
      </c>
      <c r="M330">
        <v>0.54</v>
      </c>
      <c r="N330" t="s">
        <v>57</v>
      </c>
    </row>
    <row r="331" spans="1:14" x14ac:dyDescent="0.35">
      <c r="A331" s="12">
        <v>43202</v>
      </c>
      <c r="B331">
        <v>2</v>
      </c>
      <c r="C331" t="str">
        <f t="shared" si="5"/>
        <v>Walkamin</v>
      </c>
      <c r="D331" t="s">
        <v>91</v>
      </c>
      <c r="E331">
        <v>8</v>
      </c>
      <c r="F331">
        <v>12</v>
      </c>
      <c r="G331">
        <v>812</v>
      </c>
      <c r="H331">
        <v>4</v>
      </c>
      <c r="I331">
        <v>10</v>
      </c>
      <c r="J331">
        <v>150</v>
      </c>
      <c r="K331">
        <v>300</v>
      </c>
      <c r="L331" t="s">
        <v>61</v>
      </c>
      <c r="M331">
        <v>0.75</v>
      </c>
      <c r="N331" t="s">
        <v>57</v>
      </c>
    </row>
    <row r="332" spans="1:14" x14ac:dyDescent="0.35">
      <c r="A332" s="12">
        <v>43202</v>
      </c>
      <c r="B332">
        <v>2</v>
      </c>
      <c r="C332" t="str">
        <f t="shared" si="5"/>
        <v>Walkamin</v>
      </c>
      <c r="D332" t="s">
        <v>91</v>
      </c>
      <c r="E332">
        <v>8</v>
      </c>
      <c r="F332">
        <v>13</v>
      </c>
      <c r="G332">
        <v>813</v>
      </c>
      <c r="H332">
        <v>3</v>
      </c>
      <c r="I332">
        <v>11</v>
      </c>
      <c r="J332">
        <v>200</v>
      </c>
      <c r="K332">
        <v>450</v>
      </c>
      <c r="L332" t="s">
        <v>61</v>
      </c>
      <c r="M332">
        <v>0.75</v>
      </c>
      <c r="N332" t="s">
        <v>57</v>
      </c>
    </row>
    <row r="333" spans="1:14" x14ac:dyDescent="0.35">
      <c r="A333" s="12">
        <v>43202</v>
      </c>
      <c r="B333">
        <v>2</v>
      </c>
      <c r="C333" t="str">
        <f t="shared" si="5"/>
        <v>Walkamin</v>
      </c>
      <c r="D333" t="s">
        <v>91</v>
      </c>
      <c r="E333">
        <v>8</v>
      </c>
      <c r="F333">
        <v>14</v>
      </c>
      <c r="G333">
        <v>814</v>
      </c>
      <c r="H333">
        <v>3</v>
      </c>
      <c r="I333">
        <v>6</v>
      </c>
      <c r="J333">
        <v>200</v>
      </c>
      <c r="K333">
        <v>300</v>
      </c>
      <c r="L333" t="s">
        <v>55</v>
      </c>
      <c r="M333">
        <v>73</v>
      </c>
      <c r="N333" t="s">
        <v>57</v>
      </c>
    </row>
    <row r="334" spans="1:14" x14ac:dyDescent="0.35">
      <c r="A334" s="12">
        <v>43202</v>
      </c>
      <c r="B334">
        <v>2</v>
      </c>
      <c r="C334" t="str">
        <f t="shared" si="5"/>
        <v>Walkamin</v>
      </c>
      <c r="D334" t="s">
        <v>91</v>
      </c>
      <c r="E334">
        <v>8</v>
      </c>
      <c r="F334">
        <v>15</v>
      </c>
      <c r="G334">
        <v>815</v>
      </c>
      <c r="H334">
        <v>4</v>
      </c>
      <c r="I334">
        <v>5</v>
      </c>
      <c r="J334">
        <v>200</v>
      </c>
      <c r="K334">
        <v>150</v>
      </c>
      <c r="L334" t="s">
        <v>55</v>
      </c>
      <c r="M334">
        <v>0.77</v>
      </c>
      <c r="N334" t="s">
        <v>57</v>
      </c>
    </row>
    <row r="335" spans="1:14" x14ac:dyDescent="0.35">
      <c r="A335" s="12">
        <v>43202</v>
      </c>
      <c r="B335">
        <v>2</v>
      </c>
      <c r="C335" t="str">
        <f t="shared" si="5"/>
        <v>Walkamin</v>
      </c>
      <c r="D335" t="s">
        <v>91</v>
      </c>
      <c r="E335">
        <v>8</v>
      </c>
      <c r="F335">
        <v>16</v>
      </c>
      <c r="G335">
        <v>816</v>
      </c>
      <c r="H335">
        <v>2</v>
      </c>
      <c r="I335">
        <v>16</v>
      </c>
      <c r="J335">
        <v>200</v>
      </c>
      <c r="K335">
        <v>600</v>
      </c>
      <c r="L335" t="s">
        <v>92</v>
      </c>
      <c r="M335">
        <v>0.68</v>
      </c>
      <c r="N335" t="s">
        <v>57</v>
      </c>
    </row>
    <row r="336" spans="1:14" x14ac:dyDescent="0.35">
      <c r="A336" s="12">
        <v>43202</v>
      </c>
      <c r="B336">
        <v>2</v>
      </c>
      <c r="C336" t="str">
        <f t="shared" si="5"/>
        <v>Walkamin</v>
      </c>
      <c r="D336" t="s">
        <v>91</v>
      </c>
      <c r="E336">
        <v>8</v>
      </c>
      <c r="F336">
        <v>17</v>
      </c>
      <c r="G336">
        <v>817</v>
      </c>
      <c r="H336">
        <v>3</v>
      </c>
      <c r="I336">
        <v>3</v>
      </c>
      <c r="J336">
        <v>200</v>
      </c>
      <c r="K336">
        <v>450</v>
      </c>
      <c r="L336" t="s">
        <v>65</v>
      </c>
      <c r="M336">
        <v>0.74</v>
      </c>
      <c r="N336" t="s">
        <v>57</v>
      </c>
    </row>
    <row r="337" spans="1:14" x14ac:dyDescent="0.35">
      <c r="A337" s="12">
        <v>43202</v>
      </c>
      <c r="B337">
        <v>2</v>
      </c>
      <c r="C337" t="str">
        <f t="shared" si="5"/>
        <v>Walkamin</v>
      </c>
      <c r="D337" t="s">
        <v>91</v>
      </c>
      <c r="E337">
        <v>8</v>
      </c>
      <c r="F337">
        <v>18</v>
      </c>
      <c r="G337">
        <v>818</v>
      </c>
      <c r="H337">
        <v>4</v>
      </c>
      <c r="I337">
        <v>15</v>
      </c>
      <c r="J337">
        <v>200</v>
      </c>
      <c r="K337">
        <v>450</v>
      </c>
      <c r="L337" t="s">
        <v>92</v>
      </c>
      <c r="M337">
        <v>0.72</v>
      </c>
      <c r="N337" t="s">
        <v>57</v>
      </c>
    </row>
    <row r="338" spans="1:14" x14ac:dyDescent="0.35">
      <c r="A338" s="12">
        <v>43202</v>
      </c>
      <c r="B338">
        <v>2</v>
      </c>
      <c r="C338" t="str">
        <f t="shared" si="5"/>
        <v>Walkamin</v>
      </c>
      <c r="D338" t="s">
        <v>91</v>
      </c>
      <c r="E338">
        <v>9</v>
      </c>
      <c r="F338">
        <v>1</v>
      </c>
      <c r="G338">
        <v>901</v>
      </c>
      <c r="H338">
        <v>3</v>
      </c>
      <c r="I338">
        <v>12</v>
      </c>
      <c r="J338">
        <v>250</v>
      </c>
      <c r="K338">
        <v>600</v>
      </c>
      <c r="L338" t="s">
        <v>61</v>
      </c>
      <c r="M338">
        <v>0.77</v>
      </c>
      <c r="N338" t="s">
        <v>57</v>
      </c>
    </row>
    <row r="339" spans="1:14" x14ac:dyDescent="0.35">
      <c r="A339" s="12">
        <v>43202</v>
      </c>
      <c r="B339">
        <v>2</v>
      </c>
      <c r="C339" t="str">
        <f t="shared" si="5"/>
        <v>Walkamin</v>
      </c>
      <c r="D339" t="s">
        <v>91</v>
      </c>
      <c r="E339">
        <v>9</v>
      </c>
      <c r="F339">
        <v>2</v>
      </c>
      <c r="G339">
        <v>902</v>
      </c>
      <c r="H339">
        <v>3</v>
      </c>
      <c r="I339">
        <v>14</v>
      </c>
      <c r="J339">
        <v>250</v>
      </c>
      <c r="K339">
        <v>300</v>
      </c>
      <c r="L339" t="s">
        <v>92</v>
      </c>
      <c r="M339">
        <v>0.72</v>
      </c>
      <c r="N339" t="s">
        <v>57</v>
      </c>
    </row>
    <row r="340" spans="1:14" x14ac:dyDescent="0.35">
      <c r="A340" s="12">
        <v>43202</v>
      </c>
      <c r="B340">
        <v>2</v>
      </c>
      <c r="C340" t="str">
        <f t="shared" si="5"/>
        <v>Walkamin</v>
      </c>
      <c r="D340" t="s">
        <v>91</v>
      </c>
      <c r="E340">
        <v>9</v>
      </c>
      <c r="F340">
        <v>3</v>
      </c>
      <c r="G340">
        <v>903</v>
      </c>
      <c r="H340">
        <v>4</v>
      </c>
      <c r="I340">
        <v>14</v>
      </c>
      <c r="J340">
        <v>250</v>
      </c>
      <c r="K340">
        <v>300</v>
      </c>
      <c r="L340" t="s">
        <v>92</v>
      </c>
      <c r="M340">
        <v>0.73</v>
      </c>
      <c r="N340" t="s">
        <v>57</v>
      </c>
    </row>
    <row r="341" spans="1:14" x14ac:dyDescent="0.35">
      <c r="A341" s="12">
        <v>43202</v>
      </c>
      <c r="B341">
        <v>2</v>
      </c>
      <c r="C341" t="str">
        <f t="shared" si="5"/>
        <v>Walkamin</v>
      </c>
      <c r="D341" t="s">
        <v>91</v>
      </c>
      <c r="E341">
        <v>9</v>
      </c>
      <c r="F341">
        <v>4</v>
      </c>
      <c r="G341">
        <v>904</v>
      </c>
      <c r="H341">
        <v>4</v>
      </c>
      <c r="I341">
        <v>5</v>
      </c>
      <c r="J341">
        <v>250</v>
      </c>
      <c r="K341">
        <v>150</v>
      </c>
      <c r="L341" t="s">
        <v>55</v>
      </c>
      <c r="M341">
        <v>0.73</v>
      </c>
      <c r="N341" t="s">
        <v>57</v>
      </c>
    </row>
    <row r="342" spans="1:14" x14ac:dyDescent="0.35">
      <c r="A342" s="12">
        <v>43202</v>
      </c>
      <c r="B342">
        <v>2</v>
      </c>
      <c r="C342" t="str">
        <f t="shared" si="5"/>
        <v>Walkamin</v>
      </c>
      <c r="D342" t="s">
        <v>91</v>
      </c>
      <c r="E342">
        <v>9</v>
      </c>
      <c r="F342">
        <v>5</v>
      </c>
      <c r="G342">
        <v>905</v>
      </c>
      <c r="H342">
        <v>3</v>
      </c>
      <c r="I342">
        <v>3</v>
      </c>
      <c r="J342">
        <v>250</v>
      </c>
      <c r="K342">
        <v>450</v>
      </c>
      <c r="L342" t="s">
        <v>65</v>
      </c>
      <c r="M342">
        <v>0.76</v>
      </c>
      <c r="N342" t="s">
        <v>57</v>
      </c>
    </row>
    <row r="343" spans="1:14" x14ac:dyDescent="0.35">
      <c r="A343" s="12">
        <v>43202</v>
      </c>
      <c r="B343">
        <v>2</v>
      </c>
      <c r="C343" t="str">
        <f t="shared" si="5"/>
        <v>Walkamin</v>
      </c>
      <c r="D343" t="s">
        <v>91</v>
      </c>
      <c r="E343">
        <v>9</v>
      </c>
      <c r="F343">
        <v>6</v>
      </c>
      <c r="G343">
        <v>906</v>
      </c>
      <c r="H343">
        <v>3</v>
      </c>
      <c r="I343">
        <v>2</v>
      </c>
      <c r="J343">
        <v>250</v>
      </c>
      <c r="K343">
        <v>300</v>
      </c>
      <c r="L343" t="s">
        <v>65</v>
      </c>
      <c r="M343">
        <v>0.74</v>
      </c>
      <c r="N343" t="s">
        <v>57</v>
      </c>
    </row>
    <row r="344" spans="1:14" x14ac:dyDescent="0.35">
      <c r="A344" s="12">
        <v>43202</v>
      </c>
      <c r="B344">
        <v>2</v>
      </c>
      <c r="C344" t="str">
        <f t="shared" si="5"/>
        <v>Walkamin</v>
      </c>
      <c r="D344" t="s">
        <v>91</v>
      </c>
      <c r="E344">
        <v>9</v>
      </c>
      <c r="F344">
        <v>7</v>
      </c>
      <c r="G344">
        <v>907</v>
      </c>
      <c r="H344">
        <v>3</v>
      </c>
      <c r="I344">
        <v>15</v>
      </c>
      <c r="J344">
        <v>150</v>
      </c>
      <c r="K344">
        <v>450</v>
      </c>
      <c r="L344" t="s">
        <v>92</v>
      </c>
      <c r="M344">
        <v>0.74</v>
      </c>
      <c r="N344" t="s">
        <v>57</v>
      </c>
    </row>
    <row r="345" spans="1:14" x14ac:dyDescent="0.35">
      <c r="A345" s="12">
        <v>43202</v>
      </c>
      <c r="B345">
        <v>2</v>
      </c>
      <c r="C345" t="str">
        <f t="shared" si="5"/>
        <v>Walkamin</v>
      </c>
      <c r="D345" t="s">
        <v>91</v>
      </c>
      <c r="E345">
        <v>9</v>
      </c>
      <c r="F345">
        <v>8</v>
      </c>
      <c r="G345">
        <v>908</v>
      </c>
      <c r="H345">
        <v>3</v>
      </c>
      <c r="I345">
        <v>6</v>
      </c>
      <c r="J345">
        <v>150</v>
      </c>
      <c r="K345">
        <v>300</v>
      </c>
      <c r="L345" t="s">
        <v>55</v>
      </c>
      <c r="M345">
        <v>0.74</v>
      </c>
      <c r="N345" t="s">
        <v>57</v>
      </c>
    </row>
    <row r="346" spans="1:14" x14ac:dyDescent="0.35">
      <c r="A346" s="12">
        <v>43202</v>
      </c>
      <c r="B346">
        <v>2</v>
      </c>
      <c r="C346" t="str">
        <f t="shared" si="5"/>
        <v>Walkamin</v>
      </c>
      <c r="D346" t="s">
        <v>91</v>
      </c>
      <c r="E346">
        <v>9</v>
      </c>
      <c r="F346">
        <v>9</v>
      </c>
      <c r="G346">
        <v>909</v>
      </c>
      <c r="H346">
        <v>4</v>
      </c>
      <c r="I346">
        <v>16</v>
      </c>
      <c r="J346">
        <v>150</v>
      </c>
      <c r="K346">
        <v>600</v>
      </c>
      <c r="L346" t="s">
        <v>92</v>
      </c>
      <c r="M346">
        <v>0.75</v>
      </c>
      <c r="N346" t="s">
        <v>57</v>
      </c>
    </row>
    <row r="347" spans="1:14" x14ac:dyDescent="0.35">
      <c r="A347" s="12">
        <v>43202</v>
      </c>
      <c r="B347">
        <v>2</v>
      </c>
      <c r="C347" t="str">
        <f t="shared" si="5"/>
        <v>Walkamin</v>
      </c>
      <c r="D347" t="s">
        <v>91</v>
      </c>
      <c r="E347">
        <v>9</v>
      </c>
      <c r="F347">
        <v>10</v>
      </c>
      <c r="G347">
        <v>910</v>
      </c>
      <c r="H347">
        <v>4</v>
      </c>
      <c r="I347">
        <v>6</v>
      </c>
      <c r="J347">
        <v>150</v>
      </c>
      <c r="K347">
        <v>300</v>
      </c>
      <c r="L347" t="s">
        <v>55</v>
      </c>
      <c r="M347">
        <v>0.76</v>
      </c>
      <c r="N347" t="s">
        <v>57</v>
      </c>
    </row>
    <row r="348" spans="1:14" x14ac:dyDescent="0.35">
      <c r="A348" s="12">
        <v>43202</v>
      </c>
      <c r="B348">
        <v>2</v>
      </c>
      <c r="C348" t="str">
        <f t="shared" si="5"/>
        <v>Walkamin</v>
      </c>
      <c r="D348" t="s">
        <v>91</v>
      </c>
      <c r="E348">
        <v>9</v>
      </c>
      <c r="F348">
        <v>11</v>
      </c>
      <c r="G348">
        <v>911</v>
      </c>
      <c r="H348">
        <v>2</v>
      </c>
      <c r="I348">
        <v>8</v>
      </c>
      <c r="J348">
        <v>150</v>
      </c>
      <c r="K348">
        <v>600</v>
      </c>
      <c r="L348" t="s">
        <v>55</v>
      </c>
      <c r="M348">
        <v>0.77</v>
      </c>
      <c r="N348" t="s">
        <v>57</v>
      </c>
    </row>
    <row r="349" spans="1:14" x14ac:dyDescent="0.35">
      <c r="A349" s="12">
        <v>43202</v>
      </c>
      <c r="B349">
        <v>2</v>
      </c>
      <c r="C349" t="str">
        <f t="shared" si="5"/>
        <v>Walkamin</v>
      </c>
      <c r="D349" t="s">
        <v>91</v>
      </c>
      <c r="E349">
        <v>9</v>
      </c>
      <c r="F349">
        <v>12</v>
      </c>
      <c r="G349">
        <v>912</v>
      </c>
      <c r="H349">
        <v>4</v>
      </c>
      <c r="I349">
        <v>13</v>
      </c>
      <c r="J349">
        <v>150</v>
      </c>
      <c r="K349">
        <v>150</v>
      </c>
      <c r="L349" t="s">
        <v>92</v>
      </c>
      <c r="M349">
        <v>0.64</v>
      </c>
      <c r="N349" t="s">
        <v>57</v>
      </c>
    </row>
    <row r="350" spans="1:14" x14ac:dyDescent="0.35">
      <c r="A350" s="12">
        <v>43202</v>
      </c>
      <c r="B350">
        <v>2</v>
      </c>
      <c r="C350" t="str">
        <f t="shared" si="5"/>
        <v>Walkamin</v>
      </c>
      <c r="D350" t="s">
        <v>91</v>
      </c>
      <c r="E350">
        <v>9</v>
      </c>
      <c r="F350">
        <v>13</v>
      </c>
      <c r="G350">
        <v>913</v>
      </c>
      <c r="H350">
        <v>4</v>
      </c>
      <c r="I350">
        <v>9</v>
      </c>
      <c r="J350">
        <v>200</v>
      </c>
      <c r="K350">
        <v>150</v>
      </c>
      <c r="L350" t="s">
        <v>61</v>
      </c>
      <c r="M350">
        <v>0.72</v>
      </c>
      <c r="N350" t="s">
        <v>57</v>
      </c>
    </row>
    <row r="351" spans="1:14" x14ac:dyDescent="0.35">
      <c r="A351" s="12">
        <v>43202</v>
      </c>
      <c r="B351">
        <v>2</v>
      </c>
      <c r="C351" t="str">
        <f t="shared" si="5"/>
        <v>Walkamin</v>
      </c>
      <c r="D351" t="s">
        <v>91</v>
      </c>
      <c r="E351">
        <v>9</v>
      </c>
      <c r="F351">
        <v>14</v>
      </c>
      <c r="G351">
        <v>914</v>
      </c>
      <c r="H351">
        <v>4</v>
      </c>
      <c r="I351">
        <v>4</v>
      </c>
      <c r="J351">
        <v>200</v>
      </c>
      <c r="K351">
        <v>600</v>
      </c>
      <c r="L351" t="s">
        <v>65</v>
      </c>
      <c r="M351">
        <v>0.73</v>
      </c>
      <c r="N351" t="s">
        <v>57</v>
      </c>
    </row>
    <row r="352" spans="1:14" x14ac:dyDescent="0.35">
      <c r="A352" s="12">
        <v>43202</v>
      </c>
      <c r="B352">
        <v>2</v>
      </c>
      <c r="C352" t="str">
        <f t="shared" si="5"/>
        <v>Walkamin</v>
      </c>
      <c r="D352" t="s">
        <v>91</v>
      </c>
      <c r="E352">
        <v>9</v>
      </c>
      <c r="F352">
        <v>15</v>
      </c>
      <c r="G352">
        <v>915</v>
      </c>
      <c r="H352">
        <v>4</v>
      </c>
      <c r="I352">
        <v>11</v>
      </c>
      <c r="J352">
        <v>200</v>
      </c>
      <c r="K352">
        <v>450</v>
      </c>
      <c r="L352" t="s">
        <v>61</v>
      </c>
      <c r="M352">
        <v>0.75</v>
      </c>
      <c r="N352" t="s">
        <v>57</v>
      </c>
    </row>
    <row r="353" spans="1:14" x14ac:dyDescent="0.35">
      <c r="A353" s="12">
        <v>43202</v>
      </c>
      <c r="B353">
        <v>2</v>
      </c>
      <c r="C353" t="str">
        <f t="shared" si="5"/>
        <v>Walkamin</v>
      </c>
      <c r="D353" t="s">
        <v>91</v>
      </c>
      <c r="E353">
        <v>9</v>
      </c>
      <c r="F353">
        <v>16</v>
      </c>
      <c r="G353">
        <v>916</v>
      </c>
      <c r="H353">
        <v>3</v>
      </c>
      <c r="I353">
        <v>12</v>
      </c>
      <c r="J353">
        <v>200</v>
      </c>
      <c r="K353">
        <v>600</v>
      </c>
      <c r="L353" t="s">
        <v>61</v>
      </c>
      <c r="M353">
        <v>0.74</v>
      </c>
      <c r="N353" t="s">
        <v>57</v>
      </c>
    </row>
    <row r="354" spans="1:14" x14ac:dyDescent="0.35">
      <c r="A354" s="12">
        <v>43202</v>
      </c>
      <c r="B354">
        <v>2</v>
      </c>
      <c r="C354" t="str">
        <f t="shared" si="5"/>
        <v>Walkamin</v>
      </c>
      <c r="D354" t="s">
        <v>91</v>
      </c>
      <c r="E354">
        <v>9</v>
      </c>
      <c r="F354">
        <v>17</v>
      </c>
      <c r="G354">
        <v>917</v>
      </c>
      <c r="H354">
        <v>4</v>
      </c>
      <c r="I354">
        <v>12</v>
      </c>
      <c r="J354">
        <v>200</v>
      </c>
      <c r="K354">
        <v>600</v>
      </c>
      <c r="L354" t="s">
        <v>61</v>
      </c>
      <c r="M354">
        <v>0.75</v>
      </c>
      <c r="N354" t="s">
        <v>57</v>
      </c>
    </row>
    <row r="355" spans="1:14" x14ac:dyDescent="0.35">
      <c r="A355" s="12">
        <v>43202</v>
      </c>
      <c r="B355">
        <v>2</v>
      </c>
      <c r="C355" t="str">
        <f t="shared" si="5"/>
        <v>Walkamin</v>
      </c>
      <c r="D355" t="s">
        <v>91</v>
      </c>
      <c r="E355">
        <v>9</v>
      </c>
      <c r="F355">
        <v>18</v>
      </c>
      <c r="G355">
        <v>918</v>
      </c>
      <c r="H355">
        <v>2</v>
      </c>
      <c r="I355">
        <v>14</v>
      </c>
      <c r="J355">
        <v>200</v>
      </c>
      <c r="K355">
        <v>300</v>
      </c>
      <c r="L355" t="s">
        <v>92</v>
      </c>
      <c r="M355">
        <v>0.72</v>
      </c>
      <c r="N355" t="s">
        <v>57</v>
      </c>
    </row>
    <row r="356" spans="1:14" x14ac:dyDescent="0.35">
      <c r="A356" s="12">
        <v>43202</v>
      </c>
      <c r="B356">
        <v>2</v>
      </c>
      <c r="C356" t="str">
        <f t="shared" si="5"/>
        <v>Walkamin</v>
      </c>
      <c r="D356" t="s">
        <v>91</v>
      </c>
      <c r="E356">
        <v>10</v>
      </c>
      <c r="F356">
        <v>1</v>
      </c>
      <c r="G356">
        <v>1001</v>
      </c>
      <c r="H356">
        <v>4</v>
      </c>
      <c r="I356">
        <v>2</v>
      </c>
      <c r="J356">
        <v>250</v>
      </c>
      <c r="K356">
        <v>300</v>
      </c>
      <c r="L356" t="s">
        <v>65</v>
      </c>
      <c r="M356">
        <v>0.76</v>
      </c>
      <c r="N356" t="s">
        <v>57</v>
      </c>
    </row>
    <row r="357" spans="1:14" x14ac:dyDescent="0.35">
      <c r="A357" s="12">
        <v>43202</v>
      </c>
      <c r="B357">
        <v>2</v>
      </c>
      <c r="C357" t="str">
        <f t="shared" si="5"/>
        <v>Walkamin</v>
      </c>
      <c r="D357" t="s">
        <v>91</v>
      </c>
      <c r="E357">
        <v>10</v>
      </c>
      <c r="F357">
        <v>2</v>
      </c>
      <c r="G357">
        <v>1002</v>
      </c>
      <c r="H357">
        <v>4</v>
      </c>
      <c r="I357">
        <v>1</v>
      </c>
      <c r="J357">
        <v>250</v>
      </c>
      <c r="K357">
        <v>150</v>
      </c>
      <c r="L357" t="s">
        <v>65</v>
      </c>
      <c r="M357">
        <v>0.73</v>
      </c>
      <c r="N357" t="s">
        <v>57</v>
      </c>
    </row>
    <row r="358" spans="1:14" x14ac:dyDescent="0.35">
      <c r="A358" s="12">
        <v>43202</v>
      </c>
      <c r="B358">
        <v>2</v>
      </c>
      <c r="C358" t="str">
        <f t="shared" si="5"/>
        <v>Walkamin</v>
      </c>
      <c r="D358" t="s">
        <v>91</v>
      </c>
      <c r="E358">
        <v>10</v>
      </c>
      <c r="F358">
        <v>3</v>
      </c>
      <c r="G358">
        <v>1003</v>
      </c>
      <c r="H358">
        <v>4</v>
      </c>
      <c r="I358">
        <v>8</v>
      </c>
      <c r="J358">
        <v>250</v>
      </c>
      <c r="K358">
        <v>600</v>
      </c>
      <c r="L358" t="s">
        <v>55</v>
      </c>
      <c r="M358">
        <v>0.78</v>
      </c>
      <c r="N358" t="s">
        <v>57</v>
      </c>
    </row>
    <row r="359" spans="1:14" x14ac:dyDescent="0.35">
      <c r="A359" s="12">
        <v>43202</v>
      </c>
      <c r="B359">
        <v>2</v>
      </c>
      <c r="C359" t="str">
        <f t="shared" si="5"/>
        <v>Walkamin</v>
      </c>
      <c r="D359" t="s">
        <v>91</v>
      </c>
      <c r="E359">
        <v>10</v>
      </c>
      <c r="F359">
        <v>4</v>
      </c>
      <c r="G359">
        <v>1004</v>
      </c>
      <c r="H359">
        <v>3</v>
      </c>
      <c r="I359">
        <v>4</v>
      </c>
      <c r="J359">
        <v>250</v>
      </c>
      <c r="K359">
        <v>600</v>
      </c>
      <c r="L359" t="s">
        <v>65</v>
      </c>
      <c r="M359">
        <v>0.74</v>
      </c>
      <c r="N359" t="s">
        <v>57</v>
      </c>
    </row>
    <row r="360" spans="1:14" x14ac:dyDescent="0.35">
      <c r="A360" s="12">
        <v>43202</v>
      </c>
      <c r="B360">
        <v>2</v>
      </c>
      <c r="C360" t="str">
        <f t="shared" si="5"/>
        <v>Walkamin</v>
      </c>
      <c r="D360" t="s">
        <v>91</v>
      </c>
      <c r="E360">
        <v>10</v>
      </c>
      <c r="F360">
        <v>5</v>
      </c>
      <c r="G360">
        <v>1005</v>
      </c>
      <c r="H360">
        <v>4</v>
      </c>
      <c r="I360">
        <v>4</v>
      </c>
      <c r="J360">
        <v>250</v>
      </c>
      <c r="K360">
        <v>600</v>
      </c>
      <c r="L360" t="s">
        <v>65</v>
      </c>
      <c r="M360">
        <v>0.77</v>
      </c>
      <c r="N360" t="s">
        <v>57</v>
      </c>
    </row>
    <row r="361" spans="1:14" x14ac:dyDescent="0.35">
      <c r="A361" s="12">
        <v>43202</v>
      </c>
      <c r="B361">
        <v>2</v>
      </c>
      <c r="C361" t="str">
        <f t="shared" si="5"/>
        <v>Walkamin</v>
      </c>
      <c r="D361" t="s">
        <v>91</v>
      </c>
      <c r="E361">
        <v>10</v>
      </c>
      <c r="F361">
        <v>6</v>
      </c>
      <c r="G361">
        <v>1006</v>
      </c>
      <c r="H361">
        <v>4</v>
      </c>
      <c r="I361">
        <v>13</v>
      </c>
      <c r="J361">
        <v>250</v>
      </c>
      <c r="K361">
        <v>150</v>
      </c>
      <c r="L361" t="s">
        <v>92</v>
      </c>
      <c r="M361">
        <v>0.65</v>
      </c>
      <c r="N361" t="s">
        <v>57</v>
      </c>
    </row>
    <row r="362" spans="1:14" x14ac:dyDescent="0.35">
      <c r="A362" s="12">
        <v>43202</v>
      </c>
      <c r="B362">
        <v>2</v>
      </c>
      <c r="C362" t="str">
        <f t="shared" si="5"/>
        <v>Walkamin</v>
      </c>
      <c r="D362" t="s">
        <v>91</v>
      </c>
      <c r="E362">
        <v>10</v>
      </c>
      <c r="F362">
        <v>7</v>
      </c>
      <c r="G362">
        <v>1007</v>
      </c>
      <c r="H362">
        <v>4</v>
      </c>
      <c r="I362">
        <v>2</v>
      </c>
      <c r="J362">
        <v>150</v>
      </c>
      <c r="K362">
        <v>300</v>
      </c>
      <c r="L362" t="s">
        <v>65</v>
      </c>
      <c r="M362">
        <v>0.76</v>
      </c>
      <c r="N362" t="s">
        <v>57</v>
      </c>
    </row>
    <row r="363" spans="1:14" x14ac:dyDescent="0.35">
      <c r="A363" s="12">
        <v>43202</v>
      </c>
      <c r="B363">
        <v>2</v>
      </c>
      <c r="C363" t="str">
        <f t="shared" si="5"/>
        <v>Walkamin</v>
      </c>
      <c r="D363" t="s">
        <v>91</v>
      </c>
      <c r="E363">
        <v>10</v>
      </c>
      <c r="F363">
        <v>8</v>
      </c>
      <c r="G363">
        <v>1008</v>
      </c>
      <c r="H363">
        <v>4</v>
      </c>
      <c r="I363">
        <v>14</v>
      </c>
      <c r="J363">
        <v>150</v>
      </c>
      <c r="K363">
        <v>300</v>
      </c>
      <c r="L363" t="s">
        <v>92</v>
      </c>
      <c r="M363">
        <v>0.71</v>
      </c>
      <c r="N363" t="s">
        <v>57</v>
      </c>
    </row>
    <row r="364" spans="1:14" x14ac:dyDescent="0.35">
      <c r="A364" s="12">
        <v>43202</v>
      </c>
      <c r="B364">
        <v>2</v>
      </c>
      <c r="C364" t="str">
        <f t="shared" si="5"/>
        <v>Walkamin</v>
      </c>
      <c r="D364" t="s">
        <v>91</v>
      </c>
      <c r="E364">
        <v>10</v>
      </c>
      <c r="F364">
        <v>9</v>
      </c>
      <c r="G364">
        <v>1009</v>
      </c>
      <c r="H364">
        <v>4</v>
      </c>
      <c r="I364">
        <v>1</v>
      </c>
      <c r="J364">
        <v>150</v>
      </c>
      <c r="K364">
        <v>150</v>
      </c>
      <c r="L364" t="s">
        <v>65</v>
      </c>
      <c r="M364">
        <v>0.75</v>
      </c>
      <c r="N364" t="s">
        <v>57</v>
      </c>
    </row>
    <row r="365" spans="1:14" x14ac:dyDescent="0.35">
      <c r="A365" s="12">
        <v>43202</v>
      </c>
      <c r="B365">
        <v>2</v>
      </c>
      <c r="C365" t="str">
        <f t="shared" si="5"/>
        <v>Walkamin</v>
      </c>
      <c r="D365" t="s">
        <v>91</v>
      </c>
      <c r="E365">
        <v>10</v>
      </c>
      <c r="F365">
        <v>10</v>
      </c>
      <c r="G365">
        <v>1010</v>
      </c>
      <c r="H365">
        <v>3</v>
      </c>
      <c r="I365">
        <v>8</v>
      </c>
      <c r="J365">
        <v>150</v>
      </c>
      <c r="K365">
        <v>600</v>
      </c>
      <c r="L365" t="s">
        <v>55</v>
      </c>
      <c r="M365">
        <v>0.75</v>
      </c>
      <c r="N365" t="s">
        <v>57</v>
      </c>
    </row>
    <row r="366" spans="1:14" x14ac:dyDescent="0.35">
      <c r="A366" s="12">
        <v>43202</v>
      </c>
      <c r="B366">
        <v>2</v>
      </c>
      <c r="C366" t="str">
        <f t="shared" si="5"/>
        <v>Walkamin</v>
      </c>
      <c r="D366" t="s">
        <v>91</v>
      </c>
      <c r="E366">
        <v>10</v>
      </c>
      <c r="F366">
        <v>11</v>
      </c>
      <c r="G366">
        <v>1011</v>
      </c>
      <c r="H366">
        <v>4</v>
      </c>
      <c r="I366">
        <v>9</v>
      </c>
      <c r="J366">
        <v>150</v>
      </c>
      <c r="K366">
        <v>150</v>
      </c>
      <c r="L366" t="s">
        <v>61</v>
      </c>
      <c r="M366">
        <v>0.76</v>
      </c>
      <c r="N366" t="s">
        <v>57</v>
      </c>
    </row>
    <row r="367" spans="1:14" x14ac:dyDescent="0.35">
      <c r="A367" s="12">
        <v>43202</v>
      </c>
      <c r="B367">
        <v>2</v>
      </c>
      <c r="C367" t="str">
        <f t="shared" si="5"/>
        <v>Walkamin</v>
      </c>
      <c r="D367" t="s">
        <v>91</v>
      </c>
      <c r="E367">
        <v>10</v>
      </c>
      <c r="F367">
        <v>12</v>
      </c>
      <c r="G367">
        <v>1012</v>
      </c>
      <c r="H367">
        <v>4</v>
      </c>
      <c r="I367">
        <v>7</v>
      </c>
      <c r="J367">
        <v>150</v>
      </c>
      <c r="K367">
        <v>450</v>
      </c>
      <c r="L367" t="s">
        <v>55</v>
      </c>
      <c r="M367">
        <v>0.75</v>
      </c>
      <c r="N367" t="s">
        <v>57</v>
      </c>
    </row>
    <row r="368" spans="1:14" x14ac:dyDescent="0.35">
      <c r="A368" s="12">
        <v>43202</v>
      </c>
      <c r="B368">
        <v>2</v>
      </c>
      <c r="C368" t="str">
        <f t="shared" si="5"/>
        <v>Walkamin</v>
      </c>
      <c r="D368" t="s">
        <v>91</v>
      </c>
      <c r="E368">
        <v>10</v>
      </c>
      <c r="F368">
        <v>13</v>
      </c>
      <c r="G368">
        <v>1013</v>
      </c>
      <c r="H368">
        <v>3</v>
      </c>
      <c r="I368">
        <v>16</v>
      </c>
      <c r="J368">
        <v>200</v>
      </c>
      <c r="K368">
        <v>600</v>
      </c>
      <c r="L368" t="s">
        <v>92</v>
      </c>
      <c r="M368">
        <v>0.62</v>
      </c>
      <c r="N368" t="s">
        <v>57</v>
      </c>
    </row>
    <row r="369" spans="1:14" x14ac:dyDescent="0.35">
      <c r="A369" s="12">
        <v>43202</v>
      </c>
      <c r="B369">
        <v>2</v>
      </c>
      <c r="C369" t="str">
        <f t="shared" si="5"/>
        <v>Walkamin</v>
      </c>
      <c r="D369" t="s">
        <v>91</v>
      </c>
      <c r="E369">
        <v>10</v>
      </c>
      <c r="F369">
        <v>14</v>
      </c>
      <c r="G369">
        <v>1014</v>
      </c>
      <c r="H369">
        <v>3</v>
      </c>
      <c r="I369">
        <v>14</v>
      </c>
      <c r="J369">
        <v>200</v>
      </c>
      <c r="K369">
        <v>300</v>
      </c>
      <c r="L369" t="s">
        <v>92</v>
      </c>
      <c r="M369">
        <v>0.62</v>
      </c>
      <c r="N369" t="s">
        <v>57</v>
      </c>
    </row>
    <row r="370" spans="1:14" x14ac:dyDescent="0.35">
      <c r="A370" s="12">
        <v>43202</v>
      </c>
      <c r="B370">
        <v>2</v>
      </c>
      <c r="C370" t="str">
        <f t="shared" si="5"/>
        <v>Walkamin</v>
      </c>
      <c r="D370" t="s">
        <v>91</v>
      </c>
      <c r="E370">
        <v>10</v>
      </c>
      <c r="F370">
        <v>15</v>
      </c>
      <c r="G370">
        <v>1015</v>
      </c>
      <c r="H370">
        <v>4</v>
      </c>
      <c r="I370">
        <v>8</v>
      </c>
      <c r="J370">
        <v>200</v>
      </c>
      <c r="K370">
        <v>600</v>
      </c>
      <c r="L370" t="s">
        <v>55</v>
      </c>
      <c r="M370">
        <v>0.76</v>
      </c>
      <c r="N370" t="s">
        <v>57</v>
      </c>
    </row>
    <row r="371" spans="1:14" x14ac:dyDescent="0.35">
      <c r="A371" s="12">
        <v>43202</v>
      </c>
      <c r="B371">
        <v>2</v>
      </c>
      <c r="C371" t="str">
        <f t="shared" si="5"/>
        <v>Walkamin</v>
      </c>
      <c r="D371" t="s">
        <v>91</v>
      </c>
      <c r="E371">
        <v>10</v>
      </c>
      <c r="F371">
        <v>16</v>
      </c>
      <c r="G371">
        <v>1016</v>
      </c>
      <c r="H371">
        <v>4</v>
      </c>
      <c r="I371">
        <v>14</v>
      </c>
      <c r="J371">
        <v>200</v>
      </c>
      <c r="K371">
        <v>300</v>
      </c>
      <c r="L371" t="s">
        <v>92</v>
      </c>
      <c r="M371">
        <v>0.65</v>
      </c>
      <c r="N371" t="s">
        <v>57</v>
      </c>
    </row>
    <row r="372" spans="1:14" x14ac:dyDescent="0.35">
      <c r="A372" s="12">
        <v>43202</v>
      </c>
      <c r="B372">
        <v>2</v>
      </c>
      <c r="C372" t="str">
        <f t="shared" si="5"/>
        <v>Walkamin</v>
      </c>
      <c r="D372" t="s">
        <v>91</v>
      </c>
      <c r="E372">
        <v>10</v>
      </c>
      <c r="F372">
        <v>17</v>
      </c>
      <c r="G372">
        <v>1017</v>
      </c>
      <c r="H372">
        <v>4</v>
      </c>
      <c r="I372">
        <v>3</v>
      </c>
      <c r="J372">
        <v>200</v>
      </c>
      <c r="K372">
        <v>450</v>
      </c>
      <c r="L372" t="s">
        <v>65</v>
      </c>
      <c r="M372">
        <v>0.73</v>
      </c>
      <c r="N372" t="s">
        <v>57</v>
      </c>
    </row>
    <row r="373" spans="1:14" x14ac:dyDescent="0.35">
      <c r="A373" s="12">
        <v>43202</v>
      </c>
      <c r="B373">
        <v>2</v>
      </c>
      <c r="C373" t="str">
        <f t="shared" si="5"/>
        <v>Walkamin</v>
      </c>
      <c r="D373" t="s">
        <v>91</v>
      </c>
      <c r="E373">
        <v>10</v>
      </c>
      <c r="F373">
        <v>18</v>
      </c>
      <c r="G373">
        <v>1018</v>
      </c>
      <c r="H373">
        <v>4</v>
      </c>
      <c r="I373">
        <v>2</v>
      </c>
      <c r="J373">
        <v>200</v>
      </c>
      <c r="K373">
        <v>300</v>
      </c>
      <c r="L373" t="s">
        <v>65</v>
      </c>
      <c r="M373">
        <v>0.72</v>
      </c>
      <c r="N373" t="s">
        <v>57</v>
      </c>
    </row>
    <row r="374" spans="1:14" x14ac:dyDescent="0.35">
      <c r="A374" s="12">
        <v>43202</v>
      </c>
      <c r="B374">
        <v>2</v>
      </c>
      <c r="C374" t="str">
        <f t="shared" si="5"/>
        <v>Walkamin</v>
      </c>
      <c r="D374" t="s">
        <v>91</v>
      </c>
      <c r="E374">
        <v>11</v>
      </c>
      <c r="F374">
        <v>1</v>
      </c>
      <c r="G374">
        <v>1101</v>
      </c>
      <c r="H374">
        <v>4</v>
      </c>
      <c r="I374">
        <v>12</v>
      </c>
      <c r="J374">
        <v>250</v>
      </c>
      <c r="K374">
        <v>600</v>
      </c>
      <c r="L374" t="s">
        <v>61</v>
      </c>
      <c r="M374">
        <v>0.76</v>
      </c>
      <c r="N374" t="s">
        <v>57</v>
      </c>
    </row>
    <row r="375" spans="1:14" x14ac:dyDescent="0.35">
      <c r="A375" s="12">
        <v>43202</v>
      </c>
      <c r="B375">
        <v>2</v>
      </c>
      <c r="C375" t="str">
        <f t="shared" si="5"/>
        <v>Walkamin</v>
      </c>
      <c r="D375" t="s">
        <v>91</v>
      </c>
      <c r="E375">
        <v>11</v>
      </c>
      <c r="F375">
        <v>4</v>
      </c>
      <c r="G375">
        <v>1104</v>
      </c>
      <c r="H375">
        <v>4</v>
      </c>
      <c r="I375">
        <v>16</v>
      </c>
      <c r="J375">
        <v>250</v>
      </c>
      <c r="K375">
        <v>600</v>
      </c>
      <c r="L375" t="s">
        <v>92</v>
      </c>
      <c r="M375">
        <v>0.73</v>
      </c>
      <c r="N375" t="s">
        <v>57</v>
      </c>
    </row>
    <row r="376" spans="1:14" x14ac:dyDescent="0.35">
      <c r="A376" s="12">
        <v>43202</v>
      </c>
      <c r="B376">
        <v>2</v>
      </c>
      <c r="C376" t="str">
        <f t="shared" si="5"/>
        <v>Walkamin</v>
      </c>
      <c r="D376" t="s">
        <v>91</v>
      </c>
      <c r="E376">
        <v>11</v>
      </c>
      <c r="F376">
        <v>5</v>
      </c>
      <c r="G376">
        <v>1105</v>
      </c>
      <c r="H376">
        <v>4</v>
      </c>
      <c r="I376">
        <v>3</v>
      </c>
      <c r="J376">
        <v>250</v>
      </c>
      <c r="K376">
        <v>450</v>
      </c>
      <c r="L376" t="s">
        <v>65</v>
      </c>
      <c r="M376">
        <v>0.76</v>
      </c>
      <c r="N376" t="s">
        <v>57</v>
      </c>
    </row>
    <row r="377" spans="1:14" x14ac:dyDescent="0.35">
      <c r="A377" s="12">
        <v>43202</v>
      </c>
      <c r="B377">
        <v>2</v>
      </c>
      <c r="C377" t="str">
        <f t="shared" si="5"/>
        <v>Walkamin</v>
      </c>
      <c r="D377" t="s">
        <v>91</v>
      </c>
      <c r="E377">
        <v>11</v>
      </c>
      <c r="F377">
        <v>6</v>
      </c>
      <c r="G377">
        <v>1106</v>
      </c>
      <c r="H377">
        <v>4</v>
      </c>
      <c r="I377">
        <v>11</v>
      </c>
      <c r="J377">
        <v>250</v>
      </c>
      <c r="K377">
        <v>450</v>
      </c>
      <c r="L377" t="s">
        <v>61</v>
      </c>
      <c r="M377">
        <v>0.76</v>
      </c>
      <c r="N377" t="s">
        <v>57</v>
      </c>
    </row>
    <row r="378" spans="1:14" x14ac:dyDescent="0.35">
      <c r="A378" s="12">
        <v>43202</v>
      </c>
      <c r="B378">
        <v>2</v>
      </c>
      <c r="C378" t="str">
        <f t="shared" si="5"/>
        <v>Walkamin</v>
      </c>
      <c r="D378" t="s">
        <v>91</v>
      </c>
      <c r="E378">
        <v>11</v>
      </c>
      <c r="F378">
        <v>7</v>
      </c>
      <c r="G378">
        <v>1107</v>
      </c>
      <c r="H378">
        <v>4</v>
      </c>
      <c r="I378">
        <v>12</v>
      </c>
      <c r="J378">
        <v>150</v>
      </c>
      <c r="K378">
        <v>600</v>
      </c>
      <c r="L378" t="s">
        <v>61</v>
      </c>
      <c r="M378">
        <v>0.75</v>
      </c>
      <c r="N378" t="s">
        <v>57</v>
      </c>
    </row>
    <row r="379" spans="1:14" x14ac:dyDescent="0.35">
      <c r="A379" s="12">
        <v>43202</v>
      </c>
      <c r="B379">
        <v>2</v>
      </c>
      <c r="C379" t="str">
        <f t="shared" si="5"/>
        <v>Walkamin</v>
      </c>
      <c r="D379" t="s">
        <v>91</v>
      </c>
      <c r="E379">
        <v>11</v>
      </c>
      <c r="F379">
        <v>10</v>
      </c>
      <c r="G379">
        <v>1110</v>
      </c>
      <c r="H379">
        <v>4</v>
      </c>
      <c r="I379">
        <v>15</v>
      </c>
      <c r="J379">
        <v>150</v>
      </c>
      <c r="K379">
        <v>450</v>
      </c>
      <c r="L379" t="s">
        <v>92</v>
      </c>
      <c r="M379">
        <v>0.71</v>
      </c>
      <c r="N379" t="s">
        <v>57</v>
      </c>
    </row>
    <row r="380" spans="1:14" x14ac:dyDescent="0.35">
      <c r="A380" s="12">
        <v>43202</v>
      </c>
      <c r="B380">
        <v>2</v>
      </c>
      <c r="C380" t="str">
        <f t="shared" si="5"/>
        <v>Walkamin</v>
      </c>
      <c r="D380" t="s">
        <v>91</v>
      </c>
      <c r="E380">
        <v>11</v>
      </c>
      <c r="F380">
        <v>11</v>
      </c>
      <c r="G380">
        <v>1111</v>
      </c>
      <c r="H380">
        <v>4</v>
      </c>
      <c r="I380">
        <v>3</v>
      </c>
      <c r="J380">
        <v>150</v>
      </c>
      <c r="K380">
        <v>450</v>
      </c>
      <c r="L380" t="s">
        <v>65</v>
      </c>
      <c r="M380">
        <v>0.75</v>
      </c>
      <c r="N380" t="s">
        <v>57</v>
      </c>
    </row>
    <row r="381" spans="1:14" x14ac:dyDescent="0.35">
      <c r="A381" s="12">
        <v>43202</v>
      </c>
      <c r="B381">
        <v>2</v>
      </c>
      <c r="C381" t="str">
        <f t="shared" si="5"/>
        <v>Walkamin</v>
      </c>
      <c r="D381" t="s">
        <v>91</v>
      </c>
      <c r="E381">
        <v>11</v>
      </c>
      <c r="F381">
        <v>12</v>
      </c>
      <c r="G381">
        <v>1112</v>
      </c>
      <c r="H381">
        <v>4</v>
      </c>
      <c r="I381">
        <v>8</v>
      </c>
      <c r="J381">
        <v>150</v>
      </c>
      <c r="K381">
        <v>600</v>
      </c>
      <c r="L381" t="s">
        <v>55</v>
      </c>
      <c r="M381">
        <v>0.75</v>
      </c>
      <c r="N381" t="s">
        <v>57</v>
      </c>
    </row>
    <row r="382" spans="1:14" x14ac:dyDescent="0.35">
      <c r="A382" s="12">
        <v>43202</v>
      </c>
      <c r="B382">
        <v>2</v>
      </c>
      <c r="C382" t="str">
        <f t="shared" si="5"/>
        <v>Walkamin</v>
      </c>
      <c r="D382" t="s">
        <v>91</v>
      </c>
      <c r="E382">
        <v>11</v>
      </c>
      <c r="F382">
        <v>13</v>
      </c>
      <c r="G382">
        <v>1113</v>
      </c>
      <c r="H382">
        <v>4</v>
      </c>
      <c r="I382">
        <v>6</v>
      </c>
      <c r="J382">
        <v>200</v>
      </c>
      <c r="K382">
        <v>300</v>
      </c>
      <c r="L382" t="s">
        <v>55</v>
      </c>
      <c r="M382">
        <v>0.74</v>
      </c>
      <c r="N382" t="s">
        <v>57</v>
      </c>
    </row>
    <row r="383" spans="1:14" x14ac:dyDescent="0.35">
      <c r="A383" s="12">
        <v>43202</v>
      </c>
      <c r="B383">
        <v>2</v>
      </c>
      <c r="C383" t="str">
        <f t="shared" si="5"/>
        <v>Walkamin</v>
      </c>
      <c r="D383" t="s">
        <v>91</v>
      </c>
      <c r="E383">
        <v>11</v>
      </c>
      <c r="F383">
        <v>16</v>
      </c>
      <c r="G383">
        <v>1116</v>
      </c>
      <c r="H383">
        <v>3</v>
      </c>
      <c r="I383">
        <v>1</v>
      </c>
      <c r="J383">
        <v>200</v>
      </c>
      <c r="K383">
        <v>150</v>
      </c>
      <c r="L383" t="s">
        <v>65</v>
      </c>
      <c r="M383">
        <v>0.68</v>
      </c>
      <c r="N383" t="s">
        <v>57</v>
      </c>
    </row>
    <row r="384" spans="1:14" x14ac:dyDescent="0.35">
      <c r="A384" s="12">
        <v>43202</v>
      </c>
      <c r="B384">
        <v>2</v>
      </c>
      <c r="C384" t="str">
        <f t="shared" si="5"/>
        <v>Walkamin</v>
      </c>
      <c r="D384" t="s">
        <v>91</v>
      </c>
      <c r="E384">
        <v>11</v>
      </c>
      <c r="F384">
        <v>17</v>
      </c>
      <c r="G384">
        <v>1117</v>
      </c>
      <c r="H384">
        <v>4</v>
      </c>
      <c r="I384">
        <v>16</v>
      </c>
      <c r="J384">
        <v>200</v>
      </c>
      <c r="K384">
        <v>600</v>
      </c>
      <c r="L384" t="s">
        <v>92</v>
      </c>
      <c r="M384">
        <v>0.67</v>
      </c>
      <c r="N384" t="s">
        <v>57</v>
      </c>
    </row>
    <row r="385" spans="1:14" x14ac:dyDescent="0.35">
      <c r="A385" s="12">
        <v>43202</v>
      </c>
      <c r="B385">
        <v>2</v>
      </c>
      <c r="C385" t="str">
        <f t="shared" si="5"/>
        <v>Walkamin</v>
      </c>
      <c r="D385" t="s">
        <v>91</v>
      </c>
      <c r="E385">
        <v>11</v>
      </c>
      <c r="F385">
        <v>18</v>
      </c>
      <c r="G385">
        <v>1118</v>
      </c>
      <c r="H385">
        <v>4</v>
      </c>
      <c r="I385">
        <v>1</v>
      </c>
      <c r="J385">
        <v>200</v>
      </c>
      <c r="K385">
        <v>150</v>
      </c>
      <c r="L385" t="s">
        <v>65</v>
      </c>
      <c r="M385">
        <v>0.73</v>
      </c>
      <c r="N385" t="s">
        <v>57</v>
      </c>
    </row>
    <row r="386" spans="1:14" x14ac:dyDescent="0.35">
      <c r="A386" s="12" t="s">
        <v>93</v>
      </c>
      <c r="B386">
        <v>3</v>
      </c>
      <c r="C386" t="str">
        <f t="shared" si="5"/>
        <v>Walkamin</v>
      </c>
      <c r="D386" t="s">
        <v>91</v>
      </c>
      <c r="E386">
        <v>1</v>
      </c>
      <c r="F386">
        <v>1</v>
      </c>
      <c r="G386">
        <v>101</v>
      </c>
      <c r="H386">
        <v>1</v>
      </c>
      <c r="I386">
        <v>10</v>
      </c>
      <c r="J386">
        <v>250</v>
      </c>
      <c r="K386">
        <v>300</v>
      </c>
      <c r="L386" t="s">
        <v>61</v>
      </c>
      <c r="M386" t="s">
        <v>57</v>
      </c>
      <c r="N386">
        <v>7.7782730610882398</v>
      </c>
    </row>
    <row r="387" spans="1:14" x14ac:dyDescent="0.35">
      <c r="A387" s="12" t="s">
        <v>93</v>
      </c>
      <c r="B387">
        <v>3</v>
      </c>
      <c r="C387" t="str">
        <f t="shared" si="5"/>
        <v>Walkamin</v>
      </c>
      <c r="D387" t="s">
        <v>91</v>
      </c>
      <c r="E387">
        <v>1</v>
      </c>
      <c r="F387">
        <v>2</v>
      </c>
      <c r="G387">
        <v>102</v>
      </c>
      <c r="H387">
        <v>1</v>
      </c>
      <c r="I387">
        <v>4</v>
      </c>
      <c r="J387">
        <v>250</v>
      </c>
      <c r="K387">
        <v>600</v>
      </c>
      <c r="L387" t="s">
        <v>65</v>
      </c>
      <c r="M387" t="s">
        <v>57</v>
      </c>
      <c r="N387">
        <v>7.2844172612472784</v>
      </c>
    </row>
    <row r="388" spans="1:14" x14ac:dyDescent="0.35">
      <c r="A388" s="12" t="s">
        <v>93</v>
      </c>
      <c r="B388">
        <v>3</v>
      </c>
      <c r="C388" t="str">
        <f t="shared" ref="C388:C451" si="6">C387</f>
        <v>Walkamin</v>
      </c>
      <c r="D388" t="s">
        <v>91</v>
      </c>
      <c r="E388">
        <v>1</v>
      </c>
      <c r="F388">
        <v>3</v>
      </c>
      <c r="G388">
        <v>103</v>
      </c>
      <c r="H388">
        <v>1</v>
      </c>
      <c r="I388">
        <v>9</v>
      </c>
      <c r="J388">
        <v>250</v>
      </c>
      <c r="K388">
        <v>150</v>
      </c>
      <c r="L388" t="s">
        <v>61</v>
      </c>
      <c r="M388" t="s">
        <v>57</v>
      </c>
      <c r="N388">
        <v>5.6988184265257598</v>
      </c>
    </row>
    <row r="389" spans="1:14" x14ac:dyDescent="0.35">
      <c r="A389" s="12" t="s">
        <v>93</v>
      </c>
      <c r="B389">
        <v>3</v>
      </c>
      <c r="C389" t="str">
        <f t="shared" si="6"/>
        <v>Walkamin</v>
      </c>
      <c r="D389" t="s">
        <v>91</v>
      </c>
      <c r="E389">
        <v>1</v>
      </c>
      <c r="F389">
        <v>4</v>
      </c>
      <c r="G389">
        <v>104</v>
      </c>
      <c r="H389">
        <v>1</v>
      </c>
      <c r="I389">
        <v>5</v>
      </c>
      <c r="J389">
        <v>250</v>
      </c>
      <c r="K389">
        <v>150</v>
      </c>
      <c r="L389" t="s">
        <v>55</v>
      </c>
      <c r="M389" t="s">
        <v>57</v>
      </c>
      <c r="N389">
        <v>5.108287840445743</v>
      </c>
    </row>
    <row r="390" spans="1:14" x14ac:dyDescent="0.35">
      <c r="A390" s="12" t="s">
        <v>93</v>
      </c>
      <c r="B390">
        <v>3</v>
      </c>
      <c r="C390" t="str">
        <f t="shared" si="6"/>
        <v>Walkamin</v>
      </c>
      <c r="D390" t="s">
        <v>91</v>
      </c>
      <c r="E390">
        <v>1</v>
      </c>
      <c r="F390">
        <v>5</v>
      </c>
      <c r="G390">
        <v>105</v>
      </c>
      <c r="H390">
        <v>1</v>
      </c>
      <c r="I390">
        <v>14</v>
      </c>
      <c r="J390">
        <v>250</v>
      </c>
      <c r="K390">
        <v>300</v>
      </c>
      <c r="L390" t="s">
        <v>92</v>
      </c>
      <c r="M390" t="s">
        <v>57</v>
      </c>
      <c r="N390">
        <v>3.8999977192729047</v>
      </c>
    </row>
    <row r="391" spans="1:14" x14ac:dyDescent="0.35">
      <c r="A391" s="12" t="s">
        <v>93</v>
      </c>
      <c r="B391">
        <v>3</v>
      </c>
      <c r="C391" t="str">
        <f t="shared" si="6"/>
        <v>Walkamin</v>
      </c>
      <c r="D391" t="s">
        <v>91</v>
      </c>
      <c r="E391">
        <v>1</v>
      </c>
      <c r="F391">
        <v>6</v>
      </c>
      <c r="G391">
        <v>106</v>
      </c>
      <c r="H391">
        <v>1</v>
      </c>
      <c r="I391">
        <v>11</v>
      </c>
      <c r="J391">
        <v>250</v>
      </c>
      <c r="K391">
        <v>450</v>
      </c>
      <c r="L391" t="s">
        <v>61</v>
      </c>
      <c r="M391" t="s">
        <v>57</v>
      </c>
      <c r="N391">
        <v>6.6621852913375452</v>
      </c>
    </row>
    <row r="392" spans="1:14" x14ac:dyDescent="0.35">
      <c r="A392" s="12" t="s">
        <v>93</v>
      </c>
      <c r="B392">
        <v>3</v>
      </c>
      <c r="C392" t="str">
        <f t="shared" si="6"/>
        <v>Walkamin</v>
      </c>
      <c r="D392" t="s">
        <v>91</v>
      </c>
      <c r="E392">
        <v>1</v>
      </c>
      <c r="F392">
        <v>7</v>
      </c>
      <c r="G392">
        <v>107</v>
      </c>
      <c r="H392">
        <v>1</v>
      </c>
      <c r="I392">
        <v>7</v>
      </c>
      <c r="J392">
        <v>150</v>
      </c>
      <c r="K392">
        <v>450</v>
      </c>
      <c r="L392" t="s">
        <v>55</v>
      </c>
      <c r="M392" t="s">
        <v>57</v>
      </c>
      <c r="N392">
        <v>5.1575855716135637</v>
      </c>
    </row>
    <row r="393" spans="1:14" x14ac:dyDescent="0.35">
      <c r="A393" s="12" t="s">
        <v>93</v>
      </c>
      <c r="B393">
        <v>3</v>
      </c>
      <c r="C393" t="str">
        <f t="shared" si="6"/>
        <v>Walkamin</v>
      </c>
      <c r="D393" t="s">
        <v>91</v>
      </c>
      <c r="E393">
        <v>1</v>
      </c>
      <c r="F393">
        <v>8</v>
      </c>
      <c r="G393">
        <v>108</v>
      </c>
      <c r="H393">
        <v>1</v>
      </c>
      <c r="I393">
        <v>11</v>
      </c>
      <c r="J393">
        <v>150</v>
      </c>
      <c r="K393">
        <v>450</v>
      </c>
      <c r="L393" t="s">
        <v>61</v>
      </c>
      <c r="M393" t="s">
        <v>57</v>
      </c>
      <c r="N393">
        <v>4.8266285869713057</v>
      </c>
    </row>
    <row r="394" spans="1:14" x14ac:dyDescent="0.35">
      <c r="A394" s="12" t="s">
        <v>93</v>
      </c>
      <c r="B394">
        <v>3</v>
      </c>
      <c r="C394" t="str">
        <f t="shared" si="6"/>
        <v>Walkamin</v>
      </c>
      <c r="D394" t="s">
        <v>91</v>
      </c>
      <c r="E394">
        <v>1</v>
      </c>
      <c r="F394">
        <v>9</v>
      </c>
      <c r="G394">
        <v>109</v>
      </c>
      <c r="H394">
        <v>1</v>
      </c>
      <c r="I394">
        <v>1</v>
      </c>
      <c r="J394">
        <v>150</v>
      </c>
      <c r="K394">
        <v>150</v>
      </c>
      <c r="L394" t="s">
        <v>65</v>
      </c>
      <c r="M394" t="s">
        <v>57</v>
      </c>
      <c r="N394">
        <v>6.9601017441860478</v>
      </c>
    </row>
    <row r="395" spans="1:14" x14ac:dyDescent="0.35">
      <c r="A395" s="12" t="s">
        <v>93</v>
      </c>
      <c r="B395">
        <v>3</v>
      </c>
      <c r="C395" t="str">
        <f t="shared" si="6"/>
        <v>Walkamin</v>
      </c>
      <c r="D395" t="s">
        <v>91</v>
      </c>
      <c r="E395">
        <v>1</v>
      </c>
      <c r="F395">
        <v>10</v>
      </c>
      <c r="G395">
        <v>110</v>
      </c>
      <c r="H395">
        <v>1</v>
      </c>
      <c r="I395">
        <v>9</v>
      </c>
      <c r="J395">
        <v>150</v>
      </c>
      <c r="K395">
        <v>150</v>
      </c>
      <c r="L395" t="s">
        <v>61</v>
      </c>
      <c r="M395" t="s">
        <v>57</v>
      </c>
      <c r="N395">
        <v>5.9776584009550158</v>
      </c>
    </row>
    <row r="396" spans="1:14" x14ac:dyDescent="0.35">
      <c r="A396" s="12" t="s">
        <v>93</v>
      </c>
      <c r="C396" t="str">
        <f t="shared" si="6"/>
        <v>Walkamin</v>
      </c>
      <c r="D396" t="s">
        <v>91</v>
      </c>
      <c r="E396">
        <v>1</v>
      </c>
      <c r="F396">
        <v>11</v>
      </c>
      <c r="G396">
        <v>111</v>
      </c>
      <c r="H396">
        <v>1</v>
      </c>
      <c r="I396">
        <v>3</v>
      </c>
      <c r="J396">
        <v>150</v>
      </c>
      <c r="K396">
        <v>450</v>
      </c>
      <c r="L396" t="s">
        <v>65</v>
      </c>
      <c r="M396" t="s">
        <v>57</v>
      </c>
      <c r="N396">
        <v>6.21116601437559</v>
      </c>
    </row>
    <row r="397" spans="1:14" x14ac:dyDescent="0.35">
      <c r="A397" s="12" t="s">
        <v>93</v>
      </c>
      <c r="C397" t="str">
        <f t="shared" si="6"/>
        <v>Walkamin</v>
      </c>
      <c r="D397" t="s">
        <v>91</v>
      </c>
      <c r="E397">
        <v>1</v>
      </c>
      <c r="F397">
        <v>12</v>
      </c>
      <c r="G397">
        <v>112</v>
      </c>
      <c r="H397">
        <v>1</v>
      </c>
      <c r="I397">
        <v>5</v>
      </c>
      <c r="J397">
        <v>150</v>
      </c>
      <c r="K397">
        <v>150</v>
      </c>
      <c r="L397" t="s">
        <v>55</v>
      </c>
      <c r="M397" t="s">
        <v>57</v>
      </c>
      <c r="N397">
        <v>5.1714142186862517</v>
      </c>
    </row>
    <row r="398" spans="1:14" x14ac:dyDescent="0.35">
      <c r="A398" s="12" t="s">
        <v>93</v>
      </c>
      <c r="C398" t="str">
        <f t="shared" si="6"/>
        <v>Walkamin</v>
      </c>
      <c r="D398" t="s">
        <v>91</v>
      </c>
      <c r="E398">
        <v>1</v>
      </c>
      <c r="F398">
        <v>13</v>
      </c>
      <c r="G398">
        <v>113</v>
      </c>
      <c r="H398">
        <v>1</v>
      </c>
      <c r="I398">
        <v>7</v>
      </c>
      <c r="J398">
        <v>200</v>
      </c>
      <c r="K398">
        <v>450</v>
      </c>
      <c r="L398" t="s">
        <v>55</v>
      </c>
      <c r="M398" t="s">
        <v>57</v>
      </c>
    </row>
    <row r="399" spans="1:14" x14ac:dyDescent="0.35">
      <c r="A399" s="12" t="s">
        <v>93</v>
      </c>
      <c r="C399" t="str">
        <f t="shared" si="6"/>
        <v>Walkamin</v>
      </c>
      <c r="D399" t="s">
        <v>91</v>
      </c>
      <c r="E399">
        <v>1</v>
      </c>
      <c r="F399">
        <v>14</v>
      </c>
      <c r="G399">
        <v>114</v>
      </c>
      <c r="H399">
        <v>1</v>
      </c>
      <c r="I399">
        <v>5</v>
      </c>
      <c r="J399">
        <v>200</v>
      </c>
      <c r="K399">
        <v>150</v>
      </c>
      <c r="L399" t="s">
        <v>55</v>
      </c>
      <c r="M399" t="s">
        <v>57</v>
      </c>
      <c r="N399">
        <v>2.5423290278274049</v>
      </c>
    </row>
    <row r="400" spans="1:14" x14ac:dyDescent="0.35">
      <c r="A400" s="12" t="s">
        <v>93</v>
      </c>
      <c r="C400" t="str">
        <f t="shared" si="6"/>
        <v>Walkamin</v>
      </c>
      <c r="D400" t="s">
        <v>91</v>
      </c>
      <c r="E400">
        <v>1</v>
      </c>
      <c r="F400">
        <v>15</v>
      </c>
      <c r="G400">
        <v>115</v>
      </c>
      <c r="H400">
        <v>2</v>
      </c>
      <c r="I400">
        <v>5</v>
      </c>
      <c r="J400">
        <v>200</v>
      </c>
      <c r="K400">
        <v>150</v>
      </c>
      <c r="L400" t="s">
        <v>55</v>
      </c>
      <c r="M400" t="s">
        <v>57</v>
      </c>
      <c r="N400">
        <v>4.7801298034060187</v>
      </c>
    </row>
    <row r="401" spans="1:14" x14ac:dyDescent="0.35">
      <c r="A401" s="12" t="s">
        <v>93</v>
      </c>
      <c r="C401" t="str">
        <f t="shared" si="6"/>
        <v>Walkamin</v>
      </c>
      <c r="D401" t="s">
        <v>91</v>
      </c>
      <c r="E401">
        <v>1</v>
      </c>
      <c r="F401">
        <v>16</v>
      </c>
      <c r="G401">
        <v>116</v>
      </c>
      <c r="H401">
        <v>1</v>
      </c>
      <c r="I401">
        <v>6</v>
      </c>
      <c r="J401">
        <v>200</v>
      </c>
      <c r="K401">
        <v>300</v>
      </c>
      <c r="L401" t="s">
        <v>55</v>
      </c>
      <c r="M401" t="s">
        <v>57</v>
      </c>
      <c r="N401">
        <v>5.9828931197818722</v>
      </c>
    </row>
    <row r="402" spans="1:14" x14ac:dyDescent="0.35">
      <c r="A402" s="12" t="s">
        <v>93</v>
      </c>
      <c r="C402" t="str">
        <f t="shared" si="6"/>
        <v>Walkamin</v>
      </c>
      <c r="D402" t="s">
        <v>91</v>
      </c>
      <c r="E402">
        <v>1</v>
      </c>
      <c r="F402">
        <v>17</v>
      </c>
      <c r="G402">
        <v>117</v>
      </c>
      <c r="H402">
        <v>1</v>
      </c>
      <c r="I402">
        <v>13</v>
      </c>
      <c r="J402">
        <v>200</v>
      </c>
      <c r="K402">
        <v>150</v>
      </c>
      <c r="L402" t="s">
        <v>92</v>
      </c>
      <c r="M402" t="s">
        <v>57</v>
      </c>
      <c r="N402">
        <v>3.4709759131742897</v>
      </c>
    </row>
    <row r="403" spans="1:14" x14ac:dyDescent="0.35">
      <c r="A403" s="12" t="s">
        <v>93</v>
      </c>
      <c r="C403" t="str">
        <f t="shared" si="6"/>
        <v>Walkamin</v>
      </c>
      <c r="D403" t="s">
        <v>91</v>
      </c>
      <c r="E403">
        <v>1</v>
      </c>
      <c r="F403">
        <v>18</v>
      </c>
      <c r="G403">
        <v>118</v>
      </c>
      <c r="H403">
        <v>1</v>
      </c>
      <c r="I403">
        <v>14</v>
      </c>
      <c r="J403">
        <v>200</v>
      </c>
      <c r="K403">
        <v>300</v>
      </c>
      <c r="L403" t="s">
        <v>92</v>
      </c>
      <c r="M403" t="s">
        <v>57</v>
      </c>
      <c r="N403">
        <v>4.7223144542116398</v>
      </c>
    </row>
    <row r="404" spans="1:14" x14ac:dyDescent="0.35">
      <c r="A404" s="12" t="s">
        <v>93</v>
      </c>
      <c r="C404" t="str">
        <f t="shared" si="6"/>
        <v>Walkamin</v>
      </c>
      <c r="D404" t="s">
        <v>91</v>
      </c>
      <c r="E404">
        <v>2</v>
      </c>
      <c r="F404">
        <v>1</v>
      </c>
      <c r="G404">
        <v>201</v>
      </c>
      <c r="H404">
        <v>2</v>
      </c>
      <c r="I404">
        <v>9</v>
      </c>
      <c r="J404">
        <v>250</v>
      </c>
      <c r="K404">
        <v>150</v>
      </c>
      <c r="L404" t="s">
        <v>61</v>
      </c>
      <c r="M404" t="s">
        <v>57</v>
      </c>
      <c r="N404">
        <v>7.6052440019504255</v>
      </c>
    </row>
    <row r="405" spans="1:14" x14ac:dyDescent="0.35">
      <c r="A405" s="12" t="s">
        <v>93</v>
      </c>
      <c r="C405" t="str">
        <f t="shared" si="6"/>
        <v>Walkamin</v>
      </c>
      <c r="D405" t="s">
        <v>91</v>
      </c>
      <c r="E405">
        <v>2</v>
      </c>
      <c r="F405">
        <v>2</v>
      </c>
      <c r="G405">
        <v>202</v>
      </c>
      <c r="H405">
        <v>1</v>
      </c>
      <c r="I405">
        <v>7</v>
      </c>
      <c r="J405">
        <v>250</v>
      </c>
      <c r="K405">
        <v>450</v>
      </c>
      <c r="L405" t="s">
        <v>55</v>
      </c>
      <c r="M405" t="s">
        <v>57</v>
      </c>
      <c r="N405">
        <v>4.8002100427641041</v>
      </c>
    </row>
    <row r="406" spans="1:14" x14ac:dyDescent="0.35">
      <c r="A406" s="12" t="s">
        <v>93</v>
      </c>
      <c r="C406" t="str">
        <f t="shared" si="6"/>
        <v>Walkamin</v>
      </c>
      <c r="D406" t="s">
        <v>91</v>
      </c>
      <c r="E406">
        <v>2</v>
      </c>
      <c r="F406">
        <v>3</v>
      </c>
      <c r="G406">
        <v>203</v>
      </c>
      <c r="H406">
        <v>1</v>
      </c>
      <c r="I406">
        <v>15</v>
      </c>
      <c r="J406">
        <v>250</v>
      </c>
      <c r="K406">
        <v>450</v>
      </c>
      <c r="L406" t="s">
        <v>92</v>
      </c>
      <c r="M406" t="s">
        <v>57</v>
      </c>
      <c r="N406">
        <v>3.0091571918027067</v>
      </c>
    </row>
    <row r="407" spans="1:14" x14ac:dyDescent="0.35">
      <c r="A407" s="12" t="s">
        <v>93</v>
      </c>
      <c r="C407" t="str">
        <f t="shared" si="6"/>
        <v>Walkamin</v>
      </c>
      <c r="D407" t="s">
        <v>91</v>
      </c>
      <c r="E407">
        <v>2</v>
      </c>
      <c r="F407">
        <v>4</v>
      </c>
      <c r="G407">
        <v>204</v>
      </c>
      <c r="H407">
        <v>1</v>
      </c>
      <c r="I407">
        <v>16</v>
      </c>
      <c r="J407">
        <v>250</v>
      </c>
      <c r="K407">
        <v>600</v>
      </c>
      <c r="L407" t="s">
        <v>92</v>
      </c>
      <c r="M407" t="s">
        <v>57</v>
      </c>
      <c r="N407">
        <v>3.9430232558139542</v>
      </c>
    </row>
    <row r="408" spans="1:14" x14ac:dyDescent="0.35">
      <c r="A408" s="12" t="s">
        <v>93</v>
      </c>
      <c r="C408" t="str">
        <f t="shared" si="6"/>
        <v>Walkamin</v>
      </c>
      <c r="D408" t="s">
        <v>91</v>
      </c>
      <c r="E408">
        <v>2</v>
      </c>
      <c r="F408">
        <v>5</v>
      </c>
      <c r="G408">
        <v>205</v>
      </c>
      <c r="H408">
        <v>1</v>
      </c>
      <c r="I408">
        <v>13</v>
      </c>
      <c r="J408">
        <v>250</v>
      </c>
      <c r="K408">
        <v>150</v>
      </c>
      <c r="L408" t="s">
        <v>92</v>
      </c>
      <c r="M408" t="s">
        <v>57</v>
      </c>
      <c r="N408">
        <v>2.45200422100327</v>
      </c>
    </row>
    <row r="409" spans="1:14" x14ac:dyDescent="0.35">
      <c r="A409" s="12" t="s">
        <v>93</v>
      </c>
      <c r="C409" t="str">
        <f t="shared" si="6"/>
        <v>Walkamin</v>
      </c>
      <c r="D409" t="s">
        <v>91</v>
      </c>
      <c r="E409">
        <v>2</v>
      </c>
      <c r="F409">
        <v>6</v>
      </c>
      <c r="G409">
        <v>206</v>
      </c>
      <c r="H409">
        <v>1</v>
      </c>
      <c r="I409">
        <v>6</v>
      </c>
      <c r="J409">
        <v>250</v>
      </c>
      <c r="K409">
        <v>300</v>
      </c>
      <c r="L409" t="s">
        <v>55</v>
      </c>
      <c r="M409" t="s">
        <v>57</v>
      </c>
      <c r="N409">
        <v>5.930296925326461</v>
      </c>
    </row>
    <row r="410" spans="1:14" x14ac:dyDescent="0.35">
      <c r="A410" s="12" t="s">
        <v>93</v>
      </c>
      <c r="C410" t="str">
        <f t="shared" si="6"/>
        <v>Walkamin</v>
      </c>
      <c r="D410" t="s">
        <v>91</v>
      </c>
      <c r="E410">
        <v>2</v>
      </c>
      <c r="F410">
        <v>7</v>
      </c>
      <c r="G410">
        <v>207</v>
      </c>
      <c r="H410">
        <v>1</v>
      </c>
      <c r="I410">
        <v>14</v>
      </c>
      <c r="J410">
        <v>150</v>
      </c>
      <c r="K410">
        <v>300</v>
      </c>
      <c r="L410" t="s">
        <v>92</v>
      </c>
      <c r="M410" t="s">
        <v>57</v>
      </c>
      <c r="N410">
        <v>3.8514015814253852</v>
      </c>
    </row>
    <row r="411" spans="1:14" x14ac:dyDescent="0.35">
      <c r="A411" s="12" t="s">
        <v>93</v>
      </c>
      <c r="C411" t="str">
        <f t="shared" si="6"/>
        <v>Walkamin</v>
      </c>
      <c r="D411" t="s">
        <v>91</v>
      </c>
      <c r="E411">
        <v>2</v>
      </c>
      <c r="F411">
        <v>8</v>
      </c>
      <c r="G411">
        <v>208</v>
      </c>
      <c r="H411">
        <v>1</v>
      </c>
      <c r="I411">
        <v>13</v>
      </c>
      <c r="J411">
        <v>150</v>
      </c>
      <c r="K411">
        <v>150</v>
      </c>
      <c r="L411" t="s">
        <v>92</v>
      </c>
      <c r="M411" t="s">
        <v>57</v>
      </c>
      <c r="N411">
        <v>4.1248595937158443</v>
      </c>
    </row>
    <row r="412" spans="1:14" x14ac:dyDescent="0.35">
      <c r="A412" s="12" t="s">
        <v>93</v>
      </c>
      <c r="C412" t="str">
        <f t="shared" si="6"/>
        <v>Walkamin</v>
      </c>
      <c r="D412" t="s">
        <v>91</v>
      </c>
      <c r="E412">
        <v>2</v>
      </c>
      <c r="F412">
        <v>9</v>
      </c>
      <c r="G412">
        <v>209</v>
      </c>
      <c r="H412">
        <v>2</v>
      </c>
      <c r="I412">
        <v>3</v>
      </c>
      <c r="J412">
        <v>150</v>
      </c>
      <c r="K412">
        <v>450</v>
      </c>
      <c r="L412" t="s">
        <v>65</v>
      </c>
      <c r="M412" t="s">
        <v>57</v>
      </c>
      <c r="N412">
        <v>6.9864098526236198</v>
      </c>
    </row>
    <row r="413" spans="1:14" x14ac:dyDescent="0.35">
      <c r="A413" s="12" t="s">
        <v>93</v>
      </c>
      <c r="C413" t="str">
        <f t="shared" si="6"/>
        <v>Walkamin</v>
      </c>
      <c r="D413" t="s">
        <v>91</v>
      </c>
      <c r="E413">
        <v>2</v>
      </c>
      <c r="F413">
        <v>10</v>
      </c>
      <c r="G413">
        <v>210</v>
      </c>
      <c r="H413">
        <v>2</v>
      </c>
      <c r="I413">
        <v>11</v>
      </c>
      <c r="J413">
        <v>150</v>
      </c>
      <c r="K413">
        <v>450</v>
      </c>
      <c r="L413" t="s">
        <v>61</v>
      </c>
      <c r="M413" t="s">
        <v>57</v>
      </c>
      <c r="N413">
        <v>4.2774197585560421</v>
      </c>
    </row>
    <row r="414" spans="1:14" x14ac:dyDescent="0.35">
      <c r="A414" s="12" t="s">
        <v>93</v>
      </c>
      <c r="C414" t="str">
        <f t="shared" si="6"/>
        <v>Walkamin</v>
      </c>
      <c r="D414" t="s">
        <v>91</v>
      </c>
      <c r="E414">
        <v>2</v>
      </c>
      <c r="F414">
        <v>11</v>
      </c>
      <c r="G414">
        <v>211</v>
      </c>
      <c r="H414">
        <v>2</v>
      </c>
      <c r="I414">
        <v>7</v>
      </c>
      <c r="J414">
        <v>150</v>
      </c>
      <c r="K414">
        <v>450</v>
      </c>
      <c r="L414" t="s">
        <v>55</v>
      </c>
      <c r="M414" t="s">
        <v>57</v>
      </c>
      <c r="N414">
        <v>4.6462022512408856</v>
      </c>
    </row>
    <row r="415" spans="1:14" x14ac:dyDescent="0.35">
      <c r="A415" s="12" t="s">
        <v>93</v>
      </c>
      <c r="C415" t="str">
        <f t="shared" si="6"/>
        <v>Walkamin</v>
      </c>
      <c r="D415" t="s">
        <v>91</v>
      </c>
      <c r="E415">
        <v>2</v>
      </c>
      <c r="F415">
        <v>12</v>
      </c>
      <c r="G415">
        <v>212</v>
      </c>
      <c r="H415">
        <v>1</v>
      </c>
      <c r="I415">
        <v>10</v>
      </c>
      <c r="J415">
        <v>150</v>
      </c>
      <c r="K415">
        <v>300</v>
      </c>
      <c r="L415" t="s">
        <v>61</v>
      </c>
      <c r="M415" t="s">
        <v>57</v>
      </c>
      <c r="N415">
        <v>4.9472593700731888</v>
      </c>
    </row>
    <row r="416" spans="1:14" x14ac:dyDescent="0.35">
      <c r="A416" s="12" t="s">
        <v>93</v>
      </c>
      <c r="C416" t="str">
        <f t="shared" si="6"/>
        <v>Walkamin</v>
      </c>
      <c r="D416" t="s">
        <v>91</v>
      </c>
      <c r="E416">
        <v>2</v>
      </c>
      <c r="F416">
        <v>13</v>
      </c>
      <c r="G416">
        <v>213</v>
      </c>
      <c r="H416">
        <v>2</v>
      </c>
      <c r="I416">
        <v>13</v>
      </c>
      <c r="J416">
        <v>200</v>
      </c>
      <c r="K416">
        <v>150</v>
      </c>
      <c r="L416" t="s">
        <v>92</v>
      </c>
      <c r="M416" t="s">
        <v>57</v>
      </c>
      <c r="N416">
        <v>2.3139790831983902</v>
      </c>
    </row>
    <row r="417" spans="1:14" x14ac:dyDescent="0.35">
      <c r="A417" s="12" t="s">
        <v>93</v>
      </c>
      <c r="C417" t="str">
        <f t="shared" si="6"/>
        <v>Walkamin</v>
      </c>
      <c r="D417" t="s">
        <v>91</v>
      </c>
      <c r="E417">
        <v>2</v>
      </c>
      <c r="F417">
        <v>14</v>
      </c>
      <c r="G417">
        <v>214</v>
      </c>
      <c r="H417">
        <v>1</v>
      </c>
      <c r="I417">
        <v>12</v>
      </c>
      <c r="J417">
        <v>200</v>
      </c>
      <c r="K417">
        <v>600</v>
      </c>
      <c r="L417" t="s">
        <v>61</v>
      </c>
      <c r="M417" t="s">
        <v>57</v>
      </c>
      <c r="N417">
        <v>3.5898454282245256</v>
      </c>
    </row>
    <row r="418" spans="1:14" x14ac:dyDescent="0.35">
      <c r="A418" s="12" t="s">
        <v>93</v>
      </c>
      <c r="C418" t="str">
        <f t="shared" si="6"/>
        <v>Walkamin</v>
      </c>
      <c r="D418" t="s">
        <v>91</v>
      </c>
      <c r="E418">
        <v>2</v>
      </c>
      <c r="F418">
        <v>15</v>
      </c>
      <c r="G418">
        <v>215</v>
      </c>
      <c r="H418">
        <v>1</v>
      </c>
      <c r="I418">
        <v>4</v>
      </c>
      <c r="J418">
        <v>200</v>
      </c>
      <c r="K418">
        <v>600</v>
      </c>
      <c r="L418" t="s">
        <v>65</v>
      </c>
      <c r="M418" t="s">
        <v>57</v>
      </c>
      <c r="N418">
        <v>8.2280825389760519</v>
      </c>
    </row>
    <row r="419" spans="1:14" x14ac:dyDescent="0.35">
      <c r="A419" s="12" t="s">
        <v>93</v>
      </c>
      <c r="C419" t="str">
        <f t="shared" si="6"/>
        <v>Walkamin</v>
      </c>
      <c r="D419" t="s">
        <v>91</v>
      </c>
      <c r="E419">
        <v>2</v>
      </c>
      <c r="F419">
        <v>16</v>
      </c>
      <c r="G419">
        <v>216</v>
      </c>
      <c r="H419">
        <v>1</v>
      </c>
      <c r="I419">
        <v>8</v>
      </c>
      <c r="J419">
        <v>200</v>
      </c>
      <c r="K419">
        <v>600</v>
      </c>
      <c r="L419" t="s">
        <v>55</v>
      </c>
      <c r="M419" t="s">
        <v>57</v>
      </c>
      <c r="N419">
        <v>4.9060557661880173</v>
      </c>
    </row>
    <row r="420" spans="1:14" x14ac:dyDescent="0.35">
      <c r="A420" s="12" t="s">
        <v>93</v>
      </c>
      <c r="C420" t="str">
        <f t="shared" si="6"/>
        <v>Walkamin</v>
      </c>
      <c r="D420" t="s">
        <v>91</v>
      </c>
      <c r="E420">
        <v>2</v>
      </c>
      <c r="F420">
        <v>17</v>
      </c>
      <c r="G420">
        <v>217</v>
      </c>
      <c r="H420">
        <v>2</v>
      </c>
      <c r="I420">
        <v>8</v>
      </c>
      <c r="J420">
        <v>200</v>
      </c>
      <c r="K420">
        <v>600</v>
      </c>
      <c r="L420" t="s">
        <v>55</v>
      </c>
      <c r="M420" t="s">
        <v>57</v>
      </c>
      <c r="N420">
        <v>6.1021282985015626</v>
      </c>
    </row>
    <row r="421" spans="1:14" x14ac:dyDescent="0.35">
      <c r="A421" s="12" t="s">
        <v>93</v>
      </c>
      <c r="C421" t="str">
        <f t="shared" si="6"/>
        <v>Walkamin</v>
      </c>
      <c r="D421" t="s">
        <v>91</v>
      </c>
      <c r="E421">
        <v>2</v>
      </c>
      <c r="F421">
        <v>18</v>
      </c>
      <c r="G421">
        <v>218</v>
      </c>
      <c r="H421">
        <v>2</v>
      </c>
      <c r="I421">
        <v>4</v>
      </c>
      <c r="J421">
        <v>200</v>
      </c>
      <c r="K421">
        <v>600</v>
      </c>
      <c r="L421" t="s">
        <v>65</v>
      </c>
      <c r="M421" t="s">
        <v>57</v>
      </c>
      <c r="N421">
        <v>7.9997181568559714</v>
      </c>
    </row>
    <row r="422" spans="1:14" x14ac:dyDescent="0.35">
      <c r="A422" s="12" t="s">
        <v>93</v>
      </c>
      <c r="C422" t="str">
        <f t="shared" si="6"/>
        <v>Walkamin</v>
      </c>
      <c r="D422" t="s">
        <v>91</v>
      </c>
      <c r="E422">
        <v>3</v>
      </c>
      <c r="F422">
        <v>1</v>
      </c>
      <c r="G422">
        <v>301</v>
      </c>
      <c r="H422">
        <v>2</v>
      </c>
      <c r="I422">
        <v>16</v>
      </c>
      <c r="J422">
        <v>250</v>
      </c>
      <c r="K422">
        <v>600</v>
      </c>
      <c r="L422" t="s">
        <v>92</v>
      </c>
      <c r="M422" t="s">
        <v>57</v>
      </c>
      <c r="N422">
        <v>3.8018410852713185</v>
      </c>
    </row>
    <row r="423" spans="1:14" x14ac:dyDescent="0.35">
      <c r="A423" s="12" t="s">
        <v>93</v>
      </c>
      <c r="C423" t="str">
        <f t="shared" si="6"/>
        <v>Walkamin</v>
      </c>
      <c r="D423" t="s">
        <v>91</v>
      </c>
      <c r="E423">
        <v>3</v>
      </c>
      <c r="F423">
        <v>2</v>
      </c>
      <c r="G423">
        <v>302</v>
      </c>
      <c r="H423">
        <v>2</v>
      </c>
      <c r="I423">
        <v>10</v>
      </c>
      <c r="J423">
        <v>250</v>
      </c>
      <c r="K423">
        <v>300</v>
      </c>
      <c r="L423" t="s">
        <v>61</v>
      </c>
      <c r="M423" t="s">
        <v>57</v>
      </c>
      <c r="N423">
        <v>5.3807494359322234</v>
      </c>
    </row>
    <row r="424" spans="1:14" x14ac:dyDescent="0.35">
      <c r="A424" s="12" t="s">
        <v>93</v>
      </c>
      <c r="C424" t="str">
        <f t="shared" si="6"/>
        <v>Walkamin</v>
      </c>
      <c r="D424" t="s">
        <v>91</v>
      </c>
      <c r="E424">
        <v>3</v>
      </c>
      <c r="F424">
        <v>3</v>
      </c>
      <c r="G424">
        <v>303</v>
      </c>
      <c r="H424">
        <v>2</v>
      </c>
      <c r="I424">
        <v>15</v>
      </c>
      <c r="J424">
        <v>250</v>
      </c>
      <c r="K424">
        <v>450</v>
      </c>
      <c r="L424" t="s">
        <v>92</v>
      </c>
      <c r="M424" t="s">
        <v>57</v>
      </c>
      <c r="N424">
        <v>2.0543993599858426</v>
      </c>
    </row>
    <row r="425" spans="1:14" x14ac:dyDescent="0.35">
      <c r="A425" s="12" t="s">
        <v>93</v>
      </c>
      <c r="C425" t="str">
        <f t="shared" si="6"/>
        <v>Walkamin</v>
      </c>
      <c r="D425" t="s">
        <v>91</v>
      </c>
      <c r="E425">
        <v>3</v>
      </c>
      <c r="F425">
        <v>4</v>
      </c>
      <c r="G425">
        <v>304</v>
      </c>
      <c r="H425">
        <v>1</v>
      </c>
      <c r="I425">
        <v>12</v>
      </c>
      <c r="J425">
        <v>250</v>
      </c>
      <c r="K425">
        <v>600</v>
      </c>
      <c r="L425" t="s">
        <v>61</v>
      </c>
      <c r="M425" t="s">
        <v>57</v>
      </c>
      <c r="N425">
        <v>4.3008463444487566</v>
      </c>
    </row>
    <row r="426" spans="1:14" x14ac:dyDescent="0.35">
      <c r="A426" s="12" t="s">
        <v>93</v>
      </c>
      <c r="C426" t="str">
        <f t="shared" si="6"/>
        <v>Walkamin</v>
      </c>
      <c r="D426" t="s">
        <v>91</v>
      </c>
      <c r="E426">
        <v>3</v>
      </c>
      <c r="F426">
        <v>5</v>
      </c>
      <c r="G426">
        <v>305</v>
      </c>
      <c r="H426">
        <v>1</v>
      </c>
      <c r="I426">
        <v>1</v>
      </c>
      <c r="J426">
        <v>250</v>
      </c>
      <c r="K426">
        <v>150</v>
      </c>
      <c r="L426" t="s">
        <v>65</v>
      </c>
      <c r="M426" t="s">
        <v>57</v>
      </c>
      <c r="N426">
        <v>2.6347571918811146</v>
      </c>
    </row>
    <row r="427" spans="1:14" x14ac:dyDescent="0.35">
      <c r="A427" s="12" t="s">
        <v>93</v>
      </c>
      <c r="C427" t="str">
        <f t="shared" si="6"/>
        <v>Walkamin</v>
      </c>
      <c r="D427" t="s">
        <v>91</v>
      </c>
      <c r="E427">
        <v>3</v>
      </c>
      <c r="F427">
        <v>6</v>
      </c>
      <c r="G427">
        <v>306</v>
      </c>
      <c r="H427">
        <v>1</v>
      </c>
      <c r="I427">
        <v>8</v>
      </c>
      <c r="J427">
        <v>250</v>
      </c>
      <c r="K427">
        <v>600</v>
      </c>
      <c r="L427" t="s">
        <v>55</v>
      </c>
      <c r="M427" t="s">
        <v>57</v>
      </c>
      <c r="N427">
        <v>6.5041687375591906</v>
      </c>
    </row>
    <row r="428" spans="1:14" x14ac:dyDescent="0.35">
      <c r="A428" s="12" t="s">
        <v>93</v>
      </c>
      <c r="C428" t="str">
        <f t="shared" si="6"/>
        <v>Walkamin</v>
      </c>
      <c r="D428" t="s">
        <v>91</v>
      </c>
      <c r="E428">
        <v>3</v>
      </c>
      <c r="F428">
        <v>7</v>
      </c>
      <c r="G428">
        <v>307</v>
      </c>
      <c r="H428">
        <v>1</v>
      </c>
      <c r="I428">
        <v>2</v>
      </c>
      <c r="J428">
        <v>150</v>
      </c>
      <c r="K428">
        <v>300</v>
      </c>
      <c r="L428" t="s">
        <v>65</v>
      </c>
      <c r="M428" t="s">
        <v>57</v>
      </c>
      <c r="N428">
        <v>8.7443726672408868</v>
      </c>
    </row>
    <row r="429" spans="1:14" x14ac:dyDescent="0.35">
      <c r="A429" s="12" t="s">
        <v>93</v>
      </c>
      <c r="C429" t="str">
        <f t="shared" si="6"/>
        <v>Walkamin</v>
      </c>
      <c r="D429" t="s">
        <v>91</v>
      </c>
      <c r="E429">
        <v>3</v>
      </c>
      <c r="F429">
        <v>8</v>
      </c>
      <c r="G429">
        <v>308</v>
      </c>
      <c r="H429">
        <v>2</v>
      </c>
      <c r="I429">
        <v>10</v>
      </c>
      <c r="J429">
        <v>150</v>
      </c>
      <c r="K429">
        <v>300</v>
      </c>
      <c r="L429" t="s">
        <v>61</v>
      </c>
      <c r="M429" t="s">
        <v>57</v>
      </c>
      <c r="N429">
        <v>5.3295817535898751</v>
      </c>
    </row>
    <row r="430" spans="1:14" x14ac:dyDescent="0.35">
      <c r="A430" s="12" t="s">
        <v>93</v>
      </c>
      <c r="C430" t="str">
        <f t="shared" si="6"/>
        <v>Walkamin</v>
      </c>
      <c r="D430" t="s">
        <v>91</v>
      </c>
      <c r="E430">
        <v>3</v>
      </c>
      <c r="F430">
        <v>9</v>
      </c>
      <c r="G430">
        <v>309</v>
      </c>
      <c r="H430">
        <v>2</v>
      </c>
      <c r="I430">
        <v>14</v>
      </c>
      <c r="J430">
        <v>150</v>
      </c>
      <c r="K430">
        <v>300</v>
      </c>
      <c r="L430" t="s">
        <v>92</v>
      </c>
      <c r="M430" t="s">
        <v>57</v>
      </c>
      <c r="N430">
        <v>3.5030997800798085</v>
      </c>
    </row>
    <row r="431" spans="1:14" x14ac:dyDescent="0.35">
      <c r="A431" s="12" t="s">
        <v>93</v>
      </c>
      <c r="C431" t="str">
        <f t="shared" si="6"/>
        <v>Walkamin</v>
      </c>
      <c r="D431" t="s">
        <v>91</v>
      </c>
      <c r="E431">
        <v>3</v>
      </c>
      <c r="F431">
        <v>10</v>
      </c>
      <c r="G431">
        <v>310</v>
      </c>
      <c r="H431">
        <v>2</v>
      </c>
      <c r="I431">
        <v>5</v>
      </c>
      <c r="J431">
        <v>150</v>
      </c>
      <c r="K431">
        <v>150</v>
      </c>
      <c r="L431" t="s">
        <v>55</v>
      </c>
      <c r="M431" t="s">
        <v>57</v>
      </c>
      <c r="N431">
        <v>2.6702052920162007</v>
      </c>
    </row>
    <row r="432" spans="1:14" x14ac:dyDescent="0.35">
      <c r="A432" s="12" t="s">
        <v>93</v>
      </c>
      <c r="C432" t="str">
        <f t="shared" si="6"/>
        <v>Walkamin</v>
      </c>
      <c r="D432" t="s">
        <v>91</v>
      </c>
      <c r="E432">
        <v>3</v>
      </c>
      <c r="F432">
        <v>11</v>
      </c>
      <c r="G432">
        <v>311</v>
      </c>
      <c r="H432">
        <v>1</v>
      </c>
      <c r="I432">
        <v>12</v>
      </c>
      <c r="J432">
        <v>150</v>
      </c>
      <c r="K432">
        <v>600</v>
      </c>
      <c r="L432" t="s">
        <v>61</v>
      </c>
      <c r="M432" t="s">
        <v>57</v>
      </c>
      <c r="N432">
        <v>5.5420789288231154</v>
      </c>
    </row>
    <row r="433" spans="1:14" x14ac:dyDescent="0.35">
      <c r="A433" s="12" t="s">
        <v>93</v>
      </c>
      <c r="C433" t="str">
        <f t="shared" si="6"/>
        <v>Walkamin</v>
      </c>
      <c r="D433" t="s">
        <v>91</v>
      </c>
      <c r="E433">
        <v>3</v>
      </c>
      <c r="F433">
        <v>12</v>
      </c>
      <c r="G433">
        <v>312</v>
      </c>
      <c r="H433">
        <v>1</v>
      </c>
      <c r="I433">
        <v>16</v>
      </c>
      <c r="J433">
        <v>150</v>
      </c>
      <c r="K433">
        <v>600</v>
      </c>
      <c r="L433" t="s">
        <v>92</v>
      </c>
      <c r="M433" t="s">
        <v>57</v>
      </c>
      <c r="N433">
        <v>3.6896146285375169</v>
      </c>
    </row>
    <row r="434" spans="1:14" x14ac:dyDescent="0.35">
      <c r="A434" s="12" t="s">
        <v>93</v>
      </c>
      <c r="C434" t="str">
        <f t="shared" si="6"/>
        <v>Walkamin</v>
      </c>
      <c r="D434" t="s">
        <v>91</v>
      </c>
      <c r="E434">
        <v>3</v>
      </c>
      <c r="F434">
        <v>13</v>
      </c>
      <c r="G434">
        <v>313</v>
      </c>
      <c r="H434">
        <v>1</v>
      </c>
      <c r="I434">
        <v>15</v>
      </c>
      <c r="J434">
        <v>200</v>
      </c>
      <c r="K434">
        <v>450</v>
      </c>
      <c r="L434" t="s">
        <v>92</v>
      </c>
      <c r="M434" t="s">
        <v>57</v>
      </c>
      <c r="N434">
        <v>3.422010668359099</v>
      </c>
    </row>
    <row r="435" spans="1:14" x14ac:dyDescent="0.35">
      <c r="A435" s="12" t="s">
        <v>93</v>
      </c>
      <c r="C435" t="str">
        <f t="shared" si="6"/>
        <v>Walkamin</v>
      </c>
      <c r="D435" t="s">
        <v>91</v>
      </c>
      <c r="E435">
        <v>3</v>
      </c>
      <c r="F435">
        <v>14</v>
      </c>
      <c r="G435">
        <v>314</v>
      </c>
      <c r="H435">
        <v>3</v>
      </c>
      <c r="I435">
        <v>8</v>
      </c>
      <c r="J435">
        <v>200</v>
      </c>
      <c r="K435">
        <v>600</v>
      </c>
      <c r="L435" t="s">
        <v>55</v>
      </c>
      <c r="M435" t="s">
        <v>57</v>
      </c>
      <c r="N435">
        <v>2.5104904615308539</v>
      </c>
    </row>
    <row r="436" spans="1:14" x14ac:dyDescent="0.35">
      <c r="A436" s="12" t="s">
        <v>93</v>
      </c>
      <c r="C436" t="str">
        <f t="shared" si="6"/>
        <v>Walkamin</v>
      </c>
      <c r="D436" t="s">
        <v>91</v>
      </c>
      <c r="E436">
        <v>3</v>
      </c>
      <c r="F436">
        <v>15</v>
      </c>
      <c r="G436">
        <v>315</v>
      </c>
      <c r="H436">
        <v>1</v>
      </c>
      <c r="I436">
        <v>11</v>
      </c>
      <c r="J436">
        <v>200</v>
      </c>
      <c r="K436">
        <v>450</v>
      </c>
      <c r="L436" t="s">
        <v>61</v>
      </c>
      <c r="M436" t="s">
        <v>57</v>
      </c>
      <c r="N436">
        <v>6.106274442487388</v>
      </c>
    </row>
    <row r="437" spans="1:14" x14ac:dyDescent="0.35">
      <c r="A437" s="12" t="s">
        <v>93</v>
      </c>
      <c r="C437" t="str">
        <f t="shared" si="6"/>
        <v>Walkamin</v>
      </c>
      <c r="D437" t="s">
        <v>91</v>
      </c>
      <c r="E437">
        <v>3</v>
      </c>
      <c r="F437">
        <v>16</v>
      </c>
      <c r="G437">
        <v>316</v>
      </c>
      <c r="H437">
        <v>1</v>
      </c>
      <c r="I437">
        <v>1</v>
      </c>
      <c r="J437">
        <v>200</v>
      </c>
      <c r="K437">
        <v>150</v>
      </c>
      <c r="L437" t="s">
        <v>65</v>
      </c>
      <c r="M437" t="s">
        <v>57</v>
      </c>
      <c r="N437">
        <v>5.9607046579210188</v>
      </c>
    </row>
    <row r="438" spans="1:14" x14ac:dyDescent="0.35">
      <c r="A438" s="12" t="s">
        <v>93</v>
      </c>
      <c r="C438" t="str">
        <f t="shared" si="6"/>
        <v>Walkamin</v>
      </c>
      <c r="D438" t="s">
        <v>91</v>
      </c>
      <c r="E438">
        <v>3</v>
      </c>
      <c r="F438">
        <v>17</v>
      </c>
      <c r="G438">
        <v>317</v>
      </c>
      <c r="H438">
        <v>1</v>
      </c>
      <c r="I438">
        <v>10</v>
      </c>
      <c r="J438">
        <v>200</v>
      </c>
      <c r="K438">
        <v>300</v>
      </c>
      <c r="L438" t="s">
        <v>61</v>
      </c>
      <c r="M438" t="s">
        <v>57</v>
      </c>
      <c r="N438">
        <v>5.2353332591521093</v>
      </c>
    </row>
    <row r="439" spans="1:14" x14ac:dyDescent="0.35">
      <c r="A439" s="12" t="s">
        <v>93</v>
      </c>
      <c r="C439" t="str">
        <f t="shared" si="6"/>
        <v>Walkamin</v>
      </c>
      <c r="D439" t="s">
        <v>91</v>
      </c>
      <c r="E439">
        <v>3</v>
      </c>
      <c r="F439">
        <v>18</v>
      </c>
      <c r="G439">
        <v>318</v>
      </c>
      <c r="H439">
        <v>2</v>
      </c>
      <c r="I439">
        <v>1</v>
      </c>
      <c r="J439">
        <v>200</v>
      </c>
      <c r="K439">
        <v>150</v>
      </c>
      <c r="L439" t="s">
        <v>65</v>
      </c>
      <c r="M439" t="s">
        <v>57</v>
      </c>
      <c r="N439">
        <v>8.6873193637205404</v>
      </c>
    </row>
    <row r="440" spans="1:14" x14ac:dyDescent="0.35">
      <c r="A440" s="12" t="s">
        <v>93</v>
      </c>
      <c r="C440" t="str">
        <f t="shared" si="6"/>
        <v>Walkamin</v>
      </c>
      <c r="D440" t="s">
        <v>91</v>
      </c>
      <c r="E440">
        <v>4</v>
      </c>
      <c r="F440">
        <v>1</v>
      </c>
      <c r="G440">
        <v>401</v>
      </c>
      <c r="H440">
        <v>1</v>
      </c>
      <c r="I440">
        <v>3</v>
      </c>
      <c r="J440">
        <v>250</v>
      </c>
      <c r="K440">
        <v>450</v>
      </c>
      <c r="L440" t="s">
        <v>65</v>
      </c>
      <c r="M440" t="s">
        <v>57</v>
      </c>
      <c r="N440">
        <v>6.9869146380162315</v>
      </c>
    </row>
    <row r="441" spans="1:14" x14ac:dyDescent="0.35">
      <c r="A441" s="12" t="s">
        <v>93</v>
      </c>
      <c r="C441" t="str">
        <f t="shared" si="6"/>
        <v>Walkamin</v>
      </c>
      <c r="D441" t="s">
        <v>91</v>
      </c>
      <c r="E441">
        <v>4</v>
      </c>
      <c r="F441">
        <v>2</v>
      </c>
      <c r="G441">
        <v>402</v>
      </c>
      <c r="H441">
        <v>2</v>
      </c>
      <c r="I441">
        <v>13</v>
      </c>
      <c r="J441">
        <v>250</v>
      </c>
      <c r="K441">
        <v>150</v>
      </c>
      <c r="L441" t="s">
        <v>92</v>
      </c>
      <c r="M441" t="s">
        <v>57</v>
      </c>
      <c r="N441">
        <v>4.89340806515784</v>
      </c>
    </row>
    <row r="442" spans="1:14" x14ac:dyDescent="0.35">
      <c r="A442" s="12" t="s">
        <v>93</v>
      </c>
      <c r="C442" t="str">
        <f t="shared" si="6"/>
        <v>Walkamin</v>
      </c>
      <c r="D442" t="s">
        <v>91</v>
      </c>
      <c r="E442">
        <v>4</v>
      </c>
      <c r="F442">
        <v>3</v>
      </c>
      <c r="G442">
        <v>403</v>
      </c>
      <c r="H442">
        <v>2</v>
      </c>
      <c r="I442">
        <v>14</v>
      </c>
      <c r="J442">
        <v>250</v>
      </c>
      <c r="K442">
        <v>300</v>
      </c>
      <c r="L442" t="s">
        <v>92</v>
      </c>
      <c r="M442" t="s">
        <v>57</v>
      </c>
      <c r="N442">
        <v>3.5953022805265409</v>
      </c>
    </row>
    <row r="443" spans="1:14" x14ac:dyDescent="0.35">
      <c r="A443" s="12" t="s">
        <v>93</v>
      </c>
      <c r="C443" t="str">
        <f t="shared" si="6"/>
        <v>Walkamin</v>
      </c>
      <c r="D443" t="s">
        <v>91</v>
      </c>
      <c r="E443">
        <v>4</v>
      </c>
      <c r="F443">
        <v>4</v>
      </c>
      <c r="G443">
        <v>404</v>
      </c>
      <c r="H443">
        <v>2</v>
      </c>
      <c r="I443">
        <v>1</v>
      </c>
      <c r="J443">
        <v>250</v>
      </c>
      <c r="K443">
        <v>150</v>
      </c>
      <c r="L443" t="s">
        <v>65</v>
      </c>
      <c r="M443" t="s">
        <v>57</v>
      </c>
      <c r="N443">
        <v>6.9480518155854769</v>
      </c>
    </row>
    <row r="444" spans="1:14" x14ac:dyDescent="0.35">
      <c r="A444" s="12" t="s">
        <v>93</v>
      </c>
      <c r="C444" t="str">
        <f t="shared" si="6"/>
        <v>Walkamin</v>
      </c>
      <c r="D444" t="s">
        <v>91</v>
      </c>
      <c r="E444">
        <v>4</v>
      </c>
      <c r="F444">
        <v>5</v>
      </c>
      <c r="G444">
        <v>405</v>
      </c>
      <c r="H444">
        <v>2</v>
      </c>
      <c r="I444">
        <v>7</v>
      </c>
      <c r="J444">
        <v>250</v>
      </c>
      <c r="K444">
        <v>450</v>
      </c>
      <c r="L444" t="s">
        <v>55</v>
      </c>
      <c r="M444" t="s">
        <v>57</v>
      </c>
      <c r="N444">
        <v>4.5071150097465891</v>
      </c>
    </row>
    <row r="445" spans="1:14" x14ac:dyDescent="0.35">
      <c r="A445" s="12" t="s">
        <v>93</v>
      </c>
      <c r="C445" t="str">
        <f t="shared" si="6"/>
        <v>Walkamin</v>
      </c>
      <c r="D445" t="s">
        <v>91</v>
      </c>
      <c r="E445">
        <v>4</v>
      </c>
      <c r="F445">
        <v>6</v>
      </c>
      <c r="G445">
        <v>406</v>
      </c>
      <c r="H445">
        <v>3</v>
      </c>
      <c r="I445">
        <v>16</v>
      </c>
      <c r="J445">
        <v>250</v>
      </c>
      <c r="K445">
        <v>600</v>
      </c>
      <c r="L445" t="s">
        <v>92</v>
      </c>
      <c r="M445" t="s">
        <v>57</v>
      </c>
      <c r="N445">
        <v>2.896217870257038</v>
      </c>
    </row>
    <row r="446" spans="1:14" x14ac:dyDescent="0.35">
      <c r="A446" s="12" t="s">
        <v>93</v>
      </c>
      <c r="C446" t="str">
        <f t="shared" si="6"/>
        <v>Walkamin</v>
      </c>
      <c r="D446" t="s">
        <v>91</v>
      </c>
      <c r="E446">
        <v>4</v>
      </c>
      <c r="F446">
        <v>7</v>
      </c>
      <c r="G446">
        <v>407</v>
      </c>
      <c r="H446">
        <v>1</v>
      </c>
      <c r="I446">
        <v>4</v>
      </c>
      <c r="J446">
        <v>150</v>
      </c>
      <c r="K446">
        <v>600</v>
      </c>
      <c r="L446" t="s">
        <v>65</v>
      </c>
      <c r="M446" t="s">
        <v>57</v>
      </c>
      <c r="N446">
        <v>7.9251325989392098</v>
      </c>
    </row>
    <row r="447" spans="1:14" x14ac:dyDescent="0.35">
      <c r="A447" s="12" t="s">
        <v>93</v>
      </c>
      <c r="C447" t="str">
        <f t="shared" si="6"/>
        <v>Walkamin</v>
      </c>
      <c r="D447" t="s">
        <v>91</v>
      </c>
      <c r="E447">
        <v>4</v>
      </c>
      <c r="F447">
        <v>8</v>
      </c>
      <c r="G447">
        <v>408</v>
      </c>
      <c r="H447">
        <v>1</v>
      </c>
      <c r="I447">
        <v>15</v>
      </c>
      <c r="J447">
        <v>150</v>
      </c>
      <c r="K447">
        <v>450</v>
      </c>
      <c r="L447" t="s">
        <v>92</v>
      </c>
      <c r="M447" t="s">
        <v>57</v>
      </c>
      <c r="N447">
        <v>4.3572338828696786</v>
      </c>
    </row>
    <row r="448" spans="1:14" x14ac:dyDescent="0.35">
      <c r="A448" s="12" t="s">
        <v>93</v>
      </c>
      <c r="C448" t="str">
        <f t="shared" si="6"/>
        <v>Walkamin</v>
      </c>
      <c r="D448" t="s">
        <v>91</v>
      </c>
      <c r="E448">
        <v>4</v>
      </c>
      <c r="F448">
        <v>9</v>
      </c>
      <c r="G448">
        <v>409</v>
      </c>
      <c r="H448">
        <v>2</v>
      </c>
      <c r="I448">
        <v>2</v>
      </c>
      <c r="J448">
        <v>150</v>
      </c>
      <c r="K448">
        <v>300</v>
      </c>
      <c r="L448" t="s">
        <v>65</v>
      </c>
      <c r="M448" t="s">
        <v>57</v>
      </c>
      <c r="N448">
        <v>7.3585207490119222</v>
      </c>
    </row>
    <row r="449" spans="1:14" x14ac:dyDescent="0.35">
      <c r="A449" s="12" t="s">
        <v>93</v>
      </c>
      <c r="C449" t="str">
        <f t="shared" si="6"/>
        <v>Walkamin</v>
      </c>
      <c r="D449" t="s">
        <v>91</v>
      </c>
      <c r="E449">
        <v>4</v>
      </c>
      <c r="F449">
        <v>10</v>
      </c>
      <c r="G449">
        <v>410</v>
      </c>
      <c r="H449">
        <v>2</v>
      </c>
      <c r="I449">
        <v>9</v>
      </c>
      <c r="J449">
        <v>150</v>
      </c>
      <c r="K449">
        <v>150</v>
      </c>
      <c r="L449" t="s">
        <v>61</v>
      </c>
      <c r="M449" t="s">
        <v>57</v>
      </c>
      <c r="N449">
        <v>7.2552291581667347</v>
      </c>
    </row>
    <row r="450" spans="1:14" x14ac:dyDescent="0.35">
      <c r="A450" s="12" t="s">
        <v>93</v>
      </c>
      <c r="C450" t="str">
        <f t="shared" si="6"/>
        <v>Walkamin</v>
      </c>
      <c r="D450" t="s">
        <v>91</v>
      </c>
      <c r="E450">
        <v>4</v>
      </c>
      <c r="F450">
        <v>11</v>
      </c>
      <c r="G450">
        <v>411</v>
      </c>
      <c r="H450">
        <v>2</v>
      </c>
      <c r="I450">
        <v>1</v>
      </c>
      <c r="J450">
        <v>150</v>
      </c>
      <c r="K450">
        <v>150</v>
      </c>
      <c r="L450" t="s">
        <v>65</v>
      </c>
      <c r="M450" t="s">
        <v>57</v>
      </c>
      <c r="N450">
        <v>5.6662328885417992</v>
      </c>
    </row>
    <row r="451" spans="1:14" x14ac:dyDescent="0.35">
      <c r="A451" s="12" t="s">
        <v>93</v>
      </c>
      <c r="C451" t="str">
        <f t="shared" si="6"/>
        <v>Walkamin</v>
      </c>
      <c r="D451" t="s">
        <v>91</v>
      </c>
      <c r="E451">
        <v>4</v>
      </c>
      <c r="F451">
        <v>12</v>
      </c>
      <c r="G451">
        <v>412</v>
      </c>
      <c r="H451">
        <v>2</v>
      </c>
      <c r="I451">
        <v>12</v>
      </c>
      <c r="J451">
        <v>150</v>
      </c>
      <c r="K451">
        <v>600</v>
      </c>
      <c r="L451" t="s">
        <v>61</v>
      </c>
      <c r="M451" t="s">
        <v>57</v>
      </c>
      <c r="N451">
        <v>5.2731998708427508</v>
      </c>
    </row>
    <row r="452" spans="1:14" x14ac:dyDescent="0.35">
      <c r="A452" s="12" t="s">
        <v>93</v>
      </c>
      <c r="C452" t="str">
        <f t="shared" ref="C452:C515" si="7">C451</f>
        <v>Walkamin</v>
      </c>
      <c r="D452" t="s">
        <v>91</v>
      </c>
      <c r="E452">
        <v>4</v>
      </c>
      <c r="F452">
        <v>13</v>
      </c>
      <c r="G452">
        <v>413</v>
      </c>
      <c r="H452">
        <v>2</v>
      </c>
      <c r="I452">
        <v>10</v>
      </c>
      <c r="J452">
        <v>200</v>
      </c>
      <c r="K452">
        <v>300</v>
      </c>
      <c r="L452" t="s">
        <v>61</v>
      </c>
      <c r="M452" t="s">
        <v>57</v>
      </c>
      <c r="N452">
        <v>7.8350397796817637</v>
      </c>
    </row>
    <row r="453" spans="1:14" x14ac:dyDescent="0.35">
      <c r="A453" s="12" t="s">
        <v>93</v>
      </c>
      <c r="C453" t="str">
        <f t="shared" si="7"/>
        <v>Walkamin</v>
      </c>
      <c r="D453" t="s">
        <v>91</v>
      </c>
      <c r="E453">
        <v>4</v>
      </c>
      <c r="F453">
        <v>14</v>
      </c>
      <c r="G453">
        <v>414</v>
      </c>
      <c r="H453">
        <v>2</v>
      </c>
      <c r="I453">
        <v>7</v>
      </c>
      <c r="J453">
        <v>200</v>
      </c>
      <c r="K453">
        <v>450</v>
      </c>
      <c r="L453" t="s">
        <v>55</v>
      </c>
      <c r="M453" t="s">
        <v>57</v>
      </c>
      <c r="N453">
        <v>4.8056397898816821</v>
      </c>
    </row>
    <row r="454" spans="1:14" x14ac:dyDescent="0.35">
      <c r="A454" s="12" t="s">
        <v>93</v>
      </c>
      <c r="C454" t="str">
        <f t="shared" si="7"/>
        <v>Walkamin</v>
      </c>
      <c r="D454" t="s">
        <v>91</v>
      </c>
      <c r="E454">
        <v>4</v>
      </c>
      <c r="F454">
        <v>15</v>
      </c>
      <c r="G454">
        <v>415</v>
      </c>
      <c r="H454">
        <v>2</v>
      </c>
      <c r="I454">
        <v>12</v>
      </c>
      <c r="J454">
        <v>200</v>
      </c>
      <c r="K454">
        <v>600</v>
      </c>
      <c r="L454" t="s">
        <v>61</v>
      </c>
      <c r="M454" t="s">
        <v>57</v>
      </c>
      <c r="N454">
        <v>5.6297963542217593</v>
      </c>
    </row>
    <row r="455" spans="1:14" x14ac:dyDescent="0.35">
      <c r="A455" s="12" t="s">
        <v>93</v>
      </c>
      <c r="C455" t="str">
        <f t="shared" si="7"/>
        <v>Walkamin</v>
      </c>
      <c r="D455" t="s">
        <v>91</v>
      </c>
      <c r="E455">
        <v>4</v>
      </c>
      <c r="F455">
        <v>16</v>
      </c>
      <c r="G455">
        <v>416</v>
      </c>
      <c r="H455">
        <v>1</v>
      </c>
      <c r="I455">
        <v>9</v>
      </c>
      <c r="J455">
        <v>200</v>
      </c>
      <c r="K455">
        <v>150</v>
      </c>
      <c r="L455" t="s">
        <v>61</v>
      </c>
      <c r="M455" t="s">
        <v>57</v>
      </c>
      <c r="N455">
        <v>6.1839890423733754</v>
      </c>
    </row>
    <row r="456" spans="1:14" x14ac:dyDescent="0.35">
      <c r="A456" s="12" t="s">
        <v>93</v>
      </c>
      <c r="C456" t="str">
        <f t="shared" si="7"/>
        <v>Walkamin</v>
      </c>
      <c r="D456" t="s">
        <v>91</v>
      </c>
      <c r="E456">
        <v>4</v>
      </c>
      <c r="F456">
        <v>17</v>
      </c>
      <c r="G456">
        <v>417</v>
      </c>
      <c r="H456">
        <v>3</v>
      </c>
      <c r="I456">
        <v>13</v>
      </c>
      <c r="J456">
        <v>200</v>
      </c>
      <c r="K456">
        <v>150</v>
      </c>
      <c r="L456" t="s">
        <v>92</v>
      </c>
      <c r="M456" t="s">
        <v>57</v>
      </c>
      <c r="N456">
        <v>4.0727858527131788</v>
      </c>
    </row>
    <row r="457" spans="1:14" x14ac:dyDescent="0.35">
      <c r="A457" s="12" t="s">
        <v>93</v>
      </c>
      <c r="C457" t="str">
        <f t="shared" si="7"/>
        <v>Walkamin</v>
      </c>
      <c r="D457" t="s">
        <v>91</v>
      </c>
      <c r="E457">
        <v>4</v>
      </c>
      <c r="F457">
        <v>18</v>
      </c>
      <c r="G457">
        <v>418</v>
      </c>
      <c r="H457">
        <v>2</v>
      </c>
      <c r="I457">
        <v>11</v>
      </c>
      <c r="J457">
        <v>200</v>
      </c>
      <c r="K457">
        <v>450</v>
      </c>
      <c r="L457" t="s">
        <v>61</v>
      </c>
      <c r="M457" t="s">
        <v>57</v>
      </c>
      <c r="N457">
        <v>4.7305354268822297</v>
      </c>
    </row>
    <row r="458" spans="1:14" x14ac:dyDescent="0.35">
      <c r="A458" s="12" t="s">
        <v>93</v>
      </c>
      <c r="C458" t="str">
        <f t="shared" si="7"/>
        <v>Walkamin</v>
      </c>
      <c r="D458" t="s">
        <v>91</v>
      </c>
      <c r="E458">
        <v>5</v>
      </c>
      <c r="F458">
        <v>1</v>
      </c>
      <c r="G458">
        <v>501</v>
      </c>
      <c r="H458">
        <v>3</v>
      </c>
      <c r="I458">
        <v>15</v>
      </c>
      <c r="J458">
        <v>250</v>
      </c>
      <c r="K458">
        <v>450</v>
      </c>
      <c r="L458" t="s">
        <v>92</v>
      </c>
      <c r="M458" t="s">
        <v>57</v>
      </c>
      <c r="N458">
        <v>3.8454682868561139</v>
      </c>
    </row>
    <row r="459" spans="1:14" x14ac:dyDescent="0.35">
      <c r="A459" s="12" t="s">
        <v>93</v>
      </c>
      <c r="C459" t="str">
        <f t="shared" si="7"/>
        <v>Walkamin</v>
      </c>
      <c r="D459" t="s">
        <v>91</v>
      </c>
      <c r="E459">
        <v>5</v>
      </c>
      <c r="F459">
        <v>2</v>
      </c>
      <c r="G459">
        <v>502</v>
      </c>
      <c r="H459">
        <v>3</v>
      </c>
      <c r="I459">
        <v>7</v>
      </c>
      <c r="J459">
        <v>250</v>
      </c>
      <c r="K459">
        <v>450</v>
      </c>
      <c r="L459" t="s">
        <v>55</v>
      </c>
      <c r="M459" t="s">
        <v>57</v>
      </c>
      <c r="N459">
        <v>6.5700510493477058</v>
      </c>
    </row>
    <row r="460" spans="1:14" x14ac:dyDescent="0.35">
      <c r="A460" s="12" t="s">
        <v>93</v>
      </c>
      <c r="C460" t="str">
        <f t="shared" si="7"/>
        <v>Walkamin</v>
      </c>
      <c r="D460" t="s">
        <v>91</v>
      </c>
      <c r="E460">
        <v>5</v>
      </c>
      <c r="F460">
        <v>3</v>
      </c>
      <c r="G460">
        <v>503</v>
      </c>
      <c r="H460">
        <v>2</v>
      </c>
      <c r="I460">
        <v>12</v>
      </c>
      <c r="J460">
        <v>250</v>
      </c>
      <c r="K460">
        <v>600</v>
      </c>
      <c r="L460" t="s">
        <v>61</v>
      </c>
      <c r="M460" t="s">
        <v>57</v>
      </c>
      <c r="N460">
        <v>2.7849722860753707</v>
      </c>
    </row>
    <row r="461" spans="1:14" x14ac:dyDescent="0.35">
      <c r="A461" s="12" t="s">
        <v>93</v>
      </c>
      <c r="C461" t="str">
        <f t="shared" si="7"/>
        <v>Walkamin</v>
      </c>
      <c r="D461" t="s">
        <v>91</v>
      </c>
      <c r="E461">
        <v>5</v>
      </c>
      <c r="F461">
        <v>4</v>
      </c>
      <c r="G461">
        <v>504</v>
      </c>
      <c r="H461">
        <v>1</v>
      </c>
      <c r="I461">
        <v>2</v>
      </c>
      <c r="J461">
        <v>250</v>
      </c>
      <c r="K461">
        <v>300</v>
      </c>
      <c r="L461" t="s">
        <v>65</v>
      </c>
      <c r="M461" t="s">
        <v>57</v>
      </c>
      <c r="N461">
        <v>2.0117300328678116</v>
      </c>
    </row>
    <row r="462" spans="1:14" x14ac:dyDescent="0.35">
      <c r="A462" s="12" t="s">
        <v>93</v>
      </c>
      <c r="C462" t="str">
        <f t="shared" si="7"/>
        <v>Walkamin</v>
      </c>
      <c r="D462" t="s">
        <v>91</v>
      </c>
      <c r="E462">
        <v>5</v>
      </c>
      <c r="F462">
        <v>5</v>
      </c>
      <c r="G462">
        <v>505</v>
      </c>
      <c r="H462">
        <v>3</v>
      </c>
      <c r="I462">
        <v>9</v>
      </c>
      <c r="J462">
        <v>250</v>
      </c>
      <c r="K462">
        <v>150</v>
      </c>
      <c r="L462" t="s">
        <v>61</v>
      </c>
      <c r="M462" t="s">
        <v>57</v>
      </c>
      <c r="N462">
        <v>6.4250891384173281</v>
      </c>
    </row>
    <row r="463" spans="1:14" x14ac:dyDescent="0.35">
      <c r="A463" s="12" t="s">
        <v>93</v>
      </c>
      <c r="C463" t="str">
        <f t="shared" si="7"/>
        <v>Walkamin</v>
      </c>
      <c r="D463" t="s">
        <v>91</v>
      </c>
      <c r="E463">
        <v>5</v>
      </c>
      <c r="F463">
        <v>6</v>
      </c>
      <c r="G463">
        <v>506</v>
      </c>
      <c r="H463">
        <v>3</v>
      </c>
      <c r="I463">
        <v>1</v>
      </c>
      <c r="J463">
        <v>250</v>
      </c>
      <c r="K463">
        <v>150</v>
      </c>
      <c r="L463" t="s">
        <v>65</v>
      </c>
      <c r="M463" t="s">
        <v>57</v>
      </c>
      <c r="N463">
        <v>4.7503916768665855</v>
      </c>
    </row>
    <row r="464" spans="1:14" x14ac:dyDescent="0.35">
      <c r="A464" s="12" t="s">
        <v>93</v>
      </c>
      <c r="C464" t="str">
        <f t="shared" si="7"/>
        <v>Walkamin</v>
      </c>
      <c r="D464" t="s">
        <v>91</v>
      </c>
      <c r="E464">
        <v>5</v>
      </c>
      <c r="F464">
        <v>7</v>
      </c>
      <c r="G464">
        <v>507</v>
      </c>
      <c r="H464">
        <v>2</v>
      </c>
      <c r="I464">
        <v>4</v>
      </c>
      <c r="J464">
        <v>150</v>
      </c>
      <c r="K464">
        <v>600</v>
      </c>
      <c r="L464" t="s">
        <v>65</v>
      </c>
      <c r="M464" t="s">
        <v>57</v>
      </c>
      <c r="N464">
        <v>6.8411820755123403</v>
      </c>
    </row>
    <row r="465" spans="1:14" x14ac:dyDescent="0.35">
      <c r="A465" s="12" t="s">
        <v>93</v>
      </c>
      <c r="C465" t="str">
        <f t="shared" si="7"/>
        <v>Walkamin</v>
      </c>
      <c r="D465" t="s">
        <v>91</v>
      </c>
      <c r="E465">
        <v>5</v>
      </c>
      <c r="F465">
        <v>8</v>
      </c>
      <c r="G465">
        <v>508</v>
      </c>
      <c r="H465">
        <v>3</v>
      </c>
      <c r="I465">
        <v>4</v>
      </c>
      <c r="J465">
        <v>150</v>
      </c>
      <c r="K465">
        <v>600</v>
      </c>
      <c r="L465" t="s">
        <v>65</v>
      </c>
      <c r="M465" t="s">
        <v>57</v>
      </c>
      <c r="N465">
        <v>5.4606293349653203</v>
      </c>
    </row>
    <row r="466" spans="1:14" x14ac:dyDescent="0.35">
      <c r="A466" s="12" t="s">
        <v>93</v>
      </c>
      <c r="C466" t="str">
        <f t="shared" si="7"/>
        <v>Walkamin</v>
      </c>
      <c r="D466" t="s">
        <v>91</v>
      </c>
      <c r="E466">
        <v>5</v>
      </c>
      <c r="F466">
        <v>9</v>
      </c>
      <c r="G466">
        <v>509</v>
      </c>
      <c r="H466">
        <v>3</v>
      </c>
      <c r="I466">
        <v>9</v>
      </c>
      <c r="J466">
        <v>150</v>
      </c>
      <c r="K466">
        <v>150</v>
      </c>
      <c r="L466" t="s">
        <v>61</v>
      </c>
      <c r="M466" t="s">
        <v>57</v>
      </c>
      <c r="N466">
        <v>4.2164428942237171</v>
      </c>
    </row>
    <row r="467" spans="1:14" x14ac:dyDescent="0.35">
      <c r="A467" s="12" t="s">
        <v>93</v>
      </c>
      <c r="C467" t="str">
        <f t="shared" si="7"/>
        <v>Walkamin</v>
      </c>
      <c r="D467" t="s">
        <v>91</v>
      </c>
      <c r="E467">
        <v>5</v>
      </c>
      <c r="F467">
        <v>10</v>
      </c>
      <c r="G467">
        <v>510</v>
      </c>
      <c r="H467">
        <v>3</v>
      </c>
      <c r="I467">
        <v>7</v>
      </c>
      <c r="J467">
        <v>150</v>
      </c>
      <c r="K467">
        <v>450</v>
      </c>
      <c r="L467" t="s">
        <v>55</v>
      </c>
      <c r="M467" t="s">
        <v>57</v>
      </c>
      <c r="N467">
        <v>4.3872858646760466</v>
      </c>
    </row>
    <row r="468" spans="1:14" x14ac:dyDescent="0.35">
      <c r="A468" s="12" t="s">
        <v>93</v>
      </c>
      <c r="C468" t="str">
        <f t="shared" si="7"/>
        <v>Walkamin</v>
      </c>
      <c r="D468" t="s">
        <v>91</v>
      </c>
      <c r="E468">
        <v>5</v>
      </c>
      <c r="F468">
        <v>11</v>
      </c>
      <c r="G468">
        <v>511</v>
      </c>
      <c r="H468">
        <v>1</v>
      </c>
      <c r="I468">
        <v>6</v>
      </c>
      <c r="J468">
        <v>150</v>
      </c>
      <c r="K468">
        <v>300</v>
      </c>
      <c r="L468" t="s">
        <v>55</v>
      </c>
      <c r="M468" t="s">
        <v>57</v>
      </c>
      <c r="N468">
        <v>4.2777947150655908</v>
      </c>
    </row>
    <row r="469" spans="1:14" x14ac:dyDescent="0.35">
      <c r="A469" s="12" t="s">
        <v>93</v>
      </c>
      <c r="C469" t="str">
        <f t="shared" si="7"/>
        <v>Walkamin</v>
      </c>
      <c r="D469" t="s">
        <v>91</v>
      </c>
      <c r="E469">
        <v>5</v>
      </c>
      <c r="F469">
        <v>12</v>
      </c>
      <c r="G469">
        <v>512</v>
      </c>
      <c r="H469">
        <v>2</v>
      </c>
      <c r="I469">
        <v>13</v>
      </c>
      <c r="J469">
        <v>150</v>
      </c>
      <c r="K469">
        <v>150</v>
      </c>
      <c r="L469" t="s">
        <v>92</v>
      </c>
      <c r="M469" t="s">
        <v>57</v>
      </c>
      <c r="N469">
        <v>2.8102713178294585</v>
      </c>
    </row>
    <row r="470" spans="1:14" x14ac:dyDescent="0.35">
      <c r="A470" s="12" t="s">
        <v>93</v>
      </c>
      <c r="C470" t="str">
        <f t="shared" si="7"/>
        <v>Walkamin</v>
      </c>
      <c r="D470" t="s">
        <v>91</v>
      </c>
      <c r="E470">
        <v>5</v>
      </c>
      <c r="F470">
        <v>13</v>
      </c>
      <c r="G470">
        <v>513</v>
      </c>
      <c r="H470">
        <v>2</v>
      </c>
      <c r="I470">
        <v>15</v>
      </c>
      <c r="J470">
        <v>200</v>
      </c>
      <c r="K470">
        <v>450</v>
      </c>
      <c r="L470" t="s">
        <v>92</v>
      </c>
      <c r="M470" t="s">
        <v>57</v>
      </c>
      <c r="N470">
        <v>3.0575959170104423</v>
      </c>
    </row>
    <row r="471" spans="1:14" x14ac:dyDescent="0.35">
      <c r="A471" s="12" t="s">
        <v>93</v>
      </c>
      <c r="C471" t="str">
        <f t="shared" si="7"/>
        <v>Walkamin</v>
      </c>
      <c r="D471" t="s">
        <v>91</v>
      </c>
      <c r="E471">
        <v>5</v>
      </c>
      <c r="F471">
        <v>14</v>
      </c>
      <c r="G471">
        <v>514</v>
      </c>
      <c r="H471">
        <v>3</v>
      </c>
      <c r="I471">
        <v>15</v>
      </c>
      <c r="J471">
        <v>200</v>
      </c>
      <c r="K471">
        <v>450</v>
      </c>
      <c r="L471" t="s">
        <v>92</v>
      </c>
      <c r="M471" t="s">
        <v>57</v>
      </c>
      <c r="N471">
        <v>1.8197974119910745</v>
      </c>
    </row>
    <row r="472" spans="1:14" x14ac:dyDescent="0.35">
      <c r="A472" s="12" t="s">
        <v>93</v>
      </c>
      <c r="C472" t="str">
        <f t="shared" si="7"/>
        <v>Walkamin</v>
      </c>
      <c r="D472" t="s">
        <v>91</v>
      </c>
      <c r="E472">
        <v>5</v>
      </c>
      <c r="F472">
        <v>15</v>
      </c>
      <c r="G472">
        <v>515</v>
      </c>
      <c r="H472">
        <v>3</v>
      </c>
      <c r="I472">
        <v>7</v>
      </c>
      <c r="J472">
        <v>200</v>
      </c>
      <c r="K472">
        <v>450</v>
      </c>
      <c r="L472" t="s">
        <v>55</v>
      </c>
      <c r="M472" t="s">
        <v>57</v>
      </c>
      <c r="N472">
        <v>5.5747981423556041</v>
      </c>
    </row>
    <row r="473" spans="1:14" x14ac:dyDescent="0.35">
      <c r="A473" s="12" t="s">
        <v>93</v>
      </c>
      <c r="C473" t="str">
        <f t="shared" si="7"/>
        <v>Walkamin</v>
      </c>
      <c r="D473" t="s">
        <v>91</v>
      </c>
      <c r="E473">
        <v>5</v>
      </c>
      <c r="F473">
        <v>16</v>
      </c>
      <c r="G473">
        <v>516</v>
      </c>
      <c r="H473">
        <v>1</v>
      </c>
      <c r="I473">
        <v>2</v>
      </c>
      <c r="J473">
        <v>200</v>
      </c>
      <c r="K473">
        <v>300</v>
      </c>
      <c r="L473" t="s">
        <v>65</v>
      </c>
      <c r="M473" t="s">
        <v>57</v>
      </c>
      <c r="N473">
        <v>6.9806531473674172</v>
      </c>
    </row>
    <row r="474" spans="1:14" x14ac:dyDescent="0.35">
      <c r="A474" s="12" t="s">
        <v>93</v>
      </c>
      <c r="C474" t="str">
        <f t="shared" si="7"/>
        <v>Walkamin</v>
      </c>
      <c r="D474" t="s">
        <v>91</v>
      </c>
      <c r="E474">
        <v>5</v>
      </c>
      <c r="F474">
        <v>17</v>
      </c>
      <c r="G474">
        <v>517</v>
      </c>
      <c r="H474">
        <v>3</v>
      </c>
      <c r="I474">
        <v>10</v>
      </c>
      <c r="J474">
        <v>200</v>
      </c>
      <c r="K474">
        <v>300</v>
      </c>
      <c r="L474" t="s">
        <v>61</v>
      </c>
      <c r="M474" t="s">
        <v>57</v>
      </c>
      <c r="N474">
        <v>6.4603559393747094</v>
      </c>
    </row>
    <row r="475" spans="1:14" x14ac:dyDescent="0.35">
      <c r="A475" s="12" t="s">
        <v>93</v>
      </c>
      <c r="C475" t="str">
        <f t="shared" si="7"/>
        <v>Walkamin</v>
      </c>
      <c r="D475" t="s">
        <v>91</v>
      </c>
      <c r="E475">
        <v>5</v>
      </c>
      <c r="F475">
        <v>18</v>
      </c>
      <c r="G475">
        <v>518</v>
      </c>
      <c r="H475">
        <v>2</v>
      </c>
      <c r="I475">
        <v>6</v>
      </c>
      <c r="J475">
        <v>200</v>
      </c>
      <c r="K475">
        <v>300</v>
      </c>
      <c r="L475" t="s">
        <v>55</v>
      </c>
      <c r="M475" t="s">
        <v>57</v>
      </c>
      <c r="N475">
        <v>4.95711311400418</v>
      </c>
    </row>
    <row r="476" spans="1:14" x14ac:dyDescent="0.35">
      <c r="A476" s="12" t="s">
        <v>93</v>
      </c>
      <c r="C476" t="str">
        <f t="shared" si="7"/>
        <v>Walkamin</v>
      </c>
      <c r="D476" t="s">
        <v>91</v>
      </c>
      <c r="E476">
        <v>6</v>
      </c>
      <c r="F476">
        <v>1</v>
      </c>
      <c r="G476">
        <v>601</v>
      </c>
      <c r="H476">
        <v>2</v>
      </c>
      <c r="I476">
        <v>4</v>
      </c>
      <c r="J476">
        <v>250</v>
      </c>
      <c r="K476">
        <v>600</v>
      </c>
      <c r="L476" t="s">
        <v>65</v>
      </c>
      <c r="M476" t="s">
        <v>57</v>
      </c>
      <c r="N476">
        <v>4.3991527349218336</v>
      </c>
    </row>
    <row r="477" spans="1:14" x14ac:dyDescent="0.35">
      <c r="A477" s="12" t="s">
        <v>93</v>
      </c>
      <c r="C477" t="str">
        <f t="shared" si="7"/>
        <v>Walkamin</v>
      </c>
      <c r="D477" t="s">
        <v>91</v>
      </c>
      <c r="E477">
        <v>6</v>
      </c>
      <c r="F477">
        <v>2</v>
      </c>
      <c r="G477">
        <v>602</v>
      </c>
      <c r="H477">
        <v>2</v>
      </c>
      <c r="I477">
        <v>6</v>
      </c>
      <c r="J477">
        <v>250</v>
      </c>
      <c r="K477">
        <v>300</v>
      </c>
      <c r="L477" t="s">
        <v>55</v>
      </c>
      <c r="M477" t="s">
        <v>57</v>
      </c>
      <c r="N477">
        <v>3.7085208355370205</v>
      </c>
    </row>
    <row r="478" spans="1:14" x14ac:dyDescent="0.35">
      <c r="A478" s="12" t="s">
        <v>93</v>
      </c>
      <c r="C478" t="str">
        <f t="shared" si="7"/>
        <v>Walkamin</v>
      </c>
      <c r="D478" t="s">
        <v>91</v>
      </c>
      <c r="E478">
        <v>6</v>
      </c>
      <c r="F478">
        <v>3</v>
      </c>
      <c r="G478">
        <v>603</v>
      </c>
      <c r="H478">
        <v>2</v>
      </c>
      <c r="I478">
        <v>8</v>
      </c>
      <c r="J478">
        <v>250</v>
      </c>
      <c r="K478">
        <v>600</v>
      </c>
      <c r="L478" t="s">
        <v>55</v>
      </c>
      <c r="M478" t="s">
        <v>57</v>
      </c>
      <c r="N478">
        <v>6.4443739986665465</v>
      </c>
    </row>
    <row r="479" spans="1:14" x14ac:dyDescent="0.35">
      <c r="A479" s="12" t="s">
        <v>93</v>
      </c>
      <c r="C479" t="str">
        <f t="shared" si="7"/>
        <v>Walkamin</v>
      </c>
      <c r="D479" t="s">
        <v>91</v>
      </c>
      <c r="E479">
        <v>6</v>
      </c>
      <c r="F479">
        <v>4</v>
      </c>
      <c r="G479">
        <v>604</v>
      </c>
      <c r="H479">
        <v>3</v>
      </c>
      <c r="I479">
        <v>10</v>
      </c>
      <c r="J479">
        <v>250</v>
      </c>
      <c r="K479">
        <v>300</v>
      </c>
      <c r="L479" t="s">
        <v>61</v>
      </c>
      <c r="M479" t="s">
        <v>57</v>
      </c>
      <c r="N479">
        <v>5.361913880149082</v>
      </c>
    </row>
    <row r="480" spans="1:14" x14ac:dyDescent="0.35">
      <c r="A480" s="12" t="s">
        <v>93</v>
      </c>
      <c r="C480" t="str">
        <f t="shared" si="7"/>
        <v>Walkamin</v>
      </c>
      <c r="D480" t="s">
        <v>91</v>
      </c>
      <c r="E480">
        <v>6</v>
      </c>
      <c r="F480">
        <v>5</v>
      </c>
      <c r="G480">
        <v>605</v>
      </c>
      <c r="H480">
        <v>2</v>
      </c>
      <c r="I480">
        <v>5</v>
      </c>
      <c r="J480">
        <v>250</v>
      </c>
      <c r="K480">
        <v>150</v>
      </c>
      <c r="L480" t="s">
        <v>55</v>
      </c>
      <c r="M480" t="s">
        <v>57</v>
      </c>
      <c r="N480">
        <v>3.901320322770752</v>
      </c>
    </row>
    <row r="481" spans="1:14" x14ac:dyDescent="0.35">
      <c r="A481" s="12" t="s">
        <v>93</v>
      </c>
      <c r="C481" t="str">
        <f t="shared" si="7"/>
        <v>Walkamin</v>
      </c>
      <c r="D481" t="s">
        <v>91</v>
      </c>
      <c r="E481">
        <v>6</v>
      </c>
      <c r="F481">
        <v>6</v>
      </c>
      <c r="G481">
        <v>606</v>
      </c>
      <c r="H481">
        <v>4</v>
      </c>
      <c r="I481">
        <v>15</v>
      </c>
      <c r="J481">
        <v>250</v>
      </c>
      <c r="K481">
        <v>450</v>
      </c>
      <c r="L481" t="s">
        <v>92</v>
      </c>
      <c r="M481" t="s">
        <v>57</v>
      </c>
      <c r="N481">
        <v>3.9617439232265279</v>
      </c>
    </row>
    <row r="482" spans="1:14" x14ac:dyDescent="0.35">
      <c r="A482" s="12" t="s">
        <v>93</v>
      </c>
      <c r="C482" t="str">
        <f t="shared" si="7"/>
        <v>Walkamin</v>
      </c>
      <c r="D482" t="s">
        <v>91</v>
      </c>
      <c r="E482">
        <v>6</v>
      </c>
      <c r="F482">
        <v>7</v>
      </c>
      <c r="G482">
        <v>607</v>
      </c>
      <c r="H482">
        <v>2</v>
      </c>
      <c r="I482">
        <v>16</v>
      </c>
      <c r="J482">
        <v>150</v>
      </c>
      <c r="K482">
        <v>600</v>
      </c>
      <c r="L482" t="s">
        <v>92</v>
      </c>
      <c r="M482" t="s">
        <v>57</v>
      </c>
      <c r="N482">
        <v>2.6182819854514339</v>
      </c>
    </row>
    <row r="483" spans="1:14" x14ac:dyDescent="0.35">
      <c r="A483" s="12" t="s">
        <v>93</v>
      </c>
      <c r="C483" t="str">
        <f t="shared" si="7"/>
        <v>Walkamin</v>
      </c>
      <c r="D483" t="s">
        <v>91</v>
      </c>
      <c r="E483">
        <v>6</v>
      </c>
      <c r="F483">
        <v>8</v>
      </c>
      <c r="G483">
        <v>608</v>
      </c>
      <c r="H483">
        <v>3</v>
      </c>
      <c r="I483">
        <v>5</v>
      </c>
      <c r="J483">
        <v>150</v>
      </c>
      <c r="K483">
        <v>150</v>
      </c>
      <c r="L483" t="s">
        <v>55</v>
      </c>
      <c r="M483" t="s">
        <v>57</v>
      </c>
      <c r="N483">
        <v>6.354027903973086</v>
      </c>
    </row>
    <row r="484" spans="1:14" x14ac:dyDescent="0.35">
      <c r="A484" s="12" t="s">
        <v>93</v>
      </c>
      <c r="C484" t="str">
        <f t="shared" si="7"/>
        <v>Walkamin</v>
      </c>
      <c r="D484" t="s">
        <v>91</v>
      </c>
      <c r="E484">
        <v>6</v>
      </c>
      <c r="F484">
        <v>9</v>
      </c>
      <c r="G484">
        <v>609</v>
      </c>
      <c r="H484">
        <v>4</v>
      </c>
      <c r="I484">
        <v>5</v>
      </c>
      <c r="J484">
        <v>150</v>
      </c>
      <c r="K484">
        <v>150</v>
      </c>
      <c r="L484" t="s">
        <v>55</v>
      </c>
      <c r="M484" t="s">
        <v>57</v>
      </c>
      <c r="N484">
        <v>5.4517547568710372</v>
      </c>
    </row>
    <row r="485" spans="1:14" x14ac:dyDescent="0.35">
      <c r="A485" s="12" t="s">
        <v>93</v>
      </c>
      <c r="C485" t="str">
        <f t="shared" si="7"/>
        <v>Walkamin</v>
      </c>
      <c r="D485" t="s">
        <v>91</v>
      </c>
      <c r="E485">
        <v>6</v>
      </c>
      <c r="F485">
        <v>10</v>
      </c>
      <c r="G485">
        <v>610</v>
      </c>
      <c r="H485">
        <v>4</v>
      </c>
      <c r="I485">
        <v>4</v>
      </c>
      <c r="J485">
        <v>150</v>
      </c>
      <c r="K485">
        <v>600</v>
      </c>
      <c r="L485" t="s">
        <v>65</v>
      </c>
      <c r="M485" t="s">
        <v>57</v>
      </c>
      <c r="N485">
        <v>7.1614941747132717</v>
      </c>
    </row>
    <row r="486" spans="1:14" x14ac:dyDescent="0.35">
      <c r="A486" s="12" t="s">
        <v>93</v>
      </c>
      <c r="C486" t="str">
        <f t="shared" si="7"/>
        <v>Walkamin</v>
      </c>
      <c r="D486" t="s">
        <v>91</v>
      </c>
      <c r="E486">
        <v>6</v>
      </c>
      <c r="F486">
        <v>11</v>
      </c>
      <c r="G486">
        <v>611</v>
      </c>
      <c r="H486">
        <v>2</v>
      </c>
      <c r="I486">
        <v>15</v>
      </c>
      <c r="J486">
        <v>150</v>
      </c>
      <c r="K486">
        <v>450</v>
      </c>
      <c r="L486" t="s">
        <v>92</v>
      </c>
      <c r="M486" t="s">
        <v>57</v>
      </c>
      <c r="N486">
        <v>1.2542986436596313</v>
      </c>
    </row>
    <row r="487" spans="1:14" x14ac:dyDescent="0.35">
      <c r="A487" s="12" t="s">
        <v>93</v>
      </c>
      <c r="C487" t="str">
        <f t="shared" si="7"/>
        <v>Walkamin</v>
      </c>
      <c r="D487" t="s">
        <v>91</v>
      </c>
      <c r="E487">
        <v>6</v>
      </c>
      <c r="F487">
        <v>12</v>
      </c>
      <c r="G487">
        <v>612</v>
      </c>
      <c r="H487">
        <v>3</v>
      </c>
      <c r="I487">
        <v>11</v>
      </c>
      <c r="J487">
        <v>150</v>
      </c>
      <c r="K487">
        <v>450</v>
      </c>
      <c r="L487" t="s">
        <v>61</v>
      </c>
      <c r="M487" t="s">
        <v>57</v>
      </c>
      <c r="N487">
        <v>3.6486175378889651</v>
      </c>
    </row>
    <row r="488" spans="1:14" x14ac:dyDescent="0.35">
      <c r="A488" s="12" t="s">
        <v>93</v>
      </c>
      <c r="C488" t="str">
        <f t="shared" si="7"/>
        <v>Walkamin</v>
      </c>
      <c r="D488" t="s">
        <v>91</v>
      </c>
      <c r="E488">
        <v>6</v>
      </c>
      <c r="F488">
        <v>13</v>
      </c>
      <c r="G488">
        <v>613</v>
      </c>
      <c r="H488">
        <v>4</v>
      </c>
      <c r="I488">
        <v>13</v>
      </c>
      <c r="J488">
        <v>200</v>
      </c>
      <c r="K488">
        <v>150</v>
      </c>
      <c r="L488" t="s">
        <v>92</v>
      </c>
      <c r="M488" t="s">
        <v>57</v>
      </c>
      <c r="N488">
        <v>2.3418154102619941</v>
      </c>
    </row>
    <row r="489" spans="1:14" x14ac:dyDescent="0.35">
      <c r="A489" s="12" t="s">
        <v>93</v>
      </c>
      <c r="C489" t="str">
        <f t="shared" si="7"/>
        <v>Walkamin</v>
      </c>
      <c r="D489" t="s">
        <v>91</v>
      </c>
      <c r="E489">
        <v>6</v>
      </c>
      <c r="F489">
        <v>14</v>
      </c>
      <c r="G489">
        <v>614</v>
      </c>
      <c r="H489">
        <v>3</v>
      </c>
      <c r="I489">
        <v>4</v>
      </c>
      <c r="J489">
        <v>200</v>
      </c>
      <c r="K489">
        <v>600</v>
      </c>
      <c r="L489" t="s">
        <v>65</v>
      </c>
      <c r="M489" t="s">
        <v>57</v>
      </c>
      <c r="N489">
        <v>6.5685872006999855</v>
      </c>
    </row>
    <row r="490" spans="1:14" x14ac:dyDescent="0.35">
      <c r="A490" s="12" t="s">
        <v>93</v>
      </c>
      <c r="C490" t="str">
        <f t="shared" si="7"/>
        <v>Walkamin</v>
      </c>
      <c r="D490" t="s">
        <v>91</v>
      </c>
      <c r="E490">
        <v>6</v>
      </c>
      <c r="F490">
        <v>15</v>
      </c>
      <c r="G490">
        <v>615</v>
      </c>
      <c r="H490">
        <v>4</v>
      </c>
      <c r="I490">
        <v>10</v>
      </c>
      <c r="J490">
        <v>200</v>
      </c>
      <c r="K490">
        <v>300</v>
      </c>
      <c r="L490" t="s">
        <v>61</v>
      </c>
      <c r="M490" t="s">
        <v>57</v>
      </c>
      <c r="N490">
        <v>5.9287134421487506</v>
      </c>
    </row>
    <row r="491" spans="1:14" x14ac:dyDescent="0.35">
      <c r="A491" s="12" t="s">
        <v>93</v>
      </c>
      <c r="C491" t="str">
        <f t="shared" si="7"/>
        <v>Walkamin</v>
      </c>
      <c r="D491" t="s">
        <v>91</v>
      </c>
      <c r="E491">
        <v>6</v>
      </c>
      <c r="F491">
        <v>16</v>
      </c>
      <c r="G491">
        <v>616</v>
      </c>
      <c r="H491">
        <v>2</v>
      </c>
      <c r="I491">
        <v>9</v>
      </c>
      <c r="J491">
        <v>200</v>
      </c>
      <c r="K491">
        <v>150</v>
      </c>
      <c r="L491" t="s">
        <v>61</v>
      </c>
      <c r="M491" t="s">
        <v>57</v>
      </c>
      <c r="N491">
        <v>4.5522204061888472</v>
      </c>
    </row>
    <row r="492" spans="1:14" x14ac:dyDescent="0.35">
      <c r="A492" s="12" t="s">
        <v>93</v>
      </c>
      <c r="C492" t="str">
        <f t="shared" si="7"/>
        <v>Walkamin</v>
      </c>
      <c r="D492" t="s">
        <v>91</v>
      </c>
      <c r="E492">
        <v>6</v>
      </c>
      <c r="F492">
        <v>17</v>
      </c>
      <c r="G492">
        <v>617</v>
      </c>
      <c r="H492">
        <v>3</v>
      </c>
      <c r="I492">
        <v>5</v>
      </c>
      <c r="J492">
        <v>200</v>
      </c>
      <c r="K492">
        <v>150</v>
      </c>
      <c r="L492" t="s">
        <v>55</v>
      </c>
      <c r="M492" t="s">
        <v>57</v>
      </c>
      <c r="N492">
        <v>2.3067433205988901</v>
      </c>
    </row>
    <row r="493" spans="1:14" x14ac:dyDescent="0.35">
      <c r="A493" s="12" t="s">
        <v>93</v>
      </c>
      <c r="C493" t="str">
        <f t="shared" si="7"/>
        <v>Walkamin</v>
      </c>
      <c r="D493" t="s">
        <v>91</v>
      </c>
      <c r="E493">
        <v>6</v>
      </c>
      <c r="F493">
        <v>18</v>
      </c>
      <c r="G493">
        <v>618</v>
      </c>
      <c r="H493">
        <v>1</v>
      </c>
      <c r="I493">
        <v>3</v>
      </c>
      <c r="J493">
        <v>200</v>
      </c>
      <c r="K493">
        <v>450</v>
      </c>
      <c r="L493" t="s">
        <v>65</v>
      </c>
      <c r="M493" t="s">
        <v>57</v>
      </c>
      <c r="N493">
        <v>4.1521444114161374</v>
      </c>
    </row>
    <row r="494" spans="1:14" x14ac:dyDescent="0.35">
      <c r="A494" s="12" t="s">
        <v>93</v>
      </c>
      <c r="C494" t="str">
        <f t="shared" si="7"/>
        <v>Walkamin</v>
      </c>
      <c r="D494" t="s">
        <v>91</v>
      </c>
      <c r="E494">
        <v>7</v>
      </c>
      <c r="F494">
        <v>1</v>
      </c>
      <c r="G494">
        <v>701</v>
      </c>
      <c r="H494">
        <v>3</v>
      </c>
      <c r="I494">
        <v>6</v>
      </c>
      <c r="J494">
        <v>250</v>
      </c>
      <c r="K494">
        <v>300</v>
      </c>
      <c r="L494" t="s">
        <v>55</v>
      </c>
      <c r="M494" t="s">
        <v>57</v>
      </c>
      <c r="N494">
        <v>3.9341508104298804</v>
      </c>
    </row>
    <row r="495" spans="1:14" x14ac:dyDescent="0.35">
      <c r="A495" s="12" t="s">
        <v>93</v>
      </c>
      <c r="C495" t="str">
        <f t="shared" si="7"/>
        <v>Walkamin</v>
      </c>
      <c r="D495" t="s">
        <v>91</v>
      </c>
      <c r="E495">
        <v>7</v>
      </c>
      <c r="F495">
        <v>2</v>
      </c>
      <c r="G495">
        <v>702</v>
      </c>
      <c r="H495">
        <v>2</v>
      </c>
      <c r="I495">
        <v>11</v>
      </c>
      <c r="J495">
        <v>250</v>
      </c>
      <c r="K495">
        <v>450</v>
      </c>
      <c r="L495" t="s">
        <v>61</v>
      </c>
      <c r="M495" t="s">
        <v>57</v>
      </c>
      <c r="N495">
        <v>5.3705436187835796</v>
      </c>
    </row>
    <row r="496" spans="1:14" x14ac:dyDescent="0.35">
      <c r="A496" s="12" t="s">
        <v>93</v>
      </c>
      <c r="C496" t="str">
        <f t="shared" si="7"/>
        <v>Walkamin</v>
      </c>
      <c r="D496" t="s">
        <v>91</v>
      </c>
      <c r="E496">
        <v>7</v>
      </c>
      <c r="F496">
        <v>3</v>
      </c>
      <c r="G496">
        <v>703</v>
      </c>
      <c r="H496">
        <v>4</v>
      </c>
      <c r="I496">
        <v>10</v>
      </c>
      <c r="J496">
        <v>250</v>
      </c>
      <c r="K496">
        <v>300</v>
      </c>
      <c r="L496" t="s">
        <v>61</v>
      </c>
      <c r="M496" t="s">
        <v>57</v>
      </c>
      <c r="N496">
        <v>5.8716612475689152</v>
      </c>
    </row>
    <row r="497" spans="1:14" x14ac:dyDescent="0.35">
      <c r="A497" s="12" t="s">
        <v>93</v>
      </c>
      <c r="C497" t="str">
        <f t="shared" si="7"/>
        <v>Walkamin</v>
      </c>
      <c r="D497" t="s">
        <v>91</v>
      </c>
      <c r="E497">
        <v>7</v>
      </c>
      <c r="F497">
        <v>4</v>
      </c>
      <c r="G497">
        <v>704</v>
      </c>
      <c r="H497">
        <v>4</v>
      </c>
      <c r="I497">
        <v>9</v>
      </c>
      <c r="J497">
        <v>250</v>
      </c>
      <c r="K497">
        <v>150</v>
      </c>
      <c r="L497" t="s">
        <v>61</v>
      </c>
      <c r="M497" t="s">
        <v>57</v>
      </c>
      <c r="N497">
        <v>5.9243217054263582</v>
      </c>
    </row>
    <row r="498" spans="1:14" x14ac:dyDescent="0.35">
      <c r="A498" s="12" t="s">
        <v>93</v>
      </c>
      <c r="C498" t="str">
        <f t="shared" si="7"/>
        <v>Walkamin</v>
      </c>
      <c r="D498" t="s">
        <v>91</v>
      </c>
      <c r="E498">
        <v>7</v>
      </c>
      <c r="F498">
        <v>5</v>
      </c>
      <c r="G498">
        <v>705</v>
      </c>
      <c r="H498">
        <v>3</v>
      </c>
      <c r="I498">
        <v>13</v>
      </c>
      <c r="J498">
        <v>250</v>
      </c>
      <c r="K498">
        <v>150</v>
      </c>
      <c r="L498" t="s">
        <v>92</v>
      </c>
      <c r="M498" t="s">
        <v>57</v>
      </c>
      <c r="N498">
        <v>3.8650963767899618</v>
      </c>
    </row>
    <row r="499" spans="1:14" x14ac:dyDescent="0.35">
      <c r="A499" s="12" t="s">
        <v>93</v>
      </c>
      <c r="C499" t="str">
        <f t="shared" si="7"/>
        <v>Walkamin</v>
      </c>
      <c r="D499" t="s">
        <v>91</v>
      </c>
      <c r="E499">
        <v>7</v>
      </c>
      <c r="F499">
        <v>6</v>
      </c>
      <c r="G499">
        <v>706</v>
      </c>
      <c r="H499">
        <v>3</v>
      </c>
      <c r="I499">
        <v>8</v>
      </c>
      <c r="J499">
        <v>250</v>
      </c>
      <c r="K499">
        <v>600</v>
      </c>
      <c r="L499" t="s">
        <v>55</v>
      </c>
      <c r="M499" t="s">
        <v>57</v>
      </c>
      <c r="N499">
        <v>5.2968863341117816</v>
      </c>
    </row>
    <row r="500" spans="1:14" x14ac:dyDescent="0.35">
      <c r="A500" s="12" t="s">
        <v>93</v>
      </c>
      <c r="C500" t="str">
        <f t="shared" si="7"/>
        <v>Walkamin</v>
      </c>
      <c r="D500" t="s">
        <v>91</v>
      </c>
      <c r="E500">
        <v>7</v>
      </c>
      <c r="F500">
        <v>7</v>
      </c>
      <c r="G500">
        <v>707</v>
      </c>
      <c r="H500">
        <v>3</v>
      </c>
      <c r="I500">
        <v>1</v>
      </c>
      <c r="J500">
        <v>150</v>
      </c>
      <c r="K500">
        <v>150</v>
      </c>
      <c r="L500" t="s">
        <v>65</v>
      </c>
      <c r="M500" t="s">
        <v>57</v>
      </c>
    </row>
    <row r="501" spans="1:14" x14ac:dyDescent="0.35">
      <c r="A501" s="12" t="s">
        <v>93</v>
      </c>
      <c r="C501" t="str">
        <f t="shared" si="7"/>
        <v>Walkamin</v>
      </c>
      <c r="D501" t="s">
        <v>91</v>
      </c>
      <c r="E501">
        <v>7</v>
      </c>
      <c r="F501">
        <v>8</v>
      </c>
      <c r="G501">
        <v>708</v>
      </c>
      <c r="H501">
        <v>3</v>
      </c>
      <c r="I501">
        <v>13</v>
      </c>
      <c r="J501">
        <v>150</v>
      </c>
      <c r="K501">
        <v>150</v>
      </c>
      <c r="L501" t="s">
        <v>92</v>
      </c>
      <c r="M501" t="s">
        <v>57</v>
      </c>
      <c r="N501">
        <v>3.4818184565634596</v>
      </c>
    </row>
    <row r="502" spans="1:14" x14ac:dyDescent="0.35">
      <c r="A502" s="12" t="s">
        <v>93</v>
      </c>
      <c r="C502" t="str">
        <f t="shared" si="7"/>
        <v>Walkamin</v>
      </c>
      <c r="D502" t="s">
        <v>91</v>
      </c>
      <c r="E502">
        <v>7</v>
      </c>
      <c r="F502">
        <v>9</v>
      </c>
      <c r="G502">
        <v>709</v>
      </c>
      <c r="H502">
        <v>2</v>
      </c>
      <c r="I502">
        <v>6</v>
      </c>
      <c r="J502">
        <v>150</v>
      </c>
      <c r="K502">
        <v>300</v>
      </c>
      <c r="L502" t="s">
        <v>55</v>
      </c>
      <c r="M502" t="s">
        <v>57</v>
      </c>
      <c r="N502">
        <v>6.9517913059149503</v>
      </c>
    </row>
    <row r="503" spans="1:14" x14ac:dyDescent="0.35">
      <c r="A503" s="12" t="s">
        <v>93</v>
      </c>
      <c r="C503" t="str">
        <f t="shared" si="7"/>
        <v>Walkamin</v>
      </c>
      <c r="D503" t="s">
        <v>91</v>
      </c>
      <c r="E503">
        <v>7</v>
      </c>
      <c r="F503">
        <v>10</v>
      </c>
      <c r="G503">
        <v>710</v>
      </c>
      <c r="H503">
        <v>3</v>
      </c>
      <c r="I503">
        <v>2</v>
      </c>
      <c r="J503">
        <v>150</v>
      </c>
      <c r="K503">
        <v>300</v>
      </c>
      <c r="L503" t="s">
        <v>65</v>
      </c>
      <c r="M503" t="s">
        <v>57</v>
      </c>
      <c r="N503">
        <v>5.9535309456654781</v>
      </c>
    </row>
    <row r="504" spans="1:14" x14ac:dyDescent="0.35">
      <c r="A504" s="12" t="s">
        <v>93</v>
      </c>
      <c r="C504" t="str">
        <f t="shared" si="7"/>
        <v>Walkamin</v>
      </c>
      <c r="D504" t="s">
        <v>91</v>
      </c>
      <c r="E504">
        <v>7</v>
      </c>
      <c r="F504">
        <v>11</v>
      </c>
      <c r="G504">
        <v>711</v>
      </c>
      <c r="H504">
        <v>3</v>
      </c>
      <c r="I504">
        <v>12</v>
      </c>
      <c r="J504">
        <v>150</v>
      </c>
      <c r="K504">
        <v>600</v>
      </c>
      <c r="L504" t="s">
        <v>61</v>
      </c>
      <c r="M504" t="s">
        <v>57</v>
      </c>
      <c r="N504">
        <v>4.6407491120439133</v>
      </c>
    </row>
    <row r="505" spans="1:14" x14ac:dyDescent="0.35">
      <c r="A505" s="12" t="s">
        <v>93</v>
      </c>
      <c r="C505" t="str">
        <f t="shared" si="7"/>
        <v>Walkamin</v>
      </c>
      <c r="D505" t="s">
        <v>91</v>
      </c>
      <c r="E505">
        <v>7</v>
      </c>
      <c r="F505">
        <v>12</v>
      </c>
      <c r="G505">
        <v>712</v>
      </c>
      <c r="H505">
        <v>3</v>
      </c>
      <c r="I505">
        <v>3</v>
      </c>
      <c r="J505">
        <v>150</v>
      </c>
      <c r="K505">
        <v>450</v>
      </c>
      <c r="L505" t="s">
        <v>65</v>
      </c>
      <c r="M505" t="s">
        <v>57</v>
      </c>
      <c r="N505">
        <v>4.5899551710418613</v>
      </c>
    </row>
    <row r="506" spans="1:14" x14ac:dyDescent="0.35">
      <c r="A506" s="12" t="s">
        <v>93</v>
      </c>
      <c r="C506" t="str">
        <f t="shared" si="7"/>
        <v>Walkamin</v>
      </c>
      <c r="D506" t="s">
        <v>91</v>
      </c>
      <c r="E506">
        <v>7</v>
      </c>
      <c r="F506">
        <v>13</v>
      </c>
      <c r="G506">
        <v>713</v>
      </c>
      <c r="H506">
        <v>1</v>
      </c>
      <c r="I506">
        <v>16</v>
      </c>
      <c r="J506">
        <v>200</v>
      </c>
      <c r="K506">
        <v>600</v>
      </c>
      <c r="L506" t="s">
        <v>92</v>
      </c>
      <c r="M506" t="s">
        <v>57</v>
      </c>
      <c r="N506">
        <v>2.352628284563786</v>
      </c>
    </row>
    <row r="507" spans="1:14" x14ac:dyDescent="0.35">
      <c r="A507" s="12" t="s">
        <v>93</v>
      </c>
      <c r="C507" t="str">
        <f t="shared" si="7"/>
        <v>Walkamin</v>
      </c>
      <c r="D507" t="s">
        <v>91</v>
      </c>
      <c r="E507">
        <v>7</v>
      </c>
      <c r="F507">
        <v>14</v>
      </c>
      <c r="G507">
        <v>714</v>
      </c>
      <c r="H507">
        <v>2</v>
      </c>
      <c r="I507">
        <v>2</v>
      </c>
      <c r="J507">
        <v>200</v>
      </c>
      <c r="K507">
        <v>300</v>
      </c>
      <c r="L507" t="s">
        <v>65</v>
      </c>
      <c r="M507" t="s">
        <v>57</v>
      </c>
      <c r="N507">
        <v>3.5630435549108217</v>
      </c>
    </row>
    <row r="508" spans="1:14" x14ac:dyDescent="0.35">
      <c r="A508" s="12" t="s">
        <v>93</v>
      </c>
      <c r="C508" t="str">
        <f t="shared" si="7"/>
        <v>Walkamin</v>
      </c>
      <c r="D508" t="s">
        <v>91</v>
      </c>
      <c r="E508">
        <v>7</v>
      </c>
      <c r="F508">
        <v>15</v>
      </c>
      <c r="G508">
        <v>715</v>
      </c>
      <c r="H508">
        <v>3</v>
      </c>
      <c r="I508">
        <v>2</v>
      </c>
      <c r="J508">
        <v>200</v>
      </c>
      <c r="K508">
        <v>300</v>
      </c>
      <c r="L508" t="s">
        <v>65</v>
      </c>
      <c r="M508" t="s">
        <v>57</v>
      </c>
      <c r="N508">
        <v>6.3206283650344295</v>
      </c>
    </row>
    <row r="509" spans="1:14" x14ac:dyDescent="0.35">
      <c r="A509" s="12" t="s">
        <v>93</v>
      </c>
      <c r="C509" t="str">
        <f t="shared" si="7"/>
        <v>Walkamin</v>
      </c>
      <c r="D509" t="s">
        <v>91</v>
      </c>
      <c r="E509">
        <v>7</v>
      </c>
      <c r="F509">
        <v>16</v>
      </c>
      <c r="G509">
        <v>716</v>
      </c>
      <c r="H509">
        <v>4</v>
      </c>
      <c r="I509">
        <v>7</v>
      </c>
      <c r="J509">
        <v>200</v>
      </c>
      <c r="K509">
        <v>450</v>
      </c>
      <c r="L509" t="s">
        <v>55</v>
      </c>
      <c r="M509" t="s">
        <v>57</v>
      </c>
      <c r="N509">
        <v>1.2202329636021298</v>
      </c>
    </row>
    <row r="510" spans="1:14" x14ac:dyDescent="0.35">
      <c r="A510" s="12" t="s">
        <v>93</v>
      </c>
      <c r="C510" t="str">
        <f t="shared" si="7"/>
        <v>Walkamin</v>
      </c>
      <c r="D510" t="s">
        <v>91</v>
      </c>
      <c r="E510">
        <v>7</v>
      </c>
      <c r="F510">
        <v>17</v>
      </c>
      <c r="G510">
        <v>717</v>
      </c>
      <c r="H510">
        <v>2</v>
      </c>
      <c r="I510">
        <v>3</v>
      </c>
      <c r="J510">
        <v>200</v>
      </c>
      <c r="K510">
        <v>450</v>
      </c>
      <c r="L510" t="s">
        <v>65</v>
      </c>
      <c r="M510" t="s">
        <v>57</v>
      </c>
      <c r="N510">
        <v>8.5211921563886772</v>
      </c>
    </row>
    <row r="511" spans="1:14" x14ac:dyDescent="0.35">
      <c r="A511" s="12" t="s">
        <v>93</v>
      </c>
      <c r="C511" t="str">
        <f t="shared" si="7"/>
        <v>Walkamin</v>
      </c>
      <c r="D511" t="s">
        <v>91</v>
      </c>
      <c r="E511">
        <v>7</v>
      </c>
      <c r="F511">
        <v>18</v>
      </c>
      <c r="G511">
        <v>718</v>
      </c>
      <c r="H511">
        <v>3</v>
      </c>
      <c r="I511">
        <v>9</v>
      </c>
      <c r="J511">
        <v>200</v>
      </c>
      <c r="K511">
        <v>150</v>
      </c>
      <c r="L511" t="s">
        <v>61</v>
      </c>
      <c r="M511" t="s">
        <v>57</v>
      </c>
      <c r="N511">
        <v>3.9957553412743443</v>
      </c>
    </row>
    <row r="512" spans="1:14" x14ac:dyDescent="0.35">
      <c r="A512" s="12" t="s">
        <v>93</v>
      </c>
      <c r="C512" t="str">
        <f t="shared" si="7"/>
        <v>Walkamin</v>
      </c>
      <c r="D512" t="s">
        <v>91</v>
      </c>
      <c r="E512">
        <v>8</v>
      </c>
      <c r="F512">
        <v>1</v>
      </c>
      <c r="G512">
        <v>801</v>
      </c>
      <c r="H512">
        <v>3</v>
      </c>
      <c r="I512">
        <v>5</v>
      </c>
      <c r="J512">
        <v>250</v>
      </c>
      <c r="K512">
        <v>150</v>
      </c>
      <c r="L512" t="s">
        <v>55</v>
      </c>
      <c r="M512" t="s">
        <v>57</v>
      </c>
      <c r="N512">
        <v>4.9895348837209301</v>
      </c>
    </row>
    <row r="513" spans="1:14" x14ac:dyDescent="0.35">
      <c r="A513" s="12" t="s">
        <v>93</v>
      </c>
      <c r="C513" t="str">
        <f t="shared" si="7"/>
        <v>Walkamin</v>
      </c>
      <c r="D513" t="s">
        <v>91</v>
      </c>
      <c r="E513">
        <v>8</v>
      </c>
      <c r="F513">
        <v>2</v>
      </c>
      <c r="G513">
        <v>802</v>
      </c>
      <c r="H513">
        <v>3</v>
      </c>
      <c r="I513">
        <v>11</v>
      </c>
      <c r="J513">
        <v>250</v>
      </c>
      <c r="K513">
        <v>450</v>
      </c>
      <c r="L513" t="s">
        <v>61</v>
      </c>
      <c r="M513" t="s">
        <v>57</v>
      </c>
      <c r="N513">
        <v>5.1826924589422569</v>
      </c>
    </row>
    <row r="514" spans="1:14" x14ac:dyDescent="0.35">
      <c r="A514" s="12" t="s">
        <v>93</v>
      </c>
      <c r="C514" t="str">
        <f t="shared" si="7"/>
        <v>Walkamin</v>
      </c>
      <c r="D514" t="s">
        <v>91</v>
      </c>
      <c r="E514">
        <v>8</v>
      </c>
      <c r="F514">
        <v>3</v>
      </c>
      <c r="G514">
        <v>803</v>
      </c>
      <c r="H514">
        <v>4</v>
      </c>
      <c r="I514">
        <v>7</v>
      </c>
      <c r="J514">
        <v>250</v>
      </c>
      <c r="K514">
        <v>450</v>
      </c>
      <c r="L514" t="s">
        <v>55</v>
      </c>
      <c r="M514" t="s">
        <v>57</v>
      </c>
      <c r="N514">
        <v>5.9602339181286563</v>
      </c>
    </row>
    <row r="515" spans="1:14" x14ac:dyDescent="0.35">
      <c r="A515" s="12" t="s">
        <v>93</v>
      </c>
      <c r="C515" t="str">
        <f t="shared" si="7"/>
        <v>Walkamin</v>
      </c>
      <c r="D515" t="s">
        <v>91</v>
      </c>
      <c r="E515">
        <v>8</v>
      </c>
      <c r="F515">
        <v>4</v>
      </c>
      <c r="G515">
        <v>804</v>
      </c>
      <c r="H515">
        <v>2</v>
      </c>
      <c r="I515">
        <v>3</v>
      </c>
      <c r="J515">
        <v>250</v>
      </c>
      <c r="K515">
        <v>450</v>
      </c>
      <c r="L515" t="s">
        <v>65</v>
      </c>
      <c r="M515" t="s">
        <v>57</v>
      </c>
      <c r="N515">
        <v>7.4504147966816285</v>
      </c>
    </row>
    <row r="516" spans="1:14" x14ac:dyDescent="0.35">
      <c r="A516" s="12" t="s">
        <v>93</v>
      </c>
      <c r="C516" t="str">
        <f t="shared" ref="C516:C577" si="8">C515</f>
        <v>Walkamin</v>
      </c>
      <c r="D516" t="s">
        <v>91</v>
      </c>
      <c r="E516">
        <v>8</v>
      </c>
      <c r="F516">
        <v>5</v>
      </c>
      <c r="G516">
        <v>805</v>
      </c>
      <c r="H516">
        <v>4</v>
      </c>
      <c r="I516">
        <v>6</v>
      </c>
      <c r="J516">
        <v>250</v>
      </c>
      <c r="K516">
        <v>300</v>
      </c>
      <c r="L516" t="s">
        <v>55</v>
      </c>
      <c r="M516" t="s">
        <v>57</v>
      </c>
      <c r="N516">
        <v>5.1363364629668329</v>
      </c>
    </row>
    <row r="517" spans="1:14" x14ac:dyDescent="0.35">
      <c r="A517" s="12" t="s">
        <v>93</v>
      </c>
      <c r="C517" t="str">
        <f t="shared" si="8"/>
        <v>Walkamin</v>
      </c>
      <c r="D517" t="s">
        <v>91</v>
      </c>
      <c r="E517">
        <v>8</v>
      </c>
      <c r="F517">
        <v>6</v>
      </c>
      <c r="G517">
        <v>806</v>
      </c>
      <c r="H517">
        <v>2</v>
      </c>
      <c r="I517">
        <v>2</v>
      </c>
      <c r="J517">
        <v>250</v>
      </c>
      <c r="K517">
        <v>300</v>
      </c>
      <c r="L517" t="s">
        <v>65</v>
      </c>
      <c r="M517" t="s">
        <v>57</v>
      </c>
      <c r="N517">
        <v>6.6266262217728356</v>
      </c>
    </row>
    <row r="518" spans="1:14" x14ac:dyDescent="0.35">
      <c r="A518" s="12" t="s">
        <v>93</v>
      </c>
      <c r="C518" t="str">
        <f t="shared" si="8"/>
        <v>Walkamin</v>
      </c>
      <c r="D518" t="s">
        <v>91</v>
      </c>
      <c r="E518">
        <v>8</v>
      </c>
      <c r="F518">
        <v>7</v>
      </c>
      <c r="G518">
        <v>807</v>
      </c>
      <c r="H518">
        <v>4</v>
      </c>
      <c r="I518">
        <v>11</v>
      </c>
      <c r="J518">
        <v>150</v>
      </c>
      <c r="K518">
        <v>450</v>
      </c>
      <c r="L518" t="s">
        <v>61</v>
      </c>
      <c r="M518" t="s">
        <v>57</v>
      </c>
      <c r="N518">
        <v>5.9178025954674363</v>
      </c>
    </row>
    <row r="519" spans="1:14" x14ac:dyDescent="0.35">
      <c r="A519" s="12" t="s">
        <v>93</v>
      </c>
      <c r="C519" t="str">
        <f t="shared" si="8"/>
        <v>Walkamin</v>
      </c>
      <c r="D519" t="s">
        <v>91</v>
      </c>
      <c r="E519">
        <v>8</v>
      </c>
      <c r="F519">
        <v>8</v>
      </c>
      <c r="G519">
        <v>808</v>
      </c>
      <c r="H519">
        <v>1</v>
      </c>
      <c r="I519">
        <v>8</v>
      </c>
      <c r="J519">
        <v>150</v>
      </c>
      <c r="K519">
        <v>600</v>
      </c>
      <c r="L519" t="s">
        <v>55</v>
      </c>
      <c r="M519" t="s">
        <v>57</v>
      </c>
      <c r="N519">
        <v>5.3582506006618624</v>
      </c>
    </row>
    <row r="520" spans="1:14" x14ac:dyDescent="0.35">
      <c r="A520" s="12" t="s">
        <v>93</v>
      </c>
      <c r="C520" t="str">
        <f t="shared" si="8"/>
        <v>Walkamin</v>
      </c>
      <c r="D520" t="s">
        <v>91</v>
      </c>
      <c r="E520">
        <v>8</v>
      </c>
      <c r="F520">
        <v>9</v>
      </c>
      <c r="G520">
        <v>809</v>
      </c>
      <c r="H520">
        <v>3</v>
      </c>
      <c r="I520">
        <v>16</v>
      </c>
      <c r="J520">
        <v>150</v>
      </c>
      <c r="K520">
        <v>600</v>
      </c>
      <c r="L520" t="s">
        <v>92</v>
      </c>
      <c r="M520" t="s">
        <v>57</v>
      </c>
      <c r="N520">
        <v>2.6958978698540781</v>
      </c>
    </row>
    <row r="521" spans="1:14" x14ac:dyDescent="0.35">
      <c r="A521" s="12" t="s">
        <v>93</v>
      </c>
      <c r="C521" t="str">
        <f t="shared" si="8"/>
        <v>Walkamin</v>
      </c>
      <c r="D521" t="s">
        <v>91</v>
      </c>
      <c r="E521">
        <v>8</v>
      </c>
      <c r="F521">
        <v>10</v>
      </c>
      <c r="G521">
        <v>810</v>
      </c>
      <c r="H521">
        <v>3</v>
      </c>
      <c r="I521">
        <v>10</v>
      </c>
      <c r="J521">
        <v>150</v>
      </c>
      <c r="K521">
        <v>300</v>
      </c>
      <c r="L521" t="s">
        <v>61</v>
      </c>
      <c r="M521" t="s">
        <v>57</v>
      </c>
      <c r="N521">
        <v>4.8198775759487171</v>
      </c>
    </row>
    <row r="522" spans="1:14" x14ac:dyDescent="0.35">
      <c r="A522" s="12" t="s">
        <v>93</v>
      </c>
      <c r="C522" t="str">
        <f t="shared" si="8"/>
        <v>Walkamin</v>
      </c>
      <c r="D522" t="s">
        <v>91</v>
      </c>
      <c r="E522">
        <v>8</v>
      </c>
      <c r="F522">
        <v>11</v>
      </c>
      <c r="G522">
        <v>811</v>
      </c>
      <c r="H522">
        <v>3</v>
      </c>
      <c r="I522">
        <v>14</v>
      </c>
      <c r="J522">
        <v>150</v>
      </c>
      <c r="K522">
        <v>300</v>
      </c>
      <c r="L522" t="s">
        <v>92</v>
      </c>
      <c r="M522" t="s">
        <v>57</v>
      </c>
      <c r="N522">
        <v>0.890698178118279</v>
      </c>
    </row>
    <row r="523" spans="1:14" x14ac:dyDescent="0.35">
      <c r="A523" s="12" t="s">
        <v>93</v>
      </c>
      <c r="C523" t="str">
        <f t="shared" si="8"/>
        <v>Walkamin</v>
      </c>
      <c r="D523" t="s">
        <v>91</v>
      </c>
      <c r="E523">
        <v>8</v>
      </c>
      <c r="F523">
        <v>12</v>
      </c>
      <c r="G523">
        <v>812</v>
      </c>
      <c r="H523">
        <v>4</v>
      </c>
      <c r="I523">
        <v>10</v>
      </c>
      <c r="J523">
        <v>150</v>
      </c>
      <c r="K523">
        <v>300</v>
      </c>
      <c r="L523" t="s">
        <v>61</v>
      </c>
      <c r="M523" t="s">
        <v>57</v>
      </c>
      <c r="N523">
        <v>1.88092906685318</v>
      </c>
    </row>
    <row r="524" spans="1:14" x14ac:dyDescent="0.35">
      <c r="A524" s="12" t="s">
        <v>93</v>
      </c>
      <c r="C524" t="str">
        <f t="shared" si="8"/>
        <v>Walkamin</v>
      </c>
      <c r="D524" t="s">
        <v>91</v>
      </c>
      <c r="E524">
        <v>8</v>
      </c>
      <c r="F524">
        <v>13</v>
      </c>
      <c r="G524">
        <v>813</v>
      </c>
      <c r="H524">
        <v>3</v>
      </c>
      <c r="I524">
        <v>11</v>
      </c>
      <c r="J524">
        <v>200</v>
      </c>
      <c r="K524">
        <v>450</v>
      </c>
      <c r="L524" t="s">
        <v>61</v>
      </c>
      <c r="M524" t="s">
        <v>57</v>
      </c>
      <c r="N524">
        <v>5.2355702635860411</v>
      </c>
    </row>
    <row r="525" spans="1:14" x14ac:dyDescent="0.35">
      <c r="A525" s="12" t="s">
        <v>93</v>
      </c>
      <c r="C525" t="str">
        <f t="shared" si="8"/>
        <v>Walkamin</v>
      </c>
      <c r="D525" t="s">
        <v>91</v>
      </c>
      <c r="E525">
        <v>8</v>
      </c>
      <c r="F525">
        <v>14</v>
      </c>
      <c r="G525">
        <v>814</v>
      </c>
      <c r="H525">
        <v>3</v>
      </c>
      <c r="I525">
        <v>6</v>
      </c>
      <c r="J525">
        <v>200</v>
      </c>
      <c r="K525">
        <v>300</v>
      </c>
      <c r="L525" t="s">
        <v>55</v>
      </c>
      <c r="M525" t="s">
        <v>57</v>
      </c>
      <c r="N525">
        <v>1.8588909288725695</v>
      </c>
    </row>
    <row r="526" spans="1:14" x14ac:dyDescent="0.35">
      <c r="A526" s="12" t="s">
        <v>93</v>
      </c>
      <c r="C526" t="str">
        <f t="shared" si="8"/>
        <v>Walkamin</v>
      </c>
      <c r="D526" t="s">
        <v>91</v>
      </c>
      <c r="E526">
        <v>8</v>
      </c>
      <c r="F526">
        <v>15</v>
      </c>
      <c r="G526">
        <v>815</v>
      </c>
      <c r="H526">
        <v>4</v>
      </c>
      <c r="I526">
        <v>5</v>
      </c>
      <c r="J526">
        <v>200</v>
      </c>
      <c r="K526">
        <v>150</v>
      </c>
      <c r="L526" t="s">
        <v>55</v>
      </c>
      <c r="M526" t="s">
        <v>57</v>
      </c>
      <c r="N526">
        <v>4.6132070054550676</v>
      </c>
    </row>
    <row r="527" spans="1:14" x14ac:dyDescent="0.35">
      <c r="A527" s="12" t="s">
        <v>93</v>
      </c>
      <c r="C527" t="str">
        <f t="shared" si="8"/>
        <v>Walkamin</v>
      </c>
      <c r="D527" t="s">
        <v>91</v>
      </c>
      <c r="E527">
        <v>8</v>
      </c>
      <c r="F527">
        <v>16</v>
      </c>
      <c r="G527">
        <v>816</v>
      </c>
      <c r="H527">
        <v>2</v>
      </c>
      <c r="I527">
        <v>16</v>
      </c>
      <c r="J527">
        <v>200</v>
      </c>
      <c r="K527">
        <v>600</v>
      </c>
      <c r="L527" t="s">
        <v>92</v>
      </c>
      <c r="M527" t="s">
        <v>57</v>
      </c>
    </row>
    <row r="528" spans="1:14" x14ac:dyDescent="0.35">
      <c r="A528" s="12" t="s">
        <v>93</v>
      </c>
      <c r="C528" t="str">
        <f t="shared" si="8"/>
        <v>Walkamin</v>
      </c>
      <c r="D528" t="s">
        <v>91</v>
      </c>
      <c r="E528">
        <v>8</v>
      </c>
      <c r="F528">
        <v>17</v>
      </c>
      <c r="G528">
        <v>817</v>
      </c>
      <c r="H528">
        <v>3</v>
      </c>
      <c r="I528">
        <v>3</v>
      </c>
      <c r="J528">
        <v>200</v>
      </c>
      <c r="K528">
        <v>450</v>
      </c>
      <c r="L528" t="s">
        <v>65</v>
      </c>
      <c r="M528" t="s">
        <v>57</v>
      </c>
      <c r="N528">
        <v>6.8074036296598521</v>
      </c>
    </row>
    <row r="529" spans="1:14" x14ac:dyDescent="0.35">
      <c r="A529" s="12" t="s">
        <v>93</v>
      </c>
      <c r="C529" t="str">
        <f t="shared" si="8"/>
        <v>Walkamin</v>
      </c>
      <c r="D529" t="s">
        <v>91</v>
      </c>
      <c r="E529">
        <v>8</v>
      </c>
      <c r="F529">
        <v>18</v>
      </c>
      <c r="G529">
        <v>818</v>
      </c>
      <c r="H529">
        <v>4</v>
      </c>
      <c r="I529">
        <v>15</v>
      </c>
      <c r="J529">
        <v>200</v>
      </c>
      <c r="K529">
        <v>450</v>
      </c>
      <c r="L529" t="s">
        <v>92</v>
      </c>
      <c r="M529" t="s">
        <v>57</v>
      </c>
      <c r="N529">
        <v>2.4004267695919785</v>
      </c>
    </row>
    <row r="530" spans="1:14" x14ac:dyDescent="0.35">
      <c r="A530" s="12" t="s">
        <v>93</v>
      </c>
      <c r="C530" t="str">
        <f t="shared" si="8"/>
        <v>Walkamin</v>
      </c>
      <c r="D530" t="s">
        <v>91</v>
      </c>
      <c r="E530">
        <v>9</v>
      </c>
      <c r="F530">
        <v>1</v>
      </c>
      <c r="G530">
        <v>901</v>
      </c>
      <c r="H530">
        <v>3</v>
      </c>
      <c r="I530">
        <v>12</v>
      </c>
      <c r="J530">
        <v>250</v>
      </c>
      <c r="K530">
        <v>600</v>
      </c>
      <c r="L530" t="s">
        <v>61</v>
      </c>
      <c r="M530" t="s">
        <v>57</v>
      </c>
      <c r="N530">
        <v>6.1856973653301681</v>
      </c>
    </row>
    <row r="531" spans="1:14" x14ac:dyDescent="0.35">
      <c r="A531" s="12" t="s">
        <v>93</v>
      </c>
      <c r="C531" t="str">
        <f t="shared" si="8"/>
        <v>Walkamin</v>
      </c>
      <c r="D531" t="s">
        <v>91</v>
      </c>
      <c r="E531">
        <v>9</v>
      </c>
      <c r="F531">
        <v>2</v>
      </c>
      <c r="G531">
        <v>902</v>
      </c>
      <c r="H531">
        <v>3</v>
      </c>
      <c r="I531">
        <v>14</v>
      </c>
      <c r="J531">
        <v>250</v>
      </c>
      <c r="K531">
        <v>300</v>
      </c>
      <c r="L531" t="s">
        <v>92</v>
      </c>
      <c r="M531" t="s">
        <v>57</v>
      </c>
      <c r="N531">
        <v>4.6505709466519409</v>
      </c>
    </row>
    <row r="532" spans="1:14" x14ac:dyDescent="0.35">
      <c r="A532" s="12" t="s">
        <v>93</v>
      </c>
      <c r="C532" t="str">
        <f t="shared" si="8"/>
        <v>Walkamin</v>
      </c>
      <c r="D532" t="s">
        <v>91</v>
      </c>
      <c r="E532">
        <v>9</v>
      </c>
      <c r="F532">
        <v>3</v>
      </c>
      <c r="G532">
        <v>903</v>
      </c>
      <c r="H532">
        <v>4</v>
      </c>
      <c r="I532">
        <v>14</v>
      </c>
      <c r="J532">
        <v>250</v>
      </c>
      <c r="K532">
        <v>300</v>
      </c>
      <c r="L532" t="s">
        <v>92</v>
      </c>
      <c r="M532" t="s">
        <v>57</v>
      </c>
      <c r="N532">
        <v>4.4553193204084005</v>
      </c>
    </row>
    <row r="533" spans="1:14" x14ac:dyDescent="0.35">
      <c r="A533" s="12" t="s">
        <v>93</v>
      </c>
      <c r="C533" t="str">
        <f t="shared" si="8"/>
        <v>Walkamin</v>
      </c>
      <c r="D533" t="s">
        <v>91</v>
      </c>
      <c r="E533">
        <v>9</v>
      </c>
      <c r="F533">
        <v>4</v>
      </c>
      <c r="G533">
        <v>904</v>
      </c>
      <c r="H533">
        <v>4</v>
      </c>
      <c r="I533">
        <v>5</v>
      </c>
      <c r="J533">
        <v>250</v>
      </c>
      <c r="K533">
        <v>150</v>
      </c>
      <c r="L533" t="s">
        <v>55</v>
      </c>
      <c r="M533" t="s">
        <v>57</v>
      </c>
      <c r="N533">
        <v>2.3949756694629367</v>
      </c>
    </row>
    <row r="534" spans="1:14" x14ac:dyDescent="0.35">
      <c r="A534" s="12" t="s">
        <v>93</v>
      </c>
      <c r="C534" t="str">
        <f t="shared" si="8"/>
        <v>Walkamin</v>
      </c>
      <c r="D534" t="s">
        <v>91</v>
      </c>
      <c r="E534">
        <v>9</v>
      </c>
      <c r="F534">
        <v>5</v>
      </c>
      <c r="G534">
        <v>905</v>
      </c>
      <c r="H534">
        <v>3</v>
      </c>
      <c r="I534">
        <v>3</v>
      </c>
      <c r="J534">
        <v>250</v>
      </c>
      <c r="K534">
        <v>450</v>
      </c>
      <c r="L534" t="s">
        <v>65</v>
      </c>
      <c r="M534" t="s">
        <v>57</v>
      </c>
      <c r="N534">
        <v>9.0084838290618823</v>
      </c>
    </row>
    <row r="535" spans="1:14" x14ac:dyDescent="0.35">
      <c r="A535" s="12" t="s">
        <v>93</v>
      </c>
      <c r="C535" t="str">
        <f t="shared" si="8"/>
        <v>Walkamin</v>
      </c>
      <c r="D535" t="s">
        <v>91</v>
      </c>
      <c r="E535">
        <v>9</v>
      </c>
      <c r="F535">
        <v>6</v>
      </c>
      <c r="G535">
        <v>906</v>
      </c>
      <c r="H535">
        <v>3</v>
      </c>
      <c r="I535">
        <v>2</v>
      </c>
      <c r="J535">
        <v>250</v>
      </c>
      <c r="K535">
        <v>300</v>
      </c>
      <c r="L535" t="s">
        <v>65</v>
      </c>
      <c r="M535" t="s">
        <v>57</v>
      </c>
      <c r="N535">
        <v>6.0083616523614394</v>
      </c>
    </row>
    <row r="536" spans="1:14" x14ac:dyDescent="0.35">
      <c r="A536" s="12" t="s">
        <v>93</v>
      </c>
      <c r="C536" t="str">
        <f t="shared" si="8"/>
        <v>Walkamin</v>
      </c>
      <c r="D536" t="s">
        <v>91</v>
      </c>
      <c r="E536">
        <v>9</v>
      </c>
      <c r="F536">
        <v>7</v>
      </c>
      <c r="G536">
        <v>907</v>
      </c>
      <c r="H536">
        <v>3</v>
      </c>
      <c r="I536">
        <v>15</v>
      </c>
      <c r="J536">
        <v>150</v>
      </c>
      <c r="K536">
        <v>450</v>
      </c>
      <c r="L536" t="s">
        <v>92</v>
      </c>
      <c r="M536" t="s">
        <v>57</v>
      </c>
      <c r="N536">
        <v>3.9779977560179529</v>
      </c>
    </row>
    <row r="537" spans="1:14" x14ac:dyDescent="0.35">
      <c r="A537" s="12" t="s">
        <v>93</v>
      </c>
      <c r="C537" t="str">
        <f t="shared" si="8"/>
        <v>Walkamin</v>
      </c>
      <c r="D537" t="s">
        <v>91</v>
      </c>
      <c r="E537">
        <v>9</v>
      </c>
      <c r="F537">
        <v>8</v>
      </c>
      <c r="G537">
        <v>908</v>
      </c>
      <c r="H537">
        <v>3</v>
      </c>
      <c r="I537">
        <v>6</v>
      </c>
      <c r="J537">
        <v>150</v>
      </c>
      <c r="K537">
        <v>300</v>
      </c>
      <c r="L537" t="s">
        <v>55</v>
      </c>
      <c r="M537" t="s">
        <v>57</v>
      </c>
      <c r="N537">
        <v>5.9968089555283557</v>
      </c>
    </row>
    <row r="538" spans="1:14" x14ac:dyDescent="0.35">
      <c r="A538" s="12" t="s">
        <v>93</v>
      </c>
      <c r="C538" t="str">
        <f t="shared" si="8"/>
        <v>Walkamin</v>
      </c>
      <c r="D538" t="s">
        <v>91</v>
      </c>
      <c r="E538">
        <v>9</v>
      </c>
      <c r="F538">
        <v>9</v>
      </c>
      <c r="G538">
        <v>909</v>
      </c>
      <c r="H538">
        <v>4</v>
      </c>
      <c r="I538">
        <v>16</v>
      </c>
      <c r="J538">
        <v>150</v>
      </c>
      <c r="K538">
        <v>600</v>
      </c>
      <c r="L538" t="s">
        <v>92</v>
      </c>
      <c r="M538" t="s">
        <v>57</v>
      </c>
      <c r="N538">
        <v>1.9940916028227336</v>
      </c>
    </row>
    <row r="539" spans="1:14" x14ac:dyDescent="0.35">
      <c r="A539" s="12" t="s">
        <v>93</v>
      </c>
      <c r="C539" t="str">
        <f t="shared" si="8"/>
        <v>Walkamin</v>
      </c>
      <c r="D539" t="s">
        <v>91</v>
      </c>
      <c r="E539">
        <v>9</v>
      </c>
      <c r="F539">
        <v>10</v>
      </c>
      <c r="G539">
        <v>910</v>
      </c>
      <c r="H539">
        <v>4</v>
      </c>
      <c r="I539">
        <v>6</v>
      </c>
      <c r="J539">
        <v>150</v>
      </c>
      <c r="K539">
        <v>300</v>
      </c>
      <c r="L539" t="s">
        <v>55</v>
      </c>
      <c r="M539" t="s">
        <v>57</v>
      </c>
      <c r="N539">
        <v>4.5624022247085829</v>
      </c>
    </row>
    <row r="540" spans="1:14" x14ac:dyDescent="0.35">
      <c r="A540" s="12" t="s">
        <v>93</v>
      </c>
      <c r="C540" t="str">
        <f t="shared" si="8"/>
        <v>Walkamin</v>
      </c>
      <c r="D540" t="s">
        <v>91</v>
      </c>
      <c r="E540">
        <v>9</v>
      </c>
      <c r="F540">
        <v>11</v>
      </c>
      <c r="G540">
        <v>911</v>
      </c>
      <c r="H540">
        <v>2</v>
      </c>
      <c r="I540">
        <v>8</v>
      </c>
      <c r="J540">
        <v>150</v>
      </c>
      <c r="K540">
        <v>600</v>
      </c>
      <c r="L540" t="s">
        <v>55</v>
      </c>
      <c r="M540" t="s">
        <v>57</v>
      </c>
      <c r="N540">
        <v>5.6108432595953879</v>
      </c>
    </row>
    <row r="541" spans="1:14" x14ac:dyDescent="0.35">
      <c r="A541" s="12" t="s">
        <v>93</v>
      </c>
      <c r="C541" t="str">
        <f t="shared" si="8"/>
        <v>Walkamin</v>
      </c>
      <c r="D541" t="s">
        <v>91</v>
      </c>
      <c r="E541">
        <v>9</v>
      </c>
      <c r="F541">
        <v>12</v>
      </c>
      <c r="G541">
        <v>912</v>
      </c>
      <c r="H541">
        <v>4</v>
      </c>
      <c r="I541">
        <v>13</v>
      </c>
      <c r="J541">
        <v>150</v>
      </c>
      <c r="K541">
        <v>150</v>
      </c>
      <c r="L541" t="s">
        <v>92</v>
      </c>
      <c r="M541" t="s">
        <v>57</v>
      </c>
      <c r="N541">
        <v>2.3677397988223507</v>
      </c>
    </row>
    <row r="542" spans="1:14" x14ac:dyDescent="0.35">
      <c r="A542" s="12" t="s">
        <v>93</v>
      </c>
      <c r="C542" t="str">
        <f t="shared" si="8"/>
        <v>Walkamin</v>
      </c>
      <c r="D542" t="s">
        <v>91</v>
      </c>
      <c r="E542">
        <v>9</v>
      </c>
      <c r="F542">
        <v>13</v>
      </c>
      <c r="G542">
        <v>913</v>
      </c>
      <c r="H542">
        <v>4</v>
      </c>
      <c r="I542">
        <v>9</v>
      </c>
      <c r="J542">
        <v>200</v>
      </c>
      <c r="K542">
        <v>150</v>
      </c>
      <c r="L542" t="s">
        <v>61</v>
      </c>
      <c r="M542" t="s">
        <v>57</v>
      </c>
      <c r="N542">
        <v>5.9310757513939887</v>
      </c>
    </row>
    <row r="543" spans="1:14" x14ac:dyDescent="0.35">
      <c r="A543" s="12" t="s">
        <v>93</v>
      </c>
      <c r="C543" t="str">
        <f t="shared" si="8"/>
        <v>Walkamin</v>
      </c>
      <c r="D543" t="s">
        <v>91</v>
      </c>
      <c r="E543">
        <v>9</v>
      </c>
      <c r="F543">
        <v>14</v>
      </c>
      <c r="G543">
        <v>914</v>
      </c>
      <c r="H543">
        <v>4</v>
      </c>
      <c r="I543">
        <v>4</v>
      </c>
      <c r="J543">
        <v>200</v>
      </c>
      <c r="K543">
        <v>600</v>
      </c>
      <c r="L543" t="s">
        <v>65</v>
      </c>
      <c r="M543" t="s">
        <v>57</v>
      </c>
      <c r="N543">
        <v>6.2464453913998339</v>
      </c>
    </row>
    <row r="544" spans="1:14" x14ac:dyDescent="0.35">
      <c r="A544" s="12" t="s">
        <v>93</v>
      </c>
      <c r="C544" t="str">
        <f t="shared" si="8"/>
        <v>Walkamin</v>
      </c>
      <c r="D544" t="s">
        <v>91</v>
      </c>
      <c r="E544">
        <v>9</v>
      </c>
      <c r="F544">
        <v>15</v>
      </c>
      <c r="G544">
        <v>915</v>
      </c>
      <c r="H544">
        <v>4</v>
      </c>
      <c r="I544">
        <v>11</v>
      </c>
      <c r="J544">
        <v>200</v>
      </c>
      <c r="K544">
        <v>450</v>
      </c>
      <c r="L544" t="s">
        <v>61</v>
      </c>
      <c r="M544" t="s">
        <v>57</v>
      </c>
      <c r="N544">
        <v>5.6963071289294716</v>
      </c>
    </row>
    <row r="545" spans="1:14" x14ac:dyDescent="0.35">
      <c r="A545" s="12" t="s">
        <v>93</v>
      </c>
      <c r="C545" t="str">
        <f t="shared" si="8"/>
        <v>Walkamin</v>
      </c>
      <c r="D545" t="s">
        <v>91</v>
      </c>
      <c r="E545">
        <v>9</v>
      </c>
      <c r="F545">
        <v>16</v>
      </c>
      <c r="G545">
        <v>916</v>
      </c>
      <c r="H545">
        <v>3</v>
      </c>
      <c r="I545">
        <v>12</v>
      </c>
      <c r="J545">
        <v>200</v>
      </c>
      <c r="K545">
        <v>600</v>
      </c>
      <c r="L545" t="s">
        <v>61</v>
      </c>
      <c r="M545" t="s">
        <v>57</v>
      </c>
      <c r="N545">
        <v>1.3817197437880617</v>
      </c>
    </row>
    <row r="546" spans="1:14" x14ac:dyDescent="0.35">
      <c r="A546" s="12" t="s">
        <v>93</v>
      </c>
      <c r="C546" t="str">
        <f t="shared" si="8"/>
        <v>Walkamin</v>
      </c>
      <c r="D546" t="s">
        <v>91</v>
      </c>
      <c r="E546">
        <v>9</v>
      </c>
      <c r="F546">
        <v>17</v>
      </c>
      <c r="G546">
        <v>917</v>
      </c>
      <c r="H546">
        <v>4</v>
      </c>
      <c r="I546">
        <v>12</v>
      </c>
      <c r="J546">
        <v>200</v>
      </c>
      <c r="K546">
        <v>600</v>
      </c>
      <c r="L546" t="s">
        <v>61</v>
      </c>
      <c r="M546" t="s">
        <v>57</v>
      </c>
      <c r="N546">
        <v>4.9013284771770618</v>
      </c>
    </row>
    <row r="547" spans="1:14" x14ac:dyDescent="0.35">
      <c r="A547" s="12" t="s">
        <v>93</v>
      </c>
      <c r="C547" t="str">
        <f t="shared" si="8"/>
        <v>Walkamin</v>
      </c>
      <c r="D547" t="s">
        <v>91</v>
      </c>
      <c r="E547">
        <v>9</v>
      </c>
      <c r="F547">
        <v>18</v>
      </c>
      <c r="G547">
        <v>918</v>
      </c>
      <c r="H547">
        <v>2</v>
      </c>
      <c r="I547">
        <v>14</v>
      </c>
      <c r="J547">
        <v>200</v>
      </c>
      <c r="K547">
        <v>300</v>
      </c>
      <c r="L547" t="s">
        <v>92</v>
      </c>
      <c r="M547" t="s">
        <v>57</v>
      </c>
      <c r="N547">
        <v>0.69152575668283567</v>
      </c>
    </row>
    <row r="548" spans="1:14" x14ac:dyDescent="0.35">
      <c r="A548" s="12" t="s">
        <v>93</v>
      </c>
      <c r="C548" t="str">
        <f t="shared" si="8"/>
        <v>Walkamin</v>
      </c>
      <c r="D548" t="s">
        <v>91</v>
      </c>
      <c r="E548">
        <v>10</v>
      </c>
      <c r="F548">
        <v>1</v>
      </c>
      <c r="G548">
        <v>1001</v>
      </c>
      <c r="H548">
        <v>4</v>
      </c>
      <c r="I548">
        <v>2</v>
      </c>
      <c r="J548">
        <v>250</v>
      </c>
      <c r="K548">
        <v>300</v>
      </c>
      <c r="L548" t="s">
        <v>65</v>
      </c>
      <c r="M548" t="s">
        <v>57</v>
      </c>
      <c r="N548">
        <v>5.8722821853788814</v>
      </c>
    </row>
    <row r="549" spans="1:14" x14ac:dyDescent="0.35">
      <c r="A549" s="12" t="s">
        <v>93</v>
      </c>
      <c r="C549" t="str">
        <f t="shared" si="8"/>
        <v>Walkamin</v>
      </c>
      <c r="D549" t="s">
        <v>91</v>
      </c>
      <c r="E549">
        <v>10</v>
      </c>
      <c r="F549">
        <v>2</v>
      </c>
      <c r="G549">
        <v>1002</v>
      </c>
      <c r="H549">
        <v>4</v>
      </c>
      <c r="I549">
        <v>1</v>
      </c>
      <c r="J549">
        <v>250</v>
      </c>
      <c r="K549">
        <v>150</v>
      </c>
      <c r="L549" t="s">
        <v>65</v>
      </c>
      <c r="M549" t="s">
        <v>57</v>
      </c>
      <c r="N549">
        <v>4.8446741314958386</v>
      </c>
    </row>
    <row r="550" spans="1:14" x14ac:dyDescent="0.35">
      <c r="A550" s="12" t="s">
        <v>93</v>
      </c>
      <c r="C550" t="str">
        <f t="shared" si="8"/>
        <v>Walkamin</v>
      </c>
      <c r="D550" t="s">
        <v>91</v>
      </c>
      <c r="E550">
        <v>10</v>
      </c>
      <c r="F550">
        <v>3</v>
      </c>
      <c r="G550">
        <v>1003</v>
      </c>
      <c r="H550">
        <v>4</v>
      </c>
      <c r="I550">
        <v>8</v>
      </c>
      <c r="J550">
        <v>250</v>
      </c>
      <c r="K550">
        <v>600</v>
      </c>
      <c r="L550" t="s">
        <v>55</v>
      </c>
      <c r="M550" t="s">
        <v>57</v>
      </c>
      <c r="N550">
        <v>7.4313394381733859</v>
      </c>
    </row>
    <row r="551" spans="1:14" x14ac:dyDescent="0.35">
      <c r="A551" s="12" t="s">
        <v>93</v>
      </c>
      <c r="C551" t="str">
        <f t="shared" si="8"/>
        <v>Walkamin</v>
      </c>
      <c r="D551" t="s">
        <v>91</v>
      </c>
      <c r="E551">
        <v>10</v>
      </c>
      <c r="F551">
        <v>4</v>
      </c>
      <c r="G551">
        <v>1004</v>
      </c>
      <c r="H551">
        <v>3</v>
      </c>
      <c r="I551">
        <v>4</v>
      </c>
      <c r="J551">
        <v>250</v>
      </c>
      <c r="K551">
        <v>600</v>
      </c>
      <c r="L551" t="s">
        <v>65</v>
      </c>
      <c r="M551" t="s">
        <v>57</v>
      </c>
      <c r="N551">
        <v>7.7782914944227635</v>
      </c>
    </row>
    <row r="552" spans="1:14" x14ac:dyDescent="0.35">
      <c r="A552" s="12" t="s">
        <v>93</v>
      </c>
      <c r="C552" t="str">
        <f t="shared" si="8"/>
        <v>Walkamin</v>
      </c>
      <c r="D552" t="s">
        <v>91</v>
      </c>
      <c r="E552">
        <v>10</v>
      </c>
      <c r="F552">
        <v>5</v>
      </c>
      <c r="G552">
        <v>1005</v>
      </c>
      <c r="H552">
        <v>4</v>
      </c>
      <c r="I552">
        <v>4</v>
      </c>
      <c r="J552">
        <v>250</v>
      </c>
      <c r="K552">
        <v>600</v>
      </c>
      <c r="L552" t="s">
        <v>65</v>
      </c>
      <c r="M552" t="s">
        <v>57</v>
      </c>
      <c r="N552">
        <v>8.6509195131407886</v>
      </c>
    </row>
    <row r="553" spans="1:14" x14ac:dyDescent="0.35">
      <c r="A553" s="12" t="s">
        <v>93</v>
      </c>
      <c r="C553" t="str">
        <f t="shared" si="8"/>
        <v>Walkamin</v>
      </c>
      <c r="D553" t="s">
        <v>91</v>
      </c>
      <c r="E553">
        <v>10</v>
      </c>
      <c r="F553">
        <v>6</v>
      </c>
      <c r="G553">
        <v>1006</v>
      </c>
      <c r="H553">
        <v>4</v>
      </c>
      <c r="I553">
        <v>13</v>
      </c>
      <c r="J553">
        <v>250</v>
      </c>
      <c r="K553">
        <v>150</v>
      </c>
      <c r="L553" t="s">
        <v>92</v>
      </c>
      <c r="M553" t="s">
        <v>57</v>
      </c>
      <c r="N553">
        <v>4.3699240074791055</v>
      </c>
    </row>
    <row r="554" spans="1:14" x14ac:dyDescent="0.35">
      <c r="A554" s="12" t="s">
        <v>93</v>
      </c>
      <c r="C554" t="str">
        <f t="shared" si="8"/>
        <v>Walkamin</v>
      </c>
      <c r="D554" t="s">
        <v>91</v>
      </c>
      <c r="E554">
        <v>10</v>
      </c>
      <c r="F554">
        <v>7</v>
      </c>
      <c r="G554">
        <v>1007</v>
      </c>
      <c r="H554">
        <v>4</v>
      </c>
      <c r="I554">
        <v>2</v>
      </c>
      <c r="J554">
        <v>150</v>
      </c>
      <c r="K554">
        <v>300</v>
      </c>
      <c r="L554" t="s">
        <v>65</v>
      </c>
      <c r="M554" t="s">
        <v>57</v>
      </c>
      <c r="N554">
        <v>4.5793352171701152</v>
      </c>
    </row>
    <row r="555" spans="1:14" x14ac:dyDescent="0.35">
      <c r="A555" s="12" t="s">
        <v>93</v>
      </c>
      <c r="C555" t="str">
        <f t="shared" si="8"/>
        <v>Walkamin</v>
      </c>
      <c r="D555" t="s">
        <v>91</v>
      </c>
      <c r="E555">
        <v>10</v>
      </c>
      <c r="F555">
        <v>8</v>
      </c>
      <c r="G555">
        <v>1008</v>
      </c>
      <c r="H555">
        <v>4</v>
      </c>
      <c r="I555">
        <v>14</v>
      </c>
      <c r="J555">
        <v>150</v>
      </c>
      <c r="K555">
        <v>300</v>
      </c>
      <c r="L555" t="s">
        <v>92</v>
      </c>
      <c r="M555" t="s">
        <v>57</v>
      </c>
      <c r="N555">
        <v>4.7637518678991659</v>
      </c>
    </row>
    <row r="556" spans="1:14" x14ac:dyDescent="0.35">
      <c r="A556" s="12" t="s">
        <v>93</v>
      </c>
      <c r="C556" t="str">
        <f t="shared" si="8"/>
        <v>Walkamin</v>
      </c>
      <c r="D556" t="s">
        <v>91</v>
      </c>
      <c r="E556">
        <v>10</v>
      </c>
      <c r="F556">
        <v>9</v>
      </c>
      <c r="G556">
        <v>1009</v>
      </c>
      <c r="H556">
        <v>4</v>
      </c>
      <c r="I556">
        <v>1</v>
      </c>
      <c r="J556">
        <v>150</v>
      </c>
      <c r="K556">
        <v>150</v>
      </c>
      <c r="L556" t="s">
        <v>65</v>
      </c>
      <c r="M556" t="s">
        <v>57</v>
      </c>
      <c r="N556">
        <v>3.0381435392961307</v>
      </c>
    </row>
    <row r="557" spans="1:14" x14ac:dyDescent="0.35">
      <c r="A557" s="12" t="s">
        <v>93</v>
      </c>
      <c r="C557" t="str">
        <f t="shared" si="8"/>
        <v>Walkamin</v>
      </c>
      <c r="D557" t="s">
        <v>91</v>
      </c>
      <c r="E557">
        <v>10</v>
      </c>
      <c r="F557">
        <v>10</v>
      </c>
      <c r="G557">
        <v>1010</v>
      </c>
      <c r="H557">
        <v>3</v>
      </c>
      <c r="I557">
        <v>8</v>
      </c>
      <c r="J557">
        <v>150</v>
      </c>
      <c r="K557">
        <v>600</v>
      </c>
      <c r="L557" t="s">
        <v>55</v>
      </c>
      <c r="M557" t="s">
        <v>57</v>
      </c>
      <c r="N557">
        <v>6.0775460850858645</v>
      </c>
    </row>
    <row r="558" spans="1:14" x14ac:dyDescent="0.35">
      <c r="A558" s="12" t="s">
        <v>93</v>
      </c>
      <c r="C558" t="str">
        <f t="shared" si="8"/>
        <v>Walkamin</v>
      </c>
      <c r="D558" t="s">
        <v>91</v>
      </c>
      <c r="E558">
        <v>10</v>
      </c>
      <c r="F558">
        <v>11</v>
      </c>
      <c r="G558">
        <v>1011</v>
      </c>
      <c r="H558">
        <v>4</v>
      </c>
      <c r="I558">
        <v>9</v>
      </c>
      <c r="J558">
        <v>150</v>
      </c>
      <c r="K558">
        <v>150</v>
      </c>
      <c r="L558" t="s">
        <v>61</v>
      </c>
      <c r="M558" t="s">
        <v>57</v>
      </c>
      <c r="N558">
        <v>4.9501074723109539</v>
      </c>
    </row>
    <row r="559" spans="1:14" x14ac:dyDescent="0.35">
      <c r="A559" s="12" t="s">
        <v>93</v>
      </c>
      <c r="C559" t="str">
        <f t="shared" si="8"/>
        <v>Walkamin</v>
      </c>
      <c r="D559" t="s">
        <v>91</v>
      </c>
      <c r="E559">
        <v>10</v>
      </c>
      <c r="F559">
        <v>12</v>
      </c>
      <c r="G559">
        <v>1012</v>
      </c>
      <c r="H559">
        <v>4</v>
      </c>
      <c r="I559">
        <v>7</v>
      </c>
      <c r="J559">
        <v>150</v>
      </c>
      <c r="K559">
        <v>450</v>
      </c>
      <c r="L559" t="s">
        <v>55</v>
      </c>
      <c r="M559" t="s">
        <v>57</v>
      </c>
      <c r="N559">
        <v>4.382365833756257</v>
      </c>
    </row>
    <row r="560" spans="1:14" x14ac:dyDescent="0.35">
      <c r="A560" s="12" t="s">
        <v>93</v>
      </c>
      <c r="C560" t="str">
        <f t="shared" si="8"/>
        <v>Walkamin</v>
      </c>
      <c r="D560" t="s">
        <v>91</v>
      </c>
      <c r="E560">
        <v>10</v>
      </c>
      <c r="F560">
        <v>13</v>
      </c>
      <c r="G560">
        <v>1013</v>
      </c>
      <c r="H560">
        <v>3</v>
      </c>
      <c r="I560">
        <v>16</v>
      </c>
      <c r="J560">
        <v>200</v>
      </c>
      <c r="K560">
        <v>600</v>
      </c>
      <c r="L560" t="s">
        <v>92</v>
      </c>
      <c r="M560" t="s">
        <v>57</v>
      </c>
      <c r="N560">
        <v>3.3691852909621174</v>
      </c>
    </row>
    <row r="561" spans="1:14" x14ac:dyDescent="0.35">
      <c r="A561" s="12" t="s">
        <v>93</v>
      </c>
      <c r="C561" t="str">
        <f t="shared" si="8"/>
        <v>Walkamin</v>
      </c>
      <c r="D561" t="s">
        <v>91</v>
      </c>
      <c r="E561">
        <v>10</v>
      </c>
      <c r="F561">
        <v>14</v>
      </c>
      <c r="G561">
        <v>1014</v>
      </c>
      <c r="H561">
        <v>3</v>
      </c>
      <c r="I561">
        <v>14</v>
      </c>
      <c r="J561">
        <v>200</v>
      </c>
      <c r="K561">
        <v>300</v>
      </c>
      <c r="L561" t="s">
        <v>92</v>
      </c>
      <c r="M561" t="s">
        <v>57</v>
      </c>
      <c r="N561">
        <v>1.9088739290085681</v>
      </c>
    </row>
    <row r="562" spans="1:14" x14ac:dyDescent="0.35">
      <c r="A562" s="12" t="s">
        <v>93</v>
      </c>
      <c r="C562" t="str">
        <f t="shared" si="8"/>
        <v>Walkamin</v>
      </c>
      <c r="D562" t="s">
        <v>91</v>
      </c>
      <c r="E562">
        <v>10</v>
      </c>
      <c r="F562">
        <v>15</v>
      </c>
      <c r="G562">
        <v>1015</v>
      </c>
      <c r="H562">
        <v>4</v>
      </c>
      <c r="I562">
        <v>8</v>
      </c>
      <c r="J562">
        <v>200</v>
      </c>
      <c r="K562">
        <v>600</v>
      </c>
      <c r="L562" t="s">
        <v>55</v>
      </c>
      <c r="M562" t="s">
        <v>57</v>
      </c>
      <c r="N562">
        <v>6.1368640161989827</v>
      </c>
    </row>
    <row r="563" spans="1:14" x14ac:dyDescent="0.35">
      <c r="A563" s="12" t="s">
        <v>93</v>
      </c>
      <c r="C563" t="str">
        <f t="shared" si="8"/>
        <v>Walkamin</v>
      </c>
      <c r="D563" t="s">
        <v>91</v>
      </c>
      <c r="E563">
        <v>10</v>
      </c>
      <c r="F563">
        <v>16</v>
      </c>
      <c r="G563">
        <v>1016</v>
      </c>
      <c r="H563">
        <v>4</v>
      </c>
      <c r="I563">
        <v>14</v>
      </c>
      <c r="J563">
        <v>200</v>
      </c>
      <c r="K563">
        <v>300</v>
      </c>
      <c r="L563" t="s">
        <v>92</v>
      </c>
      <c r="M563" t="s">
        <v>57</v>
      </c>
    </row>
    <row r="564" spans="1:14" x14ac:dyDescent="0.35">
      <c r="A564" s="12" t="s">
        <v>93</v>
      </c>
      <c r="C564" t="str">
        <f t="shared" si="8"/>
        <v>Walkamin</v>
      </c>
      <c r="D564" t="s">
        <v>91</v>
      </c>
      <c r="E564">
        <v>10</v>
      </c>
      <c r="F564">
        <v>17</v>
      </c>
      <c r="G564">
        <v>1017</v>
      </c>
      <c r="H564">
        <v>4</v>
      </c>
      <c r="I564">
        <v>3</v>
      </c>
      <c r="J564">
        <v>200</v>
      </c>
      <c r="K564">
        <v>450</v>
      </c>
      <c r="L564" t="s">
        <v>65</v>
      </c>
      <c r="M564" t="s">
        <v>57</v>
      </c>
      <c r="N564">
        <v>7.2680457963743725</v>
      </c>
    </row>
    <row r="565" spans="1:14" x14ac:dyDescent="0.35">
      <c r="A565" s="12" t="s">
        <v>93</v>
      </c>
      <c r="C565" t="str">
        <f t="shared" si="8"/>
        <v>Walkamin</v>
      </c>
      <c r="D565" t="s">
        <v>91</v>
      </c>
      <c r="E565">
        <v>10</v>
      </c>
      <c r="F565">
        <v>18</v>
      </c>
      <c r="G565">
        <v>1018</v>
      </c>
      <c r="H565">
        <v>4</v>
      </c>
      <c r="I565">
        <v>2</v>
      </c>
      <c r="J565">
        <v>200</v>
      </c>
      <c r="K565">
        <v>300</v>
      </c>
      <c r="L565" t="s">
        <v>65</v>
      </c>
      <c r="M565" t="s">
        <v>57</v>
      </c>
      <c r="N565">
        <v>7.1991446995253314</v>
      </c>
    </row>
    <row r="566" spans="1:14" x14ac:dyDescent="0.35">
      <c r="A566" s="12" t="s">
        <v>93</v>
      </c>
      <c r="C566" t="str">
        <f t="shared" si="8"/>
        <v>Walkamin</v>
      </c>
      <c r="D566" t="s">
        <v>91</v>
      </c>
      <c r="E566">
        <v>11</v>
      </c>
      <c r="F566">
        <v>1</v>
      </c>
      <c r="G566">
        <v>1101</v>
      </c>
      <c r="H566">
        <v>4</v>
      </c>
      <c r="I566">
        <v>12</v>
      </c>
      <c r="J566">
        <v>250</v>
      </c>
      <c r="K566">
        <v>600</v>
      </c>
      <c r="L566" t="s">
        <v>61</v>
      </c>
      <c r="M566" t="s">
        <v>57</v>
      </c>
      <c r="N566">
        <v>6.8229209580957511</v>
      </c>
    </row>
    <row r="567" spans="1:14" x14ac:dyDescent="0.35">
      <c r="A567" s="12" t="s">
        <v>93</v>
      </c>
      <c r="C567" t="str">
        <f t="shared" si="8"/>
        <v>Walkamin</v>
      </c>
      <c r="D567" t="s">
        <v>91</v>
      </c>
      <c r="E567">
        <v>11</v>
      </c>
      <c r="F567">
        <v>4</v>
      </c>
      <c r="G567">
        <v>1104</v>
      </c>
      <c r="H567">
        <v>4</v>
      </c>
      <c r="I567">
        <v>16</v>
      </c>
      <c r="J567">
        <v>250</v>
      </c>
      <c r="K567">
        <v>600</v>
      </c>
      <c r="L567" t="s">
        <v>92</v>
      </c>
      <c r="M567" t="s">
        <v>57</v>
      </c>
    </row>
    <row r="568" spans="1:14" x14ac:dyDescent="0.35">
      <c r="A568" s="12" t="s">
        <v>93</v>
      </c>
      <c r="C568" t="str">
        <f t="shared" si="8"/>
        <v>Walkamin</v>
      </c>
      <c r="D568" t="s">
        <v>91</v>
      </c>
      <c r="E568">
        <v>11</v>
      </c>
      <c r="F568">
        <v>5</v>
      </c>
      <c r="G568">
        <v>1105</v>
      </c>
      <c r="H568">
        <v>4</v>
      </c>
      <c r="I568">
        <v>3</v>
      </c>
      <c r="J568">
        <v>250</v>
      </c>
      <c r="K568">
        <v>450</v>
      </c>
      <c r="L568" t="s">
        <v>65</v>
      </c>
      <c r="M568" t="s">
        <v>57</v>
      </c>
      <c r="N568">
        <v>8.3214863831089367</v>
      </c>
    </row>
    <row r="569" spans="1:14" x14ac:dyDescent="0.35">
      <c r="A569" s="12" t="s">
        <v>93</v>
      </c>
      <c r="C569" t="str">
        <f t="shared" si="8"/>
        <v>Walkamin</v>
      </c>
      <c r="D569" t="s">
        <v>91</v>
      </c>
      <c r="E569">
        <v>11</v>
      </c>
      <c r="F569">
        <v>6</v>
      </c>
      <c r="G569">
        <v>1106</v>
      </c>
      <c r="H569">
        <v>4</v>
      </c>
      <c r="I569">
        <v>11</v>
      </c>
      <c r="J569">
        <v>250</v>
      </c>
      <c r="K569">
        <v>450</v>
      </c>
      <c r="L569" t="s">
        <v>61</v>
      </c>
      <c r="M569" t="s">
        <v>57</v>
      </c>
    </row>
    <row r="570" spans="1:14" x14ac:dyDescent="0.35">
      <c r="A570" s="12" t="s">
        <v>93</v>
      </c>
      <c r="C570" t="str">
        <f t="shared" si="8"/>
        <v>Walkamin</v>
      </c>
      <c r="D570" t="s">
        <v>91</v>
      </c>
      <c r="E570">
        <v>11</v>
      </c>
      <c r="F570">
        <v>7</v>
      </c>
      <c r="G570">
        <v>1107</v>
      </c>
      <c r="H570">
        <v>4</v>
      </c>
      <c r="I570">
        <v>12</v>
      </c>
      <c r="J570">
        <v>150</v>
      </c>
      <c r="K570">
        <v>600</v>
      </c>
      <c r="L570" t="s">
        <v>61</v>
      </c>
      <c r="M570" t="s">
        <v>57</v>
      </c>
      <c r="N570">
        <v>3.8583362296064601</v>
      </c>
    </row>
    <row r="571" spans="1:14" x14ac:dyDescent="0.35">
      <c r="A571" s="12" t="s">
        <v>93</v>
      </c>
      <c r="C571" t="str">
        <f t="shared" si="8"/>
        <v>Walkamin</v>
      </c>
      <c r="D571" t="s">
        <v>91</v>
      </c>
      <c r="E571">
        <v>11</v>
      </c>
      <c r="F571">
        <v>10</v>
      </c>
      <c r="G571">
        <v>1110</v>
      </c>
      <c r="H571">
        <v>4</v>
      </c>
      <c r="I571">
        <v>15</v>
      </c>
      <c r="J571">
        <v>150</v>
      </c>
      <c r="K571">
        <v>450</v>
      </c>
      <c r="L571" t="s">
        <v>92</v>
      </c>
      <c r="M571" t="s">
        <v>57</v>
      </c>
      <c r="N571">
        <v>1.6503626070991435</v>
      </c>
    </row>
    <row r="572" spans="1:14" x14ac:dyDescent="0.35">
      <c r="A572" s="12" t="s">
        <v>93</v>
      </c>
      <c r="C572" t="str">
        <f t="shared" si="8"/>
        <v>Walkamin</v>
      </c>
      <c r="D572" t="s">
        <v>91</v>
      </c>
      <c r="E572">
        <v>11</v>
      </c>
      <c r="F572">
        <v>11</v>
      </c>
      <c r="G572">
        <v>1111</v>
      </c>
      <c r="H572">
        <v>4</v>
      </c>
      <c r="I572">
        <v>3</v>
      </c>
      <c r="J572">
        <v>150</v>
      </c>
      <c r="K572">
        <v>450</v>
      </c>
      <c r="L572" t="s">
        <v>65</v>
      </c>
      <c r="M572" t="s">
        <v>57</v>
      </c>
      <c r="N572">
        <v>5.8330708129334967</v>
      </c>
    </row>
    <row r="573" spans="1:14" x14ac:dyDescent="0.35">
      <c r="A573" s="12" t="s">
        <v>93</v>
      </c>
      <c r="C573" t="str">
        <f t="shared" si="8"/>
        <v>Walkamin</v>
      </c>
      <c r="D573" t="s">
        <v>91</v>
      </c>
      <c r="E573">
        <v>11</v>
      </c>
      <c r="F573">
        <v>12</v>
      </c>
      <c r="G573">
        <v>1112</v>
      </c>
      <c r="H573">
        <v>4</v>
      </c>
      <c r="I573">
        <v>8</v>
      </c>
      <c r="J573">
        <v>150</v>
      </c>
      <c r="K573">
        <v>600</v>
      </c>
      <c r="L573" t="s">
        <v>55</v>
      </c>
      <c r="M573" t="s">
        <v>57</v>
      </c>
      <c r="N573">
        <v>5.9980620155038782</v>
      </c>
    </row>
    <row r="574" spans="1:14" x14ac:dyDescent="0.35">
      <c r="A574" s="12" t="s">
        <v>93</v>
      </c>
      <c r="C574" t="str">
        <f t="shared" si="8"/>
        <v>Walkamin</v>
      </c>
      <c r="D574" t="s">
        <v>91</v>
      </c>
      <c r="E574">
        <v>11</v>
      </c>
      <c r="F574">
        <v>13</v>
      </c>
      <c r="G574">
        <v>1113</v>
      </c>
      <c r="H574">
        <v>4</v>
      </c>
      <c r="I574">
        <v>6</v>
      </c>
      <c r="J574">
        <v>200</v>
      </c>
      <c r="K574">
        <v>300</v>
      </c>
      <c r="L574" t="s">
        <v>55</v>
      </c>
      <c r="M574" t="s">
        <v>57</v>
      </c>
      <c r="N574">
        <v>4.982993294335853</v>
      </c>
    </row>
    <row r="575" spans="1:14" x14ac:dyDescent="0.35">
      <c r="A575" s="12" t="s">
        <v>93</v>
      </c>
      <c r="C575" t="str">
        <f t="shared" si="8"/>
        <v>Walkamin</v>
      </c>
      <c r="D575" t="s">
        <v>91</v>
      </c>
      <c r="E575">
        <v>11</v>
      </c>
      <c r="F575">
        <v>16</v>
      </c>
      <c r="G575">
        <v>1116</v>
      </c>
      <c r="H575">
        <v>3</v>
      </c>
      <c r="I575">
        <v>1</v>
      </c>
      <c r="J575">
        <v>200</v>
      </c>
      <c r="K575">
        <v>150</v>
      </c>
      <c r="L575" t="s">
        <v>65</v>
      </c>
      <c r="M575" t="s">
        <v>57</v>
      </c>
      <c r="N575">
        <v>3.6804529758883882</v>
      </c>
    </row>
    <row r="576" spans="1:14" x14ac:dyDescent="0.35">
      <c r="A576" s="12" t="s">
        <v>93</v>
      </c>
      <c r="C576" t="str">
        <f t="shared" si="8"/>
        <v>Walkamin</v>
      </c>
      <c r="D576" t="s">
        <v>91</v>
      </c>
      <c r="E576">
        <v>11</v>
      </c>
      <c r="F576">
        <v>17</v>
      </c>
      <c r="G576">
        <v>1117</v>
      </c>
      <c r="H576">
        <v>4</v>
      </c>
      <c r="I576">
        <v>16</v>
      </c>
      <c r="J576">
        <v>200</v>
      </c>
      <c r="K576">
        <v>600</v>
      </c>
      <c r="L576" t="s">
        <v>92</v>
      </c>
      <c r="M576" t="s">
        <v>57</v>
      </c>
    </row>
    <row r="577" spans="1:14" x14ac:dyDescent="0.35">
      <c r="A577" s="12" t="s">
        <v>93</v>
      </c>
      <c r="C577" t="str">
        <f t="shared" si="8"/>
        <v>Walkamin</v>
      </c>
      <c r="D577" t="s">
        <v>91</v>
      </c>
      <c r="E577">
        <v>11</v>
      </c>
      <c r="F577">
        <v>18</v>
      </c>
      <c r="G577">
        <v>1118</v>
      </c>
      <c r="H577">
        <v>4</v>
      </c>
      <c r="I577">
        <v>1</v>
      </c>
      <c r="J577">
        <v>200</v>
      </c>
      <c r="K577">
        <v>150</v>
      </c>
      <c r="L577" t="s">
        <v>65</v>
      </c>
      <c r="M577" t="s">
        <v>57</v>
      </c>
      <c r="N577">
        <v>6.2893415828283139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94DD8-6F9D-4AAC-821D-EEA63EAFD85B}">
  <dimension ref="A1:AP209"/>
  <sheetViews>
    <sheetView topLeftCell="X1" workbookViewId="0">
      <selection activeCell="AQ20" sqref="AQ20"/>
    </sheetView>
  </sheetViews>
  <sheetFormatPr defaultRowHeight="14.5" x14ac:dyDescent="0.35"/>
  <cols>
    <col min="1" max="1" width="8.7265625" style="2"/>
    <col min="2" max="2" width="13.08984375" style="2" bestFit="1" customWidth="1"/>
    <col min="3" max="42" width="8.7265625" style="2"/>
    <col min="43" max="16384" width="8.7265625" style="1"/>
  </cols>
  <sheetData>
    <row r="1" spans="1:42" x14ac:dyDescent="0.35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  <c r="N1" s="2" t="s">
        <v>23</v>
      </c>
      <c r="O1" s="2" t="s">
        <v>24</v>
      </c>
      <c r="P1" s="2" t="s">
        <v>25</v>
      </c>
      <c r="Q1" s="2" t="s">
        <v>26</v>
      </c>
      <c r="R1" s="2" t="s">
        <v>27</v>
      </c>
      <c r="S1" s="2" t="s">
        <v>28</v>
      </c>
      <c r="T1" s="2" t="s">
        <v>29</v>
      </c>
      <c r="U1" s="2" t="s">
        <v>30</v>
      </c>
      <c r="V1" s="2" t="s">
        <v>31</v>
      </c>
      <c r="W1" s="2" t="s">
        <v>32</v>
      </c>
      <c r="X1" s="2" t="s">
        <v>33</v>
      </c>
      <c r="Y1" s="2" t="s">
        <v>33</v>
      </c>
      <c r="Z1" s="2" t="s">
        <v>34</v>
      </c>
      <c r="AA1" s="2" t="s">
        <v>35</v>
      </c>
      <c r="AB1" s="2" t="s">
        <v>36</v>
      </c>
      <c r="AC1" s="2" t="s">
        <v>37</v>
      </c>
      <c r="AD1" s="2" t="s">
        <v>38</v>
      </c>
      <c r="AE1" s="2" t="s">
        <v>39</v>
      </c>
      <c r="AF1" s="2" t="s">
        <v>40</v>
      </c>
      <c r="AG1" s="2" t="s">
        <v>41</v>
      </c>
      <c r="AH1" s="2" t="s">
        <v>42</v>
      </c>
      <c r="AI1" s="2" t="s">
        <v>43</v>
      </c>
      <c r="AJ1" s="2" t="s">
        <v>44</v>
      </c>
      <c r="AK1" s="2" t="s">
        <v>45</v>
      </c>
      <c r="AL1" s="2" t="s">
        <v>46</v>
      </c>
      <c r="AM1" s="2" t="s">
        <v>47</v>
      </c>
      <c r="AN1" s="2" t="s">
        <v>48</v>
      </c>
      <c r="AO1" s="2" t="s">
        <v>49</v>
      </c>
      <c r="AP1" s="2" t="s">
        <v>50</v>
      </c>
    </row>
    <row r="2" spans="1:42" x14ac:dyDescent="0.35">
      <c r="A2" s="2">
        <v>1</v>
      </c>
      <c r="B2" s="3">
        <v>43151</v>
      </c>
      <c r="C2" s="2" t="s">
        <v>51</v>
      </c>
      <c r="D2" s="2" t="s">
        <v>52</v>
      </c>
      <c r="E2" s="2">
        <v>0</v>
      </c>
      <c r="F2" s="2">
        <v>2</v>
      </c>
      <c r="G2" s="2" t="s">
        <v>53</v>
      </c>
      <c r="H2" s="2">
        <v>0</v>
      </c>
      <c r="I2" s="2" t="s">
        <v>54</v>
      </c>
      <c r="J2" s="2">
        <v>0</v>
      </c>
      <c r="K2" s="2" t="str">
        <f>IF(J2=50,"N2",(IF(J2=20,"N1",(IF(J2=80,"N3 ", IF(J2=0,"N0","N4"))))))</f>
        <v>N0</v>
      </c>
      <c r="L2" s="2" t="s">
        <v>55</v>
      </c>
      <c r="M2" s="2" t="s">
        <v>56</v>
      </c>
      <c r="N2" s="2">
        <v>0.19</v>
      </c>
      <c r="O2" s="2">
        <v>1.6999999999999997</v>
      </c>
      <c r="P2" s="2">
        <v>0.60000000000000009</v>
      </c>
      <c r="Q2" s="2">
        <v>0</v>
      </c>
      <c r="R2" s="2">
        <v>0</v>
      </c>
      <c r="S2" s="2" t="s">
        <v>57</v>
      </c>
      <c r="T2" s="2" t="s">
        <v>57</v>
      </c>
      <c r="U2" s="2">
        <v>12.2</v>
      </c>
      <c r="V2" s="2">
        <v>11.3</v>
      </c>
      <c r="W2" s="2" t="s">
        <v>58</v>
      </c>
      <c r="X2" s="2">
        <v>49</v>
      </c>
      <c r="Y2" s="2">
        <v>49</v>
      </c>
      <c r="Z2" s="2">
        <v>36.69286969999996</v>
      </c>
      <c r="AA2" s="2">
        <f t="shared" ref="AA2:AA65" si="0">IF(W2="flat",Z2,Z2*2)</f>
        <v>73.38573939999992</v>
      </c>
      <c r="AB2" s="2" t="s">
        <v>57</v>
      </c>
      <c r="AC2" s="2" t="s">
        <v>57</v>
      </c>
      <c r="AD2" s="2">
        <f t="shared" ref="AD2:AD65" si="1">IF(S2="NA",100,SUM(O2:Q2)/(S2-T2)*100)</f>
        <v>100</v>
      </c>
      <c r="AE2" s="2">
        <f>IF(S2="NA",SUM(O2:Q2),S2*(AD2/100))*2*5</f>
        <v>23</v>
      </c>
      <c r="AF2" s="2">
        <f t="shared" ref="AF2:AF65" si="2">AE2*10000/1000</f>
        <v>230</v>
      </c>
      <c r="AG2" s="2">
        <f t="shared" ref="AG2:AG65" si="3">O2/SUM(O2:Q2)*AE2</f>
        <v>17</v>
      </c>
      <c r="AH2" s="2">
        <f t="shared" ref="AH2:AH65" si="4">AG2*10000/1000</f>
        <v>170</v>
      </c>
      <c r="AI2" s="2">
        <f t="shared" ref="AI2:AI65" si="5">P2/(SUM(O2:Q2))*AE2</f>
        <v>6.0000000000000009</v>
      </c>
      <c r="AJ2" s="2">
        <f t="shared" ref="AJ2:AJ65" si="6">AI2*10000/1000</f>
        <v>60.000000000000007</v>
      </c>
      <c r="AK2" s="2">
        <f t="shared" ref="AK2:AK65" si="7">Q2/(SUM(O2:Q2))*AE2</f>
        <v>0</v>
      </c>
      <c r="AL2" s="2">
        <f t="shared" ref="AL2:AL65" si="8">AK2*10000/1000</f>
        <v>0</v>
      </c>
      <c r="AM2" s="2">
        <f t="shared" ref="AM2:AM65" si="9">IF(U2="NA",O2,(U2-V2)/U2*O2)</f>
        <v>0.12540983606557357</v>
      </c>
      <c r="AN2" s="2">
        <f t="shared" ref="AN2:AN65" si="10">((AA2*(10*10))/AM2)</f>
        <v>58516.733377777804</v>
      </c>
      <c r="AO2" s="2">
        <f t="shared" ref="AO2:AO65" si="11">(AA2/(100*100))/(AM2/1000)</f>
        <v>58.516733377777811</v>
      </c>
      <c r="AP2" s="2">
        <f>AO2*(AG2/1000)</f>
        <v>0.99478446742222282</v>
      </c>
    </row>
    <row r="3" spans="1:42" x14ac:dyDescent="0.35">
      <c r="A3" s="2">
        <v>1</v>
      </c>
      <c r="B3" s="3">
        <v>43151</v>
      </c>
      <c r="C3" s="2" t="s">
        <v>51</v>
      </c>
      <c r="D3" s="2" t="s">
        <v>52</v>
      </c>
      <c r="E3" s="2">
        <v>0</v>
      </c>
      <c r="F3" s="2">
        <v>4</v>
      </c>
      <c r="G3" s="2" t="s">
        <v>59</v>
      </c>
      <c r="H3" s="2">
        <v>0</v>
      </c>
      <c r="I3" s="2" t="s">
        <v>60</v>
      </c>
      <c r="J3" s="2">
        <v>0</v>
      </c>
      <c r="K3" s="2" t="str">
        <f t="shared" ref="K3:K66" si="12">IF(J3=50,"N2",(IF(J3=20,"N1",(IF(J3=80,"N3 ", IF(J3=0,"N0","N4"))))))</f>
        <v>N0</v>
      </c>
      <c r="L3" s="2" t="s">
        <v>61</v>
      </c>
      <c r="M3" s="2" t="s">
        <v>56</v>
      </c>
      <c r="N3" s="2">
        <v>0.6</v>
      </c>
      <c r="O3" s="2">
        <v>6.6999999999999993</v>
      </c>
      <c r="P3" s="2">
        <v>3.1</v>
      </c>
      <c r="Q3" s="2">
        <v>0</v>
      </c>
      <c r="R3" s="2">
        <v>0</v>
      </c>
      <c r="S3" s="2">
        <v>62</v>
      </c>
      <c r="T3" s="2">
        <v>21</v>
      </c>
      <c r="U3" s="2">
        <v>29.1</v>
      </c>
      <c r="V3" s="2">
        <v>28</v>
      </c>
      <c r="W3" s="2" t="s">
        <v>62</v>
      </c>
      <c r="X3" s="2">
        <v>50</v>
      </c>
      <c r="Y3" s="2">
        <v>50</v>
      </c>
      <c r="Z3" s="2">
        <v>76.561065600000006</v>
      </c>
      <c r="AA3" s="2">
        <f t="shared" si="0"/>
        <v>76.561065600000006</v>
      </c>
      <c r="AB3" s="2" t="s">
        <v>57</v>
      </c>
      <c r="AC3" s="2" t="s">
        <v>57</v>
      </c>
      <c r="AD3" s="2">
        <f t="shared" si="1"/>
        <v>23.90243902439024</v>
      </c>
      <c r="AE3" s="2">
        <f t="shared" ref="AE3:AE66" si="13">IF(S3="NA",SUM(O3:Q3),S3*(AD3/100))*2*5</f>
        <v>148.19512195121948</v>
      </c>
      <c r="AF3" s="2">
        <f t="shared" si="2"/>
        <v>1481.9512195121949</v>
      </c>
      <c r="AG3" s="2">
        <f t="shared" si="3"/>
        <v>101.31707317073167</v>
      </c>
      <c r="AH3" s="2">
        <f t="shared" si="4"/>
        <v>1013.1707317073167</v>
      </c>
      <c r="AI3" s="2">
        <f t="shared" si="5"/>
        <v>46.878048780487795</v>
      </c>
      <c r="AJ3" s="2">
        <f t="shared" si="6"/>
        <v>468.78048780487791</v>
      </c>
      <c r="AK3" s="2">
        <f t="shared" si="7"/>
        <v>0</v>
      </c>
      <c r="AL3" s="2">
        <f t="shared" si="8"/>
        <v>0</v>
      </c>
      <c r="AM3" s="2">
        <f t="shared" si="9"/>
        <v>0.25326460481099683</v>
      </c>
      <c r="AN3" s="2">
        <f t="shared" si="10"/>
        <v>30229.674477069169</v>
      </c>
      <c r="AO3" s="2">
        <f t="shared" si="11"/>
        <v>30.229674477069171</v>
      </c>
      <c r="AP3" s="2">
        <f t="shared" ref="AP3:AP66" si="14">AO3*(AG3/1000)</f>
        <v>3.0627821409206168</v>
      </c>
    </row>
    <row r="4" spans="1:42" x14ac:dyDescent="0.35">
      <c r="A4" s="2">
        <v>1</v>
      </c>
      <c r="B4" s="3">
        <v>43151</v>
      </c>
      <c r="C4" s="2" t="s">
        <v>51</v>
      </c>
      <c r="D4" s="2" t="s">
        <v>52</v>
      </c>
      <c r="E4" s="2">
        <v>0</v>
      </c>
      <c r="F4" s="2">
        <v>6</v>
      </c>
      <c r="G4" s="2" t="s">
        <v>63</v>
      </c>
      <c r="H4" s="2">
        <v>0</v>
      </c>
      <c r="I4" s="2" t="s">
        <v>64</v>
      </c>
      <c r="J4" s="2">
        <v>0</v>
      </c>
      <c r="K4" s="2" t="str">
        <f t="shared" si="12"/>
        <v>N0</v>
      </c>
      <c r="L4" s="2" t="s">
        <v>65</v>
      </c>
      <c r="M4" s="2" t="s">
        <v>56</v>
      </c>
      <c r="N4" s="2">
        <v>0.37</v>
      </c>
      <c r="O4" s="2">
        <v>6.1</v>
      </c>
      <c r="P4" s="2">
        <v>3.3000000000000003</v>
      </c>
      <c r="Q4" s="2">
        <v>0</v>
      </c>
      <c r="R4" s="2">
        <v>0</v>
      </c>
      <c r="S4" s="2" t="s">
        <v>57</v>
      </c>
      <c r="T4" s="2" t="s">
        <v>57</v>
      </c>
      <c r="U4" s="2">
        <v>27.9</v>
      </c>
      <c r="V4" s="2">
        <v>26.6</v>
      </c>
      <c r="W4" s="2" t="s">
        <v>58</v>
      </c>
      <c r="X4" s="2">
        <v>51</v>
      </c>
      <c r="Y4" s="2">
        <v>51</v>
      </c>
      <c r="Z4" s="2">
        <v>65.568342299999927</v>
      </c>
      <c r="AA4" s="2">
        <f t="shared" si="0"/>
        <v>131.13668459999985</v>
      </c>
      <c r="AB4" s="2" t="s">
        <v>57</v>
      </c>
      <c r="AC4" s="2" t="s">
        <v>57</v>
      </c>
      <c r="AD4" s="2">
        <f t="shared" si="1"/>
        <v>100</v>
      </c>
      <c r="AE4" s="2">
        <f t="shared" si="13"/>
        <v>94</v>
      </c>
      <c r="AF4" s="2">
        <f t="shared" si="2"/>
        <v>940</v>
      </c>
      <c r="AG4" s="2">
        <f t="shared" si="3"/>
        <v>61</v>
      </c>
      <c r="AH4" s="2">
        <f t="shared" si="4"/>
        <v>610</v>
      </c>
      <c r="AI4" s="2">
        <f t="shared" si="5"/>
        <v>33</v>
      </c>
      <c r="AJ4" s="2">
        <f t="shared" si="6"/>
        <v>330</v>
      </c>
      <c r="AK4" s="2">
        <f t="shared" si="7"/>
        <v>0</v>
      </c>
      <c r="AL4" s="2">
        <f t="shared" si="8"/>
        <v>0</v>
      </c>
      <c r="AM4" s="2">
        <f t="shared" si="9"/>
        <v>0.28422939068100295</v>
      </c>
      <c r="AN4" s="2">
        <f t="shared" si="10"/>
        <v>46137.622955107247</v>
      </c>
      <c r="AO4" s="2">
        <f t="shared" si="11"/>
        <v>46.13762295510724</v>
      </c>
      <c r="AP4" s="2">
        <f t="shared" si="14"/>
        <v>2.8143950002615417</v>
      </c>
    </row>
    <row r="5" spans="1:42" x14ac:dyDescent="0.35">
      <c r="A5" s="2">
        <v>1</v>
      </c>
      <c r="B5" s="3">
        <v>43151</v>
      </c>
      <c r="C5" s="2" t="s">
        <v>51</v>
      </c>
      <c r="D5" s="2" t="s">
        <v>52</v>
      </c>
      <c r="E5" s="2">
        <v>1</v>
      </c>
      <c r="F5" s="2">
        <v>1</v>
      </c>
      <c r="G5" s="2">
        <v>101</v>
      </c>
      <c r="H5" s="2">
        <v>1</v>
      </c>
      <c r="I5" s="2">
        <v>4</v>
      </c>
      <c r="J5" s="2">
        <v>50</v>
      </c>
      <c r="K5" s="2" t="str">
        <f t="shared" si="12"/>
        <v>N2</v>
      </c>
      <c r="L5" s="2" t="s">
        <v>55</v>
      </c>
      <c r="M5" s="2" t="s">
        <v>56</v>
      </c>
      <c r="N5" s="2">
        <v>0.64</v>
      </c>
      <c r="O5" s="2">
        <v>3</v>
      </c>
      <c r="P5" s="2">
        <v>1.7</v>
      </c>
      <c r="Q5" s="2">
        <v>0</v>
      </c>
      <c r="R5" s="2">
        <v>0</v>
      </c>
      <c r="S5" s="2" t="s">
        <v>57</v>
      </c>
      <c r="T5" s="2" t="s">
        <v>57</v>
      </c>
      <c r="U5" s="2">
        <v>12.9</v>
      </c>
      <c r="V5" s="2">
        <v>11.8</v>
      </c>
      <c r="W5" s="2" t="s">
        <v>58</v>
      </c>
      <c r="X5" s="2">
        <v>35</v>
      </c>
      <c r="Y5" s="2">
        <v>35</v>
      </c>
      <c r="Z5" s="2">
        <v>41.21715949999998</v>
      </c>
      <c r="AA5" s="2">
        <f t="shared" si="0"/>
        <v>82.434318999999959</v>
      </c>
      <c r="AB5" s="2" t="s">
        <v>57</v>
      </c>
      <c r="AC5" s="2" t="s">
        <v>57</v>
      </c>
      <c r="AD5" s="2">
        <f t="shared" si="1"/>
        <v>100</v>
      </c>
      <c r="AE5" s="2">
        <f t="shared" si="13"/>
        <v>47</v>
      </c>
      <c r="AF5" s="2">
        <f t="shared" si="2"/>
        <v>470</v>
      </c>
      <c r="AG5" s="2">
        <f t="shared" si="3"/>
        <v>29.999999999999996</v>
      </c>
      <c r="AH5" s="2">
        <f t="shared" si="4"/>
        <v>299.99999999999994</v>
      </c>
      <c r="AI5" s="2">
        <f t="shared" si="5"/>
        <v>17</v>
      </c>
      <c r="AJ5" s="2">
        <f t="shared" si="6"/>
        <v>170</v>
      </c>
      <c r="AK5" s="2">
        <f t="shared" si="7"/>
        <v>0</v>
      </c>
      <c r="AL5" s="2">
        <f t="shared" si="8"/>
        <v>0</v>
      </c>
      <c r="AM5" s="2">
        <f t="shared" si="9"/>
        <v>0.25581395348837199</v>
      </c>
      <c r="AN5" s="2">
        <f t="shared" si="10"/>
        <v>32224.324699999997</v>
      </c>
      <c r="AO5" s="2">
        <f t="shared" si="11"/>
        <v>32.224324699999997</v>
      </c>
      <c r="AP5" s="2">
        <f t="shared" si="14"/>
        <v>0.96672974099999975</v>
      </c>
    </row>
    <row r="6" spans="1:42" x14ac:dyDescent="0.35">
      <c r="A6" s="2">
        <v>1</v>
      </c>
      <c r="B6" s="3">
        <v>43151</v>
      </c>
      <c r="C6" s="2" t="s">
        <v>51</v>
      </c>
      <c r="D6" s="2" t="s">
        <v>52</v>
      </c>
      <c r="E6" s="2">
        <v>1</v>
      </c>
      <c r="F6" s="2">
        <v>2</v>
      </c>
      <c r="G6" s="2">
        <v>102</v>
      </c>
      <c r="H6" s="2">
        <v>1</v>
      </c>
      <c r="I6" s="2">
        <v>12</v>
      </c>
      <c r="J6" s="2">
        <v>100</v>
      </c>
      <c r="K6" s="2" t="str">
        <f t="shared" si="12"/>
        <v>N4</v>
      </c>
      <c r="L6" s="2" t="s">
        <v>61</v>
      </c>
      <c r="M6" s="2" t="s">
        <v>56</v>
      </c>
      <c r="N6" s="2">
        <v>0.77</v>
      </c>
      <c r="O6" s="2">
        <v>6.7999999999999989</v>
      </c>
      <c r="P6" s="2">
        <v>2.1999999999999997</v>
      </c>
      <c r="Q6" s="2">
        <v>0</v>
      </c>
      <c r="R6" s="2">
        <v>0</v>
      </c>
      <c r="S6" s="2">
        <v>50</v>
      </c>
      <c r="T6" s="2">
        <v>14</v>
      </c>
      <c r="U6" s="2">
        <v>30.4</v>
      </c>
      <c r="V6" s="2">
        <v>28.9</v>
      </c>
      <c r="W6" s="2" t="s">
        <v>62</v>
      </c>
      <c r="X6" s="2">
        <v>48</v>
      </c>
      <c r="Y6" s="2">
        <v>48</v>
      </c>
      <c r="Z6" s="2">
        <v>110.2764201</v>
      </c>
      <c r="AA6" s="2">
        <f t="shared" si="0"/>
        <v>110.2764201</v>
      </c>
      <c r="AB6" s="2" t="s">
        <v>57</v>
      </c>
      <c r="AC6" s="2" t="s">
        <v>57</v>
      </c>
      <c r="AD6" s="2">
        <f t="shared" si="1"/>
        <v>24.999999999999993</v>
      </c>
      <c r="AE6" s="2">
        <f t="shared" si="13"/>
        <v>124.99999999999997</v>
      </c>
      <c r="AF6" s="2">
        <f t="shared" si="2"/>
        <v>1249.9999999999998</v>
      </c>
      <c r="AG6" s="2">
        <f t="shared" si="3"/>
        <v>94.444444444444414</v>
      </c>
      <c r="AH6" s="2">
        <f t="shared" si="4"/>
        <v>944.44444444444412</v>
      </c>
      <c r="AI6" s="2">
        <f t="shared" si="5"/>
        <v>30.55555555555555</v>
      </c>
      <c r="AJ6" s="2">
        <f t="shared" si="6"/>
        <v>305.55555555555549</v>
      </c>
      <c r="AK6" s="2">
        <f t="shared" si="7"/>
        <v>0</v>
      </c>
      <c r="AL6" s="2">
        <f t="shared" si="8"/>
        <v>0</v>
      </c>
      <c r="AM6" s="2">
        <f t="shared" si="9"/>
        <v>0.33552631578947362</v>
      </c>
      <c r="AN6" s="2">
        <f t="shared" si="10"/>
        <v>32866.697755294124</v>
      </c>
      <c r="AO6" s="2">
        <f t="shared" si="11"/>
        <v>32.866697755294126</v>
      </c>
      <c r="AP6" s="2">
        <f t="shared" si="14"/>
        <v>3.1040770102222219</v>
      </c>
    </row>
    <row r="7" spans="1:42" x14ac:dyDescent="0.35">
      <c r="A7" s="2">
        <v>1</v>
      </c>
      <c r="B7" s="3">
        <v>43151</v>
      </c>
      <c r="C7" s="2" t="s">
        <v>51</v>
      </c>
      <c r="D7" s="2" t="s">
        <v>52</v>
      </c>
      <c r="E7" s="2">
        <v>1</v>
      </c>
      <c r="F7" s="2">
        <v>3</v>
      </c>
      <c r="G7" s="2">
        <v>103</v>
      </c>
      <c r="H7" s="2">
        <v>1</v>
      </c>
      <c r="I7" s="2">
        <v>10</v>
      </c>
      <c r="J7" s="2">
        <v>100</v>
      </c>
      <c r="K7" s="2" t="str">
        <f t="shared" si="12"/>
        <v>N4</v>
      </c>
      <c r="L7" s="2" t="s">
        <v>55</v>
      </c>
      <c r="M7" s="2" t="s">
        <v>56</v>
      </c>
      <c r="N7" s="2">
        <v>0.72</v>
      </c>
      <c r="O7" s="2">
        <v>6.2</v>
      </c>
      <c r="P7" s="2">
        <v>3.2</v>
      </c>
      <c r="Q7" s="2">
        <v>0</v>
      </c>
      <c r="R7" s="2">
        <v>0</v>
      </c>
      <c r="S7" s="2" t="s">
        <v>57</v>
      </c>
      <c r="T7" s="2" t="s">
        <v>57</v>
      </c>
      <c r="U7" s="2">
        <v>27.7</v>
      </c>
      <c r="V7" s="2">
        <v>26.6</v>
      </c>
      <c r="W7" s="2" t="s">
        <v>58</v>
      </c>
      <c r="X7" s="2">
        <v>42</v>
      </c>
      <c r="Y7" s="2">
        <v>42</v>
      </c>
      <c r="Z7" s="2">
        <v>54.823756300000014</v>
      </c>
      <c r="AA7" s="2">
        <f t="shared" si="0"/>
        <v>109.64751260000003</v>
      </c>
      <c r="AB7" s="2" t="s">
        <v>57</v>
      </c>
      <c r="AC7" s="2" t="s">
        <v>57</v>
      </c>
      <c r="AD7" s="2">
        <f t="shared" si="1"/>
        <v>100</v>
      </c>
      <c r="AE7" s="2">
        <f t="shared" si="13"/>
        <v>94</v>
      </c>
      <c r="AF7" s="2">
        <f t="shared" si="2"/>
        <v>940</v>
      </c>
      <c r="AG7" s="2">
        <f t="shared" si="3"/>
        <v>61.999999999999993</v>
      </c>
      <c r="AH7" s="2">
        <f t="shared" si="4"/>
        <v>619.99999999999989</v>
      </c>
      <c r="AI7" s="2">
        <f t="shared" si="5"/>
        <v>32</v>
      </c>
      <c r="AJ7" s="2">
        <f t="shared" si="6"/>
        <v>320</v>
      </c>
      <c r="AK7" s="2">
        <f t="shared" si="7"/>
        <v>0</v>
      </c>
      <c r="AL7" s="2">
        <f t="shared" si="8"/>
        <v>0</v>
      </c>
      <c r="AM7" s="2">
        <f t="shared" si="9"/>
        <v>0.24620938628158801</v>
      </c>
      <c r="AN7" s="2">
        <f t="shared" si="10"/>
        <v>44534.253651319741</v>
      </c>
      <c r="AO7" s="2">
        <f t="shared" si="11"/>
        <v>44.534253651319744</v>
      </c>
      <c r="AP7" s="2">
        <f t="shared" si="14"/>
        <v>2.761123726381824</v>
      </c>
    </row>
    <row r="8" spans="1:42" x14ac:dyDescent="0.35">
      <c r="A8" s="2">
        <v>1</v>
      </c>
      <c r="B8" s="3">
        <v>43151</v>
      </c>
      <c r="C8" s="2" t="s">
        <v>51</v>
      </c>
      <c r="D8" s="2" t="s">
        <v>52</v>
      </c>
      <c r="E8" s="2">
        <v>1</v>
      </c>
      <c r="F8" s="2">
        <v>4</v>
      </c>
      <c r="G8" s="2">
        <v>104</v>
      </c>
      <c r="H8" s="2">
        <v>1</v>
      </c>
      <c r="I8" s="2">
        <v>11</v>
      </c>
      <c r="J8" s="2">
        <v>100</v>
      </c>
      <c r="K8" s="2" t="str">
        <f t="shared" si="12"/>
        <v>N4</v>
      </c>
      <c r="L8" s="2" t="s">
        <v>65</v>
      </c>
      <c r="M8" s="2" t="s">
        <v>56</v>
      </c>
      <c r="N8" s="2">
        <v>0.7</v>
      </c>
      <c r="O8" s="2">
        <v>6.1</v>
      </c>
      <c r="P8" s="2">
        <v>2.0000000000000004</v>
      </c>
      <c r="Q8" s="2">
        <v>0</v>
      </c>
      <c r="R8" s="2">
        <v>0</v>
      </c>
      <c r="S8" s="2" t="s">
        <v>57</v>
      </c>
      <c r="T8" s="2" t="s">
        <v>57</v>
      </c>
      <c r="U8" s="2">
        <v>28.8</v>
      </c>
      <c r="V8" s="2">
        <v>27.8</v>
      </c>
      <c r="W8" s="2" t="s">
        <v>58</v>
      </c>
      <c r="X8" s="2">
        <v>46</v>
      </c>
      <c r="Y8" s="2">
        <v>46</v>
      </c>
      <c r="Z8" s="2">
        <v>52.479701999999975</v>
      </c>
      <c r="AA8" s="2">
        <f t="shared" si="0"/>
        <v>104.95940399999995</v>
      </c>
      <c r="AB8" s="2" t="s">
        <v>57</v>
      </c>
      <c r="AC8" s="2" t="s">
        <v>57</v>
      </c>
      <c r="AD8" s="2">
        <f t="shared" si="1"/>
        <v>100</v>
      </c>
      <c r="AE8" s="2">
        <f t="shared" si="13"/>
        <v>81</v>
      </c>
      <c r="AF8" s="2">
        <f t="shared" si="2"/>
        <v>810</v>
      </c>
      <c r="AG8" s="2">
        <f t="shared" si="3"/>
        <v>61</v>
      </c>
      <c r="AH8" s="2">
        <f t="shared" si="4"/>
        <v>610</v>
      </c>
      <c r="AI8" s="2">
        <f t="shared" si="5"/>
        <v>20.000000000000007</v>
      </c>
      <c r="AJ8" s="2">
        <f t="shared" si="6"/>
        <v>200.00000000000006</v>
      </c>
      <c r="AK8" s="2">
        <f t="shared" si="7"/>
        <v>0</v>
      </c>
      <c r="AL8" s="2">
        <f t="shared" si="8"/>
        <v>0</v>
      </c>
      <c r="AM8" s="2">
        <f t="shared" si="9"/>
        <v>0.21180555555555555</v>
      </c>
      <c r="AN8" s="2">
        <f t="shared" si="10"/>
        <v>49554.603855737689</v>
      </c>
      <c r="AO8" s="2">
        <f t="shared" si="11"/>
        <v>49.554603855737682</v>
      </c>
      <c r="AP8" s="2">
        <f t="shared" si="14"/>
        <v>3.0228308351999984</v>
      </c>
    </row>
    <row r="9" spans="1:42" x14ac:dyDescent="0.35">
      <c r="A9" s="2">
        <v>1</v>
      </c>
      <c r="B9" s="3">
        <v>43151</v>
      </c>
      <c r="C9" s="2" t="s">
        <v>51</v>
      </c>
      <c r="D9" s="2" t="s">
        <v>52</v>
      </c>
      <c r="E9" s="2">
        <v>1</v>
      </c>
      <c r="F9" s="2">
        <v>5</v>
      </c>
      <c r="G9" s="2">
        <v>105</v>
      </c>
      <c r="H9" s="2">
        <v>1</v>
      </c>
      <c r="I9" s="2">
        <v>1</v>
      </c>
      <c r="J9" s="2">
        <v>20</v>
      </c>
      <c r="K9" s="2" t="str">
        <f t="shared" si="12"/>
        <v>N1</v>
      </c>
      <c r="L9" s="2" t="s">
        <v>55</v>
      </c>
      <c r="M9" s="2" t="s">
        <v>56</v>
      </c>
      <c r="N9" s="2">
        <v>0.39</v>
      </c>
      <c r="O9" s="2">
        <v>2.6999999999999997</v>
      </c>
      <c r="P9" s="2">
        <v>0.80000000000000027</v>
      </c>
      <c r="Q9" s="2">
        <v>0</v>
      </c>
      <c r="R9" s="2">
        <v>0</v>
      </c>
      <c r="S9" s="2" t="s">
        <v>57</v>
      </c>
      <c r="T9" s="2" t="s">
        <v>57</v>
      </c>
      <c r="U9" s="2">
        <v>14.6</v>
      </c>
      <c r="V9" s="2">
        <v>13.6</v>
      </c>
      <c r="W9" s="2" t="s">
        <v>58</v>
      </c>
      <c r="X9" s="2">
        <v>38</v>
      </c>
      <c r="Y9" s="2">
        <v>38</v>
      </c>
      <c r="Z9" s="2">
        <v>45.507766599999968</v>
      </c>
      <c r="AA9" s="2">
        <f t="shared" si="0"/>
        <v>91.015533199999936</v>
      </c>
      <c r="AB9" s="2" t="s">
        <v>57</v>
      </c>
      <c r="AC9" s="2" t="s">
        <v>57</v>
      </c>
      <c r="AD9" s="2">
        <f t="shared" si="1"/>
        <v>100</v>
      </c>
      <c r="AE9" s="2">
        <f t="shared" si="13"/>
        <v>35</v>
      </c>
      <c r="AF9" s="2">
        <f t="shared" si="2"/>
        <v>350</v>
      </c>
      <c r="AG9" s="2">
        <f t="shared" si="3"/>
        <v>26.999999999999996</v>
      </c>
      <c r="AH9" s="2">
        <f t="shared" si="4"/>
        <v>269.99999999999994</v>
      </c>
      <c r="AI9" s="2">
        <f t="shared" si="5"/>
        <v>8.0000000000000036</v>
      </c>
      <c r="AJ9" s="2">
        <f t="shared" si="6"/>
        <v>80.000000000000028</v>
      </c>
      <c r="AK9" s="2">
        <f t="shared" si="7"/>
        <v>0</v>
      </c>
      <c r="AL9" s="2">
        <f t="shared" si="8"/>
        <v>0</v>
      </c>
      <c r="AM9" s="2">
        <f t="shared" si="9"/>
        <v>0.18493150684931503</v>
      </c>
      <c r="AN9" s="2">
        <f t="shared" si="10"/>
        <v>49215.806841481455</v>
      </c>
      <c r="AO9" s="2">
        <f t="shared" si="11"/>
        <v>49.215806841481452</v>
      </c>
      <c r="AP9" s="2">
        <f t="shared" si="14"/>
        <v>1.328826784719999</v>
      </c>
    </row>
    <row r="10" spans="1:42" x14ac:dyDescent="0.35">
      <c r="A10" s="2">
        <v>1</v>
      </c>
      <c r="B10" s="3">
        <v>43151</v>
      </c>
      <c r="C10" s="2" t="s">
        <v>51</v>
      </c>
      <c r="D10" s="2" t="s">
        <v>52</v>
      </c>
      <c r="E10" s="2">
        <v>1</v>
      </c>
      <c r="F10" s="2">
        <v>6</v>
      </c>
      <c r="G10" s="2">
        <v>106</v>
      </c>
      <c r="H10" s="2">
        <v>1</v>
      </c>
      <c r="I10" s="2">
        <v>7</v>
      </c>
      <c r="J10" s="2">
        <v>80</v>
      </c>
      <c r="K10" s="2" t="str">
        <f t="shared" si="12"/>
        <v xml:space="preserve">N3 </v>
      </c>
      <c r="L10" s="2" t="s">
        <v>55</v>
      </c>
      <c r="M10" s="2" t="s">
        <v>56</v>
      </c>
      <c r="N10" s="2">
        <v>0.38</v>
      </c>
      <c r="O10" s="2">
        <v>4.2999999999999989</v>
      </c>
      <c r="P10" s="2">
        <v>1.4</v>
      </c>
      <c r="Q10" s="2">
        <v>0</v>
      </c>
      <c r="R10" s="2">
        <v>0</v>
      </c>
      <c r="S10" s="2" t="s">
        <v>57</v>
      </c>
      <c r="T10" s="2" t="s">
        <v>57</v>
      </c>
      <c r="U10" s="2">
        <v>24.2</v>
      </c>
      <c r="V10" s="2">
        <v>23</v>
      </c>
      <c r="W10" s="2" t="s">
        <v>58</v>
      </c>
      <c r="X10" s="2">
        <v>37</v>
      </c>
      <c r="Y10" s="2">
        <v>37</v>
      </c>
      <c r="Z10" s="2">
        <v>45.724585599999955</v>
      </c>
      <c r="AA10" s="2">
        <f t="shared" si="0"/>
        <v>91.44917119999991</v>
      </c>
      <c r="AB10" s="2" t="s">
        <v>57</v>
      </c>
      <c r="AC10" s="2" t="s">
        <v>57</v>
      </c>
      <c r="AD10" s="2">
        <f t="shared" si="1"/>
        <v>100</v>
      </c>
      <c r="AE10" s="2">
        <f t="shared" si="13"/>
        <v>56.999999999999993</v>
      </c>
      <c r="AF10" s="2">
        <f t="shared" si="2"/>
        <v>569.99999999999989</v>
      </c>
      <c r="AG10" s="2">
        <f t="shared" si="3"/>
        <v>42.999999999999986</v>
      </c>
      <c r="AH10" s="2">
        <f t="shared" si="4"/>
        <v>429.99999999999989</v>
      </c>
      <c r="AI10" s="2">
        <f t="shared" si="5"/>
        <v>13.999999999999998</v>
      </c>
      <c r="AJ10" s="2">
        <f t="shared" si="6"/>
        <v>139.99999999999997</v>
      </c>
      <c r="AK10" s="2">
        <f t="shared" si="7"/>
        <v>0</v>
      </c>
      <c r="AL10" s="2">
        <f t="shared" si="8"/>
        <v>0</v>
      </c>
      <c r="AM10" s="2">
        <f t="shared" si="9"/>
        <v>0.2132231404958676</v>
      </c>
      <c r="AN10" s="2">
        <f t="shared" si="10"/>
        <v>42888.952384496115</v>
      </c>
      <c r="AO10" s="2">
        <f t="shared" si="11"/>
        <v>42.888952384496115</v>
      </c>
      <c r="AP10" s="2">
        <f t="shared" si="14"/>
        <v>1.8442249525333323</v>
      </c>
    </row>
    <row r="11" spans="1:42" x14ac:dyDescent="0.35">
      <c r="A11" s="2">
        <v>1</v>
      </c>
      <c r="B11" s="3">
        <v>43151</v>
      </c>
      <c r="C11" s="2" t="s">
        <v>51</v>
      </c>
      <c r="D11" s="2" t="s">
        <v>52</v>
      </c>
      <c r="E11" s="2">
        <v>2</v>
      </c>
      <c r="F11" s="2">
        <v>1</v>
      </c>
      <c r="G11" s="2">
        <v>201</v>
      </c>
      <c r="H11" s="2">
        <v>1</v>
      </c>
      <c r="I11" s="2">
        <v>5</v>
      </c>
      <c r="J11" s="2">
        <v>50</v>
      </c>
      <c r="K11" s="2" t="str">
        <f t="shared" si="12"/>
        <v>N2</v>
      </c>
      <c r="L11" s="2" t="s">
        <v>65</v>
      </c>
      <c r="M11" s="2" t="s">
        <v>56</v>
      </c>
      <c r="N11" s="2">
        <v>0.66</v>
      </c>
      <c r="O11" s="2">
        <v>5.6</v>
      </c>
      <c r="P11" s="2">
        <v>2.2000000000000002</v>
      </c>
      <c r="Q11" s="2">
        <v>0</v>
      </c>
      <c r="R11" s="2">
        <v>0</v>
      </c>
      <c r="S11" s="2">
        <v>90</v>
      </c>
      <c r="T11" s="2">
        <v>48</v>
      </c>
      <c r="U11" s="2">
        <v>26.2</v>
      </c>
      <c r="V11" s="2">
        <v>25.4</v>
      </c>
      <c r="W11" s="2" t="s">
        <v>58</v>
      </c>
      <c r="X11" s="2">
        <v>47</v>
      </c>
      <c r="Y11" s="2">
        <v>47</v>
      </c>
      <c r="Z11" s="2">
        <v>38.836968699999943</v>
      </c>
      <c r="AA11" s="2">
        <f t="shared" si="0"/>
        <v>77.673937399999886</v>
      </c>
      <c r="AB11" s="2" t="s">
        <v>57</v>
      </c>
      <c r="AC11" s="2" t="s">
        <v>57</v>
      </c>
      <c r="AD11" s="2">
        <f t="shared" si="1"/>
        <v>18.571428571428573</v>
      </c>
      <c r="AE11" s="2">
        <f t="shared" si="13"/>
        <v>167.14285714285717</v>
      </c>
      <c r="AF11" s="2">
        <f t="shared" si="2"/>
        <v>1671.4285714285716</v>
      </c>
      <c r="AG11" s="2">
        <f t="shared" si="3"/>
        <v>120.00000000000001</v>
      </c>
      <c r="AH11" s="2">
        <f t="shared" si="4"/>
        <v>1200.0000000000002</v>
      </c>
      <c r="AI11" s="2">
        <f t="shared" si="5"/>
        <v>47.14285714285716</v>
      </c>
      <c r="AJ11" s="2">
        <f t="shared" si="6"/>
        <v>471.42857142857162</v>
      </c>
      <c r="AK11" s="2">
        <f t="shared" si="7"/>
        <v>0</v>
      </c>
      <c r="AL11" s="2">
        <f t="shared" si="8"/>
        <v>0</v>
      </c>
      <c r="AM11" s="2">
        <f t="shared" si="9"/>
        <v>0.17099236641221388</v>
      </c>
      <c r="AN11" s="2">
        <f t="shared" si="10"/>
        <v>45425.383033035607</v>
      </c>
      <c r="AO11" s="2">
        <f t="shared" si="11"/>
        <v>45.425383033035608</v>
      </c>
      <c r="AP11" s="2">
        <f t="shared" si="14"/>
        <v>5.4510459639642734</v>
      </c>
    </row>
    <row r="12" spans="1:42" x14ac:dyDescent="0.35">
      <c r="A12" s="2">
        <v>1</v>
      </c>
      <c r="B12" s="3">
        <v>43151</v>
      </c>
      <c r="C12" s="2" t="s">
        <v>51</v>
      </c>
      <c r="D12" s="2" t="s">
        <v>52</v>
      </c>
      <c r="E12" s="2">
        <v>2</v>
      </c>
      <c r="F12" s="2">
        <v>2</v>
      </c>
      <c r="G12" s="2">
        <v>202</v>
      </c>
      <c r="H12" s="2">
        <v>1</v>
      </c>
      <c r="I12" s="2">
        <v>3</v>
      </c>
      <c r="J12" s="2">
        <v>20</v>
      </c>
      <c r="K12" s="2" t="str">
        <f t="shared" si="12"/>
        <v>N1</v>
      </c>
      <c r="L12" s="2" t="s">
        <v>61</v>
      </c>
      <c r="M12" s="2" t="s">
        <v>56</v>
      </c>
      <c r="N12" s="2">
        <v>0.7</v>
      </c>
      <c r="O12" s="2">
        <v>8.2999999999999989</v>
      </c>
      <c r="P12" s="2">
        <v>3.1999999999999997</v>
      </c>
      <c r="Q12" s="2">
        <v>0</v>
      </c>
      <c r="R12" s="2">
        <v>0</v>
      </c>
      <c r="S12" s="2">
        <v>47</v>
      </c>
      <c r="T12" s="2">
        <v>5</v>
      </c>
      <c r="U12" s="2">
        <v>32</v>
      </c>
      <c r="V12" s="2">
        <v>30.5</v>
      </c>
      <c r="W12" s="2" t="s">
        <v>62</v>
      </c>
      <c r="X12" s="2">
        <v>45</v>
      </c>
      <c r="Y12" s="2">
        <v>45</v>
      </c>
      <c r="Z12" s="2">
        <v>89.102840199999946</v>
      </c>
      <c r="AA12" s="2">
        <f t="shared" si="0"/>
        <v>89.102840199999946</v>
      </c>
      <c r="AB12" s="2" t="s">
        <v>57</v>
      </c>
      <c r="AC12" s="2" t="s">
        <v>57</v>
      </c>
      <c r="AD12" s="2">
        <f t="shared" si="1"/>
        <v>27.38095238095238</v>
      </c>
      <c r="AE12" s="2">
        <f t="shared" si="13"/>
        <v>128.69047619047618</v>
      </c>
      <c r="AF12" s="2">
        <f t="shared" si="2"/>
        <v>1286.9047619047617</v>
      </c>
      <c r="AG12" s="2">
        <f t="shared" si="3"/>
        <v>92.88095238095238</v>
      </c>
      <c r="AH12" s="2">
        <f t="shared" si="4"/>
        <v>928.80952380952374</v>
      </c>
      <c r="AI12" s="2">
        <f t="shared" si="5"/>
        <v>35.809523809523803</v>
      </c>
      <c r="AJ12" s="2">
        <f t="shared" si="6"/>
        <v>358.09523809523807</v>
      </c>
      <c r="AK12" s="2">
        <f t="shared" si="7"/>
        <v>0</v>
      </c>
      <c r="AL12" s="2">
        <f t="shared" si="8"/>
        <v>0</v>
      </c>
      <c r="AM12" s="2">
        <f t="shared" si="9"/>
        <v>0.38906249999999998</v>
      </c>
      <c r="AN12" s="2">
        <f t="shared" si="10"/>
        <v>22901.934830522077</v>
      </c>
      <c r="AO12" s="2">
        <f t="shared" si="11"/>
        <v>22.901934830522073</v>
      </c>
      <c r="AP12" s="2">
        <f t="shared" si="14"/>
        <v>2.1271535184253954</v>
      </c>
    </row>
    <row r="13" spans="1:42" x14ac:dyDescent="0.35">
      <c r="A13" s="2">
        <v>1</v>
      </c>
      <c r="B13" s="3">
        <v>43151</v>
      </c>
      <c r="C13" s="2" t="s">
        <v>51</v>
      </c>
      <c r="D13" s="2" t="s">
        <v>52</v>
      </c>
      <c r="E13" s="2">
        <v>2</v>
      </c>
      <c r="F13" s="2">
        <v>3</v>
      </c>
      <c r="G13" s="2">
        <v>203</v>
      </c>
      <c r="H13" s="2">
        <v>1</v>
      </c>
      <c r="I13" s="2">
        <v>9</v>
      </c>
      <c r="J13" s="2">
        <v>80</v>
      </c>
      <c r="K13" s="2" t="str">
        <f t="shared" si="12"/>
        <v xml:space="preserve">N3 </v>
      </c>
      <c r="L13" s="2" t="s">
        <v>61</v>
      </c>
      <c r="M13" s="2" t="s">
        <v>56</v>
      </c>
      <c r="N13" s="2">
        <v>0.76</v>
      </c>
      <c r="O13" s="2">
        <v>5.5</v>
      </c>
      <c r="P13" s="2">
        <v>3.3000000000000003</v>
      </c>
      <c r="Q13" s="2">
        <v>0</v>
      </c>
      <c r="R13" s="2">
        <v>0</v>
      </c>
      <c r="S13" s="2">
        <v>80</v>
      </c>
      <c r="T13" s="2">
        <v>47</v>
      </c>
      <c r="U13" s="2">
        <v>23.8</v>
      </c>
      <c r="V13" s="2">
        <v>22.6</v>
      </c>
      <c r="W13" s="2" t="s">
        <v>62</v>
      </c>
      <c r="X13" s="2">
        <v>44</v>
      </c>
      <c r="Y13" s="2">
        <v>44</v>
      </c>
      <c r="Z13" s="2">
        <v>72.651096299999949</v>
      </c>
      <c r="AA13" s="2">
        <f t="shared" si="0"/>
        <v>72.651096299999949</v>
      </c>
      <c r="AB13" s="2" t="s">
        <v>57</v>
      </c>
      <c r="AC13" s="2" t="s">
        <v>57</v>
      </c>
      <c r="AD13" s="2">
        <f t="shared" si="1"/>
        <v>26.666666666666668</v>
      </c>
      <c r="AE13" s="2">
        <f t="shared" si="13"/>
        <v>213.33333333333331</v>
      </c>
      <c r="AF13" s="2">
        <f t="shared" si="2"/>
        <v>2133.333333333333</v>
      </c>
      <c r="AG13" s="2">
        <f t="shared" si="3"/>
        <v>133.33333333333331</v>
      </c>
      <c r="AH13" s="2">
        <f t="shared" si="4"/>
        <v>1333.3333333333333</v>
      </c>
      <c r="AI13" s="2">
        <f t="shared" si="5"/>
        <v>80</v>
      </c>
      <c r="AJ13" s="2">
        <f t="shared" si="6"/>
        <v>800</v>
      </c>
      <c r="AK13" s="2">
        <f t="shared" si="7"/>
        <v>0</v>
      </c>
      <c r="AL13" s="2">
        <f t="shared" si="8"/>
        <v>0</v>
      </c>
      <c r="AM13" s="2">
        <f t="shared" si="9"/>
        <v>0.27731092436974769</v>
      </c>
      <c r="AN13" s="2">
        <f t="shared" si="10"/>
        <v>26198.425635454547</v>
      </c>
      <c r="AO13" s="2">
        <f t="shared" si="11"/>
        <v>26.198425635454544</v>
      </c>
      <c r="AP13" s="2">
        <f t="shared" si="14"/>
        <v>3.493123418060605</v>
      </c>
    </row>
    <row r="14" spans="1:42" x14ac:dyDescent="0.35">
      <c r="A14" s="2">
        <v>1</v>
      </c>
      <c r="B14" s="3">
        <v>43151</v>
      </c>
      <c r="C14" s="2" t="s">
        <v>51</v>
      </c>
      <c r="D14" s="2" t="s">
        <v>52</v>
      </c>
      <c r="E14" s="2">
        <v>2</v>
      </c>
      <c r="F14" s="2">
        <v>4</v>
      </c>
      <c r="G14" s="2">
        <v>204</v>
      </c>
      <c r="H14" s="2">
        <v>1</v>
      </c>
      <c r="I14" s="2">
        <v>6</v>
      </c>
      <c r="J14" s="2">
        <v>50</v>
      </c>
      <c r="K14" s="2" t="str">
        <f t="shared" si="12"/>
        <v>N2</v>
      </c>
      <c r="L14" s="2" t="s">
        <v>61</v>
      </c>
      <c r="M14" s="2" t="s">
        <v>56</v>
      </c>
      <c r="N14" s="2">
        <v>0.72</v>
      </c>
      <c r="O14" s="2">
        <v>5.7999999999999989</v>
      </c>
      <c r="P14" s="2">
        <v>3.4</v>
      </c>
      <c r="Q14" s="2">
        <v>0</v>
      </c>
      <c r="R14" s="2">
        <v>0</v>
      </c>
      <c r="S14" s="2">
        <v>94</v>
      </c>
      <c r="T14" s="2">
        <v>57</v>
      </c>
      <c r="U14" s="2">
        <v>24.1</v>
      </c>
      <c r="V14" s="2">
        <v>23.2</v>
      </c>
      <c r="W14" s="2" t="s">
        <v>62</v>
      </c>
      <c r="X14" s="2">
        <v>41</v>
      </c>
      <c r="Y14" s="2">
        <v>41</v>
      </c>
      <c r="Z14" s="2">
        <v>57.056992000000037</v>
      </c>
      <c r="AA14" s="2">
        <f t="shared" si="0"/>
        <v>57.056992000000037</v>
      </c>
      <c r="AB14" s="2" t="s">
        <v>57</v>
      </c>
      <c r="AC14" s="2" t="s">
        <v>57</v>
      </c>
      <c r="AD14" s="2">
        <f t="shared" si="1"/>
        <v>24.864864864864863</v>
      </c>
      <c r="AE14" s="2">
        <f t="shared" si="13"/>
        <v>233.72972972972971</v>
      </c>
      <c r="AF14" s="2">
        <f t="shared" si="2"/>
        <v>2337.2972972972971</v>
      </c>
      <c r="AG14" s="2">
        <f t="shared" si="3"/>
        <v>147.35135135135133</v>
      </c>
      <c r="AH14" s="2">
        <f t="shared" si="4"/>
        <v>1473.5135135135133</v>
      </c>
      <c r="AI14" s="2">
        <f t="shared" si="5"/>
        <v>86.378378378378386</v>
      </c>
      <c r="AJ14" s="2">
        <f t="shared" si="6"/>
        <v>863.78378378378386</v>
      </c>
      <c r="AK14" s="2">
        <f t="shared" si="7"/>
        <v>0</v>
      </c>
      <c r="AL14" s="2">
        <f t="shared" si="8"/>
        <v>0</v>
      </c>
      <c r="AM14" s="2">
        <f t="shared" si="9"/>
        <v>0.21659751037344446</v>
      </c>
      <c r="AN14" s="2">
        <f t="shared" si="10"/>
        <v>26342.404352490379</v>
      </c>
      <c r="AO14" s="2">
        <f t="shared" si="11"/>
        <v>26.342404352490377</v>
      </c>
      <c r="AP14" s="2">
        <f t="shared" si="14"/>
        <v>3.8815888791831759</v>
      </c>
    </row>
    <row r="15" spans="1:42" x14ac:dyDescent="0.35">
      <c r="A15" s="2">
        <v>1</v>
      </c>
      <c r="B15" s="3">
        <v>43151</v>
      </c>
      <c r="C15" s="2" t="s">
        <v>51</v>
      </c>
      <c r="D15" s="2" t="s">
        <v>52</v>
      </c>
      <c r="E15" s="2">
        <v>2</v>
      </c>
      <c r="F15" s="2">
        <v>5</v>
      </c>
      <c r="G15" s="2">
        <v>205</v>
      </c>
      <c r="H15" s="2">
        <v>1</v>
      </c>
      <c r="I15" s="2">
        <v>8</v>
      </c>
      <c r="J15" s="2">
        <v>80</v>
      </c>
      <c r="K15" s="2" t="str">
        <f t="shared" si="12"/>
        <v xml:space="preserve">N3 </v>
      </c>
      <c r="L15" s="2" t="s">
        <v>65</v>
      </c>
      <c r="M15" s="2" t="s">
        <v>56</v>
      </c>
      <c r="N15" s="2">
        <v>0.66</v>
      </c>
      <c r="O15" s="2">
        <v>5.6999999999999993</v>
      </c>
      <c r="P15" s="2">
        <v>4.1999999999999993</v>
      </c>
      <c r="Q15" s="2">
        <v>0</v>
      </c>
      <c r="R15" s="2">
        <v>0</v>
      </c>
      <c r="S15" s="2">
        <v>80</v>
      </c>
      <c r="T15" s="2">
        <v>35</v>
      </c>
      <c r="U15" s="2">
        <v>26.7</v>
      </c>
      <c r="V15" s="2">
        <v>24.9</v>
      </c>
      <c r="W15" s="2" t="s">
        <v>58</v>
      </c>
      <c r="X15" s="2">
        <v>43</v>
      </c>
      <c r="Y15" s="2">
        <v>43</v>
      </c>
      <c r="Z15" s="2">
        <v>64.252973699999984</v>
      </c>
      <c r="AA15" s="2">
        <f t="shared" si="0"/>
        <v>128.50594739999997</v>
      </c>
      <c r="AB15" s="2" t="s">
        <v>57</v>
      </c>
      <c r="AC15" s="2" t="s">
        <v>57</v>
      </c>
      <c r="AD15" s="2">
        <f t="shared" si="1"/>
        <v>21.999999999999996</v>
      </c>
      <c r="AE15" s="2">
        <f t="shared" si="13"/>
        <v>175.99999999999997</v>
      </c>
      <c r="AF15" s="2">
        <f t="shared" si="2"/>
        <v>1759.9999999999998</v>
      </c>
      <c r="AG15" s="2">
        <f t="shared" si="3"/>
        <v>101.33333333333333</v>
      </c>
      <c r="AH15" s="2">
        <f t="shared" si="4"/>
        <v>1013.3333333333333</v>
      </c>
      <c r="AI15" s="2">
        <f t="shared" si="5"/>
        <v>74.666666666666657</v>
      </c>
      <c r="AJ15" s="2">
        <f t="shared" si="6"/>
        <v>746.66666666666663</v>
      </c>
      <c r="AK15" s="2">
        <f t="shared" si="7"/>
        <v>0</v>
      </c>
      <c r="AL15" s="2">
        <f t="shared" si="8"/>
        <v>0</v>
      </c>
      <c r="AM15" s="2">
        <f t="shared" si="9"/>
        <v>0.3842696629213484</v>
      </c>
      <c r="AN15" s="2">
        <f t="shared" si="10"/>
        <v>33441.606194736829</v>
      </c>
      <c r="AO15" s="2">
        <f t="shared" si="11"/>
        <v>33.441606194736828</v>
      </c>
      <c r="AP15" s="2">
        <f t="shared" si="14"/>
        <v>3.3887494277333317</v>
      </c>
    </row>
    <row r="16" spans="1:42" x14ac:dyDescent="0.35">
      <c r="A16" s="2">
        <v>1</v>
      </c>
      <c r="B16" s="3">
        <v>43151</v>
      </c>
      <c r="C16" s="2" t="s">
        <v>51</v>
      </c>
      <c r="D16" s="2" t="s">
        <v>52</v>
      </c>
      <c r="E16" s="2">
        <v>2</v>
      </c>
      <c r="F16" s="2">
        <v>6</v>
      </c>
      <c r="G16" s="2">
        <v>206</v>
      </c>
      <c r="H16" s="2">
        <v>1</v>
      </c>
      <c r="I16" s="2">
        <v>2</v>
      </c>
      <c r="J16" s="2">
        <v>20</v>
      </c>
      <c r="K16" s="2" t="str">
        <f t="shared" si="12"/>
        <v>N1</v>
      </c>
      <c r="L16" s="2" t="s">
        <v>65</v>
      </c>
      <c r="M16" s="2" t="s">
        <v>56</v>
      </c>
      <c r="N16" s="2">
        <v>0.6</v>
      </c>
      <c r="O16" s="2">
        <v>5.1999999999999993</v>
      </c>
      <c r="P16" s="2">
        <v>4</v>
      </c>
      <c r="Q16" s="2">
        <v>0</v>
      </c>
      <c r="R16" s="2">
        <v>0</v>
      </c>
      <c r="S16" s="2">
        <v>75</v>
      </c>
      <c r="T16" s="2">
        <v>36</v>
      </c>
      <c r="U16" s="2">
        <v>23.9</v>
      </c>
      <c r="V16" s="2">
        <v>22.3</v>
      </c>
      <c r="W16" s="2" t="s">
        <v>58</v>
      </c>
      <c r="X16" s="2">
        <v>39</v>
      </c>
      <c r="Y16" s="2">
        <v>39</v>
      </c>
      <c r="Z16" s="2">
        <v>63.792835599999989</v>
      </c>
      <c r="AA16" s="2">
        <f t="shared" si="0"/>
        <v>127.58567119999998</v>
      </c>
      <c r="AB16" s="2" t="s">
        <v>57</v>
      </c>
      <c r="AC16" s="2" t="s">
        <v>57</v>
      </c>
      <c r="AD16" s="2">
        <f t="shared" si="1"/>
        <v>23.589743589743588</v>
      </c>
      <c r="AE16" s="2">
        <f t="shared" si="13"/>
        <v>176.92307692307691</v>
      </c>
      <c r="AF16" s="2">
        <f t="shared" si="2"/>
        <v>1769.2307692307691</v>
      </c>
      <c r="AG16" s="2">
        <f t="shared" si="3"/>
        <v>99.999999999999986</v>
      </c>
      <c r="AH16" s="2">
        <f t="shared" si="4"/>
        <v>999.99999999999989</v>
      </c>
      <c r="AI16" s="2">
        <f t="shared" si="5"/>
        <v>76.92307692307692</v>
      </c>
      <c r="AJ16" s="2">
        <f t="shared" si="6"/>
        <v>769.23076923076928</v>
      </c>
      <c r="AK16" s="2">
        <f t="shared" si="7"/>
        <v>0</v>
      </c>
      <c r="AL16" s="2">
        <f t="shared" si="8"/>
        <v>0</v>
      </c>
      <c r="AM16" s="2">
        <f t="shared" si="9"/>
        <v>0.34811715481171496</v>
      </c>
      <c r="AN16" s="2">
        <f t="shared" si="10"/>
        <v>36650.210837500046</v>
      </c>
      <c r="AO16" s="2">
        <f t="shared" si="11"/>
        <v>36.650210837500055</v>
      </c>
      <c r="AP16" s="2">
        <f t="shared" si="14"/>
        <v>3.665021083750005</v>
      </c>
    </row>
    <row r="17" spans="1:42" x14ac:dyDescent="0.35">
      <c r="A17" s="2">
        <v>1</v>
      </c>
      <c r="B17" s="3">
        <v>43151</v>
      </c>
      <c r="C17" s="2" t="s">
        <v>51</v>
      </c>
      <c r="D17" s="2" t="s">
        <v>52</v>
      </c>
      <c r="E17" s="2">
        <v>3</v>
      </c>
      <c r="F17" s="2">
        <v>1</v>
      </c>
      <c r="G17" s="2">
        <v>301</v>
      </c>
      <c r="H17" s="2">
        <v>2</v>
      </c>
      <c r="I17" s="2">
        <v>3</v>
      </c>
      <c r="J17" s="2">
        <v>20</v>
      </c>
      <c r="K17" s="2" t="str">
        <f t="shared" si="12"/>
        <v>N1</v>
      </c>
      <c r="L17" s="2" t="s">
        <v>61</v>
      </c>
      <c r="M17" s="2" t="s">
        <v>56</v>
      </c>
      <c r="N17" s="2">
        <v>0.67</v>
      </c>
      <c r="O17" s="2">
        <v>4.9000000000000004</v>
      </c>
      <c r="P17" s="2">
        <v>2.6999999999999997</v>
      </c>
      <c r="Q17" s="2">
        <v>0</v>
      </c>
      <c r="R17" s="2">
        <v>0</v>
      </c>
      <c r="S17" s="2">
        <v>70</v>
      </c>
      <c r="T17" s="2">
        <v>38</v>
      </c>
      <c r="U17" s="2">
        <v>20.399999999999999</v>
      </c>
      <c r="V17" s="2">
        <v>19.7</v>
      </c>
      <c r="W17" s="2" t="s">
        <v>62</v>
      </c>
      <c r="X17" s="2">
        <v>34</v>
      </c>
      <c r="Y17" s="2">
        <v>34</v>
      </c>
      <c r="Z17" s="2">
        <v>58.198905399999944</v>
      </c>
      <c r="AA17" s="2">
        <f t="shared" si="0"/>
        <v>58.198905399999944</v>
      </c>
      <c r="AB17" s="2" t="s">
        <v>57</v>
      </c>
      <c r="AC17" s="2" t="s">
        <v>57</v>
      </c>
      <c r="AD17" s="2">
        <f t="shared" si="1"/>
        <v>23.75</v>
      </c>
      <c r="AE17" s="2">
        <f t="shared" si="13"/>
        <v>166.25</v>
      </c>
      <c r="AF17" s="2">
        <f t="shared" si="2"/>
        <v>1662.5</v>
      </c>
      <c r="AG17" s="2">
        <f t="shared" si="3"/>
        <v>107.18750000000001</v>
      </c>
      <c r="AH17" s="2">
        <f t="shared" si="4"/>
        <v>1071.8750000000002</v>
      </c>
      <c r="AI17" s="2">
        <f t="shared" si="5"/>
        <v>59.0625</v>
      </c>
      <c r="AJ17" s="2">
        <f t="shared" si="6"/>
        <v>590.625</v>
      </c>
      <c r="AK17" s="2">
        <f t="shared" si="7"/>
        <v>0</v>
      </c>
      <c r="AL17" s="2">
        <f t="shared" si="8"/>
        <v>0</v>
      </c>
      <c r="AM17" s="2">
        <f t="shared" si="9"/>
        <v>0.16813725490196063</v>
      </c>
      <c r="AN17" s="2">
        <f t="shared" si="10"/>
        <v>34613.926243731781</v>
      </c>
      <c r="AO17" s="2">
        <f t="shared" si="11"/>
        <v>34.613926243731775</v>
      </c>
      <c r="AP17" s="2">
        <f t="shared" si="14"/>
        <v>3.7101802192500002</v>
      </c>
    </row>
    <row r="18" spans="1:42" x14ac:dyDescent="0.35">
      <c r="A18" s="2">
        <v>1</v>
      </c>
      <c r="B18" s="3">
        <v>43151</v>
      </c>
      <c r="C18" s="2" t="s">
        <v>51</v>
      </c>
      <c r="D18" s="2" t="s">
        <v>52</v>
      </c>
      <c r="E18" s="2">
        <v>3</v>
      </c>
      <c r="F18" s="2">
        <v>2</v>
      </c>
      <c r="G18" s="2">
        <v>302</v>
      </c>
      <c r="H18" s="2">
        <v>2</v>
      </c>
      <c r="I18" s="2">
        <v>11</v>
      </c>
      <c r="J18" s="2">
        <v>100</v>
      </c>
      <c r="K18" s="2" t="str">
        <f t="shared" si="12"/>
        <v>N4</v>
      </c>
      <c r="L18" s="2" t="s">
        <v>65</v>
      </c>
      <c r="M18" s="2" t="s">
        <v>56</v>
      </c>
      <c r="N18" s="2">
        <v>0.7</v>
      </c>
      <c r="O18" s="2">
        <v>5.9</v>
      </c>
      <c r="P18" s="2">
        <v>3.8000000000000003</v>
      </c>
      <c r="Q18" s="2">
        <v>0</v>
      </c>
      <c r="R18" s="2">
        <v>0</v>
      </c>
      <c r="S18" s="2">
        <v>59</v>
      </c>
      <c r="T18" s="2">
        <v>12</v>
      </c>
      <c r="U18" s="2">
        <v>27.1</v>
      </c>
      <c r="V18" s="2">
        <v>25.9</v>
      </c>
      <c r="W18" s="2" t="s">
        <v>58</v>
      </c>
      <c r="X18" s="2">
        <v>27</v>
      </c>
      <c r="Y18" s="2">
        <v>27</v>
      </c>
      <c r="Z18" s="2">
        <v>40.492020400000001</v>
      </c>
      <c r="AA18" s="2">
        <f t="shared" si="0"/>
        <v>80.984040800000002</v>
      </c>
      <c r="AB18" s="2" t="s">
        <v>57</v>
      </c>
      <c r="AC18" s="2" t="s">
        <v>57</v>
      </c>
      <c r="AD18" s="2">
        <f t="shared" si="1"/>
        <v>20.638297872340427</v>
      </c>
      <c r="AE18" s="2">
        <f t="shared" si="13"/>
        <v>121.76595744680853</v>
      </c>
      <c r="AF18" s="2">
        <f t="shared" si="2"/>
        <v>1217.6595744680853</v>
      </c>
      <c r="AG18" s="2">
        <f t="shared" si="3"/>
        <v>74.063829787234042</v>
      </c>
      <c r="AH18" s="2">
        <f t="shared" si="4"/>
        <v>740.63829787234044</v>
      </c>
      <c r="AI18" s="2">
        <f t="shared" si="5"/>
        <v>47.702127659574472</v>
      </c>
      <c r="AJ18" s="2">
        <f t="shared" si="6"/>
        <v>477.02127659574472</v>
      </c>
      <c r="AK18" s="2">
        <f t="shared" si="7"/>
        <v>0</v>
      </c>
      <c r="AL18" s="2">
        <f t="shared" si="8"/>
        <v>0</v>
      </c>
      <c r="AM18" s="2">
        <f t="shared" si="9"/>
        <v>0.26125461254612609</v>
      </c>
      <c r="AN18" s="2">
        <f t="shared" si="10"/>
        <v>30998.128611299362</v>
      </c>
      <c r="AO18" s="2">
        <f t="shared" si="11"/>
        <v>30.998128611299364</v>
      </c>
      <c r="AP18" s="2">
        <f t="shared" si="14"/>
        <v>2.2958401211900656</v>
      </c>
    </row>
    <row r="19" spans="1:42" x14ac:dyDescent="0.35">
      <c r="A19" s="2">
        <v>1</v>
      </c>
      <c r="B19" s="3">
        <v>43151</v>
      </c>
      <c r="C19" s="2" t="s">
        <v>51</v>
      </c>
      <c r="D19" s="2" t="s">
        <v>52</v>
      </c>
      <c r="E19" s="2">
        <v>3</v>
      </c>
      <c r="F19" s="2">
        <v>3</v>
      </c>
      <c r="G19" s="2">
        <v>303</v>
      </c>
      <c r="H19" s="2">
        <v>2</v>
      </c>
      <c r="I19" s="2">
        <v>8</v>
      </c>
      <c r="J19" s="2">
        <v>80</v>
      </c>
      <c r="K19" s="2" t="str">
        <f t="shared" si="12"/>
        <v xml:space="preserve">N3 </v>
      </c>
      <c r="L19" s="2" t="s">
        <v>65</v>
      </c>
      <c r="M19" s="2" t="s">
        <v>56</v>
      </c>
      <c r="N19" s="2">
        <v>0.72</v>
      </c>
      <c r="O19" s="2">
        <v>4.4000000000000004</v>
      </c>
      <c r="P19" s="2">
        <v>3.6</v>
      </c>
      <c r="Q19" s="2">
        <v>0</v>
      </c>
      <c r="R19" s="2">
        <v>0</v>
      </c>
      <c r="S19" s="2">
        <v>75</v>
      </c>
      <c r="T19" s="2">
        <v>38</v>
      </c>
      <c r="U19" s="2">
        <v>21.7</v>
      </c>
      <c r="V19" s="2">
        <v>20.8</v>
      </c>
      <c r="W19" s="2" t="s">
        <v>58</v>
      </c>
      <c r="X19" s="2">
        <v>33</v>
      </c>
      <c r="Y19" s="2">
        <v>33</v>
      </c>
      <c r="Z19" s="2">
        <v>50.077829299999962</v>
      </c>
      <c r="AA19" s="2">
        <f t="shared" si="0"/>
        <v>100.15565859999992</v>
      </c>
      <c r="AB19" s="2" t="s">
        <v>57</v>
      </c>
      <c r="AC19" s="2" t="s">
        <v>57</v>
      </c>
      <c r="AD19" s="2">
        <f t="shared" si="1"/>
        <v>21.621621621621621</v>
      </c>
      <c r="AE19" s="2">
        <f t="shared" si="13"/>
        <v>162.16216216216213</v>
      </c>
      <c r="AF19" s="2">
        <f t="shared" si="2"/>
        <v>1621.6216216216212</v>
      </c>
      <c r="AG19" s="2">
        <f t="shared" si="3"/>
        <v>89.189189189189179</v>
      </c>
      <c r="AH19" s="2">
        <f t="shared" si="4"/>
        <v>891.89189189189187</v>
      </c>
      <c r="AI19" s="2">
        <f t="shared" si="5"/>
        <v>72.972972972972968</v>
      </c>
      <c r="AJ19" s="2">
        <f t="shared" si="6"/>
        <v>729.72972972972968</v>
      </c>
      <c r="AK19" s="2">
        <f t="shared" si="7"/>
        <v>0</v>
      </c>
      <c r="AL19" s="2">
        <f t="shared" si="8"/>
        <v>0</v>
      </c>
      <c r="AM19" s="2">
        <f t="shared" si="9"/>
        <v>0.18248847926267256</v>
      </c>
      <c r="AN19" s="2">
        <f t="shared" si="10"/>
        <v>54883.277566161647</v>
      </c>
      <c r="AO19" s="2">
        <f t="shared" si="11"/>
        <v>54.883277566161645</v>
      </c>
      <c r="AP19" s="2">
        <f t="shared" si="14"/>
        <v>4.8949950261711734</v>
      </c>
    </row>
    <row r="20" spans="1:42" x14ac:dyDescent="0.35">
      <c r="A20" s="2">
        <v>1</v>
      </c>
      <c r="B20" s="3">
        <v>43151</v>
      </c>
      <c r="C20" s="2" t="s">
        <v>51</v>
      </c>
      <c r="D20" s="2" t="s">
        <v>52</v>
      </c>
      <c r="E20" s="2">
        <v>3</v>
      </c>
      <c r="F20" s="2">
        <v>4</v>
      </c>
      <c r="G20" s="2">
        <v>304</v>
      </c>
      <c r="H20" s="2">
        <v>2</v>
      </c>
      <c r="I20" s="2">
        <v>9</v>
      </c>
      <c r="J20" s="2">
        <v>80</v>
      </c>
      <c r="K20" s="2" t="str">
        <f t="shared" si="12"/>
        <v xml:space="preserve">N3 </v>
      </c>
      <c r="L20" s="2" t="s">
        <v>61</v>
      </c>
      <c r="M20" s="2" t="s">
        <v>56</v>
      </c>
      <c r="N20" s="2">
        <v>0.73</v>
      </c>
      <c r="O20" s="2">
        <v>6.9</v>
      </c>
      <c r="P20" s="2">
        <v>4.1999999999999993</v>
      </c>
      <c r="Q20" s="2">
        <v>0</v>
      </c>
      <c r="R20" s="2">
        <v>0</v>
      </c>
      <c r="S20" s="2">
        <v>103</v>
      </c>
      <c r="T20" s="2">
        <v>58</v>
      </c>
      <c r="U20" s="2">
        <v>28.1</v>
      </c>
      <c r="V20" s="2">
        <v>26.7</v>
      </c>
      <c r="W20" s="2" t="s">
        <v>62</v>
      </c>
      <c r="X20" s="2">
        <v>40</v>
      </c>
      <c r="Y20" s="2">
        <v>40</v>
      </c>
      <c r="Z20" s="2">
        <v>73.431644699999993</v>
      </c>
      <c r="AA20" s="2">
        <f t="shared" si="0"/>
        <v>73.431644699999993</v>
      </c>
      <c r="AB20" s="2" t="s">
        <v>57</v>
      </c>
      <c r="AC20" s="2" t="s">
        <v>57</v>
      </c>
      <c r="AD20" s="2">
        <f t="shared" si="1"/>
        <v>24.666666666666664</v>
      </c>
      <c r="AE20" s="2">
        <f t="shared" si="13"/>
        <v>254.06666666666663</v>
      </c>
      <c r="AF20" s="2">
        <f t="shared" si="2"/>
        <v>2540.6666666666665</v>
      </c>
      <c r="AG20" s="2">
        <f t="shared" si="3"/>
        <v>157.93333333333334</v>
      </c>
      <c r="AH20" s="2">
        <f t="shared" si="4"/>
        <v>1579.3333333333333</v>
      </c>
      <c r="AI20" s="2">
        <f t="shared" si="5"/>
        <v>96.133333333333312</v>
      </c>
      <c r="AJ20" s="2">
        <f t="shared" si="6"/>
        <v>961.33333333333314</v>
      </c>
      <c r="AK20" s="2">
        <f t="shared" si="7"/>
        <v>0</v>
      </c>
      <c r="AL20" s="2">
        <f t="shared" si="8"/>
        <v>0</v>
      </c>
      <c r="AM20" s="2">
        <f t="shared" si="9"/>
        <v>0.34377224199288309</v>
      </c>
      <c r="AN20" s="2">
        <f t="shared" si="10"/>
        <v>21360.550890993756</v>
      </c>
      <c r="AO20" s="2">
        <f t="shared" si="11"/>
        <v>21.360550890993753</v>
      </c>
      <c r="AP20" s="2">
        <f t="shared" si="14"/>
        <v>3.3735430040509469</v>
      </c>
    </row>
    <row r="21" spans="1:42" x14ac:dyDescent="0.35">
      <c r="A21" s="2">
        <v>1</v>
      </c>
      <c r="B21" s="3">
        <v>43151</v>
      </c>
      <c r="C21" s="2" t="s">
        <v>51</v>
      </c>
      <c r="D21" s="2" t="s">
        <v>52</v>
      </c>
      <c r="E21" s="2">
        <v>3</v>
      </c>
      <c r="F21" s="2">
        <v>5</v>
      </c>
      <c r="G21" s="2">
        <v>305</v>
      </c>
      <c r="H21" s="2">
        <v>2</v>
      </c>
      <c r="I21" s="2">
        <v>2</v>
      </c>
      <c r="J21" s="2">
        <v>20</v>
      </c>
      <c r="K21" s="2" t="str">
        <f t="shared" si="12"/>
        <v>N1</v>
      </c>
      <c r="L21" s="2" t="s">
        <v>65</v>
      </c>
      <c r="M21" s="2" t="s">
        <v>56</v>
      </c>
      <c r="N21" s="2">
        <v>0.66</v>
      </c>
      <c r="O21" s="2">
        <v>6.9</v>
      </c>
      <c r="P21" s="2">
        <v>5.0999999999999996</v>
      </c>
      <c r="Q21" s="2">
        <v>0</v>
      </c>
      <c r="R21" s="2">
        <v>0</v>
      </c>
      <c r="S21" s="2">
        <v>74</v>
      </c>
      <c r="T21" s="2">
        <v>21</v>
      </c>
      <c r="U21" s="2">
        <v>30.2</v>
      </c>
      <c r="V21" s="2">
        <v>28.7</v>
      </c>
      <c r="W21" s="2" t="s">
        <v>58</v>
      </c>
      <c r="X21" s="2">
        <v>36</v>
      </c>
      <c r="Y21" s="2">
        <v>36</v>
      </c>
      <c r="Z21" s="2">
        <v>69.964949799999999</v>
      </c>
      <c r="AA21" s="2">
        <f t="shared" si="0"/>
        <v>139.9298996</v>
      </c>
      <c r="AB21" s="2" t="s">
        <v>57</v>
      </c>
      <c r="AC21" s="2" t="s">
        <v>57</v>
      </c>
      <c r="AD21" s="2">
        <f t="shared" si="1"/>
        <v>22.641509433962266</v>
      </c>
      <c r="AE21" s="2">
        <f t="shared" si="13"/>
        <v>167.54716981132077</v>
      </c>
      <c r="AF21" s="2">
        <f t="shared" si="2"/>
        <v>1675.4716981132076</v>
      </c>
      <c r="AG21" s="2">
        <f t="shared" si="3"/>
        <v>96.33962264150945</v>
      </c>
      <c r="AH21" s="2">
        <f t="shared" si="4"/>
        <v>963.39622641509447</v>
      </c>
      <c r="AI21" s="2">
        <f t="shared" si="5"/>
        <v>71.20754716981132</v>
      </c>
      <c r="AJ21" s="2">
        <f t="shared" si="6"/>
        <v>712.07547169811323</v>
      </c>
      <c r="AK21" s="2">
        <f t="shared" si="7"/>
        <v>0</v>
      </c>
      <c r="AL21" s="2">
        <f t="shared" si="8"/>
        <v>0</v>
      </c>
      <c r="AM21" s="2">
        <f t="shared" si="9"/>
        <v>0.3427152317880795</v>
      </c>
      <c r="AN21" s="2">
        <f t="shared" si="10"/>
        <v>40829.787129661832</v>
      </c>
      <c r="AO21" s="2">
        <f t="shared" si="11"/>
        <v>40.829787129661831</v>
      </c>
      <c r="AP21" s="2">
        <f t="shared" si="14"/>
        <v>3.9335262846047803</v>
      </c>
    </row>
    <row r="22" spans="1:42" x14ac:dyDescent="0.35">
      <c r="A22" s="2">
        <v>1</v>
      </c>
      <c r="B22" s="3">
        <v>43151</v>
      </c>
      <c r="C22" s="2" t="s">
        <v>51</v>
      </c>
      <c r="D22" s="2" t="s">
        <v>52</v>
      </c>
      <c r="E22" s="2">
        <v>3</v>
      </c>
      <c r="F22" s="2">
        <v>6</v>
      </c>
      <c r="G22" s="2">
        <v>306</v>
      </c>
      <c r="H22" s="2">
        <v>2</v>
      </c>
      <c r="I22" s="2">
        <v>4</v>
      </c>
      <c r="J22" s="2">
        <v>50</v>
      </c>
      <c r="K22" s="2" t="str">
        <f t="shared" si="12"/>
        <v>N2</v>
      </c>
      <c r="L22" s="2" t="s">
        <v>55</v>
      </c>
      <c r="M22" s="2" t="s">
        <v>56</v>
      </c>
      <c r="N22" s="2">
        <v>0.67</v>
      </c>
      <c r="O22" s="2">
        <v>5.6</v>
      </c>
      <c r="P22" s="2">
        <v>3.4</v>
      </c>
      <c r="Q22" s="2">
        <v>0</v>
      </c>
      <c r="R22" s="2">
        <v>0</v>
      </c>
      <c r="S22" s="2" t="s">
        <v>57</v>
      </c>
      <c r="T22" s="2" t="s">
        <v>57</v>
      </c>
      <c r="U22" s="2">
        <v>29.2</v>
      </c>
      <c r="V22" s="2">
        <v>27.3</v>
      </c>
      <c r="W22" s="2" t="s">
        <v>58</v>
      </c>
      <c r="X22" s="2">
        <v>32</v>
      </c>
      <c r="Y22" s="2">
        <v>32</v>
      </c>
      <c r="Z22" s="2">
        <v>64.917885299999966</v>
      </c>
      <c r="AA22" s="2">
        <f t="shared" si="0"/>
        <v>129.83577059999993</v>
      </c>
      <c r="AB22" s="2" t="s">
        <v>57</v>
      </c>
      <c r="AC22" s="2" t="s">
        <v>57</v>
      </c>
      <c r="AD22" s="2">
        <f t="shared" si="1"/>
        <v>100</v>
      </c>
      <c r="AE22" s="2">
        <f t="shared" si="13"/>
        <v>90</v>
      </c>
      <c r="AF22" s="2">
        <f t="shared" si="2"/>
        <v>900</v>
      </c>
      <c r="AG22" s="2">
        <f t="shared" si="3"/>
        <v>56</v>
      </c>
      <c r="AH22" s="2">
        <f t="shared" si="4"/>
        <v>560</v>
      </c>
      <c r="AI22" s="2">
        <f t="shared" si="5"/>
        <v>34</v>
      </c>
      <c r="AJ22" s="2">
        <f t="shared" si="6"/>
        <v>340</v>
      </c>
      <c r="AK22" s="2">
        <f t="shared" si="7"/>
        <v>0</v>
      </c>
      <c r="AL22" s="2">
        <f t="shared" si="8"/>
        <v>0</v>
      </c>
      <c r="AM22" s="2">
        <f t="shared" si="9"/>
        <v>0.36438356164383534</v>
      </c>
      <c r="AN22" s="2">
        <f t="shared" si="10"/>
        <v>35631.621254887221</v>
      </c>
      <c r="AO22" s="2">
        <f t="shared" si="11"/>
        <v>35.631621254887222</v>
      </c>
      <c r="AP22" s="2">
        <f t="shared" si="14"/>
        <v>1.9953707902736844</v>
      </c>
    </row>
    <row r="23" spans="1:42" x14ac:dyDescent="0.35">
      <c r="A23" s="2">
        <v>1</v>
      </c>
      <c r="B23" s="3">
        <v>43151</v>
      </c>
      <c r="C23" s="2" t="s">
        <v>51</v>
      </c>
      <c r="D23" s="2" t="s">
        <v>52</v>
      </c>
      <c r="E23" s="2">
        <v>4</v>
      </c>
      <c r="F23" s="2">
        <v>1</v>
      </c>
      <c r="G23" s="2">
        <v>401</v>
      </c>
      <c r="H23" s="2">
        <v>2</v>
      </c>
      <c r="I23" s="2">
        <v>6</v>
      </c>
      <c r="J23" s="2">
        <v>50</v>
      </c>
      <c r="K23" s="2" t="str">
        <f t="shared" si="12"/>
        <v>N2</v>
      </c>
      <c r="L23" s="2" t="s">
        <v>61</v>
      </c>
      <c r="M23" s="2" t="s">
        <v>56</v>
      </c>
      <c r="N23" s="2">
        <v>0.68</v>
      </c>
      <c r="O23" s="2">
        <v>6.1</v>
      </c>
      <c r="P23" s="2">
        <v>1.4</v>
      </c>
      <c r="Q23" s="2">
        <v>0</v>
      </c>
      <c r="R23" s="2">
        <v>0</v>
      </c>
      <c r="S23" s="2" t="s">
        <v>57</v>
      </c>
      <c r="T23" s="2" t="s">
        <v>57</v>
      </c>
      <c r="U23" s="2">
        <v>22.2</v>
      </c>
      <c r="V23" s="2">
        <v>20.399999999999999</v>
      </c>
      <c r="W23" s="2" t="s">
        <v>62</v>
      </c>
      <c r="X23" s="2">
        <v>24</v>
      </c>
      <c r="Y23" s="2">
        <v>24</v>
      </c>
      <c r="Z23" s="2">
        <v>40.776294199999938</v>
      </c>
      <c r="AA23" s="2">
        <f t="shared" si="0"/>
        <v>40.776294199999938</v>
      </c>
      <c r="AB23" s="2" t="s">
        <v>57</v>
      </c>
      <c r="AC23" s="2" t="s">
        <v>57</v>
      </c>
      <c r="AD23" s="2">
        <f t="shared" si="1"/>
        <v>100</v>
      </c>
      <c r="AE23" s="2">
        <f t="shared" si="13"/>
        <v>75</v>
      </c>
      <c r="AF23" s="2">
        <f t="shared" si="2"/>
        <v>750</v>
      </c>
      <c r="AG23" s="2">
        <f t="shared" si="3"/>
        <v>60.999999999999993</v>
      </c>
      <c r="AH23" s="2">
        <f t="shared" si="4"/>
        <v>609.99999999999989</v>
      </c>
      <c r="AI23" s="2">
        <f t="shared" si="5"/>
        <v>13.999999999999998</v>
      </c>
      <c r="AJ23" s="2">
        <f t="shared" si="6"/>
        <v>139.99999999999997</v>
      </c>
      <c r="AK23" s="2">
        <f t="shared" si="7"/>
        <v>0</v>
      </c>
      <c r="AL23" s="2">
        <f t="shared" si="8"/>
        <v>0</v>
      </c>
      <c r="AM23" s="2">
        <f t="shared" si="9"/>
        <v>0.49459459459459476</v>
      </c>
      <c r="AN23" s="2">
        <f t="shared" si="10"/>
        <v>8244.3873519125536</v>
      </c>
      <c r="AO23" s="2">
        <f t="shared" si="11"/>
        <v>8.2443873519125521</v>
      </c>
      <c r="AP23" s="2">
        <f t="shared" si="14"/>
        <v>0.50290762846666559</v>
      </c>
    </row>
    <row r="24" spans="1:42" x14ac:dyDescent="0.35">
      <c r="A24" s="2">
        <v>1</v>
      </c>
      <c r="B24" s="3">
        <v>43151</v>
      </c>
      <c r="C24" s="2" t="s">
        <v>51</v>
      </c>
      <c r="D24" s="2" t="s">
        <v>52</v>
      </c>
      <c r="E24" s="2">
        <v>4</v>
      </c>
      <c r="F24" s="2">
        <v>2</v>
      </c>
      <c r="G24" s="2">
        <v>402</v>
      </c>
      <c r="H24" s="2">
        <v>2</v>
      </c>
      <c r="I24" s="2">
        <v>5</v>
      </c>
      <c r="J24" s="2">
        <v>50</v>
      </c>
      <c r="K24" s="2" t="str">
        <f t="shared" si="12"/>
        <v>N2</v>
      </c>
      <c r="L24" s="2" t="s">
        <v>65</v>
      </c>
      <c r="M24" s="2" t="s">
        <v>56</v>
      </c>
      <c r="N24" s="2">
        <v>0.56000000000000005</v>
      </c>
      <c r="O24" s="2">
        <v>4.7999999999999989</v>
      </c>
      <c r="P24" s="2">
        <v>1.3000000000000003</v>
      </c>
      <c r="Q24" s="2">
        <v>0</v>
      </c>
      <c r="R24" s="2">
        <v>0</v>
      </c>
      <c r="S24" s="2" t="s">
        <v>57</v>
      </c>
      <c r="T24" s="2" t="s">
        <v>57</v>
      </c>
      <c r="U24" s="2">
        <v>21.9</v>
      </c>
      <c r="V24" s="2">
        <v>20.8</v>
      </c>
      <c r="W24" s="2" t="s">
        <v>58</v>
      </c>
      <c r="X24" s="2">
        <v>31</v>
      </c>
      <c r="Y24" s="2">
        <v>31</v>
      </c>
      <c r="Z24" s="2">
        <v>60.526095999999939</v>
      </c>
      <c r="AA24" s="2">
        <f t="shared" si="0"/>
        <v>121.05219199999988</v>
      </c>
      <c r="AB24" s="2" t="s">
        <v>57</v>
      </c>
      <c r="AC24" s="2" t="s">
        <v>57</v>
      </c>
      <c r="AD24" s="2">
        <f t="shared" si="1"/>
        <v>100</v>
      </c>
      <c r="AE24" s="2">
        <f t="shared" si="13"/>
        <v>61</v>
      </c>
      <c r="AF24" s="2">
        <f t="shared" si="2"/>
        <v>610</v>
      </c>
      <c r="AG24" s="2">
        <f t="shared" si="3"/>
        <v>47.999999999999993</v>
      </c>
      <c r="AH24" s="2">
        <f t="shared" si="4"/>
        <v>479.99999999999994</v>
      </c>
      <c r="AI24" s="2">
        <f t="shared" si="5"/>
        <v>13.000000000000002</v>
      </c>
      <c r="AJ24" s="2">
        <f t="shared" si="6"/>
        <v>130.00000000000003</v>
      </c>
      <c r="AK24" s="2">
        <f t="shared" si="7"/>
        <v>0</v>
      </c>
      <c r="AL24" s="2">
        <f t="shared" si="8"/>
        <v>0</v>
      </c>
      <c r="AM24" s="2">
        <f t="shared" si="9"/>
        <v>0.24109589041095841</v>
      </c>
      <c r="AN24" s="2">
        <f t="shared" si="10"/>
        <v>50209.147818181875</v>
      </c>
      <c r="AO24" s="2">
        <f t="shared" si="11"/>
        <v>50.209147818181869</v>
      </c>
      <c r="AP24" s="2">
        <f t="shared" si="14"/>
        <v>2.4100390952727295</v>
      </c>
    </row>
    <row r="25" spans="1:42" x14ac:dyDescent="0.35">
      <c r="A25" s="2">
        <v>1</v>
      </c>
      <c r="B25" s="3">
        <v>43151</v>
      </c>
      <c r="C25" s="2" t="s">
        <v>51</v>
      </c>
      <c r="D25" s="2" t="s">
        <v>52</v>
      </c>
      <c r="E25" s="2">
        <v>4</v>
      </c>
      <c r="F25" s="2">
        <v>3</v>
      </c>
      <c r="G25" s="2">
        <v>403</v>
      </c>
      <c r="H25" s="2">
        <v>2</v>
      </c>
      <c r="I25" s="2">
        <v>10</v>
      </c>
      <c r="J25" s="2">
        <v>100</v>
      </c>
      <c r="K25" s="2" t="str">
        <f t="shared" si="12"/>
        <v>N4</v>
      </c>
      <c r="L25" s="2" t="s">
        <v>55</v>
      </c>
      <c r="M25" s="2" t="s">
        <v>56</v>
      </c>
      <c r="N25" s="2">
        <v>0.6</v>
      </c>
      <c r="O25" s="2">
        <v>4.2</v>
      </c>
      <c r="P25" s="2">
        <v>1</v>
      </c>
      <c r="Q25" s="2">
        <v>0</v>
      </c>
      <c r="R25" s="2">
        <v>0</v>
      </c>
      <c r="S25" s="2" t="s">
        <v>57</v>
      </c>
      <c r="T25" s="2" t="s">
        <v>57</v>
      </c>
      <c r="U25" s="2">
        <v>20</v>
      </c>
      <c r="V25" s="2">
        <v>17</v>
      </c>
      <c r="W25" s="2" t="s">
        <v>58</v>
      </c>
      <c r="X25" s="2">
        <v>29</v>
      </c>
      <c r="Y25" s="2">
        <v>29</v>
      </c>
      <c r="Z25" s="2">
        <v>56.832945699999982</v>
      </c>
      <c r="AA25" s="2">
        <f t="shared" si="0"/>
        <v>113.66589139999996</v>
      </c>
      <c r="AB25" s="2" t="s">
        <v>57</v>
      </c>
      <c r="AC25" s="2" t="s">
        <v>57</v>
      </c>
      <c r="AD25" s="2">
        <f t="shared" si="1"/>
        <v>100</v>
      </c>
      <c r="AE25" s="2">
        <f t="shared" si="13"/>
        <v>52</v>
      </c>
      <c r="AF25" s="2">
        <f t="shared" si="2"/>
        <v>520</v>
      </c>
      <c r="AG25" s="2">
        <f t="shared" si="3"/>
        <v>42</v>
      </c>
      <c r="AH25" s="2">
        <f t="shared" si="4"/>
        <v>420</v>
      </c>
      <c r="AI25" s="2">
        <f t="shared" si="5"/>
        <v>10</v>
      </c>
      <c r="AJ25" s="2">
        <f t="shared" si="6"/>
        <v>100</v>
      </c>
      <c r="AK25" s="2">
        <f t="shared" si="7"/>
        <v>0</v>
      </c>
      <c r="AL25" s="2">
        <f t="shared" si="8"/>
        <v>0</v>
      </c>
      <c r="AM25" s="2">
        <f t="shared" si="9"/>
        <v>0.63</v>
      </c>
      <c r="AN25" s="2">
        <f t="shared" si="10"/>
        <v>18042.20498412698</v>
      </c>
      <c r="AO25" s="2">
        <f t="shared" si="11"/>
        <v>18.042204984126975</v>
      </c>
      <c r="AP25" s="2">
        <f t="shared" si="14"/>
        <v>0.75777260933333301</v>
      </c>
    </row>
    <row r="26" spans="1:42" x14ac:dyDescent="0.35">
      <c r="A26" s="2">
        <v>1</v>
      </c>
      <c r="B26" s="3">
        <v>43151</v>
      </c>
      <c r="C26" s="2" t="s">
        <v>51</v>
      </c>
      <c r="D26" s="2" t="s">
        <v>52</v>
      </c>
      <c r="E26" s="2">
        <v>4</v>
      </c>
      <c r="F26" s="2">
        <v>4</v>
      </c>
      <c r="G26" s="2">
        <v>404</v>
      </c>
      <c r="H26" s="2">
        <v>2</v>
      </c>
      <c r="I26" s="2">
        <v>1</v>
      </c>
      <c r="J26" s="2">
        <v>20</v>
      </c>
      <c r="K26" s="2" t="str">
        <f t="shared" si="12"/>
        <v>N1</v>
      </c>
      <c r="L26" s="2" t="s">
        <v>55</v>
      </c>
      <c r="M26" s="2" t="s">
        <v>56</v>
      </c>
      <c r="N26" s="2">
        <v>0.53</v>
      </c>
      <c r="O26" s="2">
        <v>3.6</v>
      </c>
      <c r="P26" s="2">
        <v>1.3000000000000003</v>
      </c>
      <c r="Q26" s="2">
        <v>0</v>
      </c>
      <c r="R26" s="2">
        <v>0</v>
      </c>
      <c r="S26" s="2" t="s">
        <v>57</v>
      </c>
      <c r="T26" s="2" t="s">
        <v>57</v>
      </c>
      <c r="U26" s="2">
        <v>18.7</v>
      </c>
      <c r="V26" s="2">
        <v>17.399999999999999</v>
      </c>
      <c r="W26" s="2" t="s">
        <v>58</v>
      </c>
      <c r="X26" s="2">
        <v>26</v>
      </c>
      <c r="Y26" s="2">
        <v>26</v>
      </c>
      <c r="Z26" s="2">
        <v>48.755233399999952</v>
      </c>
      <c r="AA26" s="2">
        <f t="shared" si="0"/>
        <v>97.510466799999904</v>
      </c>
      <c r="AB26" s="2" t="s">
        <v>57</v>
      </c>
      <c r="AC26" s="2" t="s">
        <v>57</v>
      </c>
      <c r="AD26" s="2">
        <f t="shared" si="1"/>
        <v>100</v>
      </c>
      <c r="AE26" s="2">
        <f t="shared" si="13"/>
        <v>49</v>
      </c>
      <c r="AF26" s="2">
        <f t="shared" si="2"/>
        <v>490</v>
      </c>
      <c r="AG26" s="2">
        <f t="shared" si="3"/>
        <v>36</v>
      </c>
      <c r="AH26" s="2">
        <f t="shared" si="4"/>
        <v>360</v>
      </c>
      <c r="AI26" s="2">
        <f t="shared" si="5"/>
        <v>13</v>
      </c>
      <c r="AJ26" s="2">
        <f t="shared" si="6"/>
        <v>130</v>
      </c>
      <c r="AK26" s="2">
        <f t="shared" si="7"/>
        <v>0</v>
      </c>
      <c r="AL26" s="2">
        <f t="shared" si="8"/>
        <v>0</v>
      </c>
      <c r="AM26" s="2">
        <f t="shared" si="9"/>
        <v>0.25026737967914453</v>
      </c>
      <c r="AN26" s="2">
        <f t="shared" si="10"/>
        <v>38962.515580341817</v>
      </c>
      <c r="AO26" s="2">
        <f t="shared" si="11"/>
        <v>38.962515580341815</v>
      </c>
      <c r="AP26" s="2">
        <f t="shared" si="14"/>
        <v>1.4026505608923052</v>
      </c>
    </row>
    <row r="27" spans="1:42" x14ac:dyDescent="0.35">
      <c r="A27" s="2">
        <v>1</v>
      </c>
      <c r="B27" s="3">
        <v>43151</v>
      </c>
      <c r="C27" s="2" t="s">
        <v>51</v>
      </c>
      <c r="D27" s="2" t="s">
        <v>52</v>
      </c>
      <c r="E27" s="2">
        <v>4</v>
      </c>
      <c r="F27" s="2">
        <v>5</v>
      </c>
      <c r="G27" s="2">
        <v>405</v>
      </c>
      <c r="H27" s="2">
        <v>2</v>
      </c>
      <c r="I27" s="2">
        <v>7</v>
      </c>
      <c r="J27" s="2">
        <v>80</v>
      </c>
      <c r="K27" s="2" t="str">
        <f t="shared" si="12"/>
        <v xml:space="preserve">N3 </v>
      </c>
      <c r="L27" s="2" t="s">
        <v>55</v>
      </c>
      <c r="M27" s="2" t="s">
        <v>56</v>
      </c>
      <c r="N27" s="2">
        <v>0.54</v>
      </c>
      <c r="O27" s="2">
        <v>6.1999999999999993</v>
      </c>
      <c r="P27" s="2">
        <v>2.1</v>
      </c>
      <c r="Q27" s="2">
        <v>0</v>
      </c>
      <c r="R27" s="2">
        <v>0</v>
      </c>
      <c r="S27" s="2" t="s">
        <v>57</v>
      </c>
      <c r="T27" s="2" t="s">
        <v>57</v>
      </c>
      <c r="U27" s="2">
        <v>28.8</v>
      </c>
      <c r="V27" s="2">
        <v>28</v>
      </c>
      <c r="W27" s="2" t="s">
        <v>58</v>
      </c>
      <c r="X27" s="2">
        <v>30</v>
      </c>
      <c r="Y27" s="2">
        <v>30</v>
      </c>
      <c r="Z27" s="2">
        <v>41.183432100000005</v>
      </c>
      <c r="AA27" s="2">
        <f t="shared" si="0"/>
        <v>82.366864200000009</v>
      </c>
      <c r="AB27" s="2" t="s">
        <v>57</v>
      </c>
      <c r="AC27" s="2" t="s">
        <v>57</v>
      </c>
      <c r="AD27" s="2">
        <f t="shared" si="1"/>
        <v>100</v>
      </c>
      <c r="AE27" s="2">
        <f t="shared" si="13"/>
        <v>82.999999999999986</v>
      </c>
      <c r="AF27" s="2">
        <f t="shared" si="2"/>
        <v>829.99999999999989</v>
      </c>
      <c r="AG27" s="2">
        <f t="shared" si="3"/>
        <v>61.999999999999986</v>
      </c>
      <c r="AH27" s="2">
        <f t="shared" si="4"/>
        <v>619.99999999999989</v>
      </c>
      <c r="AI27" s="2">
        <f t="shared" si="5"/>
        <v>21</v>
      </c>
      <c r="AJ27" s="2">
        <f t="shared" si="6"/>
        <v>210</v>
      </c>
      <c r="AK27" s="2">
        <f t="shared" si="7"/>
        <v>0</v>
      </c>
      <c r="AL27" s="2">
        <f t="shared" si="8"/>
        <v>0</v>
      </c>
      <c r="AM27" s="2">
        <f t="shared" si="9"/>
        <v>0.17222222222222233</v>
      </c>
      <c r="AN27" s="2">
        <f t="shared" si="10"/>
        <v>47825.921148387075</v>
      </c>
      <c r="AO27" s="2">
        <f t="shared" si="11"/>
        <v>47.825921148387067</v>
      </c>
      <c r="AP27" s="2">
        <f t="shared" si="14"/>
        <v>2.9652071111999976</v>
      </c>
    </row>
    <row r="28" spans="1:42" x14ac:dyDescent="0.35">
      <c r="A28" s="2">
        <v>1</v>
      </c>
      <c r="B28" s="3">
        <v>43151</v>
      </c>
      <c r="C28" s="2" t="s">
        <v>51</v>
      </c>
      <c r="D28" s="2" t="s">
        <v>52</v>
      </c>
      <c r="E28" s="2">
        <v>4</v>
      </c>
      <c r="F28" s="2">
        <v>6</v>
      </c>
      <c r="G28" s="2">
        <v>406</v>
      </c>
      <c r="H28" s="2">
        <v>2</v>
      </c>
      <c r="I28" s="2">
        <v>12</v>
      </c>
      <c r="J28" s="2">
        <v>100</v>
      </c>
      <c r="K28" s="2" t="str">
        <f t="shared" si="12"/>
        <v>N4</v>
      </c>
      <c r="L28" s="2" t="s">
        <v>61</v>
      </c>
      <c r="M28" s="2" t="s">
        <v>56</v>
      </c>
      <c r="N28" s="2">
        <v>0.74</v>
      </c>
      <c r="O28" s="2">
        <v>6.9</v>
      </c>
      <c r="P28" s="2">
        <v>1.6</v>
      </c>
      <c r="Q28" s="2">
        <v>0</v>
      </c>
      <c r="R28" s="2">
        <v>0</v>
      </c>
      <c r="S28" s="2" t="s">
        <v>57</v>
      </c>
      <c r="T28" s="2" t="s">
        <v>57</v>
      </c>
      <c r="U28" s="2">
        <v>24.7</v>
      </c>
      <c r="V28" s="2">
        <v>23.2</v>
      </c>
      <c r="W28" s="2" t="s">
        <v>62</v>
      </c>
      <c r="X28" s="2">
        <v>28</v>
      </c>
      <c r="Y28" s="2">
        <v>28</v>
      </c>
      <c r="Z28" s="2">
        <v>68.300261699999965</v>
      </c>
      <c r="AA28" s="2">
        <f t="shared" si="0"/>
        <v>68.300261699999965</v>
      </c>
      <c r="AB28" s="2" t="s">
        <v>57</v>
      </c>
      <c r="AC28" s="2" t="s">
        <v>57</v>
      </c>
      <c r="AD28" s="2">
        <f t="shared" si="1"/>
        <v>100</v>
      </c>
      <c r="AE28" s="2">
        <f t="shared" si="13"/>
        <v>85</v>
      </c>
      <c r="AF28" s="2">
        <f t="shared" si="2"/>
        <v>850</v>
      </c>
      <c r="AG28" s="2">
        <f t="shared" si="3"/>
        <v>69</v>
      </c>
      <c r="AH28" s="2">
        <f t="shared" si="4"/>
        <v>690</v>
      </c>
      <c r="AI28" s="2">
        <f t="shared" si="5"/>
        <v>16</v>
      </c>
      <c r="AJ28" s="2">
        <f t="shared" si="6"/>
        <v>160</v>
      </c>
      <c r="AK28" s="2">
        <f t="shared" si="7"/>
        <v>0</v>
      </c>
      <c r="AL28" s="2">
        <f t="shared" si="8"/>
        <v>0</v>
      </c>
      <c r="AM28" s="2">
        <f t="shared" si="9"/>
        <v>0.41902834008097173</v>
      </c>
      <c r="AN28" s="2">
        <f t="shared" si="10"/>
        <v>16299.675980579699</v>
      </c>
      <c r="AO28" s="2">
        <f t="shared" si="11"/>
        <v>16.299675980579696</v>
      </c>
      <c r="AP28" s="2">
        <f t="shared" si="14"/>
        <v>1.1246776426599991</v>
      </c>
    </row>
    <row r="29" spans="1:42" x14ac:dyDescent="0.35">
      <c r="A29" s="2">
        <v>1</v>
      </c>
      <c r="B29" s="3">
        <v>43151</v>
      </c>
      <c r="C29" s="2" t="s">
        <v>51</v>
      </c>
      <c r="D29" s="2" t="s">
        <v>52</v>
      </c>
      <c r="E29" s="2">
        <v>5</v>
      </c>
      <c r="F29" s="2">
        <v>1</v>
      </c>
      <c r="G29" s="2">
        <v>501</v>
      </c>
      <c r="H29" s="2">
        <v>3</v>
      </c>
      <c r="I29" s="2">
        <v>10</v>
      </c>
      <c r="J29" s="2">
        <v>100</v>
      </c>
      <c r="K29" s="2" t="str">
        <f t="shared" si="12"/>
        <v>N4</v>
      </c>
      <c r="L29" s="2" t="s">
        <v>55</v>
      </c>
      <c r="M29" s="2" t="s">
        <v>56</v>
      </c>
      <c r="N29" s="2">
        <v>0.56999999999999995</v>
      </c>
      <c r="O29" s="2">
        <v>6.1999999999999993</v>
      </c>
      <c r="P29" s="2">
        <v>4.2999999999999989</v>
      </c>
      <c r="Q29" s="2">
        <v>0</v>
      </c>
      <c r="R29" s="2">
        <v>0</v>
      </c>
      <c r="S29" s="2">
        <v>87</v>
      </c>
      <c r="T29" s="2">
        <v>30</v>
      </c>
      <c r="U29" s="2">
        <v>30.3</v>
      </c>
      <c r="V29" s="2">
        <v>28.8</v>
      </c>
      <c r="W29" s="2" t="s">
        <v>62</v>
      </c>
      <c r="X29" s="2">
        <v>9</v>
      </c>
      <c r="Y29" s="2">
        <v>9</v>
      </c>
      <c r="Z29" s="2">
        <v>51.171560699999986</v>
      </c>
      <c r="AA29" s="2">
        <f t="shared" si="0"/>
        <v>51.171560699999986</v>
      </c>
      <c r="AB29" s="2" t="s">
        <v>57</v>
      </c>
      <c r="AC29" s="2" t="s">
        <v>57</v>
      </c>
      <c r="AD29" s="2">
        <f t="shared" si="1"/>
        <v>18.421052631578945</v>
      </c>
      <c r="AE29" s="2">
        <f t="shared" si="13"/>
        <v>160.26315789473685</v>
      </c>
      <c r="AF29" s="2">
        <f t="shared" si="2"/>
        <v>1602.6315789473686</v>
      </c>
      <c r="AG29" s="2">
        <f t="shared" si="3"/>
        <v>94.631578947368425</v>
      </c>
      <c r="AH29" s="2">
        <f t="shared" si="4"/>
        <v>946.31578947368428</v>
      </c>
      <c r="AI29" s="2">
        <f t="shared" si="5"/>
        <v>65.631578947368425</v>
      </c>
      <c r="AJ29" s="2">
        <f t="shared" si="6"/>
        <v>656.31578947368428</v>
      </c>
      <c r="AK29" s="2">
        <f t="shared" si="7"/>
        <v>0</v>
      </c>
      <c r="AL29" s="2">
        <f t="shared" si="8"/>
        <v>0</v>
      </c>
      <c r="AM29" s="2">
        <f t="shared" si="9"/>
        <v>0.30693069306930687</v>
      </c>
      <c r="AN29" s="2">
        <f t="shared" si="10"/>
        <v>16672.024615161292</v>
      </c>
      <c r="AO29" s="2">
        <f t="shared" si="11"/>
        <v>16.672024615161288</v>
      </c>
      <c r="AP29" s="2">
        <f t="shared" si="14"/>
        <v>1.5777000135821051</v>
      </c>
    </row>
    <row r="30" spans="1:42" x14ac:dyDescent="0.35">
      <c r="A30" s="2">
        <v>1</v>
      </c>
      <c r="B30" s="3">
        <v>43151</v>
      </c>
      <c r="C30" s="2" t="s">
        <v>51</v>
      </c>
      <c r="D30" s="2" t="s">
        <v>52</v>
      </c>
      <c r="E30" s="2">
        <v>5</v>
      </c>
      <c r="F30" s="2">
        <v>2</v>
      </c>
      <c r="G30" s="2">
        <v>502</v>
      </c>
      <c r="H30" s="2">
        <v>3</v>
      </c>
      <c r="I30" s="2">
        <v>11</v>
      </c>
      <c r="J30" s="2">
        <v>100</v>
      </c>
      <c r="K30" s="2" t="str">
        <f t="shared" si="12"/>
        <v>N4</v>
      </c>
      <c r="L30" s="2" t="s">
        <v>65</v>
      </c>
      <c r="M30" s="2" t="s">
        <v>56</v>
      </c>
      <c r="N30" s="2">
        <v>0.71</v>
      </c>
      <c r="O30" s="2">
        <v>6.2999999999999989</v>
      </c>
      <c r="P30" s="2">
        <v>5.5</v>
      </c>
      <c r="Q30" s="2">
        <v>0</v>
      </c>
      <c r="R30" s="2">
        <v>0</v>
      </c>
      <c r="S30" s="2">
        <v>86</v>
      </c>
      <c r="T30" s="2">
        <v>30</v>
      </c>
      <c r="U30" s="2">
        <v>28.4</v>
      </c>
      <c r="V30" s="2">
        <v>27.3</v>
      </c>
      <c r="W30" s="2" t="s">
        <v>58</v>
      </c>
      <c r="X30" s="2">
        <v>16</v>
      </c>
      <c r="Y30" s="2">
        <v>16</v>
      </c>
      <c r="Z30" s="2">
        <v>50.692149800000038</v>
      </c>
      <c r="AA30" s="2">
        <f t="shared" si="0"/>
        <v>101.38429960000008</v>
      </c>
      <c r="AB30" s="2" t="s">
        <v>57</v>
      </c>
      <c r="AC30" s="2" t="s">
        <v>57</v>
      </c>
      <c r="AD30" s="2">
        <f t="shared" si="1"/>
        <v>21.071428571428569</v>
      </c>
      <c r="AE30" s="2">
        <f t="shared" si="13"/>
        <v>181.21428571428569</v>
      </c>
      <c r="AF30" s="2">
        <f t="shared" si="2"/>
        <v>1812.1428571428571</v>
      </c>
      <c r="AG30" s="2">
        <f t="shared" si="3"/>
        <v>96.749999999999972</v>
      </c>
      <c r="AH30" s="2">
        <f t="shared" si="4"/>
        <v>967.49999999999977</v>
      </c>
      <c r="AI30" s="2">
        <f t="shared" si="5"/>
        <v>84.464285714285708</v>
      </c>
      <c r="AJ30" s="2">
        <f t="shared" si="6"/>
        <v>844.642857142857</v>
      </c>
      <c r="AK30" s="2">
        <f t="shared" si="7"/>
        <v>0</v>
      </c>
      <c r="AL30" s="2">
        <f t="shared" si="8"/>
        <v>0</v>
      </c>
      <c r="AM30" s="2">
        <f t="shared" si="9"/>
        <v>0.24401408450704176</v>
      </c>
      <c r="AN30" s="2">
        <f t="shared" si="10"/>
        <v>41548.544136219454</v>
      </c>
      <c r="AO30" s="2">
        <f t="shared" si="11"/>
        <v>41.548544136219448</v>
      </c>
      <c r="AP30" s="2">
        <f t="shared" si="14"/>
        <v>4.0198216451792304</v>
      </c>
    </row>
    <row r="31" spans="1:42" x14ac:dyDescent="0.35">
      <c r="A31" s="2">
        <v>1</v>
      </c>
      <c r="B31" s="3">
        <v>43151</v>
      </c>
      <c r="C31" s="2" t="s">
        <v>51</v>
      </c>
      <c r="D31" s="2" t="s">
        <v>52</v>
      </c>
      <c r="E31" s="2">
        <v>5</v>
      </c>
      <c r="F31" s="2">
        <v>3</v>
      </c>
      <c r="G31" s="2">
        <v>503</v>
      </c>
      <c r="H31" s="2">
        <v>3</v>
      </c>
      <c r="I31" s="2">
        <v>12</v>
      </c>
      <c r="J31" s="2">
        <v>100</v>
      </c>
      <c r="K31" s="2" t="str">
        <f t="shared" si="12"/>
        <v>N4</v>
      </c>
      <c r="L31" s="2" t="s">
        <v>61</v>
      </c>
      <c r="M31" s="2" t="s">
        <v>56</v>
      </c>
      <c r="N31" s="2">
        <v>0.78</v>
      </c>
      <c r="O31" s="2">
        <v>5.2999999999999989</v>
      </c>
      <c r="P31" s="2">
        <v>2.6999999999999997</v>
      </c>
      <c r="Q31" s="2">
        <v>0</v>
      </c>
      <c r="R31" s="2">
        <v>0</v>
      </c>
      <c r="S31" s="2">
        <v>113</v>
      </c>
      <c r="T31" s="2">
        <v>75</v>
      </c>
      <c r="U31" s="2">
        <v>22.4</v>
      </c>
      <c r="V31" s="2">
        <v>21.5</v>
      </c>
      <c r="W31" s="2" t="s">
        <v>62</v>
      </c>
      <c r="X31" s="2">
        <v>8</v>
      </c>
      <c r="Y31" s="2">
        <v>8</v>
      </c>
      <c r="Z31" s="2">
        <v>67.045120599999905</v>
      </c>
      <c r="AA31" s="2">
        <f t="shared" si="0"/>
        <v>67.045120599999905</v>
      </c>
      <c r="AB31" s="2" t="s">
        <v>57</v>
      </c>
      <c r="AC31" s="2" t="s">
        <v>57</v>
      </c>
      <c r="AD31" s="2">
        <f t="shared" si="1"/>
        <v>21.052631578947363</v>
      </c>
      <c r="AE31" s="2">
        <f t="shared" si="13"/>
        <v>237.8947368421052</v>
      </c>
      <c r="AF31" s="2">
        <f t="shared" si="2"/>
        <v>2378.947368421052</v>
      </c>
      <c r="AG31" s="2">
        <f t="shared" si="3"/>
        <v>157.60526315789468</v>
      </c>
      <c r="AH31" s="2">
        <f t="shared" si="4"/>
        <v>1576.0526315789468</v>
      </c>
      <c r="AI31" s="2">
        <f t="shared" si="5"/>
        <v>80.289473684210506</v>
      </c>
      <c r="AJ31" s="2">
        <f t="shared" si="6"/>
        <v>802.89473684210509</v>
      </c>
      <c r="AK31" s="2">
        <f t="shared" si="7"/>
        <v>0</v>
      </c>
      <c r="AL31" s="2">
        <f t="shared" si="8"/>
        <v>0</v>
      </c>
      <c r="AM31" s="2">
        <f t="shared" si="9"/>
        <v>0.2129464285714282</v>
      </c>
      <c r="AN31" s="2">
        <f t="shared" si="10"/>
        <v>31484.501078406716</v>
      </c>
      <c r="AO31" s="2">
        <f t="shared" si="11"/>
        <v>31.484501078406719</v>
      </c>
      <c r="AP31" s="2">
        <f t="shared" si="14"/>
        <v>4.96212307785731</v>
      </c>
    </row>
    <row r="32" spans="1:42" x14ac:dyDescent="0.35">
      <c r="A32" s="2">
        <v>1</v>
      </c>
      <c r="B32" s="3">
        <v>43151</v>
      </c>
      <c r="C32" s="2" t="s">
        <v>51</v>
      </c>
      <c r="D32" s="2" t="s">
        <v>52</v>
      </c>
      <c r="E32" s="2">
        <v>5</v>
      </c>
      <c r="F32" s="2">
        <v>4</v>
      </c>
      <c r="G32" s="2">
        <v>504</v>
      </c>
      <c r="H32" s="2">
        <v>3</v>
      </c>
      <c r="I32" s="2">
        <v>6</v>
      </c>
      <c r="J32" s="2">
        <v>50</v>
      </c>
      <c r="K32" s="2" t="str">
        <f t="shared" si="12"/>
        <v>N2</v>
      </c>
      <c r="L32" s="2" t="s">
        <v>61</v>
      </c>
      <c r="M32" s="2" t="s">
        <v>56</v>
      </c>
      <c r="N32" s="2">
        <v>0.75</v>
      </c>
      <c r="O32" s="2">
        <v>5.1999999999999993</v>
      </c>
      <c r="P32" s="2">
        <v>2.6999999999999997</v>
      </c>
      <c r="Q32" s="2">
        <v>0</v>
      </c>
      <c r="R32" s="2">
        <v>0</v>
      </c>
      <c r="S32" s="2">
        <v>114</v>
      </c>
      <c r="T32" s="2">
        <v>81</v>
      </c>
      <c r="U32" s="2">
        <v>21.7</v>
      </c>
      <c r="V32" s="2">
        <v>20.9</v>
      </c>
      <c r="W32" s="2" t="s">
        <v>62</v>
      </c>
      <c r="X32" s="2">
        <v>23</v>
      </c>
      <c r="Y32" s="2">
        <v>23</v>
      </c>
      <c r="Z32" s="2">
        <v>77.642751499999918</v>
      </c>
      <c r="AA32" s="2">
        <f t="shared" si="0"/>
        <v>77.642751499999918</v>
      </c>
      <c r="AB32" s="2" t="s">
        <v>57</v>
      </c>
      <c r="AC32" s="2" t="s">
        <v>57</v>
      </c>
      <c r="AD32" s="2">
        <f t="shared" si="1"/>
        <v>23.939393939393934</v>
      </c>
      <c r="AE32" s="2">
        <f t="shared" si="13"/>
        <v>272.90909090909088</v>
      </c>
      <c r="AF32" s="2">
        <f t="shared" si="2"/>
        <v>2729.0909090909086</v>
      </c>
      <c r="AG32" s="2">
        <f t="shared" si="3"/>
        <v>179.63636363636363</v>
      </c>
      <c r="AH32" s="2">
        <f t="shared" si="4"/>
        <v>1796.3636363636363</v>
      </c>
      <c r="AI32" s="2">
        <f t="shared" si="5"/>
        <v>93.27272727272728</v>
      </c>
      <c r="AJ32" s="2">
        <f t="shared" si="6"/>
        <v>932.72727272727286</v>
      </c>
      <c r="AK32" s="2">
        <f t="shared" si="7"/>
        <v>0</v>
      </c>
      <c r="AL32" s="2">
        <f t="shared" si="8"/>
        <v>0</v>
      </c>
      <c r="AM32" s="2">
        <f t="shared" si="9"/>
        <v>0.19170506912442412</v>
      </c>
      <c r="AN32" s="2">
        <f t="shared" si="10"/>
        <v>40501.146816105698</v>
      </c>
      <c r="AO32" s="2">
        <f t="shared" si="11"/>
        <v>40.501146816105695</v>
      </c>
      <c r="AP32" s="2">
        <f t="shared" si="14"/>
        <v>7.2754787371477132</v>
      </c>
    </row>
    <row r="33" spans="1:42" x14ac:dyDescent="0.35">
      <c r="A33" s="2">
        <v>1</v>
      </c>
      <c r="B33" s="3">
        <v>43151</v>
      </c>
      <c r="C33" s="2" t="s">
        <v>51</v>
      </c>
      <c r="D33" s="2" t="s">
        <v>52</v>
      </c>
      <c r="E33" s="2">
        <v>5</v>
      </c>
      <c r="F33" s="2">
        <v>5</v>
      </c>
      <c r="G33" s="2">
        <v>505</v>
      </c>
      <c r="H33" s="2">
        <v>3</v>
      </c>
      <c r="I33" s="2">
        <v>3</v>
      </c>
      <c r="J33" s="2">
        <v>20</v>
      </c>
      <c r="K33" s="2" t="str">
        <f t="shared" si="12"/>
        <v>N1</v>
      </c>
      <c r="L33" s="2" t="s">
        <v>61</v>
      </c>
      <c r="M33" s="2" t="s">
        <v>56</v>
      </c>
      <c r="N33" s="2">
        <v>0.73</v>
      </c>
      <c r="O33" s="2">
        <v>6.6999999999999993</v>
      </c>
      <c r="P33" s="2">
        <v>3.4</v>
      </c>
      <c r="Q33" s="2">
        <v>0</v>
      </c>
      <c r="R33" s="2">
        <v>0</v>
      </c>
      <c r="S33" s="2" t="s">
        <v>57</v>
      </c>
      <c r="T33" s="2" t="s">
        <v>57</v>
      </c>
      <c r="U33" s="2">
        <v>25.3</v>
      </c>
      <c r="V33" s="2">
        <v>24.6</v>
      </c>
      <c r="W33" s="2" t="s">
        <v>62</v>
      </c>
      <c r="X33" s="2">
        <v>22</v>
      </c>
      <c r="Y33" s="2">
        <v>22</v>
      </c>
      <c r="Z33" s="2">
        <v>92.029896699999995</v>
      </c>
      <c r="AA33" s="2">
        <f t="shared" si="0"/>
        <v>92.029896699999995</v>
      </c>
      <c r="AB33" s="2" t="s">
        <v>57</v>
      </c>
      <c r="AC33" s="2" t="s">
        <v>57</v>
      </c>
      <c r="AD33" s="2">
        <f t="shared" si="1"/>
        <v>100</v>
      </c>
      <c r="AE33" s="2">
        <f t="shared" si="13"/>
        <v>101</v>
      </c>
      <c r="AF33" s="2">
        <f t="shared" si="2"/>
        <v>1010</v>
      </c>
      <c r="AG33" s="2">
        <f t="shared" si="3"/>
        <v>66.999999999999986</v>
      </c>
      <c r="AH33" s="2">
        <f t="shared" si="4"/>
        <v>669.99999999999989</v>
      </c>
      <c r="AI33" s="2">
        <f t="shared" si="5"/>
        <v>34</v>
      </c>
      <c r="AJ33" s="2">
        <f t="shared" si="6"/>
        <v>340</v>
      </c>
      <c r="AK33" s="2">
        <f t="shared" si="7"/>
        <v>0</v>
      </c>
      <c r="AL33" s="2">
        <f t="shared" si="8"/>
        <v>0</v>
      </c>
      <c r="AM33" s="2">
        <f t="shared" si="9"/>
        <v>0.18537549407114604</v>
      </c>
      <c r="AN33" s="2">
        <f t="shared" si="10"/>
        <v>49645.12551194035</v>
      </c>
      <c r="AO33" s="2">
        <f t="shared" si="11"/>
        <v>49.645125511940357</v>
      </c>
      <c r="AP33" s="2">
        <f t="shared" si="14"/>
        <v>3.3262234093000034</v>
      </c>
    </row>
    <row r="34" spans="1:42" x14ac:dyDescent="0.35">
      <c r="A34" s="2">
        <v>1</v>
      </c>
      <c r="B34" s="3">
        <v>43151</v>
      </c>
      <c r="C34" s="2" t="s">
        <v>51</v>
      </c>
      <c r="D34" s="2" t="s">
        <v>52</v>
      </c>
      <c r="E34" s="2">
        <v>5</v>
      </c>
      <c r="F34" s="2">
        <v>6</v>
      </c>
      <c r="G34" s="2">
        <v>506</v>
      </c>
      <c r="H34" s="2">
        <v>3</v>
      </c>
      <c r="I34" s="2">
        <v>7</v>
      </c>
      <c r="J34" s="2">
        <v>80</v>
      </c>
      <c r="K34" s="2" t="str">
        <f t="shared" si="12"/>
        <v xml:space="preserve">N3 </v>
      </c>
      <c r="L34" s="2" t="s">
        <v>55</v>
      </c>
      <c r="M34" s="2" t="s">
        <v>56</v>
      </c>
      <c r="N34" s="2">
        <v>0.42</v>
      </c>
      <c r="O34" s="2">
        <v>3.8</v>
      </c>
      <c r="P34" s="2">
        <v>2.2000000000000002</v>
      </c>
      <c r="Q34" s="2">
        <v>0</v>
      </c>
      <c r="R34" s="2">
        <v>0</v>
      </c>
      <c r="S34" s="2" t="s">
        <v>57</v>
      </c>
      <c r="T34" s="2" t="s">
        <v>57</v>
      </c>
      <c r="U34" s="2">
        <v>16.5</v>
      </c>
      <c r="V34" s="2">
        <v>15.3</v>
      </c>
      <c r="W34" s="2" t="s">
        <v>58</v>
      </c>
      <c r="X34" s="2">
        <v>25</v>
      </c>
      <c r="Y34" s="2">
        <v>25</v>
      </c>
      <c r="Z34" s="2">
        <v>58.919226299999991</v>
      </c>
      <c r="AA34" s="2">
        <f t="shared" si="0"/>
        <v>117.83845259999998</v>
      </c>
      <c r="AB34" s="2" t="s">
        <v>57</v>
      </c>
      <c r="AC34" s="2" t="s">
        <v>57</v>
      </c>
      <c r="AD34" s="2">
        <f t="shared" si="1"/>
        <v>100</v>
      </c>
      <c r="AE34" s="2">
        <f t="shared" si="13"/>
        <v>60</v>
      </c>
      <c r="AF34" s="2">
        <f t="shared" si="2"/>
        <v>600</v>
      </c>
      <c r="AG34" s="2">
        <f t="shared" si="3"/>
        <v>38</v>
      </c>
      <c r="AH34" s="2">
        <f t="shared" si="4"/>
        <v>380</v>
      </c>
      <c r="AI34" s="2">
        <f t="shared" si="5"/>
        <v>22</v>
      </c>
      <c r="AJ34" s="2">
        <f t="shared" si="6"/>
        <v>220</v>
      </c>
      <c r="AK34" s="2">
        <f t="shared" si="7"/>
        <v>0</v>
      </c>
      <c r="AL34" s="2">
        <f t="shared" si="8"/>
        <v>0</v>
      </c>
      <c r="AM34" s="2">
        <f t="shared" si="9"/>
        <v>0.2763636363636362</v>
      </c>
      <c r="AN34" s="2">
        <f t="shared" si="10"/>
        <v>42638.913769736864</v>
      </c>
      <c r="AO34" s="2">
        <f t="shared" si="11"/>
        <v>42.63891376973686</v>
      </c>
      <c r="AP34" s="2">
        <f t="shared" si="14"/>
        <v>1.6202787232500007</v>
      </c>
    </row>
    <row r="35" spans="1:42" x14ac:dyDescent="0.35">
      <c r="A35" s="2">
        <v>1</v>
      </c>
      <c r="B35" s="3">
        <v>43151</v>
      </c>
      <c r="C35" s="2" t="s">
        <v>51</v>
      </c>
      <c r="D35" s="2" t="s">
        <v>52</v>
      </c>
      <c r="E35" s="2">
        <v>6</v>
      </c>
      <c r="F35" s="2">
        <v>1</v>
      </c>
      <c r="G35" s="2">
        <v>601</v>
      </c>
      <c r="H35" s="2">
        <v>3</v>
      </c>
      <c r="I35" s="2">
        <v>5</v>
      </c>
      <c r="J35" s="2">
        <v>50</v>
      </c>
      <c r="K35" s="2" t="str">
        <f t="shared" si="12"/>
        <v>N2</v>
      </c>
      <c r="L35" s="2" t="s">
        <v>65</v>
      </c>
      <c r="M35" s="2" t="s">
        <v>56</v>
      </c>
      <c r="N35" s="2">
        <v>0.65</v>
      </c>
      <c r="O35" s="2">
        <v>6.2999999999999989</v>
      </c>
      <c r="P35" s="2">
        <v>2.0000000000000004</v>
      </c>
      <c r="Q35" s="2">
        <v>0</v>
      </c>
      <c r="R35" s="2">
        <v>0</v>
      </c>
      <c r="S35" s="2">
        <v>39</v>
      </c>
      <c r="T35" s="2">
        <v>8</v>
      </c>
      <c r="U35" s="2">
        <v>25.1</v>
      </c>
      <c r="V35" s="2">
        <v>24</v>
      </c>
      <c r="W35" s="2" t="s">
        <v>58</v>
      </c>
      <c r="X35" s="2">
        <v>15</v>
      </c>
      <c r="Y35" s="2">
        <v>15</v>
      </c>
      <c r="Z35" s="2">
        <v>50.215147999999999</v>
      </c>
      <c r="AA35" s="2">
        <f t="shared" si="0"/>
        <v>100.430296</v>
      </c>
      <c r="AB35" s="2" t="s">
        <v>57</v>
      </c>
      <c r="AC35" s="2" t="s">
        <v>57</v>
      </c>
      <c r="AD35" s="2">
        <f t="shared" si="1"/>
        <v>26.774193548387093</v>
      </c>
      <c r="AE35" s="2">
        <f t="shared" si="13"/>
        <v>104.41935483870965</v>
      </c>
      <c r="AF35" s="2">
        <f t="shared" si="2"/>
        <v>1044.1935483870966</v>
      </c>
      <c r="AG35" s="2">
        <f t="shared" si="3"/>
        <v>79.258064516129011</v>
      </c>
      <c r="AH35" s="2">
        <f t="shared" si="4"/>
        <v>792.58064516129002</v>
      </c>
      <c r="AI35" s="2">
        <f t="shared" si="5"/>
        <v>25.161290322580648</v>
      </c>
      <c r="AJ35" s="2">
        <f t="shared" si="6"/>
        <v>251.61290322580649</v>
      </c>
      <c r="AK35" s="2">
        <f t="shared" si="7"/>
        <v>0</v>
      </c>
      <c r="AL35" s="2">
        <f t="shared" si="8"/>
        <v>0</v>
      </c>
      <c r="AM35" s="2">
        <f t="shared" si="9"/>
        <v>0.27609561752988077</v>
      </c>
      <c r="AN35" s="2">
        <f t="shared" si="10"/>
        <v>36375.186574314539</v>
      </c>
      <c r="AO35" s="2">
        <f t="shared" si="11"/>
        <v>36.375186574314533</v>
      </c>
      <c r="AP35" s="2">
        <f t="shared" si="14"/>
        <v>2.8830268842932512</v>
      </c>
    </row>
    <row r="36" spans="1:42" x14ac:dyDescent="0.35">
      <c r="A36" s="2">
        <v>1</v>
      </c>
      <c r="B36" s="3">
        <v>43151</v>
      </c>
      <c r="C36" s="2" t="s">
        <v>51</v>
      </c>
      <c r="D36" s="2" t="s">
        <v>52</v>
      </c>
      <c r="E36" s="2">
        <v>6</v>
      </c>
      <c r="F36" s="2">
        <v>2</v>
      </c>
      <c r="G36" s="2">
        <v>602</v>
      </c>
      <c r="H36" s="2">
        <v>3</v>
      </c>
      <c r="I36" s="2">
        <v>1</v>
      </c>
      <c r="J36" s="2">
        <v>20</v>
      </c>
      <c r="K36" s="2" t="str">
        <f t="shared" si="12"/>
        <v>N1</v>
      </c>
      <c r="L36" s="2" t="s">
        <v>55</v>
      </c>
      <c r="M36" s="2" t="s">
        <v>56</v>
      </c>
      <c r="N36" s="2">
        <v>0.36</v>
      </c>
      <c r="O36" s="2">
        <v>2.0000000000000004</v>
      </c>
      <c r="P36" s="2">
        <v>0.60000000000000009</v>
      </c>
      <c r="Q36" s="2">
        <v>0</v>
      </c>
      <c r="R36" s="2">
        <v>0</v>
      </c>
      <c r="S36" s="2" t="s">
        <v>57</v>
      </c>
      <c r="T36" s="2" t="s">
        <v>57</v>
      </c>
      <c r="U36" s="2">
        <v>13.3</v>
      </c>
      <c r="V36" s="2">
        <v>11</v>
      </c>
      <c r="W36" s="2" t="s">
        <v>58</v>
      </c>
      <c r="X36" s="2">
        <v>18</v>
      </c>
      <c r="Y36" s="2">
        <v>18</v>
      </c>
      <c r="Z36" s="2">
        <v>51.993063799999959</v>
      </c>
      <c r="AA36" s="2">
        <f t="shared" si="0"/>
        <v>103.98612759999992</v>
      </c>
      <c r="AB36" s="2" t="s">
        <v>57</v>
      </c>
      <c r="AC36" s="2" t="s">
        <v>57</v>
      </c>
      <c r="AD36" s="2">
        <f t="shared" si="1"/>
        <v>100</v>
      </c>
      <c r="AE36" s="2">
        <f t="shared" si="13"/>
        <v>26.000000000000007</v>
      </c>
      <c r="AF36" s="2">
        <f t="shared" si="2"/>
        <v>260.00000000000006</v>
      </c>
      <c r="AG36" s="2">
        <f t="shared" si="3"/>
        <v>20.000000000000007</v>
      </c>
      <c r="AH36" s="2">
        <f t="shared" si="4"/>
        <v>200.00000000000006</v>
      </c>
      <c r="AI36" s="2">
        <f t="shared" si="5"/>
        <v>6.0000000000000009</v>
      </c>
      <c r="AJ36" s="2">
        <f t="shared" si="6"/>
        <v>60.000000000000007</v>
      </c>
      <c r="AK36" s="2">
        <f t="shared" si="7"/>
        <v>0</v>
      </c>
      <c r="AL36" s="2">
        <f t="shared" si="8"/>
        <v>0</v>
      </c>
      <c r="AM36" s="2">
        <f t="shared" si="9"/>
        <v>0.34586466165413549</v>
      </c>
      <c r="AN36" s="2">
        <f t="shared" si="10"/>
        <v>30065.554284347792</v>
      </c>
      <c r="AO36" s="2">
        <f t="shared" si="11"/>
        <v>30.06555428434779</v>
      </c>
      <c r="AP36" s="2">
        <f t="shared" si="14"/>
        <v>0.60131108568695602</v>
      </c>
    </row>
    <row r="37" spans="1:42" x14ac:dyDescent="0.35">
      <c r="A37" s="2">
        <v>1</v>
      </c>
      <c r="B37" s="3">
        <v>43151</v>
      </c>
      <c r="C37" s="2" t="s">
        <v>51</v>
      </c>
      <c r="D37" s="2" t="s">
        <v>52</v>
      </c>
      <c r="E37" s="2">
        <v>6</v>
      </c>
      <c r="F37" s="2">
        <v>3</v>
      </c>
      <c r="G37" s="2">
        <v>603</v>
      </c>
      <c r="H37" s="2">
        <v>3</v>
      </c>
      <c r="I37" s="2">
        <v>2</v>
      </c>
      <c r="J37" s="2">
        <v>20</v>
      </c>
      <c r="K37" s="2" t="str">
        <f t="shared" si="12"/>
        <v>N1</v>
      </c>
      <c r="L37" s="2" t="s">
        <v>65</v>
      </c>
      <c r="M37" s="2" t="s">
        <v>56</v>
      </c>
      <c r="N37" s="2">
        <v>0.7</v>
      </c>
      <c r="O37" s="2">
        <v>6.6</v>
      </c>
      <c r="P37" s="2">
        <v>1.6</v>
      </c>
      <c r="Q37" s="2">
        <v>0</v>
      </c>
      <c r="R37" s="2">
        <v>0</v>
      </c>
      <c r="S37" s="2">
        <v>40</v>
      </c>
      <c r="T37" s="2">
        <v>8</v>
      </c>
      <c r="U37" s="2">
        <v>27.6</v>
      </c>
      <c r="V37" s="2">
        <v>26.4</v>
      </c>
      <c r="W37" s="2" t="s">
        <v>58</v>
      </c>
      <c r="X37" s="2">
        <v>14</v>
      </c>
      <c r="Y37" s="2">
        <v>14</v>
      </c>
      <c r="Z37" s="2">
        <v>64.252973699999984</v>
      </c>
      <c r="AA37" s="2">
        <f t="shared" si="0"/>
        <v>128.50594739999997</v>
      </c>
      <c r="AB37" s="2" t="s">
        <v>57</v>
      </c>
      <c r="AC37" s="2" t="s">
        <v>57</v>
      </c>
      <c r="AD37" s="2">
        <f t="shared" si="1"/>
        <v>25.624999999999996</v>
      </c>
      <c r="AE37" s="2">
        <f t="shared" si="13"/>
        <v>102.5</v>
      </c>
      <c r="AF37" s="2">
        <f t="shared" si="2"/>
        <v>1025</v>
      </c>
      <c r="AG37" s="2">
        <f t="shared" si="3"/>
        <v>82.5</v>
      </c>
      <c r="AH37" s="2">
        <f t="shared" si="4"/>
        <v>825</v>
      </c>
      <c r="AI37" s="2">
        <f t="shared" si="5"/>
        <v>20.000000000000004</v>
      </c>
      <c r="AJ37" s="2">
        <f t="shared" si="6"/>
        <v>200.00000000000003</v>
      </c>
      <c r="AK37" s="2">
        <f t="shared" si="7"/>
        <v>0</v>
      </c>
      <c r="AL37" s="2">
        <f t="shared" si="8"/>
        <v>0</v>
      </c>
      <c r="AM37" s="2">
        <f t="shared" si="9"/>
        <v>0.28695652173913111</v>
      </c>
      <c r="AN37" s="2">
        <f t="shared" si="10"/>
        <v>44782.375609090792</v>
      </c>
      <c r="AO37" s="2">
        <f t="shared" si="11"/>
        <v>44.782375609090792</v>
      </c>
      <c r="AP37" s="2">
        <f t="shared" si="14"/>
        <v>3.6945459877499904</v>
      </c>
    </row>
    <row r="38" spans="1:42" x14ac:dyDescent="0.35">
      <c r="A38" s="2">
        <v>1</v>
      </c>
      <c r="B38" s="3">
        <v>43151</v>
      </c>
      <c r="C38" s="2" t="s">
        <v>51</v>
      </c>
      <c r="D38" s="2" t="s">
        <v>52</v>
      </c>
      <c r="E38" s="2">
        <v>6</v>
      </c>
      <c r="F38" s="2">
        <v>4</v>
      </c>
      <c r="G38" s="2">
        <v>604</v>
      </c>
      <c r="H38" s="2">
        <v>3</v>
      </c>
      <c r="I38" s="2">
        <v>4</v>
      </c>
      <c r="J38" s="2">
        <v>50</v>
      </c>
      <c r="K38" s="2" t="str">
        <f t="shared" si="12"/>
        <v>N2</v>
      </c>
      <c r="L38" s="2" t="s">
        <v>55</v>
      </c>
      <c r="M38" s="2" t="s">
        <v>56</v>
      </c>
      <c r="N38" s="2">
        <v>0.64</v>
      </c>
      <c r="O38" s="4">
        <v>5.4</v>
      </c>
      <c r="P38" s="2">
        <v>1.5000000000000004</v>
      </c>
      <c r="Q38" s="2">
        <v>0</v>
      </c>
      <c r="R38" s="2">
        <v>0</v>
      </c>
      <c r="S38" s="2">
        <v>39</v>
      </c>
      <c r="T38" s="2">
        <v>9</v>
      </c>
      <c r="U38" s="2">
        <v>23.6</v>
      </c>
      <c r="V38" s="2">
        <v>17.100000000000001</v>
      </c>
      <c r="W38" s="2" t="s">
        <v>62</v>
      </c>
      <c r="X38" s="2">
        <v>11</v>
      </c>
      <c r="Y38" s="2">
        <v>11</v>
      </c>
      <c r="Z38" s="2">
        <v>91.07589310000003</v>
      </c>
      <c r="AA38" s="2">
        <f t="shared" si="0"/>
        <v>91.07589310000003</v>
      </c>
      <c r="AB38" s="2" t="s">
        <v>57</v>
      </c>
      <c r="AC38" s="2" t="s">
        <v>57</v>
      </c>
      <c r="AD38" s="2">
        <f t="shared" si="1"/>
        <v>23</v>
      </c>
      <c r="AE38" s="2">
        <f t="shared" si="13"/>
        <v>89.7</v>
      </c>
      <c r="AF38" s="2">
        <f t="shared" si="2"/>
        <v>897</v>
      </c>
      <c r="AG38" s="2">
        <f t="shared" si="3"/>
        <v>70.2</v>
      </c>
      <c r="AH38" s="2">
        <f t="shared" si="4"/>
        <v>702</v>
      </c>
      <c r="AI38" s="2">
        <f t="shared" si="5"/>
        <v>19.500000000000004</v>
      </c>
      <c r="AJ38" s="2">
        <f t="shared" si="6"/>
        <v>195.00000000000003</v>
      </c>
      <c r="AK38" s="2">
        <f t="shared" si="7"/>
        <v>0</v>
      </c>
      <c r="AL38" s="2">
        <f t="shared" si="8"/>
        <v>0</v>
      </c>
      <c r="AM38" s="2">
        <f t="shared" si="9"/>
        <v>1.4872881355932204</v>
      </c>
      <c r="AN38" s="2">
        <f t="shared" si="10"/>
        <v>6123.621302450144</v>
      </c>
      <c r="AO38" s="2">
        <f t="shared" si="11"/>
        <v>6.123621302450144</v>
      </c>
      <c r="AP38" s="2">
        <f t="shared" si="14"/>
        <v>0.42987821543200011</v>
      </c>
    </row>
    <row r="39" spans="1:42" x14ac:dyDescent="0.35">
      <c r="A39" s="2">
        <v>1</v>
      </c>
      <c r="B39" s="3">
        <v>43151</v>
      </c>
      <c r="C39" s="2" t="s">
        <v>51</v>
      </c>
      <c r="D39" s="2" t="s">
        <v>52</v>
      </c>
      <c r="E39" s="2">
        <v>6</v>
      </c>
      <c r="F39" s="2">
        <v>5</v>
      </c>
      <c r="G39" s="2">
        <v>605</v>
      </c>
      <c r="H39" s="2">
        <v>3</v>
      </c>
      <c r="I39" s="2">
        <v>9</v>
      </c>
      <c r="J39" s="2">
        <v>80</v>
      </c>
      <c r="K39" s="2" t="str">
        <f t="shared" si="12"/>
        <v xml:space="preserve">N3 </v>
      </c>
      <c r="L39" s="2" t="s">
        <v>61</v>
      </c>
      <c r="M39" s="2" t="s">
        <v>56</v>
      </c>
      <c r="N39" s="2">
        <v>0.72</v>
      </c>
      <c r="O39" s="4">
        <v>6.1999999999999993</v>
      </c>
      <c r="P39" s="2">
        <v>1.5000000000000004</v>
      </c>
      <c r="Q39" s="2">
        <v>0</v>
      </c>
      <c r="R39" s="2">
        <v>0</v>
      </c>
      <c r="S39" s="2">
        <v>43</v>
      </c>
      <c r="T39" s="2">
        <v>14</v>
      </c>
      <c r="U39" s="2">
        <v>23.7</v>
      </c>
      <c r="V39" s="2">
        <v>22.6</v>
      </c>
      <c r="W39" s="2" t="s">
        <v>62</v>
      </c>
      <c r="X39" s="2">
        <v>12</v>
      </c>
      <c r="Y39" s="2">
        <v>12</v>
      </c>
      <c r="Z39" s="2">
        <v>63.821744799999919</v>
      </c>
      <c r="AA39" s="2">
        <f t="shared" si="0"/>
        <v>63.821744799999919</v>
      </c>
      <c r="AB39" s="2" t="s">
        <v>57</v>
      </c>
      <c r="AC39" s="2" t="s">
        <v>57</v>
      </c>
      <c r="AD39" s="2">
        <f t="shared" si="1"/>
        <v>26.551724137931032</v>
      </c>
      <c r="AE39" s="2">
        <f t="shared" si="13"/>
        <v>114.17241379310343</v>
      </c>
      <c r="AF39" s="2">
        <f t="shared" si="2"/>
        <v>1141.7241379310342</v>
      </c>
      <c r="AG39" s="2">
        <f t="shared" si="3"/>
        <v>91.931034482758605</v>
      </c>
      <c r="AH39" s="2">
        <f t="shared" si="4"/>
        <v>919.31034482758605</v>
      </c>
      <c r="AI39" s="2">
        <f t="shared" si="5"/>
        <v>22.241379310344833</v>
      </c>
      <c r="AJ39" s="2">
        <f t="shared" si="6"/>
        <v>222.41379310344831</v>
      </c>
      <c r="AK39" s="2">
        <f t="shared" si="7"/>
        <v>0</v>
      </c>
      <c r="AL39" s="2">
        <f t="shared" si="8"/>
        <v>0</v>
      </c>
      <c r="AM39" s="2">
        <f t="shared" si="9"/>
        <v>0.28776371308016818</v>
      </c>
      <c r="AN39" s="2">
        <f t="shared" si="10"/>
        <v>22178.524219354858</v>
      </c>
      <c r="AO39" s="2">
        <f t="shared" si="11"/>
        <v>22.178524219354859</v>
      </c>
      <c r="AP39" s="2">
        <f t="shared" si="14"/>
        <v>2.0388946747862082</v>
      </c>
    </row>
    <row r="40" spans="1:42" x14ac:dyDescent="0.35">
      <c r="A40" s="2">
        <v>1</v>
      </c>
      <c r="B40" s="3">
        <v>43151</v>
      </c>
      <c r="C40" s="2" t="s">
        <v>51</v>
      </c>
      <c r="D40" s="2" t="s">
        <v>52</v>
      </c>
      <c r="E40" s="2">
        <v>6</v>
      </c>
      <c r="F40" s="2">
        <v>6</v>
      </c>
      <c r="G40" s="2">
        <v>606</v>
      </c>
      <c r="H40" s="2">
        <v>3</v>
      </c>
      <c r="I40" s="2">
        <v>8</v>
      </c>
      <c r="J40" s="2">
        <v>80</v>
      </c>
      <c r="K40" s="2" t="str">
        <f t="shared" si="12"/>
        <v xml:space="preserve">N3 </v>
      </c>
      <c r="L40" s="2" t="s">
        <v>65</v>
      </c>
      <c r="M40" s="2" t="s">
        <v>56</v>
      </c>
      <c r="N40" s="2">
        <v>0.72</v>
      </c>
      <c r="O40" s="2">
        <v>6</v>
      </c>
      <c r="P40" s="2">
        <v>2.1</v>
      </c>
      <c r="Q40" s="2">
        <v>0</v>
      </c>
      <c r="R40" s="2">
        <v>0</v>
      </c>
      <c r="S40" s="2">
        <v>61</v>
      </c>
      <c r="T40" s="2">
        <v>27</v>
      </c>
      <c r="U40" s="2">
        <v>25.1</v>
      </c>
      <c r="V40" s="2">
        <v>24.7</v>
      </c>
      <c r="W40" s="2" t="s">
        <v>62</v>
      </c>
      <c r="X40" s="2">
        <v>10</v>
      </c>
      <c r="Y40" s="2">
        <v>10</v>
      </c>
      <c r="Z40" s="2">
        <v>38.068465800000013</v>
      </c>
      <c r="AA40" s="2">
        <f t="shared" si="0"/>
        <v>38.068465800000013</v>
      </c>
      <c r="AB40" s="2" t="s">
        <v>57</v>
      </c>
      <c r="AC40" s="2" t="s">
        <v>57</v>
      </c>
      <c r="AD40" s="2">
        <f t="shared" si="1"/>
        <v>23.823529411764703</v>
      </c>
      <c r="AE40" s="2">
        <f t="shared" si="13"/>
        <v>145.32352941176467</v>
      </c>
      <c r="AF40" s="2">
        <f t="shared" si="2"/>
        <v>1453.2352941176468</v>
      </c>
      <c r="AG40" s="2">
        <f t="shared" si="3"/>
        <v>107.64705882352939</v>
      </c>
      <c r="AH40" s="2">
        <f t="shared" si="4"/>
        <v>1076.4705882352939</v>
      </c>
      <c r="AI40" s="2">
        <f t="shared" si="5"/>
        <v>37.67647058823529</v>
      </c>
      <c r="AJ40" s="2">
        <f t="shared" si="6"/>
        <v>376.76470588235287</v>
      </c>
      <c r="AK40" s="2">
        <f t="shared" si="7"/>
        <v>0</v>
      </c>
      <c r="AL40" s="2">
        <f t="shared" si="8"/>
        <v>0</v>
      </c>
      <c r="AM40" s="2">
        <f t="shared" si="9"/>
        <v>9.5617529880478586E-2</v>
      </c>
      <c r="AN40" s="2">
        <f t="shared" si="10"/>
        <v>39813.270482499807</v>
      </c>
      <c r="AO40" s="2">
        <f t="shared" si="11"/>
        <v>39.813270482499803</v>
      </c>
      <c r="AP40" s="2">
        <f t="shared" si="14"/>
        <v>4.2857814695867429</v>
      </c>
    </row>
    <row r="41" spans="1:42" x14ac:dyDescent="0.35">
      <c r="A41" s="2">
        <v>1</v>
      </c>
      <c r="B41" s="3">
        <v>43151</v>
      </c>
      <c r="C41" s="2" t="s">
        <v>51</v>
      </c>
      <c r="D41" s="2" t="s">
        <v>52</v>
      </c>
      <c r="E41" s="2">
        <v>7</v>
      </c>
      <c r="F41" s="2">
        <v>1</v>
      </c>
      <c r="G41" s="2">
        <v>701</v>
      </c>
      <c r="H41" s="2">
        <v>4</v>
      </c>
      <c r="I41" s="2">
        <v>9</v>
      </c>
      <c r="J41" s="2">
        <v>80</v>
      </c>
      <c r="K41" s="2" t="str">
        <f t="shared" si="12"/>
        <v xml:space="preserve">N3 </v>
      </c>
      <c r="L41" s="2" t="s">
        <v>61</v>
      </c>
      <c r="M41" s="2" t="s">
        <v>56</v>
      </c>
      <c r="N41" s="2">
        <v>0.76</v>
      </c>
      <c r="O41" s="2">
        <v>14.1</v>
      </c>
      <c r="P41" s="2">
        <v>8.1</v>
      </c>
      <c r="Q41" s="2">
        <v>0</v>
      </c>
      <c r="R41" s="2">
        <v>0</v>
      </c>
      <c r="S41" s="2" t="s">
        <v>57</v>
      </c>
      <c r="T41" s="2" t="s">
        <v>57</v>
      </c>
      <c r="U41" s="2">
        <v>53.7</v>
      </c>
      <c r="V41" s="2">
        <v>52.8</v>
      </c>
      <c r="W41" s="2" t="s">
        <v>62</v>
      </c>
      <c r="X41" s="2">
        <v>17</v>
      </c>
      <c r="Y41" s="2">
        <v>17</v>
      </c>
      <c r="Z41" s="2">
        <v>80.750490499999955</v>
      </c>
      <c r="AA41" s="2">
        <f t="shared" si="0"/>
        <v>80.750490499999955</v>
      </c>
      <c r="AB41" s="2" t="s">
        <v>57</v>
      </c>
      <c r="AC41" s="2" t="s">
        <v>57</v>
      </c>
      <c r="AD41" s="2">
        <f t="shared" si="1"/>
        <v>100</v>
      </c>
      <c r="AE41" s="2">
        <f t="shared" si="13"/>
        <v>222</v>
      </c>
      <c r="AF41" s="2">
        <f t="shared" si="2"/>
        <v>2220</v>
      </c>
      <c r="AG41" s="2">
        <f t="shared" si="3"/>
        <v>141</v>
      </c>
      <c r="AH41" s="2">
        <f t="shared" si="4"/>
        <v>1410</v>
      </c>
      <c r="AI41" s="2">
        <f t="shared" si="5"/>
        <v>81</v>
      </c>
      <c r="AJ41" s="2">
        <f t="shared" si="6"/>
        <v>810</v>
      </c>
      <c r="AK41" s="2">
        <f t="shared" si="7"/>
        <v>0</v>
      </c>
      <c r="AL41" s="2">
        <f t="shared" si="8"/>
        <v>0</v>
      </c>
      <c r="AM41" s="2">
        <f t="shared" si="9"/>
        <v>0.23631284916201262</v>
      </c>
      <c r="AN41" s="2">
        <f t="shared" si="10"/>
        <v>34171.011346335472</v>
      </c>
      <c r="AO41" s="2">
        <f t="shared" si="11"/>
        <v>34.171011346335469</v>
      </c>
      <c r="AP41" s="2">
        <f t="shared" si="14"/>
        <v>4.8181125998333005</v>
      </c>
    </row>
    <row r="42" spans="1:42" x14ac:dyDescent="0.35">
      <c r="A42" s="2">
        <v>1</v>
      </c>
      <c r="B42" s="3">
        <v>43151</v>
      </c>
      <c r="C42" s="2" t="s">
        <v>51</v>
      </c>
      <c r="D42" s="2" t="s">
        <v>52</v>
      </c>
      <c r="E42" s="2">
        <v>7</v>
      </c>
      <c r="F42" s="2">
        <v>2</v>
      </c>
      <c r="G42" s="2">
        <v>702</v>
      </c>
      <c r="H42" s="2">
        <v>4</v>
      </c>
      <c r="I42" s="2">
        <v>6</v>
      </c>
      <c r="J42" s="2">
        <v>50</v>
      </c>
      <c r="K42" s="2" t="str">
        <f t="shared" si="12"/>
        <v>N2</v>
      </c>
      <c r="L42" s="2" t="s">
        <v>61</v>
      </c>
      <c r="M42" s="2" t="s">
        <v>56</v>
      </c>
      <c r="N42" s="2">
        <v>0.72</v>
      </c>
      <c r="O42" s="2">
        <v>15.499999999999998</v>
      </c>
      <c r="P42" s="2">
        <v>8.4</v>
      </c>
      <c r="Q42" s="2">
        <v>0</v>
      </c>
      <c r="R42" s="2">
        <v>0</v>
      </c>
      <c r="S42" s="2" t="s">
        <v>57</v>
      </c>
      <c r="T42" s="2" t="s">
        <v>57</v>
      </c>
      <c r="U42" s="2">
        <v>55.7</v>
      </c>
      <c r="V42" s="2">
        <v>55.2</v>
      </c>
      <c r="W42" s="2" t="s">
        <v>58</v>
      </c>
      <c r="X42" s="2">
        <v>5</v>
      </c>
      <c r="Y42" s="2">
        <v>5</v>
      </c>
      <c r="Z42" s="2">
        <v>46.061859600000048</v>
      </c>
      <c r="AA42" s="2">
        <f t="shared" si="0"/>
        <v>92.123719200000096</v>
      </c>
      <c r="AB42" s="2" t="s">
        <v>57</v>
      </c>
      <c r="AC42" s="2" t="s">
        <v>57</v>
      </c>
      <c r="AD42" s="2">
        <f t="shared" si="1"/>
        <v>100</v>
      </c>
      <c r="AE42" s="2">
        <f t="shared" si="13"/>
        <v>239</v>
      </c>
      <c r="AF42" s="2">
        <f t="shared" si="2"/>
        <v>2390</v>
      </c>
      <c r="AG42" s="2">
        <f t="shared" si="3"/>
        <v>155</v>
      </c>
      <c r="AH42" s="2">
        <f t="shared" si="4"/>
        <v>1550</v>
      </c>
      <c r="AI42" s="2">
        <f t="shared" si="5"/>
        <v>84</v>
      </c>
      <c r="AJ42" s="2">
        <f t="shared" si="6"/>
        <v>840</v>
      </c>
      <c r="AK42" s="2">
        <f t="shared" si="7"/>
        <v>0</v>
      </c>
      <c r="AL42" s="2">
        <f t="shared" si="8"/>
        <v>0</v>
      </c>
      <c r="AM42" s="2">
        <f t="shared" si="9"/>
        <v>0.13913824057450627</v>
      </c>
      <c r="AN42" s="2">
        <f t="shared" si="10"/>
        <v>66210.208508903292</v>
      </c>
      <c r="AO42" s="2">
        <f t="shared" si="11"/>
        <v>66.210208508903293</v>
      </c>
      <c r="AP42" s="2">
        <f t="shared" si="14"/>
        <v>10.26258231888001</v>
      </c>
    </row>
    <row r="43" spans="1:42" x14ac:dyDescent="0.35">
      <c r="A43" s="2">
        <v>1</v>
      </c>
      <c r="B43" s="3">
        <v>43151</v>
      </c>
      <c r="C43" s="2" t="s">
        <v>51</v>
      </c>
      <c r="D43" s="2" t="s">
        <v>52</v>
      </c>
      <c r="E43" s="2">
        <v>7</v>
      </c>
      <c r="F43" s="2">
        <v>3</v>
      </c>
      <c r="G43" s="2">
        <v>703</v>
      </c>
      <c r="H43" s="2">
        <v>4</v>
      </c>
      <c r="I43" s="2">
        <v>1</v>
      </c>
      <c r="J43" s="2">
        <v>20</v>
      </c>
      <c r="K43" s="2" t="str">
        <f t="shared" si="12"/>
        <v>N1</v>
      </c>
      <c r="L43" s="2" t="s">
        <v>55</v>
      </c>
      <c r="M43" s="2" t="s">
        <v>56</v>
      </c>
      <c r="N43" s="2">
        <v>0.54</v>
      </c>
      <c r="O43" s="2">
        <v>4.0999999999999996</v>
      </c>
      <c r="P43" s="2">
        <v>2.1</v>
      </c>
      <c r="Q43" s="2">
        <v>0</v>
      </c>
      <c r="R43" s="2">
        <v>0</v>
      </c>
      <c r="S43" s="2" t="s">
        <v>57</v>
      </c>
      <c r="T43" s="2" t="s">
        <v>57</v>
      </c>
      <c r="U43" s="2">
        <v>23.6</v>
      </c>
      <c r="V43" s="2">
        <v>18.8</v>
      </c>
      <c r="W43" s="2" t="s">
        <v>58</v>
      </c>
      <c r="X43" s="2">
        <v>19</v>
      </c>
      <c r="Y43" s="2">
        <v>19</v>
      </c>
      <c r="Z43" s="2">
        <v>69.805949199999986</v>
      </c>
      <c r="AA43" s="2">
        <f t="shared" si="0"/>
        <v>139.61189839999997</v>
      </c>
      <c r="AB43" s="2" t="s">
        <v>57</v>
      </c>
      <c r="AC43" s="2" t="s">
        <v>57</v>
      </c>
      <c r="AD43" s="2">
        <f t="shared" si="1"/>
        <v>100</v>
      </c>
      <c r="AE43" s="2">
        <f t="shared" si="13"/>
        <v>61.999999999999993</v>
      </c>
      <c r="AF43" s="2">
        <f t="shared" si="2"/>
        <v>619.99999999999989</v>
      </c>
      <c r="AG43" s="2">
        <f t="shared" si="3"/>
        <v>40.999999999999993</v>
      </c>
      <c r="AH43" s="2">
        <f t="shared" si="4"/>
        <v>409.99999999999994</v>
      </c>
      <c r="AI43" s="2">
        <f t="shared" si="5"/>
        <v>21</v>
      </c>
      <c r="AJ43" s="2">
        <f t="shared" si="6"/>
        <v>210</v>
      </c>
      <c r="AK43" s="2">
        <f t="shared" si="7"/>
        <v>0</v>
      </c>
      <c r="AL43" s="2">
        <f t="shared" si="8"/>
        <v>0</v>
      </c>
      <c r="AM43" s="2">
        <f t="shared" si="9"/>
        <v>0.83389830508474572</v>
      </c>
      <c r="AN43" s="2">
        <f t="shared" si="10"/>
        <v>16742.07724715447</v>
      </c>
      <c r="AO43" s="2">
        <f t="shared" si="11"/>
        <v>16.742077247154469</v>
      </c>
      <c r="AP43" s="2">
        <f t="shared" si="14"/>
        <v>0.68642516713333313</v>
      </c>
    </row>
    <row r="44" spans="1:42" x14ac:dyDescent="0.35">
      <c r="A44" s="2">
        <v>1</v>
      </c>
      <c r="B44" s="3">
        <v>43151</v>
      </c>
      <c r="C44" s="2" t="s">
        <v>51</v>
      </c>
      <c r="D44" s="2" t="s">
        <v>52</v>
      </c>
      <c r="E44" s="2">
        <v>7</v>
      </c>
      <c r="F44" s="2">
        <v>4</v>
      </c>
      <c r="G44" s="2">
        <v>704</v>
      </c>
      <c r="H44" s="2">
        <v>4</v>
      </c>
      <c r="I44" s="2">
        <v>2</v>
      </c>
      <c r="J44" s="2">
        <v>20</v>
      </c>
      <c r="K44" s="2" t="str">
        <f t="shared" si="12"/>
        <v>N1</v>
      </c>
      <c r="L44" s="2" t="s">
        <v>65</v>
      </c>
      <c r="M44" s="2" t="s">
        <v>56</v>
      </c>
      <c r="N44" s="2">
        <v>0.66</v>
      </c>
      <c r="O44" s="2">
        <v>11.5</v>
      </c>
      <c r="P44" s="2">
        <v>7</v>
      </c>
      <c r="Q44" s="2">
        <v>0</v>
      </c>
      <c r="R44" s="2">
        <v>0</v>
      </c>
      <c r="S44" s="2" t="s">
        <v>57</v>
      </c>
      <c r="T44" s="2" t="s">
        <v>57</v>
      </c>
      <c r="U44" s="2">
        <v>55.3</v>
      </c>
      <c r="V44" s="2">
        <v>54.6</v>
      </c>
      <c r="W44" s="2" t="s">
        <v>58</v>
      </c>
      <c r="X44" s="2">
        <v>4</v>
      </c>
      <c r="Y44" s="2">
        <v>4</v>
      </c>
      <c r="Z44" s="2">
        <v>26.357830700000022</v>
      </c>
      <c r="AA44" s="2">
        <f t="shared" si="0"/>
        <v>52.715661400000045</v>
      </c>
      <c r="AB44" s="2" t="s">
        <v>57</v>
      </c>
      <c r="AC44" s="2" t="s">
        <v>57</v>
      </c>
      <c r="AD44" s="2">
        <f t="shared" si="1"/>
        <v>100</v>
      </c>
      <c r="AE44" s="2">
        <f t="shared" si="13"/>
        <v>185</v>
      </c>
      <c r="AF44" s="2">
        <f t="shared" si="2"/>
        <v>1850</v>
      </c>
      <c r="AG44" s="2">
        <f t="shared" si="3"/>
        <v>115</v>
      </c>
      <c r="AH44" s="2">
        <f t="shared" si="4"/>
        <v>1150</v>
      </c>
      <c r="AI44" s="2">
        <f t="shared" si="5"/>
        <v>70</v>
      </c>
      <c r="AJ44" s="2">
        <f t="shared" si="6"/>
        <v>700</v>
      </c>
      <c r="AK44" s="2">
        <f t="shared" si="7"/>
        <v>0</v>
      </c>
      <c r="AL44" s="2">
        <f t="shared" si="8"/>
        <v>0</v>
      </c>
      <c r="AM44" s="2">
        <f t="shared" si="9"/>
        <v>0.14556962025316367</v>
      </c>
      <c r="AN44" s="2">
        <f t="shared" si="10"/>
        <v>36213.367396521993</v>
      </c>
      <c r="AO44" s="2">
        <f t="shared" si="11"/>
        <v>36.213367396521988</v>
      </c>
      <c r="AP44" s="2">
        <f t="shared" si="14"/>
        <v>4.1645372506000289</v>
      </c>
    </row>
    <row r="45" spans="1:42" x14ac:dyDescent="0.35">
      <c r="A45" s="2">
        <v>1</v>
      </c>
      <c r="B45" s="3">
        <v>43151</v>
      </c>
      <c r="C45" s="2" t="s">
        <v>51</v>
      </c>
      <c r="D45" s="2" t="s">
        <v>52</v>
      </c>
      <c r="E45" s="2">
        <v>7</v>
      </c>
      <c r="F45" s="2">
        <v>5</v>
      </c>
      <c r="G45" s="2">
        <v>705</v>
      </c>
      <c r="H45" s="2">
        <v>4</v>
      </c>
      <c r="I45" s="2">
        <v>10</v>
      </c>
      <c r="J45" s="2">
        <v>100</v>
      </c>
      <c r="K45" s="2" t="str">
        <f t="shared" si="12"/>
        <v>N4</v>
      </c>
      <c r="L45" s="2" t="s">
        <v>55</v>
      </c>
      <c r="M45" s="2" t="s">
        <v>56</v>
      </c>
      <c r="N45" s="2">
        <v>0.44</v>
      </c>
      <c r="O45" s="2">
        <v>3.7</v>
      </c>
      <c r="P45" s="2">
        <v>2.7</v>
      </c>
      <c r="Q45" s="2">
        <v>0</v>
      </c>
      <c r="R45" s="2">
        <v>0</v>
      </c>
      <c r="S45" s="2" t="s">
        <v>57</v>
      </c>
      <c r="T45" s="2" t="s">
        <v>57</v>
      </c>
      <c r="U45" s="2">
        <v>15.9</v>
      </c>
      <c r="V45" s="2">
        <v>14.8</v>
      </c>
      <c r="W45" s="2" t="s">
        <v>58</v>
      </c>
      <c r="X45" s="2">
        <v>20</v>
      </c>
      <c r="Y45" s="2">
        <v>20</v>
      </c>
      <c r="Z45" s="2">
        <v>45.994404799999984</v>
      </c>
      <c r="AA45" s="2">
        <f t="shared" si="0"/>
        <v>91.988809599999968</v>
      </c>
      <c r="AB45" s="2" t="s">
        <v>57</v>
      </c>
      <c r="AC45" s="2" t="s">
        <v>57</v>
      </c>
      <c r="AD45" s="2">
        <f t="shared" si="1"/>
        <v>100</v>
      </c>
      <c r="AE45" s="2">
        <f t="shared" si="13"/>
        <v>64</v>
      </c>
      <c r="AF45" s="2">
        <f t="shared" si="2"/>
        <v>640</v>
      </c>
      <c r="AG45" s="2">
        <f t="shared" si="3"/>
        <v>37</v>
      </c>
      <c r="AH45" s="2">
        <f t="shared" si="4"/>
        <v>370</v>
      </c>
      <c r="AI45" s="2">
        <f t="shared" si="5"/>
        <v>27</v>
      </c>
      <c r="AJ45" s="2">
        <f t="shared" si="6"/>
        <v>270</v>
      </c>
      <c r="AK45" s="2">
        <f t="shared" si="7"/>
        <v>0</v>
      </c>
      <c r="AL45" s="2">
        <f t="shared" si="8"/>
        <v>0</v>
      </c>
      <c r="AM45" s="2">
        <f t="shared" si="9"/>
        <v>0.25597484276729549</v>
      </c>
      <c r="AN45" s="2">
        <f t="shared" si="10"/>
        <v>35936.660261425066</v>
      </c>
      <c r="AO45" s="2">
        <f t="shared" si="11"/>
        <v>35.936660261425068</v>
      </c>
      <c r="AP45" s="2">
        <f t="shared" si="14"/>
        <v>1.3296564296727273</v>
      </c>
    </row>
    <row r="46" spans="1:42" x14ac:dyDescent="0.35">
      <c r="A46" s="2">
        <v>1</v>
      </c>
      <c r="B46" s="3">
        <v>43151</v>
      </c>
      <c r="C46" s="2" t="s">
        <v>51</v>
      </c>
      <c r="D46" s="2" t="s">
        <v>52</v>
      </c>
      <c r="E46" s="2">
        <v>7</v>
      </c>
      <c r="F46" s="2">
        <v>6</v>
      </c>
      <c r="G46" s="2">
        <v>706</v>
      </c>
      <c r="H46" s="2">
        <v>4</v>
      </c>
      <c r="I46" s="2">
        <v>3</v>
      </c>
      <c r="J46" s="2">
        <v>20</v>
      </c>
      <c r="K46" s="2" t="str">
        <f t="shared" si="12"/>
        <v>N1</v>
      </c>
      <c r="L46" s="2" t="s">
        <v>61</v>
      </c>
      <c r="M46" s="2" t="s">
        <v>56</v>
      </c>
      <c r="N46" s="2">
        <v>0.73</v>
      </c>
      <c r="O46" s="2">
        <v>16.899999999999999</v>
      </c>
      <c r="P46" s="2">
        <v>8.1999999999999993</v>
      </c>
      <c r="Q46" s="2">
        <v>0</v>
      </c>
      <c r="R46" s="2">
        <v>0</v>
      </c>
      <c r="S46" s="2" t="s">
        <v>57</v>
      </c>
      <c r="T46" s="2" t="s">
        <v>57</v>
      </c>
      <c r="U46" s="2">
        <v>69.099999999999994</v>
      </c>
      <c r="V46" s="2">
        <v>67.5</v>
      </c>
      <c r="W46" s="2" t="s">
        <v>62</v>
      </c>
      <c r="X46" s="2">
        <v>21</v>
      </c>
      <c r="Y46" s="2">
        <v>21</v>
      </c>
      <c r="Z46" s="2">
        <v>105.77140309999999</v>
      </c>
      <c r="AA46" s="2">
        <f t="shared" si="0"/>
        <v>105.77140309999999</v>
      </c>
      <c r="AB46" s="2" t="s">
        <v>57</v>
      </c>
      <c r="AC46" s="2" t="s">
        <v>57</v>
      </c>
      <c r="AD46" s="2">
        <f t="shared" si="1"/>
        <v>100</v>
      </c>
      <c r="AE46" s="2">
        <f t="shared" si="13"/>
        <v>250.99999999999997</v>
      </c>
      <c r="AF46" s="2">
        <f t="shared" si="2"/>
        <v>2509.9999999999995</v>
      </c>
      <c r="AG46" s="2">
        <f t="shared" si="3"/>
        <v>168.99999999999997</v>
      </c>
      <c r="AH46" s="2">
        <f t="shared" si="4"/>
        <v>1689.9999999999998</v>
      </c>
      <c r="AI46" s="2">
        <f t="shared" si="5"/>
        <v>81.999999999999986</v>
      </c>
      <c r="AJ46" s="2">
        <f t="shared" si="6"/>
        <v>819.99999999999989</v>
      </c>
      <c r="AK46" s="2">
        <f t="shared" si="7"/>
        <v>0</v>
      </c>
      <c r="AL46" s="2">
        <f t="shared" si="8"/>
        <v>0</v>
      </c>
      <c r="AM46" s="2">
        <f t="shared" si="9"/>
        <v>0.39131693198263245</v>
      </c>
      <c r="AN46" s="2">
        <f t="shared" si="10"/>
        <v>27029.600422374355</v>
      </c>
      <c r="AO46" s="2">
        <f t="shared" si="11"/>
        <v>27.029600422374354</v>
      </c>
      <c r="AP46" s="2">
        <f t="shared" si="14"/>
        <v>4.5680024713812655</v>
      </c>
    </row>
    <row r="47" spans="1:42" x14ac:dyDescent="0.35">
      <c r="A47" s="2">
        <v>1</v>
      </c>
      <c r="B47" s="3">
        <v>43151</v>
      </c>
      <c r="C47" s="2" t="s">
        <v>51</v>
      </c>
      <c r="D47" s="2" t="s">
        <v>52</v>
      </c>
      <c r="E47" s="2">
        <v>8</v>
      </c>
      <c r="F47" s="2">
        <v>1</v>
      </c>
      <c r="G47" s="2">
        <v>801</v>
      </c>
      <c r="H47" s="2">
        <v>4</v>
      </c>
      <c r="I47" s="2">
        <v>11</v>
      </c>
      <c r="J47" s="2">
        <v>100</v>
      </c>
      <c r="K47" s="2" t="str">
        <f t="shared" si="12"/>
        <v>N4</v>
      </c>
      <c r="L47" s="2" t="s">
        <v>65</v>
      </c>
      <c r="M47" s="2" t="s">
        <v>56</v>
      </c>
      <c r="N47" s="2">
        <v>0.64</v>
      </c>
      <c r="O47" s="2">
        <v>8.3000000000000007</v>
      </c>
      <c r="P47" s="2">
        <v>3.6</v>
      </c>
      <c r="Q47" s="2">
        <v>0</v>
      </c>
      <c r="R47" s="2">
        <v>0</v>
      </c>
      <c r="S47" s="2" t="s">
        <v>57</v>
      </c>
      <c r="T47" s="2" t="s">
        <v>57</v>
      </c>
      <c r="U47" s="2">
        <v>23.2</v>
      </c>
      <c r="V47" s="2">
        <v>22.5</v>
      </c>
      <c r="W47" s="2" t="s">
        <v>58</v>
      </c>
      <c r="X47" s="2">
        <v>2</v>
      </c>
      <c r="Y47" s="2">
        <v>2</v>
      </c>
      <c r="Z47" s="2">
        <v>31.901169799999934</v>
      </c>
      <c r="AA47" s="2">
        <f t="shared" si="0"/>
        <v>63.802339599999868</v>
      </c>
      <c r="AB47" s="2" t="s">
        <v>57</v>
      </c>
      <c r="AC47" s="2" t="s">
        <v>57</v>
      </c>
      <c r="AD47" s="2">
        <f t="shared" si="1"/>
        <v>100</v>
      </c>
      <c r="AE47" s="2">
        <f t="shared" si="13"/>
        <v>119</v>
      </c>
      <c r="AF47" s="2">
        <f t="shared" si="2"/>
        <v>1190</v>
      </c>
      <c r="AG47" s="2">
        <f t="shared" si="3"/>
        <v>83.000000000000014</v>
      </c>
      <c r="AH47" s="2">
        <f t="shared" si="4"/>
        <v>830.00000000000011</v>
      </c>
      <c r="AI47" s="2">
        <f t="shared" si="5"/>
        <v>36</v>
      </c>
      <c r="AJ47" s="2">
        <f t="shared" si="6"/>
        <v>360</v>
      </c>
      <c r="AK47" s="2">
        <f t="shared" si="7"/>
        <v>0</v>
      </c>
      <c r="AL47" s="2">
        <f t="shared" si="8"/>
        <v>0</v>
      </c>
      <c r="AM47" s="2">
        <f t="shared" si="9"/>
        <v>0.25043103448275839</v>
      </c>
      <c r="AN47" s="2">
        <f t="shared" si="10"/>
        <v>25477.009960757285</v>
      </c>
      <c r="AO47" s="2">
        <f t="shared" si="11"/>
        <v>25.477009960757282</v>
      </c>
      <c r="AP47" s="2">
        <f t="shared" si="14"/>
        <v>2.114591826742855</v>
      </c>
    </row>
    <row r="48" spans="1:42" x14ac:dyDescent="0.35">
      <c r="A48" s="2">
        <v>1</v>
      </c>
      <c r="B48" s="3">
        <v>43151</v>
      </c>
      <c r="C48" s="2" t="s">
        <v>51</v>
      </c>
      <c r="D48" s="2" t="s">
        <v>52</v>
      </c>
      <c r="E48" s="2">
        <v>8</v>
      </c>
      <c r="F48" s="2">
        <v>2</v>
      </c>
      <c r="G48" s="2">
        <v>802</v>
      </c>
      <c r="H48" s="2">
        <v>4</v>
      </c>
      <c r="I48" s="2">
        <v>7</v>
      </c>
      <c r="J48" s="2">
        <v>80</v>
      </c>
      <c r="K48" s="2" t="str">
        <f t="shared" si="12"/>
        <v xml:space="preserve">N3 </v>
      </c>
      <c r="L48" s="2" t="s">
        <v>55</v>
      </c>
      <c r="M48" s="2" t="s">
        <v>56</v>
      </c>
      <c r="N48" s="2">
        <v>0.4</v>
      </c>
      <c r="O48" s="2">
        <v>3.9</v>
      </c>
      <c r="P48" s="2">
        <v>1.0000000000000004</v>
      </c>
      <c r="Q48" s="2">
        <v>0</v>
      </c>
      <c r="R48" s="2">
        <v>0</v>
      </c>
      <c r="S48" s="2" t="s">
        <v>57</v>
      </c>
      <c r="T48" s="2" t="s">
        <v>57</v>
      </c>
      <c r="U48" s="2">
        <v>19</v>
      </c>
      <c r="V48" s="2">
        <v>17.7</v>
      </c>
      <c r="W48" s="2" t="s">
        <v>58</v>
      </c>
      <c r="X48" s="2">
        <v>3</v>
      </c>
      <c r="Y48" s="2">
        <v>3</v>
      </c>
      <c r="Z48" s="2">
        <v>35.709956899999952</v>
      </c>
      <c r="AA48" s="2">
        <f t="shared" si="0"/>
        <v>71.419913799999904</v>
      </c>
      <c r="AB48" s="2" t="s">
        <v>57</v>
      </c>
      <c r="AC48" s="2" t="s">
        <v>57</v>
      </c>
      <c r="AD48" s="2">
        <f t="shared" si="1"/>
        <v>100</v>
      </c>
      <c r="AE48" s="2">
        <f t="shared" si="13"/>
        <v>49</v>
      </c>
      <c r="AF48" s="2">
        <f t="shared" si="2"/>
        <v>490</v>
      </c>
      <c r="AG48" s="2">
        <f t="shared" si="3"/>
        <v>38.999999999999993</v>
      </c>
      <c r="AH48" s="2">
        <f t="shared" si="4"/>
        <v>389.99999999999994</v>
      </c>
      <c r="AI48" s="2">
        <f t="shared" si="5"/>
        <v>10.000000000000004</v>
      </c>
      <c r="AJ48" s="2">
        <f t="shared" si="6"/>
        <v>100.00000000000003</v>
      </c>
      <c r="AK48" s="2">
        <f t="shared" si="7"/>
        <v>0</v>
      </c>
      <c r="AL48" s="2">
        <f t="shared" si="8"/>
        <v>0</v>
      </c>
      <c r="AM48" s="2">
        <f t="shared" si="9"/>
        <v>0.26684210526315799</v>
      </c>
      <c r="AN48" s="2">
        <f t="shared" si="10"/>
        <v>26764.859214990091</v>
      </c>
      <c r="AO48" s="2">
        <f t="shared" si="11"/>
        <v>26.764859214990093</v>
      </c>
      <c r="AP48" s="2">
        <f t="shared" si="14"/>
        <v>1.0438295093846135</v>
      </c>
    </row>
    <row r="49" spans="1:42" x14ac:dyDescent="0.35">
      <c r="A49" s="2">
        <v>1</v>
      </c>
      <c r="B49" s="3">
        <v>43151</v>
      </c>
      <c r="C49" s="2" t="s">
        <v>51</v>
      </c>
      <c r="D49" s="2" t="s">
        <v>52</v>
      </c>
      <c r="E49" s="2">
        <v>8</v>
      </c>
      <c r="F49" s="2">
        <v>3</v>
      </c>
      <c r="G49" s="2">
        <v>803</v>
      </c>
      <c r="H49" s="2">
        <v>4</v>
      </c>
      <c r="I49" s="2">
        <v>4</v>
      </c>
      <c r="J49" s="2">
        <v>50</v>
      </c>
      <c r="K49" s="2" t="str">
        <f t="shared" si="12"/>
        <v>N2</v>
      </c>
      <c r="L49" s="2" t="s">
        <v>55</v>
      </c>
      <c r="M49" s="2" t="s">
        <v>56</v>
      </c>
      <c r="N49" s="2">
        <v>0.5</v>
      </c>
      <c r="O49" s="2">
        <v>5.7999999999999989</v>
      </c>
      <c r="P49" s="2">
        <v>1.5000000000000004</v>
      </c>
      <c r="Q49" s="2">
        <v>0</v>
      </c>
      <c r="R49" s="2">
        <v>0</v>
      </c>
      <c r="S49" s="2" t="s">
        <v>57</v>
      </c>
      <c r="T49" s="2" t="s">
        <v>57</v>
      </c>
      <c r="U49" s="2">
        <v>23.2</v>
      </c>
      <c r="V49" s="2">
        <v>22.7</v>
      </c>
      <c r="W49" s="2" t="s">
        <v>58</v>
      </c>
      <c r="X49" s="2">
        <v>1</v>
      </c>
      <c r="Y49" s="2">
        <v>1</v>
      </c>
      <c r="Z49" s="2">
        <v>15.080833600000005</v>
      </c>
      <c r="AA49" s="2">
        <f t="shared" si="0"/>
        <v>30.161667200000011</v>
      </c>
      <c r="AB49" s="2" t="s">
        <v>57</v>
      </c>
      <c r="AC49" s="2" t="s">
        <v>57</v>
      </c>
      <c r="AD49" s="2">
        <f t="shared" si="1"/>
        <v>100</v>
      </c>
      <c r="AE49" s="2">
        <f t="shared" si="13"/>
        <v>72.999999999999986</v>
      </c>
      <c r="AF49" s="2">
        <f t="shared" si="2"/>
        <v>729.99999999999989</v>
      </c>
      <c r="AG49" s="2">
        <f t="shared" si="3"/>
        <v>57.999999999999986</v>
      </c>
      <c r="AH49" s="2">
        <f t="shared" si="4"/>
        <v>579.99999999999989</v>
      </c>
      <c r="AI49" s="2">
        <f t="shared" si="5"/>
        <v>15.000000000000004</v>
      </c>
      <c r="AJ49" s="2">
        <f t="shared" si="6"/>
        <v>150.00000000000003</v>
      </c>
      <c r="AK49" s="2">
        <f t="shared" si="7"/>
        <v>0</v>
      </c>
      <c r="AL49" s="2">
        <f t="shared" si="8"/>
        <v>0</v>
      </c>
      <c r="AM49" s="2">
        <f t="shared" si="9"/>
        <v>0.12499999999999999</v>
      </c>
      <c r="AN49" s="2">
        <f t="shared" si="10"/>
        <v>24129.333760000012</v>
      </c>
      <c r="AO49" s="2">
        <f t="shared" si="11"/>
        <v>24.129333760000016</v>
      </c>
      <c r="AP49" s="2">
        <f t="shared" si="14"/>
        <v>1.3995013580800006</v>
      </c>
    </row>
    <row r="50" spans="1:42" x14ac:dyDescent="0.35">
      <c r="A50" s="2">
        <v>1</v>
      </c>
      <c r="B50" s="3">
        <v>43151</v>
      </c>
      <c r="C50" s="2" t="s">
        <v>51</v>
      </c>
      <c r="D50" s="2" t="s">
        <v>52</v>
      </c>
      <c r="E50" s="2">
        <v>8</v>
      </c>
      <c r="F50" s="2">
        <v>4</v>
      </c>
      <c r="G50" s="2">
        <v>804</v>
      </c>
      <c r="H50" s="2">
        <v>4</v>
      </c>
      <c r="I50" s="2">
        <v>5</v>
      </c>
      <c r="J50" s="2">
        <v>50</v>
      </c>
      <c r="K50" s="2" t="str">
        <f t="shared" si="12"/>
        <v>N2</v>
      </c>
      <c r="L50" s="2" t="s">
        <v>65</v>
      </c>
      <c r="M50" s="2" t="s">
        <v>56</v>
      </c>
      <c r="N50" s="2">
        <v>0.64</v>
      </c>
      <c r="O50" s="2">
        <v>8.2999999999999989</v>
      </c>
      <c r="P50" s="2">
        <v>2.1</v>
      </c>
      <c r="Q50" s="2">
        <v>0</v>
      </c>
      <c r="R50" s="2">
        <v>0</v>
      </c>
      <c r="S50" s="2" t="s">
        <v>57</v>
      </c>
      <c r="T50" s="2" t="s">
        <v>57</v>
      </c>
      <c r="U50" s="2">
        <v>32.700000000000003</v>
      </c>
      <c r="V50" s="2">
        <v>31.6</v>
      </c>
      <c r="W50" s="2" t="s">
        <v>58</v>
      </c>
      <c r="X50" s="2">
        <v>7</v>
      </c>
      <c r="Y50" s="2">
        <v>7</v>
      </c>
      <c r="Z50" s="2">
        <v>42.284390799999983</v>
      </c>
      <c r="AA50" s="2">
        <f t="shared" si="0"/>
        <v>84.568781599999966</v>
      </c>
      <c r="AB50" s="2" t="s">
        <v>57</v>
      </c>
      <c r="AC50" s="2" t="s">
        <v>57</v>
      </c>
      <c r="AD50" s="2">
        <f t="shared" si="1"/>
        <v>100</v>
      </c>
      <c r="AE50" s="2">
        <f t="shared" si="13"/>
        <v>103.99999999999999</v>
      </c>
      <c r="AF50" s="2">
        <f t="shared" si="2"/>
        <v>1039.9999999999998</v>
      </c>
      <c r="AG50" s="2">
        <f t="shared" si="3"/>
        <v>83</v>
      </c>
      <c r="AH50" s="2">
        <f t="shared" si="4"/>
        <v>830</v>
      </c>
      <c r="AI50" s="2">
        <f t="shared" si="5"/>
        <v>21</v>
      </c>
      <c r="AJ50" s="2">
        <f t="shared" si="6"/>
        <v>210</v>
      </c>
      <c r="AK50" s="2">
        <f t="shared" si="7"/>
        <v>0</v>
      </c>
      <c r="AL50" s="2">
        <f t="shared" si="8"/>
        <v>0</v>
      </c>
      <c r="AM50" s="2">
        <f t="shared" si="9"/>
        <v>0.27920489296636114</v>
      </c>
      <c r="AN50" s="2">
        <f t="shared" si="10"/>
        <v>30289.147407666987</v>
      </c>
      <c r="AO50" s="2">
        <f t="shared" si="11"/>
        <v>30.289147407666992</v>
      </c>
      <c r="AP50" s="2">
        <f t="shared" si="14"/>
        <v>2.5139992348363602</v>
      </c>
    </row>
    <row r="51" spans="1:42" x14ac:dyDescent="0.35">
      <c r="A51" s="2">
        <v>1</v>
      </c>
      <c r="B51" s="3">
        <v>43151</v>
      </c>
      <c r="C51" s="2" t="s">
        <v>51</v>
      </c>
      <c r="D51" s="2" t="s">
        <v>52</v>
      </c>
      <c r="E51" s="2">
        <v>8</v>
      </c>
      <c r="F51" s="2">
        <v>5</v>
      </c>
      <c r="G51" s="2">
        <v>805</v>
      </c>
      <c r="H51" s="2">
        <v>4</v>
      </c>
      <c r="I51" s="2">
        <v>8</v>
      </c>
      <c r="J51" s="2">
        <v>80</v>
      </c>
      <c r="K51" s="2" t="str">
        <f t="shared" si="12"/>
        <v xml:space="preserve">N3 </v>
      </c>
      <c r="L51" s="2" t="s">
        <v>65</v>
      </c>
      <c r="M51" s="2" t="s">
        <v>56</v>
      </c>
      <c r="N51" s="2">
        <v>0.7</v>
      </c>
      <c r="O51" s="2">
        <v>6.6</v>
      </c>
      <c r="P51" s="2">
        <v>3.5000000000000004</v>
      </c>
      <c r="Q51" s="2">
        <v>0</v>
      </c>
      <c r="R51" s="2">
        <v>0</v>
      </c>
      <c r="S51" s="2" t="s">
        <v>57</v>
      </c>
      <c r="T51" s="2" t="s">
        <v>57</v>
      </c>
      <c r="U51" s="2">
        <v>26.6</v>
      </c>
      <c r="V51" s="2">
        <v>24.5</v>
      </c>
      <c r="W51" s="2" t="s">
        <v>58</v>
      </c>
      <c r="X51" s="2">
        <v>6</v>
      </c>
      <c r="Y51" s="2">
        <v>6</v>
      </c>
      <c r="Z51" s="2">
        <v>33.505630399999973</v>
      </c>
      <c r="AA51" s="2">
        <f t="shared" si="0"/>
        <v>67.011260799999945</v>
      </c>
      <c r="AB51" s="2" t="s">
        <v>57</v>
      </c>
      <c r="AC51" s="2" t="s">
        <v>57</v>
      </c>
      <c r="AD51" s="2">
        <f t="shared" si="1"/>
        <v>100</v>
      </c>
      <c r="AE51" s="2">
        <f t="shared" si="13"/>
        <v>101</v>
      </c>
      <c r="AF51" s="2">
        <f t="shared" si="2"/>
        <v>1010</v>
      </c>
      <c r="AG51" s="2">
        <f t="shared" si="3"/>
        <v>66</v>
      </c>
      <c r="AH51" s="2">
        <f t="shared" si="4"/>
        <v>660</v>
      </c>
      <c r="AI51" s="2">
        <f t="shared" si="5"/>
        <v>35</v>
      </c>
      <c r="AJ51" s="2">
        <f t="shared" si="6"/>
        <v>350</v>
      </c>
      <c r="AK51" s="2">
        <f t="shared" si="7"/>
        <v>0</v>
      </c>
      <c r="AL51" s="2">
        <f t="shared" si="8"/>
        <v>0</v>
      </c>
      <c r="AM51" s="2">
        <f t="shared" si="9"/>
        <v>0.52105263157894766</v>
      </c>
      <c r="AN51" s="2">
        <f t="shared" si="10"/>
        <v>12860.747022222205</v>
      </c>
      <c r="AO51" s="2">
        <f t="shared" si="11"/>
        <v>12.860747022222203</v>
      </c>
      <c r="AP51" s="2">
        <f t="shared" si="14"/>
        <v>0.84880930346666539</v>
      </c>
    </row>
    <row r="52" spans="1:42" x14ac:dyDescent="0.35">
      <c r="A52" s="2">
        <v>1</v>
      </c>
      <c r="B52" s="3">
        <v>43151</v>
      </c>
      <c r="C52" s="2" t="s">
        <v>51</v>
      </c>
      <c r="D52" s="2" t="s">
        <v>52</v>
      </c>
      <c r="E52" s="2">
        <v>8</v>
      </c>
      <c r="F52" s="2">
        <v>6</v>
      </c>
      <c r="G52" s="2">
        <v>806</v>
      </c>
      <c r="H52" s="2">
        <v>4</v>
      </c>
      <c r="I52" s="2">
        <v>12</v>
      </c>
      <c r="J52" s="2">
        <v>100</v>
      </c>
      <c r="K52" s="2" t="str">
        <f t="shared" si="12"/>
        <v>N4</v>
      </c>
      <c r="L52" s="2" t="s">
        <v>61</v>
      </c>
      <c r="M52" s="2" t="s">
        <v>56</v>
      </c>
      <c r="N52" s="2">
        <v>0.77</v>
      </c>
      <c r="O52" s="2">
        <v>12.3</v>
      </c>
      <c r="P52" s="2">
        <v>2.6</v>
      </c>
      <c r="Q52" s="2">
        <v>0</v>
      </c>
      <c r="R52" s="2">
        <v>0</v>
      </c>
      <c r="S52" s="2" t="s">
        <v>57</v>
      </c>
      <c r="T52" s="2" t="s">
        <v>57</v>
      </c>
      <c r="U52" s="2">
        <v>41.4</v>
      </c>
      <c r="V52" s="2">
        <v>40.200000000000003</v>
      </c>
      <c r="W52" s="2" t="s">
        <v>62</v>
      </c>
      <c r="X52" s="2">
        <v>13</v>
      </c>
      <c r="Y52" s="2">
        <v>13</v>
      </c>
      <c r="Z52" s="2">
        <v>84.56891399999995</v>
      </c>
      <c r="AA52" s="2">
        <f t="shared" si="0"/>
        <v>84.56891399999995</v>
      </c>
      <c r="AB52" s="2" t="s">
        <v>57</v>
      </c>
      <c r="AC52" s="2" t="s">
        <v>57</v>
      </c>
      <c r="AD52" s="2">
        <f t="shared" si="1"/>
        <v>100</v>
      </c>
      <c r="AE52" s="2">
        <f t="shared" si="13"/>
        <v>149</v>
      </c>
      <c r="AF52" s="2">
        <f t="shared" si="2"/>
        <v>1490</v>
      </c>
      <c r="AG52" s="2">
        <f t="shared" si="3"/>
        <v>123</v>
      </c>
      <c r="AH52" s="2">
        <f t="shared" si="4"/>
        <v>1230</v>
      </c>
      <c r="AI52" s="2">
        <f t="shared" si="5"/>
        <v>26</v>
      </c>
      <c r="AJ52" s="2">
        <f t="shared" si="6"/>
        <v>260</v>
      </c>
      <c r="AK52" s="2">
        <f t="shared" si="7"/>
        <v>0</v>
      </c>
      <c r="AL52" s="2">
        <f t="shared" si="8"/>
        <v>0</v>
      </c>
      <c r="AM52" s="2">
        <f t="shared" si="9"/>
        <v>0.35652173913043356</v>
      </c>
      <c r="AN52" s="2">
        <f t="shared" si="10"/>
        <v>23720.549048780555</v>
      </c>
      <c r="AO52" s="2">
        <f t="shared" si="11"/>
        <v>23.720549048780555</v>
      </c>
      <c r="AP52" s="2">
        <f t="shared" si="14"/>
        <v>2.9176275330000081</v>
      </c>
    </row>
    <row r="53" spans="1:42" x14ac:dyDescent="0.35">
      <c r="A53" s="2">
        <v>2</v>
      </c>
      <c r="B53" s="3">
        <v>43202</v>
      </c>
      <c r="C53" s="2" t="s">
        <v>51</v>
      </c>
      <c r="D53" s="2" t="s">
        <v>52</v>
      </c>
      <c r="E53" s="2">
        <v>0</v>
      </c>
      <c r="F53" s="2">
        <v>2</v>
      </c>
      <c r="G53" s="2" t="s">
        <v>53</v>
      </c>
      <c r="H53" s="2">
        <v>0</v>
      </c>
      <c r="I53" s="2" t="s">
        <v>54</v>
      </c>
      <c r="J53" s="2">
        <v>0</v>
      </c>
      <c r="K53" s="2" t="str">
        <f t="shared" si="12"/>
        <v>N0</v>
      </c>
      <c r="L53" s="2" t="s">
        <v>55</v>
      </c>
      <c r="N53" s="2">
        <v>0.65</v>
      </c>
      <c r="O53" s="2">
        <v>4.8999999999999995</v>
      </c>
      <c r="P53" s="2">
        <v>7.2</v>
      </c>
      <c r="Q53" s="2">
        <v>2.6000000000000005</v>
      </c>
      <c r="R53" s="2">
        <v>5</v>
      </c>
      <c r="S53" s="2">
        <v>148</v>
      </c>
      <c r="T53" s="2">
        <v>101</v>
      </c>
      <c r="U53" s="2">
        <v>16.899999999999999</v>
      </c>
      <c r="V53" s="2">
        <v>15.2</v>
      </c>
      <c r="W53" s="2" t="s">
        <v>72</v>
      </c>
      <c r="X53" s="2">
        <v>40</v>
      </c>
      <c r="Y53" s="2">
        <v>40</v>
      </c>
      <c r="Z53" s="2">
        <v>53.344568900000013</v>
      </c>
      <c r="AA53" s="2">
        <f t="shared" si="0"/>
        <v>106.68913780000003</v>
      </c>
      <c r="AB53" s="2" t="s">
        <v>57</v>
      </c>
      <c r="AC53" s="2" t="s">
        <v>57</v>
      </c>
      <c r="AD53" s="2">
        <f t="shared" si="1"/>
        <v>31.276595744680851</v>
      </c>
      <c r="AE53" s="2">
        <f t="shared" si="13"/>
        <v>462.89361702127667</v>
      </c>
      <c r="AF53" s="2">
        <f t="shared" si="2"/>
        <v>4628.9361702127671</v>
      </c>
      <c r="AG53" s="2">
        <f t="shared" si="3"/>
        <v>154.29787234042556</v>
      </c>
      <c r="AH53" s="2">
        <f t="shared" si="4"/>
        <v>1542.9787234042556</v>
      </c>
      <c r="AI53" s="2">
        <f t="shared" si="5"/>
        <v>226.7234042553192</v>
      </c>
      <c r="AJ53" s="2">
        <f t="shared" si="6"/>
        <v>2267.234042553192</v>
      </c>
      <c r="AK53" s="2">
        <f t="shared" si="7"/>
        <v>81.872340425531959</v>
      </c>
      <c r="AL53" s="2">
        <f t="shared" si="8"/>
        <v>818.72340425531956</v>
      </c>
      <c r="AM53" s="2">
        <f t="shared" si="9"/>
        <v>0.49289940828402345</v>
      </c>
      <c r="AN53" s="2">
        <f t="shared" si="10"/>
        <v>21645.215231932787</v>
      </c>
      <c r="AO53" s="2">
        <f t="shared" si="11"/>
        <v>21.645215231932788</v>
      </c>
      <c r="AP53" s="2">
        <f t="shared" si="14"/>
        <v>3.3398106566378001</v>
      </c>
    </row>
    <row r="54" spans="1:42" x14ac:dyDescent="0.35">
      <c r="A54" s="2">
        <v>2</v>
      </c>
      <c r="B54" s="3">
        <v>43202</v>
      </c>
      <c r="C54" s="2" t="s">
        <v>51</v>
      </c>
      <c r="D54" s="2" t="s">
        <v>52</v>
      </c>
      <c r="E54" s="2">
        <v>0</v>
      </c>
      <c r="F54" s="2">
        <v>4</v>
      </c>
      <c r="G54" s="2" t="s">
        <v>59</v>
      </c>
      <c r="H54" s="2">
        <v>0</v>
      </c>
      <c r="I54" s="2" t="s">
        <v>60</v>
      </c>
      <c r="J54" s="2">
        <v>0</v>
      </c>
      <c r="K54" s="2" t="str">
        <f t="shared" si="12"/>
        <v>N0</v>
      </c>
      <c r="L54" s="2" t="s">
        <v>61</v>
      </c>
      <c r="N54" s="2">
        <v>0.71</v>
      </c>
      <c r="O54" s="2">
        <v>3.7</v>
      </c>
      <c r="P54" s="2">
        <v>7.3</v>
      </c>
      <c r="Q54" s="2">
        <v>2</v>
      </c>
      <c r="R54" s="2">
        <v>7</v>
      </c>
      <c r="S54" s="2">
        <v>389</v>
      </c>
      <c r="T54" s="2">
        <v>342</v>
      </c>
      <c r="U54" s="2">
        <v>15.5</v>
      </c>
      <c r="V54" s="2">
        <v>14</v>
      </c>
      <c r="W54" s="2" t="s">
        <v>73</v>
      </c>
      <c r="X54" s="2">
        <v>19</v>
      </c>
      <c r="Y54" s="2">
        <v>19</v>
      </c>
      <c r="Z54" s="2">
        <v>85.474735599999917</v>
      </c>
      <c r="AA54" s="2">
        <f t="shared" si="0"/>
        <v>85.474735599999917</v>
      </c>
      <c r="AB54" s="2" t="s">
        <v>57</v>
      </c>
      <c r="AC54" s="2" t="s">
        <v>57</v>
      </c>
      <c r="AD54" s="2">
        <f t="shared" si="1"/>
        <v>27.659574468085108</v>
      </c>
      <c r="AE54" s="2">
        <f t="shared" si="13"/>
        <v>1075.9574468085107</v>
      </c>
      <c r="AF54" s="2">
        <f t="shared" si="2"/>
        <v>10759.574468085106</v>
      </c>
      <c r="AG54" s="2">
        <f t="shared" si="3"/>
        <v>306.2340425531915</v>
      </c>
      <c r="AH54" s="2">
        <f t="shared" si="4"/>
        <v>3062.3404255319151</v>
      </c>
      <c r="AI54" s="2">
        <f t="shared" si="5"/>
        <v>604.19148936170211</v>
      </c>
      <c r="AJ54" s="2">
        <f t="shared" si="6"/>
        <v>6041.9148936170213</v>
      </c>
      <c r="AK54" s="2">
        <f t="shared" si="7"/>
        <v>165.53191489361703</v>
      </c>
      <c r="AL54" s="2">
        <f t="shared" si="8"/>
        <v>1655.3191489361704</v>
      </c>
      <c r="AM54" s="2">
        <f t="shared" si="9"/>
        <v>0.35806451612903228</v>
      </c>
      <c r="AN54" s="2">
        <f t="shared" si="10"/>
        <v>23871.322554954928</v>
      </c>
      <c r="AO54" s="2">
        <f t="shared" si="11"/>
        <v>23.871322554954933</v>
      </c>
      <c r="AP54" s="2">
        <f t="shared" si="14"/>
        <v>7.3102116070950283</v>
      </c>
    </row>
    <row r="55" spans="1:42" x14ac:dyDescent="0.35">
      <c r="A55" s="2">
        <v>2</v>
      </c>
      <c r="B55" s="3">
        <v>43202</v>
      </c>
      <c r="C55" s="2" t="s">
        <v>51</v>
      </c>
      <c r="D55" s="2" t="s">
        <v>52</v>
      </c>
      <c r="E55" s="2">
        <v>0</v>
      </c>
      <c r="F55" s="2">
        <v>6</v>
      </c>
      <c r="G55" s="2" t="s">
        <v>63</v>
      </c>
      <c r="H55" s="2">
        <v>0</v>
      </c>
      <c r="I55" s="2" t="s">
        <v>64</v>
      </c>
      <c r="J55" s="2">
        <v>0</v>
      </c>
      <c r="K55" s="2" t="str">
        <f t="shared" si="12"/>
        <v>N0</v>
      </c>
      <c r="L55" s="2" t="s">
        <v>65</v>
      </c>
      <c r="N55" s="2">
        <v>0.71</v>
      </c>
      <c r="O55" s="2">
        <v>3.3</v>
      </c>
      <c r="P55" s="2">
        <v>6.3</v>
      </c>
      <c r="Q55" s="2">
        <v>0.60000000000000053</v>
      </c>
      <c r="R55" s="2">
        <v>5</v>
      </c>
      <c r="S55" s="2">
        <v>442</v>
      </c>
      <c r="T55" s="2">
        <v>402</v>
      </c>
      <c r="U55" s="2">
        <v>14.2</v>
      </c>
      <c r="V55" s="2">
        <v>12.7</v>
      </c>
      <c r="W55" s="2" t="s">
        <v>72</v>
      </c>
      <c r="X55" s="2">
        <v>24</v>
      </c>
      <c r="Y55" s="2">
        <v>24</v>
      </c>
      <c r="Z55" s="2">
        <v>31.086894000000029</v>
      </c>
      <c r="AA55" s="2">
        <f t="shared" si="0"/>
        <v>62.173788000000059</v>
      </c>
      <c r="AB55" s="2" t="s">
        <v>57</v>
      </c>
      <c r="AC55" s="2" t="s">
        <v>57</v>
      </c>
      <c r="AD55" s="2">
        <f t="shared" si="1"/>
        <v>25.5</v>
      </c>
      <c r="AE55" s="2">
        <f t="shared" si="13"/>
        <v>1127.1000000000001</v>
      </c>
      <c r="AF55" s="2">
        <f t="shared" si="2"/>
        <v>11271.000000000002</v>
      </c>
      <c r="AG55" s="2">
        <f t="shared" si="3"/>
        <v>364.65000000000009</v>
      </c>
      <c r="AH55" s="2">
        <f t="shared" si="4"/>
        <v>3646.5000000000009</v>
      </c>
      <c r="AI55" s="2">
        <f t="shared" si="5"/>
        <v>696.15000000000009</v>
      </c>
      <c r="AJ55" s="2">
        <f t="shared" si="6"/>
        <v>6961.5000000000009</v>
      </c>
      <c r="AK55" s="2">
        <f t="shared" si="7"/>
        <v>66.300000000000068</v>
      </c>
      <c r="AL55" s="2">
        <f t="shared" si="8"/>
        <v>663.00000000000068</v>
      </c>
      <c r="AM55" s="2">
        <f t="shared" si="9"/>
        <v>0.34859154929577468</v>
      </c>
      <c r="AN55" s="2">
        <f t="shared" si="10"/>
        <v>17835.712921212136</v>
      </c>
      <c r="AO55" s="2">
        <f t="shared" si="11"/>
        <v>17.835712921212135</v>
      </c>
      <c r="AP55" s="2">
        <f t="shared" si="14"/>
        <v>6.5037927167200067</v>
      </c>
    </row>
    <row r="56" spans="1:42" x14ac:dyDescent="0.35">
      <c r="A56" s="2">
        <v>2</v>
      </c>
      <c r="B56" s="3">
        <v>43202</v>
      </c>
      <c r="C56" s="2" t="s">
        <v>51</v>
      </c>
      <c r="D56" s="2" t="s">
        <v>52</v>
      </c>
      <c r="E56" s="2">
        <v>1</v>
      </c>
      <c r="F56" s="2">
        <v>1</v>
      </c>
      <c r="G56" s="2">
        <v>101</v>
      </c>
      <c r="H56" s="2">
        <v>1</v>
      </c>
      <c r="I56" s="2">
        <v>4</v>
      </c>
      <c r="J56" s="2">
        <v>50</v>
      </c>
      <c r="K56" s="2" t="str">
        <f t="shared" si="12"/>
        <v>N2</v>
      </c>
      <c r="L56" s="2" t="s">
        <v>55</v>
      </c>
      <c r="N56" s="2">
        <v>0.77</v>
      </c>
      <c r="O56" s="2">
        <v>3.2</v>
      </c>
      <c r="P56" s="2">
        <v>5.8999999999999995</v>
      </c>
      <c r="Q56" s="2">
        <v>1.7999999999999998</v>
      </c>
      <c r="R56" s="2">
        <v>4</v>
      </c>
      <c r="S56" s="2">
        <v>422</v>
      </c>
      <c r="T56" s="2">
        <v>381</v>
      </c>
      <c r="U56" s="2">
        <v>12.6</v>
      </c>
      <c r="V56" s="2">
        <v>11.1</v>
      </c>
      <c r="W56" s="2" t="s">
        <v>72</v>
      </c>
      <c r="X56" s="2">
        <v>47</v>
      </c>
      <c r="Y56" s="2">
        <v>47</v>
      </c>
      <c r="Z56" s="2">
        <v>78.264299299999948</v>
      </c>
      <c r="AA56" s="2">
        <f t="shared" si="0"/>
        <v>156.5285985999999</v>
      </c>
      <c r="AB56" s="2" t="s">
        <v>57</v>
      </c>
      <c r="AC56" s="2" t="s">
        <v>57</v>
      </c>
      <c r="AD56" s="2">
        <f t="shared" si="1"/>
        <v>26.585365853658534</v>
      </c>
      <c r="AE56" s="2">
        <f t="shared" si="13"/>
        <v>1121.9024390243901</v>
      </c>
      <c r="AF56" s="2">
        <f t="shared" si="2"/>
        <v>11219.024390243902</v>
      </c>
      <c r="AG56" s="2">
        <f t="shared" si="3"/>
        <v>329.36585365853665</v>
      </c>
      <c r="AH56" s="2">
        <f t="shared" si="4"/>
        <v>3293.6585365853662</v>
      </c>
      <c r="AI56" s="2">
        <f t="shared" si="5"/>
        <v>607.2682926829267</v>
      </c>
      <c r="AJ56" s="2">
        <f t="shared" si="6"/>
        <v>6072.6829268292677</v>
      </c>
      <c r="AK56" s="2">
        <f t="shared" si="7"/>
        <v>185.26829268292681</v>
      </c>
      <c r="AL56" s="2">
        <f t="shared" si="8"/>
        <v>1852.6829268292681</v>
      </c>
      <c r="AM56" s="2">
        <f t="shared" si="9"/>
        <v>0.38095238095238099</v>
      </c>
      <c r="AN56" s="2">
        <f t="shared" si="10"/>
        <v>41088.757132499966</v>
      </c>
      <c r="AO56" s="2">
        <f t="shared" si="11"/>
        <v>41.088757132499971</v>
      </c>
      <c r="AP56" s="2">
        <f t="shared" si="14"/>
        <v>13.53323356871414</v>
      </c>
    </row>
    <row r="57" spans="1:42" x14ac:dyDescent="0.35">
      <c r="A57" s="2">
        <v>2</v>
      </c>
      <c r="B57" s="3">
        <v>43202</v>
      </c>
      <c r="C57" s="2" t="s">
        <v>51</v>
      </c>
      <c r="D57" s="2" t="s">
        <v>52</v>
      </c>
      <c r="E57" s="2">
        <v>1</v>
      </c>
      <c r="F57" s="2">
        <v>2</v>
      </c>
      <c r="G57" s="2">
        <v>102</v>
      </c>
      <c r="H57" s="2">
        <v>1</v>
      </c>
      <c r="I57" s="2">
        <v>12</v>
      </c>
      <c r="J57" s="2">
        <v>100</v>
      </c>
      <c r="K57" s="2" t="str">
        <f t="shared" si="12"/>
        <v>N4</v>
      </c>
      <c r="L57" s="2" t="s">
        <v>61</v>
      </c>
      <c r="N57" s="2">
        <v>0.74</v>
      </c>
      <c r="O57" s="2">
        <v>2.7</v>
      </c>
      <c r="P57" s="2">
        <v>4.8</v>
      </c>
      <c r="Q57" s="2">
        <v>2.1000000000000005</v>
      </c>
      <c r="R57" s="2">
        <v>4</v>
      </c>
      <c r="S57" s="2">
        <v>345</v>
      </c>
      <c r="T57" s="2">
        <v>309</v>
      </c>
      <c r="U57" s="2">
        <v>11.7</v>
      </c>
      <c r="V57" s="2">
        <v>11.1</v>
      </c>
      <c r="W57" s="2" t="s">
        <v>73</v>
      </c>
      <c r="X57" s="2">
        <v>36</v>
      </c>
      <c r="Y57" s="2">
        <v>36</v>
      </c>
      <c r="Z57" s="2">
        <v>89.244977099999915</v>
      </c>
      <c r="AA57" s="2">
        <f t="shared" si="0"/>
        <v>89.244977099999915</v>
      </c>
      <c r="AB57" s="2" t="s">
        <v>57</v>
      </c>
      <c r="AC57" s="2" t="s">
        <v>57</v>
      </c>
      <c r="AD57" s="2">
        <f t="shared" si="1"/>
        <v>26.666666666666671</v>
      </c>
      <c r="AE57" s="2">
        <f t="shared" si="13"/>
        <v>920.00000000000011</v>
      </c>
      <c r="AF57" s="2">
        <f t="shared" si="2"/>
        <v>9200.0000000000018</v>
      </c>
      <c r="AG57" s="2">
        <f t="shared" si="3"/>
        <v>258.75000000000006</v>
      </c>
      <c r="AH57" s="2">
        <f t="shared" si="4"/>
        <v>2587.5000000000005</v>
      </c>
      <c r="AI57" s="2">
        <f t="shared" si="5"/>
        <v>459.99999999999994</v>
      </c>
      <c r="AJ57" s="2">
        <f t="shared" si="6"/>
        <v>4599.9999999999991</v>
      </c>
      <c r="AK57" s="2">
        <f t="shared" si="7"/>
        <v>201.25000000000006</v>
      </c>
      <c r="AL57" s="2">
        <f t="shared" si="8"/>
        <v>2012.5000000000005</v>
      </c>
      <c r="AM57" s="2">
        <f t="shared" si="9"/>
        <v>0.13846153846153839</v>
      </c>
      <c r="AN57" s="2">
        <f t="shared" si="10"/>
        <v>64454.705683333312</v>
      </c>
      <c r="AO57" s="2">
        <f t="shared" si="11"/>
        <v>64.454705683333302</v>
      </c>
      <c r="AP57" s="2">
        <f t="shared" si="14"/>
        <v>16.677655095562493</v>
      </c>
    </row>
    <row r="58" spans="1:42" x14ac:dyDescent="0.35">
      <c r="A58" s="2">
        <v>2</v>
      </c>
      <c r="B58" s="3">
        <v>43202</v>
      </c>
      <c r="C58" s="2" t="s">
        <v>51</v>
      </c>
      <c r="D58" s="2" t="s">
        <v>52</v>
      </c>
      <c r="E58" s="2">
        <v>1</v>
      </c>
      <c r="F58" s="2">
        <v>3</v>
      </c>
      <c r="G58" s="2">
        <v>103</v>
      </c>
      <c r="H58" s="2">
        <v>1</v>
      </c>
      <c r="I58" s="2">
        <v>10</v>
      </c>
      <c r="J58" s="2">
        <v>100</v>
      </c>
      <c r="K58" s="2" t="str">
        <f t="shared" si="12"/>
        <v>N4</v>
      </c>
      <c r="L58" s="2" t="s">
        <v>55</v>
      </c>
      <c r="N58" s="2">
        <v>0.76</v>
      </c>
      <c r="O58" s="2">
        <v>4</v>
      </c>
      <c r="P58" s="2">
        <v>4.8</v>
      </c>
      <c r="Q58" s="2">
        <v>1.1000000000000005</v>
      </c>
      <c r="R58" s="2">
        <v>6</v>
      </c>
      <c r="S58" s="2">
        <v>607</v>
      </c>
      <c r="T58" s="2">
        <v>561</v>
      </c>
      <c r="U58" s="2">
        <v>16.3</v>
      </c>
      <c r="V58" s="2">
        <v>14.5</v>
      </c>
      <c r="W58" s="2" t="s">
        <v>73</v>
      </c>
      <c r="X58" s="2">
        <v>48</v>
      </c>
      <c r="Y58" s="2">
        <v>48</v>
      </c>
      <c r="Z58" s="2">
        <v>89.259431699999936</v>
      </c>
      <c r="AA58" s="2">
        <f t="shared" si="0"/>
        <v>89.259431699999936</v>
      </c>
      <c r="AB58" s="2" t="s">
        <v>57</v>
      </c>
      <c r="AC58" s="2" t="s">
        <v>57</v>
      </c>
      <c r="AD58" s="2">
        <f t="shared" si="1"/>
        <v>21.521739130434785</v>
      </c>
      <c r="AE58" s="2">
        <f t="shared" si="13"/>
        <v>1306.3695652173917</v>
      </c>
      <c r="AF58" s="2">
        <f t="shared" si="2"/>
        <v>13063.695652173918</v>
      </c>
      <c r="AG58" s="2">
        <f t="shared" si="3"/>
        <v>527.82608695652186</v>
      </c>
      <c r="AH58" s="2">
        <f t="shared" si="4"/>
        <v>5278.2608695652189</v>
      </c>
      <c r="AI58" s="2">
        <f t="shared" si="5"/>
        <v>633.39130434782612</v>
      </c>
      <c r="AJ58" s="2">
        <f t="shared" si="6"/>
        <v>6333.9130434782619</v>
      </c>
      <c r="AK58" s="2">
        <f t="shared" si="7"/>
        <v>145.15217391304358</v>
      </c>
      <c r="AL58" s="2">
        <f t="shared" si="8"/>
        <v>1451.5217391304357</v>
      </c>
      <c r="AM58" s="2">
        <f t="shared" si="9"/>
        <v>0.44171779141104311</v>
      </c>
      <c r="AN58" s="2">
        <f t="shared" si="10"/>
        <v>20207.343565416642</v>
      </c>
      <c r="AO58" s="2">
        <f t="shared" si="11"/>
        <v>20.207343565416647</v>
      </c>
      <c r="AP58" s="2">
        <f t="shared" si="14"/>
        <v>10.665963081919919</v>
      </c>
    </row>
    <row r="59" spans="1:42" x14ac:dyDescent="0.35">
      <c r="A59" s="2">
        <v>2</v>
      </c>
      <c r="B59" s="3">
        <v>43202</v>
      </c>
      <c r="C59" s="2" t="s">
        <v>51</v>
      </c>
      <c r="D59" s="2" t="s">
        <v>52</v>
      </c>
      <c r="E59" s="2">
        <v>1</v>
      </c>
      <c r="F59" s="2">
        <v>4</v>
      </c>
      <c r="G59" s="2">
        <v>104</v>
      </c>
      <c r="H59" s="2">
        <v>1</v>
      </c>
      <c r="I59" s="2">
        <v>11</v>
      </c>
      <c r="J59" s="2">
        <v>100</v>
      </c>
      <c r="K59" s="2" t="str">
        <f t="shared" si="12"/>
        <v>N4</v>
      </c>
      <c r="L59" s="2" t="s">
        <v>65</v>
      </c>
      <c r="N59" s="2">
        <v>0.73</v>
      </c>
      <c r="O59" s="2">
        <v>4.3</v>
      </c>
      <c r="P59" s="2">
        <v>6.7</v>
      </c>
      <c r="Q59" s="2">
        <v>3.9000000000000004</v>
      </c>
      <c r="R59" s="2">
        <v>7</v>
      </c>
      <c r="S59" s="2">
        <v>545</v>
      </c>
      <c r="T59" s="2">
        <v>486</v>
      </c>
      <c r="U59" s="2">
        <v>16.899999999999999</v>
      </c>
      <c r="V59" s="2">
        <v>15.5</v>
      </c>
      <c r="W59" s="2" t="s">
        <v>72</v>
      </c>
      <c r="X59" s="2">
        <v>37</v>
      </c>
      <c r="Y59" s="2">
        <v>37</v>
      </c>
      <c r="Z59" s="2">
        <v>55.141757499999926</v>
      </c>
      <c r="AA59" s="2">
        <f t="shared" si="0"/>
        <v>110.28351499999985</v>
      </c>
      <c r="AB59" s="2" t="s">
        <v>57</v>
      </c>
      <c r="AC59" s="2" t="s">
        <v>57</v>
      </c>
      <c r="AD59" s="2">
        <f t="shared" si="1"/>
        <v>25.254237288135595</v>
      </c>
      <c r="AE59" s="2">
        <f t="shared" si="13"/>
        <v>1376.3559322033898</v>
      </c>
      <c r="AF59" s="2">
        <f t="shared" si="2"/>
        <v>13763.559322033898</v>
      </c>
      <c r="AG59" s="2">
        <f t="shared" si="3"/>
        <v>397.2033898305084</v>
      </c>
      <c r="AH59" s="2">
        <f t="shared" si="4"/>
        <v>3972.0338983050842</v>
      </c>
      <c r="AI59" s="2">
        <f t="shared" si="5"/>
        <v>618.89830508474574</v>
      </c>
      <c r="AJ59" s="2">
        <f t="shared" si="6"/>
        <v>6188.9830508474579</v>
      </c>
      <c r="AK59" s="2">
        <f t="shared" si="7"/>
        <v>360.25423728813558</v>
      </c>
      <c r="AL59" s="2">
        <f t="shared" si="8"/>
        <v>3602.5423728813557</v>
      </c>
      <c r="AM59" s="2">
        <f t="shared" si="9"/>
        <v>0.35621301775147896</v>
      </c>
      <c r="AN59" s="2">
        <f t="shared" si="10"/>
        <v>30959.990091362117</v>
      </c>
      <c r="AO59" s="2">
        <f t="shared" si="11"/>
        <v>30.959990091362112</v>
      </c>
      <c r="AP59" s="2">
        <f t="shared" si="14"/>
        <v>12.297413013407983</v>
      </c>
    </row>
    <row r="60" spans="1:42" x14ac:dyDescent="0.35">
      <c r="A60" s="2">
        <v>2</v>
      </c>
      <c r="B60" s="3">
        <v>43202</v>
      </c>
      <c r="C60" s="2" t="s">
        <v>51</v>
      </c>
      <c r="D60" s="2" t="s">
        <v>52</v>
      </c>
      <c r="E60" s="2">
        <v>1</v>
      </c>
      <c r="F60" s="2">
        <v>5</v>
      </c>
      <c r="G60" s="2">
        <v>105</v>
      </c>
      <c r="H60" s="2">
        <v>1</v>
      </c>
      <c r="I60" s="2">
        <v>1</v>
      </c>
      <c r="J60" s="2">
        <v>20</v>
      </c>
      <c r="K60" s="2" t="str">
        <f t="shared" si="12"/>
        <v>N1</v>
      </c>
      <c r="L60" s="2" t="s">
        <v>55</v>
      </c>
      <c r="N60" s="2">
        <v>0.77</v>
      </c>
      <c r="O60" s="2">
        <v>3.4000000000000004</v>
      </c>
      <c r="P60" s="2">
        <v>5.2</v>
      </c>
      <c r="Q60" s="2">
        <v>1.7000000000000002</v>
      </c>
      <c r="R60" s="2">
        <v>5</v>
      </c>
      <c r="S60" s="2">
        <v>442</v>
      </c>
      <c r="T60" s="2">
        <v>402</v>
      </c>
      <c r="U60" s="2">
        <v>14.2</v>
      </c>
      <c r="V60" s="2">
        <v>12.5</v>
      </c>
      <c r="W60" s="2" t="s">
        <v>73</v>
      </c>
      <c r="X60" s="2">
        <v>39</v>
      </c>
      <c r="Y60" s="2">
        <v>39</v>
      </c>
      <c r="Z60" s="2">
        <v>78.461845499999981</v>
      </c>
      <c r="AA60" s="2">
        <f t="shared" si="0"/>
        <v>78.461845499999981</v>
      </c>
      <c r="AB60" s="2" t="s">
        <v>57</v>
      </c>
      <c r="AC60" s="2" t="s">
        <v>57</v>
      </c>
      <c r="AD60" s="2">
        <f t="shared" si="1"/>
        <v>25.75</v>
      </c>
      <c r="AE60" s="2">
        <f t="shared" si="13"/>
        <v>1138.1500000000001</v>
      </c>
      <c r="AF60" s="2">
        <f t="shared" si="2"/>
        <v>11381.5</v>
      </c>
      <c r="AG60" s="2">
        <f t="shared" si="3"/>
        <v>375.70000000000005</v>
      </c>
      <c r="AH60" s="2">
        <f t="shared" si="4"/>
        <v>3757.0000000000005</v>
      </c>
      <c r="AI60" s="2">
        <f t="shared" si="5"/>
        <v>574.6</v>
      </c>
      <c r="AJ60" s="2">
        <f t="shared" si="6"/>
        <v>5746</v>
      </c>
      <c r="AK60" s="2">
        <f t="shared" si="7"/>
        <v>187.85000000000002</v>
      </c>
      <c r="AL60" s="2">
        <f t="shared" si="8"/>
        <v>1878.5000000000002</v>
      </c>
      <c r="AM60" s="2">
        <f t="shared" si="9"/>
        <v>0.40704225352112666</v>
      </c>
      <c r="AN60" s="2">
        <f t="shared" si="10"/>
        <v>19276.093531141869</v>
      </c>
      <c r="AO60" s="2">
        <f t="shared" si="11"/>
        <v>19.276093531141868</v>
      </c>
      <c r="AP60" s="2">
        <f t="shared" si="14"/>
        <v>7.24202833965</v>
      </c>
    </row>
    <row r="61" spans="1:42" x14ac:dyDescent="0.35">
      <c r="A61" s="2">
        <v>2</v>
      </c>
      <c r="B61" s="3">
        <v>43202</v>
      </c>
      <c r="C61" s="2" t="s">
        <v>51</v>
      </c>
      <c r="D61" s="2" t="s">
        <v>52</v>
      </c>
      <c r="E61" s="2">
        <v>1</v>
      </c>
      <c r="F61" s="2">
        <v>6</v>
      </c>
      <c r="G61" s="2">
        <v>106</v>
      </c>
      <c r="H61" s="2">
        <v>1</v>
      </c>
      <c r="I61" s="2">
        <v>7</v>
      </c>
      <c r="J61" s="2">
        <v>80</v>
      </c>
      <c r="K61" s="2" t="str">
        <f t="shared" si="12"/>
        <v xml:space="preserve">N3 </v>
      </c>
      <c r="L61" s="2" t="s">
        <v>55</v>
      </c>
      <c r="N61" s="2">
        <v>0.75</v>
      </c>
      <c r="O61" s="2">
        <v>4.8999999999999995</v>
      </c>
      <c r="P61" s="2">
        <v>6.3999999999999995</v>
      </c>
      <c r="Q61" s="2">
        <v>2.5</v>
      </c>
      <c r="R61" s="2">
        <v>6</v>
      </c>
      <c r="S61" s="2">
        <v>293</v>
      </c>
      <c r="T61" s="2">
        <v>244</v>
      </c>
      <c r="U61" s="2">
        <v>17.7</v>
      </c>
      <c r="V61" s="2">
        <v>16.3</v>
      </c>
      <c r="W61" s="2" t="s">
        <v>73</v>
      </c>
      <c r="X61" s="2">
        <v>41</v>
      </c>
      <c r="Y61" s="2">
        <v>41</v>
      </c>
      <c r="Z61" s="2">
        <v>53.862525399999981</v>
      </c>
      <c r="AA61" s="2">
        <f t="shared" si="0"/>
        <v>53.862525399999981</v>
      </c>
      <c r="AB61" s="2" t="s">
        <v>57</v>
      </c>
      <c r="AC61" s="2" t="s">
        <v>57</v>
      </c>
      <c r="AD61" s="2">
        <f t="shared" si="1"/>
        <v>28.163265306122447</v>
      </c>
      <c r="AE61" s="2">
        <f t="shared" si="13"/>
        <v>825.18367346938771</v>
      </c>
      <c r="AF61" s="2">
        <f t="shared" si="2"/>
        <v>8251.8367346938776</v>
      </c>
      <c r="AG61" s="2">
        <f t="shared" si="3"/>
        <v>292.99999999999994</v>
      </c>
      <c r="AH61" s="2">
        <f t="shared" si="4"/>
        <v>2929.9999999999995</v>
      </c>
      <c r="AI61" s="2">
        <f t="shared" si="5"/>
        <v>382.69387755102042</v>
      </c>
      <c r="AJ61" s="2">
        <f t="shared" si="6"/>
        <v>3826.9387755102039</v>
      </c>
      <c r="AK61" s="2">
        <f t="shared" si="7"/>
        <v>149.48979591836735</v>
      </c>
      <c r="AL61" s="2">
        <f t="shared" si="8"/>
        <v>1494.8979591836737</v>
      </c>
      <c r="AM61" s="2">
        <f t="shared" si="9"/>
        <v>0.38757062146892612</v>
      </c>
      <c r="AN61" s="2">
        <f t="shared" si="10"/>
        <v>13897.473754810506</v>
      </c>
      <c r="AO61" s="2">
        <f t="shared" si="11"/>
        <v>13.897473754810505</v>
      </c>
      <c r="AP61" s="2">
        <f t="shared" si="14"/>
        <v>4.0719598101594769</v>
      </c>
    </row>
    <row r="62" spans="1:42" x14ac:dyDescent="0.35">
      <c r="A62" s="2">
        <v>2</v>
      </c>
      <c r="B62" s="3">
        <v>43202</v>
      </c>
      <c r="C62" s="2" t="s">
        <v>51</v>
      </c>
      <c r="D62" s="2" t="s">
        <v>52</v>
      </c>
      <c r="E62" s="2">
        <v>2</v>
      </c>
      <c r="F62" s="2">
        <v>1</v>
      </c>
      <c r="G62" s="2">
        <v>201</v>
      </c>
      <c r="H62" s="2">
        <v>1</v>
      </c>
      <c r="I62" s="2">
        <v>5</v>
      </c>
      <c r="J62" s="2">
        <v>50</v>
      </c>
      <c r="K62" s="2" t="str">
        <f t="shared" si="12"/>
        <v>N2</v>
      </c>
      <c r="L62" s="2" t="s">
        <v>65</v>
      </c>
      <c r="N62" s="2">
        <v>0.75</v>
      </c>
      <c r="O62" s="2">
        <v>3</v>
      </c>
      <c r="P62" s="2">
        <v>5.3999999999999995</v>
      </c>
      <c r="Q62" s="2">
        <v>3.3</v>
      </c>
      <c r="R62" s="2">
        <v>6</v>
      </c>
      <c r="S62" s="2">
        <v>400</v>
      </c>
      <c r="T62" s="2">
        <v>357</v>
      </c>
      <c r="U62" s="2">
        <v>12.3</v>
      </c>
      <c r="V62" s="2">
        <v>10.6</v>
      </c>
      <c r="W62" s="2" t="s">
        <v>72</v>
      </c>
      <c r="X62" s="2">
        <v>26</v>
      </c>
      <c r="Y62" s="2">
        <v>26</v>
      </c>
      <c r="Z62" s="2">
        <v>59.767229499999985</v>
      </c>
      <c r="AA62" s="2">
        <f t="shared" si="0"/>
        <v>119.53445899999997</v>
      </c>
      <c r="AB62" s="2" t="s">
        <v>57</v>
      </c>
      <c r="AC62" s="2" t="s">
        <v>57</v>
      </c>
      <c r="AD62" s="2">
        <f t="shared" si="1"/>
        <v>27.20930232558139</v>
      </c>
      <c r="AE62" s="2">
        <f t="shared" si="13"/>
        <v>1088.3720930232557</v>
      </c>
      <c r="AF62" s="2">
        <f t="shared" si="2"/>
        <v>10883.720930232557</v>
      </c>
      <c r="AG62" s="2">
        <f t="shared" si="3"/>
        <v>279.06976744186051</v>
      </c>
      <c r="AH62" s="2">
        <f t="shared" si="4"/>
        <v>2790.6976744186049</v>
      </c>
      <c r="AI62" s="2">
        <f t="shared" si="5"/>
        <v>502.32558139534876</v>
      </c>
      <c r="AJ62" s="2">
        <f t="shared" si="6"/>
        <v>5023.2558139534876</v>
      </c>
      <c r="AK62" s="2">
        <f t="shared" si="7"/>
        <v>306.97674418604646</v>
      </c>
      <c r="AL62" s="2">
        <f t="shared" si="8"/>
        <v>3069.7674418604643</v>
      </c>
      <c r="AM62" s="2">
        <f t="shared" si="9"/>
        <v>0.41463414634146367</v>
      </c>
      <c r="AN62" s="2">
        <f t="shared" si="10"/>
        <v>28828.898935294092</v>
      </c>
      <c r="AO62" s="2">
        <f t="shared" si="11"/>
        <v>28.828898935294092</v>
      </c>
      <c r="AP62" s="2">
        <f t="shared" si="14"/>
        <v>8.0452741214774228</v>
      </c>
    </row>
    <row r="63" spans="1:42" x14ac:dyDescent="0.35">
      <c r="A63" s="2">
        <v>2</v>
      </c>
      <c r="B63" s="3">
        <v>43202</v>
      </c>
      <c r="C63" s="2" t="s">
        <v>51</v>
      </c>
      <c r="D63" s="2" t="s">
        <v>52</v>
      </c>
      <c r="E63" s="2">
        <v>2</v>
      </c>
      <c r="F63" s="2">
        <v>2</v>
      </c>
      <c r="G63" s="2">
        <v>202</v>
      </c>
      <c r="H63" s="2">
        <v>1</v>
      </c>
      <c r="I63" s="2">
        <v>3</v>
      </c>
      <c r="J63" s="2">
        <v>20</v>
      </c>
      <c r="K63" s="2" t="str">
        <f t="shared" si="12"/>
        <v>N1</v>
      </c>
      <c r="L63" s="2" t="s">
        <v>61</v>
      </c>
      <c r="N63" s="2">
        <v>0.75</v>
      </c>
      <c r="O63" s="2">
        <v>3.7</v>
      </c>
      <c r="P63" s="2">
        <v>7.2</v>
      </c>
      <c r="Q63" s="2">
        <v>2.9000000000000004</v>
      </c>
      <c r="R63" s="2">
        <v>7</v>
      </c>
      <c r="S63" s="2">
        <v>489</v>
      </c>
      <c r="T63" s="2">
        <v>435</v>
      </c>
      <c r="U63" s="2">
        <v>14.3</v>
      </c>
      <c r="V63" s="2">
        <v>12.7</v>
      </c>
      <c r="W63" s="2" t="s">
        <v>73</v>
      </c>
      <c r="X63" s="2">
        <v>35</v>
      </c>
      <c r="Y63" s="2">
        <v>35</v>
      </c>
      <c r="Z63" s="2">
        <v>81.408174799999983</v>
      </c>
      <c r="AA63" s="2">
        <f t="shared" si="0"/>
        <v>81.408174799999983</v>
      </c>
      <c r="AB63" s="2" t="s">
        <v>57</v>
      </c>
      <c r="AC63" s="2" t="s">
        <v>57</v>
      </c>
      <c r="AD63" s="2">
        <f t="shared" si="1"/>
        <v>25.555555555555561</v>
      </c>
      <c r="AE63" s="2">
        <f t="shared" si="13"/>
        <v>1249.6666666666667</v>
      </c>
      <c r="AF63" s="2">
        <f t="shared" si="2"/>
        <v>12496.666666666668</v>
      </c>
      <c r="AG63" s="2">
        <f t="shared" si="3"/>
        <v>335.0555555555556</v>
      </c>
      <c r="AH63" s="2">
        <f t="shared" si="4"/>
        <v>3350.5555555555561</v>
      </c>
      <c r="AI63" s="2">
        <f t="shared" si="5"/>
        <v>652</v>
      </c>
      <c r="AJ63" s="2">
        <f t="shared" si="6"/>
        <v>6520</v>
      </c>
      <c r="AK63" s="2">
        <f t="shared" si="7"/>
        <v>262.61111111111114</v>
      </c>
      <c r="AL63" s="2">
        <f t="shared" si="8"/>
        <v>2626.1111111111113</v>
      </c>
      <c r="AM63" s="2">
        <f t="shared" si="9"/>
        <v>0.41398601398601437</v>
      </c>
      <c r="AN63" s="2">
        <f t="shared" si="10"/>
        <v>19664.474656081056</v>
      </c>
      <c r="AO63" s="2">
        <f t="shared" si="11"/>
        <v>19.664474656081058</v>
      </c>
      <c r="AP63" s="2">
        <f t="shared" si="14"/>
        <v>6.5886914806013825</v>
      </c>
    </row>
    <row r="64" spans="1:42" x14ac:dyDescent="0.35">
      <c r="A64" s="2">
        <v>2</v>
      </c>
      <c r="B64" s="3">
        <v>43202</v>
      </c>
      <c r="C64" s="2" t="s">
        <v>51</v>
      </c>
      <c r="D64" s="2" t="s">
        <v>52</v>
      </c>
      <c r="E64" s="2">
        <v>2</v>
      </c>
      <c r="F64" s="2">
        <v>3</v>
      </c>
      <c r="G64" s="2">
        <v>203</v>
      </c>
      <c r="H64" s="2">
        <v>1</v>
      </c>
      <c r="I64" s="2">
        <v>9</v>
      </c>
      <c r="J64" s="2">
        <v>80</v>
      </c>
      <c r="K64" s="2" t="str">
        <f t="shared" si="12"/>
        <v xml:space="preserve">N3 </v>
      </c>
      <c r="L64" s="2" t="s">
        <v>61</v>
      </c>
      <c r="N64" s="2">
        <v>0.75</v>
      </c>
      <c r="O64" s="2">
        <v>2.8</v>
      </c>
      <c r="P64" s="2">
        <v>4.8</v>
      </c>
      <c r="Q64" s="2">
        <v>2.7</v>
      </c>
      <c r="R64" s="2">
        <v>4</v>
      </c>
      <c r="S64" s="2">
        <v>546</v>
      </c>
      <c r="T64" s="2">
        <v>508</v>
      </c>
      <c r="U64" s="2">
        <v>11.1</v>
      </c>
      <c r="V64" s="2">
        <v>9.8000000000000007</v>
      </c>
      <c r="W64" s="2" t="s">
        <v>73</v>
      </c>
      <c r="X64" s="2">
        <v>49</v>
      </c>
      <c r="Y64" s="2">
        <v>49</v>
      </c>
      <c r="Z64" s="2">
        <v>80.468625799999927</v>
      </c>
      <c r="AA64" s="2">
        <f t="shared" si="0"/>
        <v>80.468625799999927</v>
      </c>
      <c r="AB64" s="2" t="s">
        <v>57</v>
      </c>
      <c r="AC64" s="2" t="s">
        <v>57</v>
      </c>
      <c r="AD64" s="2">
        <f t="shared" si="1"/>
        <v>27.105263157894736</v>
      </c>
      <c r="AE64" s="2">
        <f t="shared" si="13"/>
        <v>1479.9473684210525</v>
      </c>
      <c r="AF64" s="2">
        <f t="shared" si="2"/>
        <v>14799.473684210523</v>
      </c>
      <c r="AG64" s="2">
        <f t="shared" si="3"/>
        <v>402.31578947368416</v>
      </c>
      <c r="AH64" s="2">
        <f t="shared" si="4"/>
        <v>4023.1578947368416</v>
      </c>
      <c r="AI64" s="2">
        <f t="shared" si="5"/>
        <v>689.68421052631561</v>
      </c>
      <c r="AJ64" s="2">
        <f t="shared" si="6"/>
        <v>6896.8421052631556</v>
      </c>
      <c r="AK64" s="2">
        <f t="shared" si="7"/>
        <v>387.9473684210526</v>
      </c>
      <c r="AL64" s="2">
        <f t="shared" si="8"/>
        <v>3879.4736842105258</v>
      </c>
      <c r="AM64" s="2">
        <f t="shared" si="9"/>
        <v>0.32792792792792769</v>
      </c>
      <c r="AN64" s="2">
        <f t="shared" si="10"/>
        <v>24538.50951593406</v>
      </c>
      <c r="AO64" s="2">
        <f t="shared" si="11"/>
        <v>24.538509515934063</v>
      </c>
      <c r="AP64" s="2">
        <f t="shared" si="14"/>
        <v>9.872229828410525</v>
      </c>
    </row>
    <row r="65" spans="1:42" x14ac:dyDescent="0.35">
      <c r="A65" s="2">
        <v>2</v>
      </c>
      <c r="B65" s="3">
        <v>43202</v>
      </c>
      <c r="C65" s="2" t="s">
        <v>51</v>
      </c>
      <c r="D65" s="2" t="s">
        <v>52</v>
      </c>
      <c r="E65" s="2">
        <v>2</v>
      </c>
      <c r="F65" s="2">
        <v>4</v>
      </c>
      <c r="G65" s="2">
        <v>204</v>
      </c>
      <c r="H65" s="2">
        <v>1</v>
      </c>
      <c r="I65" s="2">
        <v>6</v>
      </c>
      <c r="J65" s="2">
        <v>50</v>
      </c>
      <c r="K65" s="2" t="str">
        <f t="shared" si="12"/>
        <v>N2</v>
      </c>
      <c r="L65" s="2" t="s">
        <v>61</v>
      </c>
      <c r="N65" s="2">
        <v>0.75</v>
      </c>
      <c r="O65" s="2">
        <v>2.7</v>
      </c>
      <c r="P65" s="2">
        <v>3.8</v>
      </c>
      <c r="Q65" s="2">
        <v>3.1000000000000005</v>
      </c>
      <c r="R65" s="2">
        <v>5</v>
      </c>
      <c r="S65" s="2">
        <v>403</v>
      </c>
      <c r="T65" s="2">
        <v>365</v>
      </c>
      <c r="U65" s="2">
        <v>11</v>
      </c>
      <c r="V65" s="2">
        <v>9.6999999999999993</v>
      </c>
      <c r="W65" s="2" t="s">
        <v>73</v>
      </c>
      <c r="X65" s="2">
        <v>29</v>
      </c>
      <c r="Y65" s="2">
        <v>29</v>
      </c>
      <c r="Z65" s="2">
        <v>81.33831090000001</v>
      </c>
      <c r="AA65" s="2">
        <f t="shared" si="0"/>
        <v>81.33831090000001</v>
      </c>
      <c r="AB65" s="2" t="s">
        <v>57</v>
      </c>
      <c r="AC65" s="2" t="s">
        <v>57</v>
      </c>
      <c r="AD65" s="2">
        <f t="shared" si="1"/>
        <v>25.26315789473685</v>
      </c>
      <c r="AE65" s="2">
        <f t="shared" si="13"/>
        <v>1018.105263157895</v>
      </c>
      <c r="AF65" s="2">
        <f t="shared" si="2"/>
        <v>10181.05263157895</v>
      </c>
      <c r="AG65" s="2">
        <f t="shared" si="3"/>
        <v>286.34210526315798</v>
      </c>
      <c r="AH65" s="2">
        <f t="shared" si="4"/>
        <v>2863.4210526315796</v>
      </c>
      <c r="AI65" s="2">
        <f t="shared" si="5"/>
        <v>403.00000000000006</v>
      </c>
      <c r="AJ65" s="2">
        <f t="shared" si="6"/>
        <v>4030.0000000000005</v>
      </c>
      <c r="AK65" s="2">
        <f t="shared" si="7"/>
        <v>328.76315789473693</v>
      </c>
      <c r="AL65" s="2">
        <f t="shared" si="8"/>
        <v>3287.6315789473697</v>
      </c>
      <c r="AM65" s="2">
        <f t="shared" si="9"/>
        <v>0.31909090909090931</v>
      </c>
      <c r="AN65" s="2">
        <f t="shared" si="10"/>
        <v>25490.63874358973</v>
      </c>
      <c r="AO65" s="2">
        <f t="shared" si="11"/>
        <v>25.490638743589731</v>
      </c>
      <c r="AP65" s="2">
        <f t="shared" si="14"/>
        <v>7.2990431623421035</v>
      </c>
    </row>
    <row r="66" spans="1:42" x14ac:dyDescent="0.35">
      <c r="A66" s="2">
        <v>2</v>
      </c>
      <c r="B66" s="3">
        <v>43202</v>
      </c>
      <c r="C66" s="2" t="s">
        <v>51</v>
      </c>
      <c r="D66" s="2" t="s">
        <v>52</v>
      </c>
      <c r="E66" s="2">
        <v>2</v>
      </c>
      <c r="F66" s="2">
        <v>5</v>
      </c>
      <c r="G66" s="2">
        <v>205</v>
      </c>
      <c r="H66" s="2">
        <v>1</v>
      </c>
      <c r="I66" s="2">
        <v>8</v>
      </c>
      <c r="J66" s="2">
        <v>80</v>
      </c>
      <c r="K66" s="2" t="str">
        <f t="shared" si="12"/>
        <v xml:space="preserve">N3 </v>
      </c>
      <c r="L66" s="2" t="s">
        <v>65</v>
      </c>
      <c r="N66" s="2">
        <v>0.77</v>
      </c>
      <c r="O66" s="2">
        <v>2.9000000000000004</v>
      </c>
      <c r="P66" s="2">
        <v>5.3999999999999995</v>
      </c>
      <c r="Q66" s="2">
        <v>3.2</v>
      </c>
      <c r="R66" s="2">
        <v>6</v>
      </c>
      <c r="S66" s="2">
        <v>411</v>
      </c>
      <c r="T66" s="2">
        <v>367</v>
      </c>
      <c r="U66" s="2">
        <v>12.3</v>
      </c>
      <c r="V66" s="2">
        <v>11</v>
      </c>
      <c r="W66" s="2" t="s">
        <v>72</v>
      </c>
      <c r="X66" s="2">
        <v>33</v>
      </c>
      <c r="Y66" s="2">
        <v>33</v>
      </c>
      <c r="Z66" s="2">
        <v>51.171560699999986</v>
      </c>
      <c r="AA66" s="2">
        <f t="shared" ref="AA66:AA129" si="15">IF(W66="flat",Z66,Z66*2)</f>
        <v>102.34312139999997</v>
      </c>
      <c r="AB66" s="2" t="s">
        <v>57</v>
      </c>
      <c r="AC66" s="2" t="s">
        <v>57</v>
      </c>
      <c r="AD66" s="2">
        <f t="shared" ref="AD66:AD129" si="16">IF(S66="NA",100,SUM(O66:Q66)/(S66-T66)*100)</f>
        <v>26.136363636363637</v>
      </c>
      <c r="AE66" s="2">
        <f t="shared" si="13"/>
        <v>1074.2045454545455</v>
      </c>
      <c r="AF66" s="2">
        <f t="shared" ref="AF66:AF129" si="17">AE66*10000/1000</f>
        <v>10742.045454545456</v>
      </c>
      <c r="AG66" s="2">
        <f t="shared" ref="AG66:AG129" si="18">O66/SUM(O66:Q66)*AE66</f>
        <v>270.88636363636368</v>
      </c>
      <c r="AH66" s="2">
        <f t="shared" ref="AH66:AH129" si="19">AG66*10000/1000</f>
        <v>2708.8636363636365</v>
      </c>
      <c r="AI66" s="2">
        <f t="shared" ref="AI66:AI129" si="20">P66/(SUM(O66:Q66))*AE66</f>
        <v>504.40909090909088</v>
      </c>
      <c r="AJ66" s="2">
        <f t="shared" ref="AJ66:AJ129" si="21">AI66*10000/1000</f>
        <v>5044.090909090909</v>
      </c>
      <c r="AK66" s="2">
        <f t="shared" ref="AK66:AK129" si="22">Q66/(SUM(O66:Q66))*AE66</f>
        <v>298.90909090909093</v>
      </c>
      <c r="AL66" s="2">
        <f t="shared" ref="AL66:AL129" si="23">AK66*10000/1000</f>
        <v>2989.090909090909</v>
      </c>
      <c r="AM66" s="2">
        <f t="shared" ref="AM66:AM129" si="24">IF(U66="NA",O66,(U66-V66)/U66*O66)</f>
        <v>0.30650406504065059</v>
      </c>
      <c r="AN66" s="2">
        <f t="shared" ref="AN66:AN129" si="25">((AA66*(10*10))/AM66)</f>
        <v>33390.461358620661</v>
      </c>
      <c r="AO66" s="2">
        <f t="shared" ref="AO66:AO129" si="26">(AA66/(100*100))/(AM66/1000)</f>
        <v>33.390461358620662</v>
      </c>
      <c r="AP66" s="2">
        <f t="shared" si="14"/>
        <v>9.0450206575772683</v>
      </c>
    </row>
    <row r="67" spans="1:42" x14ac:dyDescent="0.35">
      <c r="A67" s="2">
        <v>2</v>
      </c>
      <c r="B67" s="3">
        <v>43202</v>
      </c>
      <c r="C67" s="2" t="s">
        <v>51</v>
      </c>
      <c r="D67" s="2" t="s">
        <v>52</v>
      </c>
      <c r="E67" s="2">
        <v>2</v>
      </c>
      <c r="F67" s="2">
        <v>6</v>
      </c>
      <c r="G67" s="2">
        <v>206</v>
      </c>
      <c r="H67" s="2">
        <v>1</v>
      </c>
      <c r="I67" s="2">
        <v>2</v>
      </c>
      <c r="J67" s="2">
        <v>20</v>
      </c>
      <c r="K67" s="2" t="str">
        <f t="shared" ref="K67:K130" si="27">IF(J67=50,"N2",(IF(J67=20,"N1",(IF(J67=80,"N3 ", IF(J67=0,"N0","N4"))))))</f>
        <v>N1</v>
      </c>
      <c r="L67" s="2" t="s">
        <v>65</v>
      </c>
      <c r="N67" s="2">
        <v>0.75</v>
      </c>
      <c r="O67" s="2">
        <v>3.4000000000000004</v>
      </c>
      <c r="P67" s="2">
        <v>5.0000000000000009</v>
      </c>
      <c r="Q67" s="2">
        <v>2.5</v>
      </c>
      <c r="R67" s="2">
        <v>6</v>
      </c>
      <c r="S67" s="2">
        <v>483</v>
      </c>
      <c r="T67" s="2">
        <v>442</v>
      </c>
      <c r="U67" s="2">
        <v>11.9</v>
      </c>
      <c r="V67" s="2">
        <v>10.3</v>
      </c>
      <c r="W67" s="2" t="s">
        <v>72</v>
      </c>
      <c r="X67" s="2">
        <v>44</v>
      </c>
      <c r="Y67" s="2">
        <v>44</v>
      </c>
      <c r="Z67" s="2">
        <v>46.317224199999941</v>
      </c>
      <c r="AA67" s="2">
        <f t="shared" si="15"/>
        <v>92.634448399999883</v>
      </c>
      <c r="AB67" s="2" t="s">
        <v>57</v>
      </c>
      <c r="AC67" s="2" t="s">
        <v>57</v>
      </c>
      <c r="AD67" s="2">
        <f t="shared" si="16"/>
        <v>26.585365853658544</v>
      </c>
      <c r="AE67" s="2">
        <f t="shared" ref="AE67:AE130" si="28">IF(S67="NA",SUM(O67:Q67),S67*(AD67/100))*2*5</f>
        <v>1284.0731707317077</v>
      </c>
      <c r="AF67" s="2">
        <f t="shared" si="17"/>
        <v>12840.731707317076</v>
      </c>
      <c r="AG67" s="2">
        <f t="shared" si="18"/>
        <v>400.53658536585374</v>
      </c>
      <c r="AH67" s="2">
        <f t="shared" si="19"/>
        <v>4005.3658536585372</v>
      </c>
      <c r="AI67" s="2">
        <f t="shared" si="20"/>
        <v>589.02439024390253</v>
      </c>
      <c r="AJ67" s="2">
        <f t="shared" si="21"/>
        <v>5890.2439024390251</v>
      </c>
      <c r="AK67" s="2">
        <f t="shared" si="22"/>
        <v>294.51219512195127</v>
      </c>
      <c r="AL67" s="2">
        <f t="shared" si="23"/>
        <v>2945.1219512195125</v>
      </c>
      <c r="AM67" s="2">
        <f t="shared" si="24"/>
        <v>0.45714285714285707</v>
      </c>
      <c r="AN67" s="2">
        <f t="shared" si="25"/>
        <v>20263.78558749998</v>
      </c>
      <c r="AO67" s="2">
        <f t="shared" si="26"/>
        <v>20.263785587499978</v>
      </c>
      <c r="AP67" s="2">
        <f t="shared" ref="AP67:AP130" si="29">AO67*(AG67/1000)</f>
        <v>8.1163874858030418</v>
      </c>
    </row>
    <row r="68" spans="1:42" x14ac:dyDescent="0.35">
      <c r="A68" s="2">
        <v>2</v>
      </c>
      <c r="B68" s="3">
        <v>43202</v>
      </c>
      <c r="C68" s="2" t="s">
        <v>51</v>
      </c>
      <c r="D68" s="2" t="s">
        <v>52</v>
      </c>
      <c r="E68" s="2">
        <v>3</v>
      </c>
      <c r="F68" s="2">
        <v>1</v>
      </c>
      <c r="G68" s="2">
        <v>301</v>
      </c>
      <c r="H68" s="2">
        <v>2</v>
      </c>
      <c r="I68" s="2">
        <v>3</v>
      </c>
      <c r="J68" s="2">
        <v>20</v>
      </c>
      <c r="K68" s="2" t="str">
        <f t="shared" si="27"/>
        <v>N1</v>
      </c>
      <c r="L68" s="2" t="s">
        <v>61</v>
      </c>
      <c r="N68" s="2">
        <v>0.76</v>
      </c>
      <c r="O68" s="2">
        <v>3.4000000000000004</v>
      </c>
      <c r="P68" s="2">
        <v>5.7</v>
      </c>
      <c r="Q68" s="2">
        <v>2</v>
      </c>
      <c r="R68" s="2">
        <v>6</v>
      </c>
      <c r="S68" s="2">
        <v>460</v>
      </c>
      <c r="T68" s="2">
        <v>415</v>
      </c>
      <c r="U68" s="2">
        <v>10.6</v>
      </c>
      <c r="V68" s="2">
        <v>9.8000000000000007</v>
      </c>
      <c r="W68" s="2" t="s">
        <v>73</v>
      </c>
      <c r="X68" s="2">
        <v>3</v>
      </c>
      <c r="Y68" s="2">
        <v>3</v>
      </c>
      <c r="Z68" s="2">
        <v>54.529846099999986</v>
      </c>
      <c r="AA68" s="2">
        <f t="shared" si="15"/>
        <v>54.529846099999986</v>
      </c>
      <c r="AB68" s="2" t="s">
        <v>57</v>
      </c>
      <c r="AC68" s="2" t="s">
        <v>57</v>
      </c>
      <c r="AD68" s="2">
        <f t="shared" si="16"/>
        <v>24.666666666666671</v>
      </c>
      <c r="AE68" s="2">
        <f t="shared" si="28"/>
        <v>1134.6666666666667</v>
      </c>
      <c r="AF68" s="2">
        <f t="shared" si="17"/>
        <v>11346.666666666668</v>
      </c>
      <c r="AG68" s="2">
        <f t="shared" si="18"/>
        <v>347.55555555555554</v>
      </c>
      <c r="AH68" s="2">
        <f t="shared" si="19"/>
        <v>3475.5555555555557</v>
      </c>
      <c r="AI68" s="2">
        <f t="shared" si="20"/>
        <v>582.66666666666663</v>
      </c>
      <c r="AJ68" s="2">
        <f t="shared" si="21"/>
        <v>5826.6666666666661</v>
      </c>
      <c r="AK68" s="2">
        <f t="shared" si="22"/>
        <v>204.44444444444443</v>
      </c>
      <c r="AL68" s="2">
        <f t="shared" si="23"/>
        <v>2044.4444444444443</v>
      </c>
      <c r="AM68" s="2">
        <f t="shared" si="24"/>
        <v>0.25660377358490533</v>
      </c>
      <c r="AN68" s="2">
        <f t="shared" si="25"/>
        <v>21250.601788970609</v>
      </c>
      <c r="AO68" s="2">
        <f t="shared" si="26"/>
        <v>21.250601788970609</v>
      </c>
      <c r="AP68" s="2">
        <f t="shared" si="29"/>
        <v>7.3857647106555628</v>
      </c>
    </row>
    <row r="69" spans="1:42" x14ac:dyDescent="0.35">
      <c r="A69" s="2">
        <v>2</v>
      </c>
      <c r="B69" s="3">
        <v>43202</v>
      </c>
      <c r="C69" s="2" t="s">
        <v>51</v>
      </c>
      <c r="D69" s="2" t="s">
        <v>52</v>
      </c>
      <c r="E69" s="2">
        <v>3</v>
      </c>
      <c r="F69" s="2">
        <v>2</v>
      </c>
      <c r="G69" s="2">
        <v>302</v>
      </c>
      <c r="H69" s="2">
        <v>2</v>
      </c>
      <c r="I69" s="2">
        <v>11</v>
      </c>
      <c r="J69" s="2">
        <v>100</v>
      </c>
      <c r="K69" s="2" t="str">
        <f t="shared" si="27"/>
        <v>N4</v>
      </c>
      <c r="L69" s="2" t="s">
        <v>65</v>
      </c>
      <c r="N69" s="2">
        <v>0.71</v>
      </c>
      <c r="O69" s="2">
        <v>4.1000000000000005</v>
      </c>
      <c r="P69" s="2">
        <v>6.6000000000000005</v>
      </c>
      <c r="Q69" s="2">
        <v>2.7</v>
      </c>
      <c r="R69" s="2">
        <v>4</v>
      </c>
      <c r="S69" s="2">
        <v>374</v>
      </c>
      <c r="T69" s="2">
        <v>324</v>
      </c>
      <c r="U69" s="2">
        <v>9.1</v>
      </c>
      <c r="V69" s="2">
        <v>8.6</v>
      </c>
      <c r="W69" s="2" t="s">
        <v>72</v>
      </c>
      <c r="X69" s="2">
        <v>4</v>
      </c>
      <c r="Y69" s="2">
        <v>4</v>
      </c>
      <c r="Z69" s="2">
        <v>30.267799999999966</v>
      </c>
      <c r="AA69" s="2">
        <f t="shared" si="15"/>
        <v>60.535599999999931</v>
      </c>
      <c r="AB69" s="2" t="s">
        <v>57</v>
      </c>
      <c r="AC69" s="2" t="s">
        <v>57</v>
      </c>
      <c r="AD69" s="2">
        <f t="shared" si="16"/>
        <v>26.8</v>
      </c>
      <c r="AE69" s="2">
        <f t="shared" si="28"/>
        <v>1002.3199999999999</v>
      </c>
      <c r="AF69" s="2">
        <f t="shared" si="17"/>
        <v>10023.200000000001</v>
      </c>
      <c r="AG69" s="2">
        <f t="shared" si="18"/>
        <v>306.67999999999995</v>
      </c>
      <c r="AH69" s="2">
        <f t="shared" si="19"/>
        <v>3066.7999999999997</v>
      </c>
      <c r="AI69" s="2">
        <f t="shared" si="20"/>
        <v>493.67999999999995</v>
      </c>
      <c r="AJ69" s="2">
        <f t="shared" si="21"/>
        <v>4936.7999999999993</v>
      </c>
      <c r="AK69" s="2">
        <f t="shared" si="22"/>
        <v>201.95999999999995</v>
      </c>
      <c r="AL69" s="2">
        <f t="shared" si="23"/>
        <v>2019.5999999999995</v>
      </c>
      <c r="AM69" s="2">
        <f t="shared" si="24"/>
        <v>0.22527472527472531</v>
      </c>
      <c r="AN69" s="2">
        <f t="shared" si="25"/>
        <v>26871.900487804844</v>
      </c>
      <c r="AO69" s="2">
        <f t="shared" si="26"/>
        <v>26.871900487804844</v>
      </c>
      <c r="AP69" s="2">
        <f t="shared" si="29"/>
        <v>8.2410744415999879</v>
      </c>
    </row>
    <row r="70" spans="1:42" x14ac:dyDescent="0.35">
      <c r="A70" s="2">
        <v>2</v>
      </c>
      <c r="B70" s="3">
        <v>43202</v>
      </c>
      <c r="C70" s="2" t="s">
        <v>51</v>
      </c>
      <c r="D70" s="2" t="s">
        <v>52</v>
      </c>
      <c r="E70" s="2">
        <v>3</v>
      </c>
      <c r="F70" s="2">
        <v>3</v>
      </c>
      <c r="G70" s="2">
        <v>303</v>
      </c>
      <c r="H70" s="2">
        <v>2</v>
      </c>
      <c r="I70" s="2">
        <v>8</v>
      </c>
      <c r="J70" s="2">
        <v>80</v>
      </c>
      <c r="K70" s="2" t="str">
        <f t="shared" si="27"/>
        <v xml:space="preserve">N3 </v>
      </c>
      <c r="L70" s="2" t="s">
        <v>65</v>
      </c>
      <c r="N70" s="2">
        <v>0.75</v>
      </c>
      <c r="O70" s="2">
        <v>4.2</v>
      </c>
      <c r="P70" s="2">
        <v>6.5000000000000009</v>
      </c>
      <c r="Q70" s="2">
        <v>2.7</v>
      </c>
      <c r="R70" s="2">
        <v>6</v>
      </c>
      <c r="S70" s="2">
        <v>401</v>
      </c>
      <c r="T70" s="2">
        <v>351</v>
      </c>
      <c r="U70" s="2">
        <v>13.4</v>
      </c>
      <c r="V70" s="2">
        <v>11.8</v>
      </c>
      <c r="W70" s="2" t="s">
        <v>72</v>
      </c>
      <c r="X70" s="2">
        <v>2</v>
      </c>
      <c r="Y70" s="2">
        <v>2</v>
      </c>
      <c r="Z70" s="2">
        <v>36.644687699999963</v>
      </c>
      <c r="AA70" s="2">
        <f t="shared" si="15"/>
        <v>73.289375399999926</v>
      </c>
      <c r="AB70" s="2" t="s">
        <v>57</v>
      </c>
      <c r="AC70" s="2" t="s">
        <v>57</v>
      </c>
      <c r="AD70" s="2">
        <f t="shared" si="16"/>
        <v>26.8</v>
      </c>
      <c r="AE70" s="2">
        <f t="shared" si="28"/>
        <v>1074.68</v>
      </c>
      <c r="AF70" s="2">
        <f t="shared" si="17"/>
        <v>10746.8</v>
      </c>
      <c r="AG70" s="2">
        <f t="shared" si="18"/>
        <v>336.84</v>
      </c>
      <c r="AH70" s="2">
        <f t="shared" si="19"/>
        <v>3368.3999999999996</v>
      </c>
      <c r="AI70" s="2">
        <f t="shared" si="20"/>
        <v>521.30000000000007</v>
      </c>
      <c r="AJ70" s="2">
        <f t="shared" si="21"/>
        <v>5213.0000000000009</v>
      </c>
      <c r="AK70" s="2">
        <f t="shared" si="22"/>
        <v>216.54</v>
      </c>
      <c r="AL70" s="2">
        <f t="shared" si="23"/>
        <v>2165.4</v>
      </c>
      <c r="AM70" s="2">
        <f t="shared" si="24"/>
        <v>0.50149253731343268</v>
      </c>
      <c r="AN70" s="2">
        <f t="shared" si="25"/>
        <v>14614.250451785703</v>
      </c>
      <c r="AO70" s="2">
        <f t="shared" si="26"/>
        <v>14.614250451785704</v>
      </c>
      <c r="AP70" s="2">
        <f t="shared" si="29"/>
        <v>4.922664122179496</v>
      </c>
    </row>
    <row r="71" spans="1:42" x14ac:dyDescent="0.35">
      <c r="A71" s="2">
        <v>2</v>
      </c>
      <c r="B71" s="3">
        <v>43202</v>
      </c>
      <c r="C71" s="2" t="s">
        <v>51</v>
      </c>
      <c r="D71" s="2" t="s">
        <v>52</v>
      </c>
      <c r="E71" s="2">
        <v>3</v>
      </c>
      <c r="F71" s="2">
        <v>4</v>
      </c>
      <c r="G71" s="2">
        <v>304</v>
      </c>
      <c r="H71" s="2">
        <v>2</v>
      </c>
      <c r="I71" s="2">
        <v>9</v>
      </c>
      <c r="J71" s="2">
        <v>80</v>
      </c>
      <c r="K71" s="2" t="str">
        <f t="shared" si="27"/>
        <v xml:space="preserve">N3 </v>
      </c>
      <c r="L71" s="2" t="s">
        <v>61</v>
      </c>
      <c r="N71" s="2">
        <v>0.74</v>
      </c>
      <c r="O71" s="2">
        <v>3.8</v>
      </c>
      <c r="P71" s="2">
        <v>4.6000000000000005</v>
      </c>
      <c r="Q71" s="2">
        <v>2.1000000000000005</v>
      </c>
      <c r="R71" s="2">
        <v>6</v>
      </c>
      <c r="S71" s="2">
        <v>526</v>
      </c>
      <c r="T71" s="2">
        <v>486</v>
      </c>
      <c r="U71" s="2">
        <v>9.6</v>
      </c>
      <c r="V71" s="2">
        <v>8.6999999999999993</v>
      </c>
      <c r="W71" s="2" t="s">
        <v>73</v>
      </c>
      <c r="X71" s="2">
        <v>5</v>
      </c>
      <c r="Y71" s="2">
        <v>5</v>
      </c>
      <c r="Z71" s="2">
        <v>55.87171479999995</v>
      </c>
      <c r="AA71" s="2">
        <f t="shared" si="15"/>
        <v>55.87171479999995</v>
      </c>
      <c r="AB71" s="2" t="s">
        <v>57</v>
      </c>
      <c r="AC71" s="2" t="s">
        <v>57</v>
      </c>
      <c r="AD71" s="2">
        <f t="shared" si="16"/>
        <v>26.25</v>
      </c>
      <c r="AE71" s="2">
        <f t="shared" si="28"/>
        <v>1380.7500000000002</v>
      </c>
      <c r="AF71" s="2">
        <f t="shared" si="17"/>
        <v>13807.500000000002</v>
      </c>
      <c r="AG71" s="2">
        <f t="shared" si="18"/>
        <v>499.70000000000005</v>
      </c>
      <c r="AH71" s="2">
        <f t="shared" si="19"/>
        <v>4997</v>
      </c>
      <c r="AI71" s="2">
        <f t="shared" si="20"/>
        <v>604.9000000000002</v>
      </c>
      <c r="AJ71" s="2">
        <f t="shared" si="21"/>
        <v>6049.0000000000018</v>
      </c>
      <c r="AK71" s="2">
        <f t="shared" si="22"/>
        <v>276.15000000000009</v>
      </c>
      <c r="AL71" s="2">
        <f t="shared" si="23"/>
        <v>2761.5000000000009</v>
      </c>
      <c r="AM71" s="2">
        <f t="shared" si="24"/>
        <v>0.35625000000000012</v>
      </c>
      <c r="AN71" s="2">
        <f t="shared" si="25"/>
        <v>15683.288364912263</v>
      </c>
      <c r="AO71" s="2">
        <f t="shared" si="26"/>
        <v>15.683288364912261</v>
      </c>
      <c r="AP71" s="2">
        <f t="shared" si="29"/>
        <v>7.8369391959466572</v>
      </c>
    </row>
    <row r="72" spans="1:42" x14ac:dyDescent="0.35">
      <c r="A72" s="2">
        <v>2</v>
      </c>
      <c r="B72" s="3">
        <v>43202</v>
      </c>
      <c r="C72" s="2" t="s">
        <v>51</v>
      </c>
      <c r="D72" s="2" t="s">
        <v>52</v>
      </c>
      <c r="E72" s="2">
        <v>3</v>
      </c>
      <c r="F72" s="2">
        <v>5</v>
      </c>
      <c r="G72" s="2">
        <v>305</v>
      </c>
      <c r="H72" s="2">
        <v>2</v>
      </c>
      <c r="I72" s="2">
        <v>2</v>
      </c>
      <c r="J72" s="2">
        <v>20</v>
      </c>
      <c r="K72" s="2" t="str">
        <f t="shared" si="27"/>
        <v>N1</v>
      </c>
      <c r="L72" s="2" t="s">
        <v>65</v>
      </c>
      <c r="N72" s="2">
        <v>0.77</v>
      </c>
      <c r="O72" s="2">
        <v>3.6000000000000005</v>
      </c>
      <c r="P72" s="2">
        <v>4.2</v>
      </c>
      <c r="Q72" s="2">
        <v>2.4000000000000004</v>
      </c>
      <c r="R72" s="2">
        <v>5</v>
      </c>
      <c r="S72" s="2">
        <v>407</v>
      </c>
      <c r="T72" s="2">
        <v>372</v>
      </c>
      <c r="U72" s="2">
        <v>8.3000000000000007</v>
      </c>
      <c r="V72" s="2">
        <v>7.2</v>
      </c>
      <c r="W72" s="2" t="s">
        <v>72</v>
      </c>
      <c r="X72" s="2">
        <v>1</v>
      </c>
      <c r="Y72" s="2">
        <v>1</v>
      </c>
      <c r="Z72" s="2">
        <v>40.361928999999918</v>
      </c>
      <c r="AA72" s="2">
        <f t="shared" si="15"/>
        <v>80.723857999999836</v>
      </c>
      <c r="AB72" s="2" t="s">
        <v>57</v>
      </c>
      <c r="AC72" s="2" t="s">
        <v>57</v>
      </c>
      <c r="AD72" s="2">
        <f t="shared" si="16"/>
        <v>29.142857142857149</v>
      </c>
      <c r="AE72" s="2">
        <f t="shared" si="28"/>
        <v>1186.1142857142859</v>
      </c>
      <c r="AF72" s="2">
        <f t="shared" si="17"/>
        <v>11861.142857142859</v>
      </c>
      <c r="AG72" s="2">
        <f t="shared" si="18"/>
        <v>418.62857142857149</v>
      </c>
      <c r="AH72" s="2">
        <f t="shared" si="19"/>
        <v>4186.2857142857147</v>
      </c>
      <c r="AI72" s="2">
        <f t="shared" si="20"/>
        <v>488.40000000000003</v>
      </c>
      <c r="AJ72" s="2">
        <f t="shared" si="21"/>
        <v>4884</v>
      </c>
      <c r="AK72" s="2">
        <f t="shared" si="22"/>
        <v>279.08571428571435</v>
      </c>
      <c r="AL72" s="2">
        <f t="shared" si="23"/>
        <v>2790.8571428571436</v>
      </c>
      <c r="AM72" s="2">
        <f t="shared" si="24"/>
        <v>0.47710843373494005</v>
      </c>
      <c r="AN72" s="2">
        <f t="shared" si="25"/>
        <v>16919.394479797935</v>
      </c>
      <c r="AO72" s="2">
        <f t="shared" si="26"/>
        <v>16.919394479797937</v>
      </c>
      <c r="AP72" s="2">
        <f t="shared" si="29"/>
        <v>7.0829419405142691</v>
      </c>
    </row>
    <row r="73" spans="1:42" x14ac:dyDescent="0.35">
      <c r="A73" s="2">
        <v>2</v>
      </c>
      <c r="B73" s="3">
        <v>43202</v>
      </c>
      <c r="C73" s="2" t="s">
        <v>51</v>
      </c>
      <c r="D73" s="2" t="s">
        <v>52</v>
      </c>
      <c r="E73" s="2">
        <v>3</v>
      </c>
      <c r="F73" s="2">
        <v>6</v>
      </c>
      <c r="G73" s="2">
        <v>306</v>
      </c>
      <c r="H73" s="2">
        <v>2</v>
      </c>
      <c r="I73" s="2">
        <v>4</v>
      </c>
      <c r="J73" s="2">
        <v>50</v>
      </c>
      <c r="K73" s="2" t="str">
        <f t="shared" si="27"/>
        <v>N2</v>
      </c>
      <c r="L73" s="2" t="s">
        <v>55</v>
      </c>
      <c r="N73" s="2">
        <v>0.77</v>
      </c>
      <c r="O73" s="2">
        <v>3.5</v>
      </c>
      <c r="P73" s="2">
        <v>6.3</v>
      </c>
      <c r="Q73" s="2">
        <v>2</v>
      </c>
      <c r="R73" s="2">
        <v>5</v>
      </c>
      <c r="S73" s="2">
        <v>395</v>
      </c>
      <c r="T73" s="2">
        <v>347</v>
      </c>
      <c r="U73" s="2">
        <v>12.6</v>
      </c>
      <c r="V73" s="2">
        <v>10.7</v>
      </c>
      <c r="W73" s="2" t="s">
        <v>72</v>
      </c>
      <c r="X73" s="2">
        <v>16</v>
      </c>
      <c r="Y73" s="2">
        <v>16</v>
      </c>
      <c r="Z73" s="2">
        <v>37.31441749999999</v>
      </c>
      <c r="AA73" s="2">
        <f t="shared" si="15"/>
        <v>74.628834999999981</v>
      </c>
      <c r="AB73" s="2" t="s">
        <v>57</v>
      </c>
      <c r="AC73" s="2" t="s">
        <v>57</v>
      </c>
      <c r="AD73" s="2">
        <f t="shared" si="16"/>
        <v>24.583333333333336</v>
      </c>
      <c r="AE73" s="2">
        <f t="shared" si="28"/>
        <v>971.04166666666674</v>
      </c>
      <c r="AF73" s="2">
        <f t="shared" si="17"/>
        <v>9710.4166666666679</v>
      </c>
      <c r="AG73" s="2">
        <f t="shared" si="18"/>
        <v>288.02083333333337</v>
      </c>
      <c r="AH73" s="2">
        <f t="shared" si="19"/>
        <v>2880.2083333333335</v>
      </c>
      <c r="AI73" s="2">
        <f t="shared" si="20"/>
        <v>518.4375</v>
      </c>
      <c r="AJ73" s="2">
        <f t="shared" si="21"/>
        <v>5184.375</v>
      </c>
      <c r="AK73" s="2">
        <f t="shared" si="22"/>
        <v>164.58333333333334</v>
      </c>
      <c r="AL73" s="2">
        <f t="shared" si="23"/>
        <v>1645.8333333333335</v>
      </c>
      <c r="AM73" s="2">
        <f t="shared" si="24"/>
        <v>0.5277777777777779</v>
      </c>
      <c r="AN73" s="2">
        <f t="shared" si="25"/>
        <v>14140.200315789467</v>
      </c>
      <c r="AO73" s="2">
        <f t="shared" si="26"/>
        <v>14.140200315789466</v>
      </c>
      <c r="AP73" s="2">
        <f t="shared" si="29"/>
        <v>4.072672278453946</v>
      </c>
    </row>
    <row r="74" spans="1:42" x14ac:dyDescent="0.35">
      <c r="A74" s="2">
        <v>2</v>
      </c>
      <c r="B74" s="3">
        <v>43202</v>
      </c>
      <c r="C74" s="2" t="s">
        <v>51</v>
      </c>
      <c r="D74" s="2" t="s">
        <v>52</v>
      </c>
      <c r="E74" s="2">
        <v>4</v>
      </c>
      <c r="F74" s="2">
        <v>1</v>
      </c>
      <c r="G74" s="2">
        <v>401</v>
      </c>
      <c r="H74" s="2">
        <v>2</v>
      </c>
      <c r="I74" s="2">
        <v>6</v>
      </c>
      <c r="J74" s="2">
        <v>50</v>
      </c>
      <c r="K74" s="2" t="str">
        <f t="shared" si="27"/>
        <v>N2</v>
      </c>
      <c r="L74" s="2" t="s">
        <v>61</v>
      </c>
      <c r="N74" s="2">
        <v>0.75</v>
      </c>
      <c r="O74" s="2">
        <v>3.1000000000000005</v>
      </c>
      <c r="P74" s="2">
        <v>5.8</v>
      </c>
      <c r="Q74" s="2">
        <v>2.8</v>
      </c>
      <c r="R74" s="2">
        <v>6</v>
      </c>
      <c r="S74" s="2">
        <v>481</v>
      </c>
      <c r="T74" s="2">
        <v>442</v>
      </c>
      <c r="U74" s="2">
        <v>13.4</v>
      </c>
      <c r="V74" s="2">
        <v>10.7</v>
      </c>
      <c r="W74" s="2" t="s">
        <v>73</v>
      </c>
      <c r="X74" s="2">
        <v>9</v>
      </c>
      <c r="Y74" s="2">
        <v>9</v>
      </c>
      <c r="Z74" s="2">
        <v>107.96850229999995</v>
      </c>
      <c r="AA74" s="2">
        <f t="shared" si="15"/>
        <v>107.96850229999995</v>
      </c>
      <c r="AB74" s="2" t="s">
        <v>57</v>
      </c>
      <c r="AC74" s="2" t="s">
        <v>57</v>
      </c>
      <c r="AD74" s="2">
        <f t="shared" si="16"/>
        <v>30</v>
      </c>
      <c r="AE74" s="2">
        <f t="shared" si="28"/>
        <v>1442.9999999999998</v>
      </c>
      <c r="AF74" s="2">
        <f t="shared" si="17"/>
        <v>14429.999999999998</v>
      </c>
      <c r="AG74" s="2">
        <f t="shared" si="18"/>
        <v>382.33333333333337</v>
      </c>
      <c r="AH74" s="2">
        <f t="shared" si="19"/>
        <v>3823.3333333333335</v>
      </c>
      <c r="AI74" s="2">
        <f t="shared" si="20"/>
        <v>715.33333333333326</v>
      </c>
      <c r="AJ74" s="2">
        <f t="shared" si="21"/>
        <v>7153.333333333333</v>
      </c>
      <c r="AK74" s="2">
        <f t="shared" si="22"/>
        <v>345.33333333333331</v>
      </c>
      <c r="AL74" s="2">
        <f t="shared" si="23"/>
        <v>3453.333333333333</v>
      </c>
      <c r="AM74" s="2">
        <f t="shared" si="24"/>
        <v>0.62462686567164216</v>
      </c>
      <c r="AN74" s="2">
        <f t="shared" si="25"/>
        <v>17285.27993811229</v>
      </c>
      <c r="AO74" s="2">
        <f t="shared" si="26"/>
        <v>17.285279938112286</v>
      </c>
      <c r="AP74" s="2">
        <f t="shared" si="29"/>
        <v>6.6087386963382642</v>
      </c>
    </row>
    <row r="75" spans="1:42" x14ac:dyDescent="0.35">
      <c r="A75" s="2">
        <v>2</v>
      </c>
      <c r="B75" s="3">
        <v>43202</v>
      </c>
      <c r="C75" s="2" t="s">
        <v>51</v>
      </c>
      <c r="D75" s="2" t="s">
        <v>52</v>
      </c>
      <c r="E75" s="2">
        <v>4</v>
      </c>
      <c r="F75" s="2">
        <v>2</v>
      </c>
      <c r="G75" s="2">
        <v>402</v>
      </c>
      <c r="H75" s="2">
        <v>2</v>
      </c>
      <c r="I75" s="2">
        <v>5</v>
      </c>
      <c r="J75" s="2">
        <v>50</v>
      </c>
      <c r="K75" s="2" t="str">
        <f t="shared" si="27"/>
        <v>N2</v>
      </c>
      <c r="L75" s="2" t="s">
        <v>65</v>
      </c>
      <c r="N75" s="2">
        <v>0.73</v>
      </c>
      <c r="O75" s="2">
        <v>3.5</v>
      </c>
      <c r="P75" s="2">
        <v>5.6000000000000005</v>
      </c>
      <c r="Q75" s="2">
        <v>2.7</v>
      </c>
      <c r="R75" s="2">
        <v>5</v>
      </c>
      <c r="S75" s="2">
        <f>AVERAGE(S62,S86,S101)</f>
        <v>382</v>
      </c>
      <c r="T75" s="2">
        <v>342</v>
      </c>
      <c r="U75" s="2">
        <v>10.1</v>
      </c>
      <c r="V75" s="2">
        <v>8.8000000000000007</v>
      </c>
      <c r="W75" s="2" t="s">
        <v>73</v>
      </c>
      <c r="X75" s="2">
        <v>7</v>
      </c>
      <c r="Y75" s="2">
        <v>7</v>
      </c>
      <c r="Z75" s="2">
        <v>41.219568600000002</v>
      </c>
      <c r="AA75" s="2">
        <f t="shared" si="15"/>
        <v>41.219568600000002</v>
      </c>
      <c r="AB75" s="2" t="s">
        <v>57</v>
      </c>
      <c r="AC75" s="2" t="s">
        <v>57</v>
      </c>
      <c r="AD75" s="2">
        <f t="shared" si="16"/>
        <v>29.500000000000004</v>
      </c>
      <c r="AE75" s="2">
        <f t="shared" si="28"/>
        <v>1126.9000000000001</v>
      </c>
      <c r="AF75" s="2">
        <f t="shared" si="17"/>
        <v>11269</v>
      </c>
      <c r="AG75" s="2">
        <f t="shared" si="18"/>
        <v>334.25</v>
      </c>
      <c r="AH75" s="2">
        <f t="shared" si="19"/>
        <v>3342.5</v>
      </c>
      <c r="AI75" s="2">
        <f t="shared" si="20"/>
        <v>534.80000000000007</v>
      </c>
      <c r="AJ75" s="2">
        <f t="shared" si="21"/>
        <v>5348.0000000000009</v>
      </c>
      <c r="AK75" s="2">
        <f t="shared" si="22"/>
        <v>257.85000000000002</v>
      </c>
      <c r="AL75" s="2">
        <f t="shared" si="23"/>
        <v>2578.5</v>
      </c>
      <c r="AM75" s="2">
        <f t="shared" si="24"/>
        <v>0.45049504950495012</v>
      </c>
      <c r="AN75" s="2">
        <f t="shared" si="25"/>
        <v>9149.8383046153922</v>
      </c>
      <c r="AO75" s="2">
        <f t="shared" si="26"/>
        <v>9.1498383046153933</v>
      </c>
      <c r="AP75" s="2">
        <f t="shared" si="29"/>
        <v>3.0583334533176951</v>
      </c>
    </row>
    <row r="76" spans="1:42" x14ac:dyDescent="0.35">
      <c r="A76" s="2">
        <v>2</v>
      </c>
      <c r="B76" s="3">
        <v>43202</v>
      </c>
      <c r="C76" s="2" t="s">
        <v>51</v>
      </c>
      <c r="D76" s="2" t="s">
        <v>52</v>
      </c>
      <c r="E76" s="2">
        <v>4</v>
      </c>
      <c r="F76" s="2">
        <v>3</v>
      </c>
      <c r="G76" s="2">
        <v>403</v>
      </c>
      <c r="H76" s="2">
        <v>2</v>
      </c>
      <c r="I76" s="2">
        <v>10</v>
      </c>
      <c r="J76" s="2">
        <v>100</v>
      </c>
      <c r="K76" s="2" t="str">
        <f t="shared" si="27"/>
        <v>N4</v>
      </c>
      <c r="L76" s="2" t="s">
        <v>55</v>
      </c>
      <c r="N76" s="2">
        <v>0.77</v>
      </c>
      <c r="O76" s="2">
        <v>5.2</v>
      </c>
      <c r="P76" s="2">
        <v>6.3</v>
      </c>
      <c r="Q76" s="2">
        <v>2.2999999999999998</v>
      </c>
      <c r="R76" s="2">
        <v>6</v>
      </c>
      <c r="S76" s="2">
        <v>437</v>
      </c>
      <c r="T76" s="2">
        <v>396</v>
      </c>
      <c r="U76" s="2">
        <v>16.399999999999999</v>
      </c>
      <c r="V76" s="2">
        <v>14.2</v>
      </c>
      <c r="W76" s="2" t="s">
        <v>73</v>
      </c>
      <c r="X76" s="2">
        <v>11</v>
      </c>
      <c r="Y76" s="2">
        <v>11</v>
      </c>
      <c r="Z76" s="2">
        <v>77.741524599999934</v>
      </c>
      <c r="AA76" s="2">
        <f t="shared" si="15"/>
        <v>77.741524599999934</v>
      </c>
      <c r="AB76" s="2" t="s">
        <v>57</v>
      </c>
      <c r="AC76" s="2" t="s">
        <v>57</v>
      </c>
      <c r="AD76" s="2">
        <f t="shared" si="16"/>
        <v>33.658536585365859</v>
      </c>
      <c r="AE76" s="2">
        <f t="shared" si="28"/>
        <v>1470.8780487804881</v>
      </c>
      <c r="AF76" s="2">
        <f t="shared" si="17"/>
        <v>14708.780487804883</v>
      </c>
      <c r="AG76" s="2">
        <f t="shared" si="18"/>
        <v>554.24390243902451</v>
      </c>
      <c r="AH76" s="2">
        <f t="shared" si="19"/>
        <v>5542.4390243902444</v>
      </c>
      <c r="AI76" s="2">
        <f t="shared" si="20"/>
        <v>671.48780487804891</v>
      </c>
      <c r="AJ76" s="2">
        <f t="shared" si="21"/>
        <v>6714.8780487804888</v>
      </c>
      <c r="AK76" s="2">
        <f t="shared" si="22"/>
        <v>245.14634146341467</v>
      </c>
      <c r="AL76" s="2">
        <f t="shared" si="23"/>
        <v>2451.4634146341468</v>
      </c>
      <c r="AM76" s="2">
        <f t="shared" si="24"/>
        <v>0.69756097560975605</v>
      </c>
      <c r="AN76" s="2">
        <f t="shared" si="25"/>
        <v>11144.764016083907</v>
      </c>
      <c r="AO76" s="2">
        <f t="shared" si="26"/>
        <v>11.144764016083908</v>
      </c>
      <c r="AP76" s="2">
        <f t="shared" si="29"/>
        <v>6.1769175000363612</v>
      </c>
    </row>
    <row r="77" spans="1:42" x14ac:dyDescent="0.35">
      <c r="A77" s="2">
        <v>2</v>
      </c>
      <c r="B77" s="3">
        <v>43202</v>
      </c>
      <c r="C77" s="2" t="s">
        <v>51</v>
      </c>
      <c r="D77" s="2" t="s">
        <v>52</v>
      </c>
      <c r="E77" s="2">
        <v>4</v>
      </c>
      <c r="F77" s="2">
        <v>4</v>
      </c>
      <c r="G77" s="2">
        <v>404</v>
      </c>
      <c r="H77" s="2">
        <v>2</v>
      </c>
      <c r="I77" s="2">
        <v>1</v>
      </c>
      <c r="J77" s="2">
        <v>20</v>
      </c>
      <c r="K77" s="2" t="str">
        <f t="shared" si="27"/>
        <v>N1</v>
      </c>
      <c r="L77" s="2" t="s">
        <v>55</v>
      </c>
      <c r="N77" s="2">
        <v>0.76</v>
      </c>
      <c r="O77" s="2">
        <v>4.3999999999999995</v>
      </c>
      <c r="P77" s="2">
        <v>5.0000000000000009</v>
      </c>
      <c r="Q77" s="2">
        <v>2.1000000000000005</v>
      </c>
      <c r="R77" s="2">
        <v>5</v>
      </c>
      <c r="S77" s="2">
        <v>541</v>
      </c>
      <c r="T77" s="2">
        <v>491</v>
      </c>
      <c r="U77" s="2">
        <v>16.3</v>
      </c>
      <c r="V77" s="2">
        <v>14.1</v>
      </c>
      <c r="W77" s="2" t="s">
        <v>73</v>
      </c>
      <c r="X77" s="2">
        <v>8</v>
      </c>
      <c r="Y77" s="2">
        <v>8</v>
      </c>
      <c r="Z77" s="2">
        <v>85.845736999999986</v>
      </c>
      <c r="AA77" s="2">
        <f t="shared" si="15"/>
        <v>85.845736999999986</v>
      </c>
      <c r="AB77" s="2" t="s">
        <v>57</v>
      </c>
      <c r="AC77" s="2" t="s">
        <v>57</v>
      </c>
      <c r="AD77" s="2">
        <f t="shared" si="16"/>
        <v>23</v>
      </c>
      <c r="AE77" s="2">
        <f t="shared" si="28"/>
        <v>1244.3000000000002</v>
      </c>
      <c r="AF77" s="2">
        <f t="shared" si="17"/>
        <v>12443.000000000002</v>
      </c>
      <c r="AG77" s="2">
        <f t="shared" si="18"/>
        <v>476.08000000000004</v>
      </c>
      <c r="AH77" s="2">
        <f t="shared" si="19"/>
        <v>4760.8</v>
      </c>
      <c r="AI77" s="2">
        <f t="shared" si="20"/>
        <v>541.00000000000023</v>
      </c>
      <c r="AJ77" s="2">
        <f t="shared" si="21"/>
        <v>5410.0000000000018</v>
      </c>
      <c r="AK77" s="2">
        <f t="shared" si="22"/>
        <v>227.22000000000011</v>
      </c>
      <c r="AL77" s="2">
        <f t="shared" si="23"/>
        <v>2272.2000000000007</v>
      </c>
      <c r="AM77" s="2">
        <f t="shared" si="24"/>
        <v>0.59386503067484675</v>
      </c>
      <c r="AN77" s="2">
        <f t="shared" si="25"/>
        <v>14455.428854338837</v>
      </c>
      <c r="AO77" s="2">
        <f t="shared" si="26"/>
        <v>14.455428854338839</v>
      </c>
      <c r="AP77" s="2">
        <f t="shared" si="29"/>
        <v>6.8819405689736355</v>
      </c>
    </row>
    <row r="78" spans="1:42" x14ac:dyDescent="0.35">
      <c r="A78" s="2">
        <v>2</v>
      </c>
      <c r="B78" s="3">
        <v>43202</v>
      </c>
      <c r="C78" s="2" t="s">
        <v>51</v>
      </c>
      <c r="D78" s="2" t="s">
        <v>52</v>
      </c>
      <c r="E78" s="2">
        <v>4</v>
      </c>
      <c r="F78" s="2">
        <v>5</v>
      </c>
      <c r="G78" s="2">
        <v>405</v>
      </c>
      <c r="H78" s="2">
        <v>2</v>
      </c>
      <c r="I78" s="2">
        <v>7</v>
      </c>
      <c r="J78" s="2">
        <v>80</v>
      </c>
      <c r="K78" s="2" t="str">
        <f t="shared" si="27"/>
        <v xml:space="preserve">N3 </v>
      </c>
      <c r="L78" s="2" t="s">
        <v>55</v>
      </c>
      <c r="N78" s="2">
        <v>0.77</v>
      </c>
      <c r="O78" s="2">
        <v>4.3</v>
      </c>
      <c r="P78" s="2">
        <v>6.3</v>
      </c>
      <c r="Q78" s="2">
        <v>2.1000000000000005</v>
      </c>
      <c r="R78" s="2">
        <v>7</v>
      </c>
      <c r="S78" s="2">
        <v>492</v>
      </c>
      <c r="T78" s="2">
        <v>440</v>
      </c>
      <c r="U78" s="2">
        <v>18.399999999999999</v>
      </c>
      <c r="V78" s="2">
        <v>16.3</v>
      </c>
      <c r="W78" s="2" t="s">
        <v>73</v>
      </c>
      <c r="X78" s="2">
        <v>10</v>
      </c>
      <c r="Y78" s="2">
        <v>10</v>
      </c>
      <c r="Z78" s="2">
        <v>95.3038636</v>
      </c>
      <c r="AA78" s="2">
        <f t="shared" si="15"/>
        <v>95.3038636</v>
      </c>
      <c r="AB78" s="2" t="s">
        <v>57</v>
      </c>
      <c r="AC78" s="2" t="s">
        <v>57</v>
      </c>
      <c r="AD78" s="2">
        <f t="shared" si="16"/>
        <v>24.423076923076923</v>
      </c>
      <c r="AE78" s="2">
        <f t="shared" si="28"/>
        <v>1201.6153846153845</v>
      </c>
      <c r="AF78" s="2">
        <f t="shared" si="17"/>
        <v>12016.153846153846</v>
      </c>
      <c r="AG78" s="2">
        <f t="shared" si="18"/>
        <v>406.84615384615381</v>
      </c>
      <c r="AH78" s="2">
        <f t="shared" si="19"/>
        <v>4068.4615384615381</v>
      </c>
      <c r="AI78" s="2">
        <f t="shared" si="20"/>
        <v>596.07692307692309</v>
      </c>
      <c r="AJ78" s="2">
        <f t="shared" si="21"/>
        <v>5960.7692307692314</v>
      </c>
      <c r="AK78" s="2">
        <f t="shared" si="22"/>
        <v>198.69230769230774</v>
      </c>
      <c r="AL78" s="2">
        <f t="shared" si="23"/>
        <v>1986.9230769230774</v>
      </c>
      <c r="AM78" s="2">
        <f t="shared" si="24"/>
        <v>0.49076086956521692</v>
      </c>
      <c r="AN78" s="2">
        <f t="shared" si="25"/>
        <v>19419.613402436342</v>
      </c>
      <c r="AO78" s="2">
        <f t="shared" si="26"/>
        <v>19.41961340243634</v>
      </c>
      <c r="AP78" s="2">
        <f t="shared" si="29"/>
        <v>7.9007950219604455</v>
      </c>
    </row>
    <row r="79" spans="1:42" x14ac:dyDescent="0.35">
      <c r="A79" s="2">
        <v>2</v>
      </c>
      <c r="B79" s="3">
        <v>43202</v>
      </c>
      <c r="C79" s="2" t="s">
        <v>51</v>
      </c>
      <c r="D79" s="2" t="s">
        <v>52</v>
      </c>
      <c r="E79" s="2">
        <v>4</v>
      </c>
      <c r="F79" s="2">
        <v>6</v>
      </c>
      <c r="G79" s="2">
        <v>406</v>
      </c>
      <c r="H79" s="2">
        <v>2</v>
      </c>
      <c r="I79" s="2">
        <v>12</v>
      </c>
      <c r="J79" s="2">
        <v>100</v>
      </c>
      <c r="K79" s="2" t="str">
        <f t="shared" si="27"/>
        <v>N4</v>
      </c>
      <c r="L79" s="2" t="s">
        <v>61</v>
      </c>
      <c r="N79" s="2">
        <v>0.77</v>
      </c>
      <c r="O79" s="2">
        <v>4.3999999999999995</v>
      </c>
      <c r="P79" s="2">
        <v>7.3</v>
      </c>
      <c r="Q79" s="2">
        <v>3.3</v>
      </c>
      <c r="R79" s="2">
        <v>6</v>
      </c>
      <c r="S79" s="2">
        <v>475</v>
      </c>
      <c r="T79" s="2">
        <v>423</v>
      </c>
      <c r="U79" s="2">
        <v>10.5</v>
      </c>
      <c r="V79" s="2">
        <v>9.8000000000000007</v>
      </c>
      <c r="W79" s="2" t="s">
        <v>73</v>
      </c>
      <c r="X79" s="2">
        <v>6</v>
      </c>
      <c r="Y79" s="2">
        <v>6</v>
      </c>
      <c r="Z79" s="2">
        <v>63.311015600000019</v>
      </c>
      <c r="AA79" s="2">
        <f t="shared" si="15"/>
        <v>63.311015600000019</v>
      </c>
      <c r="AB79" s="2" t="s">
        <v>57</v>
      </c>
      <c r="AC79" s="2" t="s">
        <v>57</v>
      </c>
      <c r="AD79" s="2">
        <f t="shared" si="16"/>
        <v>28.846153846153843</v>
      </c>
      <c r="AE79" s="2">
        <f t="shared" si="28"/>
        <v>1370.1923076923074</v>
      </c>
      <c r="AF79" s="2">
        <f t="shared" si="17"/>
        <v>13701.923076923074</v>
      </c>
      <c r="AG79" s="2">
        <f t="shared" si="18"/>
        <v>401.92307692307674</v>
      </c>
      <c r="AH79" s="2">
        <f t="shared" si="19"/>
        <v>4019.2307692307672</v>
      </c>
      <c r="AI79" s="2">
        <f t="shared" si="20"/>
        <v>666.82692307692287</v>
      </c>
      <c r="AJ79" s="2">
        <f t="shared" si="21"/>
        <v>6668.2692307692287</v>
      </c>
      <c r="AK79" s="2">
        <f t="shared" si="22"/>
        <v>301.44230769230762</v>
      </c>
      <c r="AL79" s="2">
        <f t="shared" si="23"/>
        <v>3014.4230769230762</v>
      </c>
      <c r="AM79" s="2">
        <f t="shared" si="24"/>
        <v>0.293333333333333</v>
      </c>
      <c r="AN79" s="2">
        <f t="shared" si="25"/>
        <v>21583.300772727303</v>
      </c>
      <c r="AO79" s="2">
        <f t="shared" si="26"/>
        <v>21.583300772727302</v>
      </c>
      <c r="AP79" s="2">
        <f t="shared" si="29"/>
        <v>8.6748266567307759</v>
      </c>
    </row>
    <row r="80" spans="1:42" x14ac:dyDescent="0.35">
      <c r="A80" s="2">
        <v>2</v>
      </c>
      <c r="B80" s="3">
        <v>43202</v>
      </c>
      <c r="C80" s="2" t="s">
        <v>51</v>
      </c>
      <c r="D80" s="2" t="s">
        <v>52</v>
      </c>
      <c r="E80" s="2">
        <v>5</v>
      </c>
      <c r="F80" s="2">
        <v>1</v>
      </c>
      <c r="G80" s="2">
        <v>501</v>
      </c>
      <c r="H80" s="2">
        <v>3</v>
      </c>
      <c r="I80" s="2">
        <v>10</v>
      </c>
      <c r="J80" s="2">
        <v>100</v>
      </c>
      <c r="K80" s="2" t="str">
        <f t="shared" si="27"/>
        <v>N4</v>
      </c>
      <c r="L80" s="2" t="s">
        <v>55</v>
      </c>
      <c r="N80" s="2">
        <v>0.77</v>
      </c>
      <c r="O80" s="2">
        <v>3.6000000000000005</v>
      </c>
      <c r="P80" s="2">
        <v>6.7</v>
      </c>
      <c r="Q80" s="2">
        <v>2.9000000000000004</v>
      </c>
      <c r="R80" s="2">
        <v>7</v>
      </c>
      <c r="S80" s="2">
        <v>330</v>
      </c>
      <c r="T80" s="2">
        <v>280</v>
      </c>
      <c r="U80" s="2">
        <v>15.2</v>
      </c>
      <c r="V80" s="2">
        <v>13.4</v>
      </c>
      <c r="W80" s="2" t="s">
        <v>73</v>
      </c>
      <c r="X80" s="2">
        <v>20</v>
      </c>
      <c r="Y80" s="2">
        <v>20</v>
      </c>
      <c r="Z80" s="2">
        <v>81.49731149999991</v>
      </c>
      <c r="AA80" s="2">
        <f t="shared" si="15"/>
        <v>81.49731149999991</v>
      </c>
      <c r="AB80" s="2" t="s">
        <v>57</v>
      </c>
      <c r="AC80" s="2" t="s">
        <v>57</v>
      </c>
      <c r="AD80" s="2">
        <f t="shared" si="16"/>
        <v>26.400000000000002</v>
      </c>
      <c r="AE80" s="2">
        <f t="shared" si="28"/>
        <v>871.2</v>
      </c>
      <c r="AF80" s="2">
        <f t="shared" si="17"/>
        <v>8712</v>
      </c>
      <c r="AG80" s="2">
        <f t="shared" si="18"/>
        <v>237.60000000000005</v>
      </c>
      <c r="AH80" s="2">
        <f t="shared" si="19"/>
        <v>2376.0000000000005</v>
      </c>
      <c r="AI80" s="2">
        <f t="shared" si="20"/>
        <v>442.20000000000005</v>
      </c>
      <c r="AJ80" s="2">
        <f t="shared" si="21"/>
        <v>4422</v>
      </c>
      <c r="AK80" s="2">
        <f t="shared" si="22"/>
        <v>191.4</v>
      </c>
      <c r="AL80" s="2">
        <f t="shared" si="23"/>
        <v>1914</v>
      </c>
      <c r="AM80" s="2">
        <f t="shared" si="24"/>
        <v>0.42631578947368404</v>
      </c>
      <c r="AN80" s="2">
        <f t="shared" si="25"/>
        <v>19116.653314814801</v>
      </c>
      <c r="AO80" s="2">
        <f t="shared" si="26"/>
        <v>19.116653314814798</v>
      </c>
      <c r="AP80" s="2">
        <f t="shared" si="29"/>
        <v>4.5421168275999975</v>
      </c>
    </row>
    <row r="81" spans="1:42" x14ac:dyDescent="0.35">
      <c r="A81" s="2">
        <v>2</v>
      </c>
      <c r="B81" s="3">
        <v>43202</v>
      </c>
      <c r="C81" s="2" t="s">
        <v>51</v>
      </c>
      <c r="D81" s="2" t="s">
        <v>52</v>
      </c>
      <c r="E81" s="2">
        <v>5</v>
      </c>
      <c r="F81" s="2">
        <v>2</v>
      </c>
      <c r="G81" s="2">
        <v>502</v>
      </c>
      <c r="H81" s="2">
        <v>3</v>
      </c>
      <c r="I81" s="2">
        <v>11</v>
      </c>
      <c r="J81" s="2">
        <v>100</v>
      </c>
      <c r="K81" s="2" t="str">
        <f t="shared" si="27"/>
        <v>N4</v>
      </c>
      <c r="L81" s="2" t="s">
        <v>65</v>
      </c>
      <c r="N81" s="2">
        <v>0.72</v>
      </c>
      <c r="O81" s="2">
        <v>3.3</v>
      </c>
      <c r="P81" s="2">
        <v>5.6000000000000005</v>
      </c>
      <c r="Q81" s="2">
        <v>3.3</v>
      </c>
      <c r="R81" s="2">
        <v>6</v>
      </c>
      <c r="S81" s="2">
        <v>410</v>
      </c>
      <c r="T81" s="2">
        <v>361</v>
      </c>
      <c r="U81" s="2">
        <v>13.2</v>
      </c>
      <c r="V81" s="2">
        <v>12.2</v>
      </c>
      <c r="W81" s="2" t="s">
        <v>72</v>
      </c>
      <c r="X81" s="2">
        <v>25</v>
      </c>
      <c r="Y81" s="2">
        <v>25</v>
      </c>
      <c r="Z81" s="2">
        <v>39.167015399999968</v>
      </c>
      <c r="AA81" s="2">
        <f t="shared" si="15"/>
        <v>78.334030799999937</v>
      </c>
      <c r="AB81" s="2" t="s">
        <v>57</v>
      </c>
      <c r="AC81" s="2" t="s">
        <v>57</v>
      </c>
      <c r="AD81" s="2">
        <f t="shared" si="16"/>
        <v>24.897959183673468</v>
      </c>
      <c r="AE81" s="2">
        <f t="shared" si="28"/>
        <v>1020.8163265306122</v>
      </c>
      <c r="AF81" s="2">
        <f t="shared" si="17"/>
        <v>10208.163265306122</v>
      </c>
      <c r="AG81" s="2">
        <f t="shared" si="18"/>
        <v>276.12244897959187</v>
      </c>
      <c r="AH81" s="2">
        <f t="shared" si="19"/>
        <v>2761.2244897959185</v>
      </c>
      <c r="AI81" s="2">
        <f t="shared" si="20"/>
        <v>468.57142857142861</v>
      </c>
      <c r="AJ81" s="2">
        <f t="shared" si="21"/>
        <v>4685.7142857142862</v>
      </c>
      <c r="AK81" s="2">
        <f t="shared" si="22"/>
        <v>276.12244897959187</v>
      </c>
      <c r="AL81" s="2">
        <f t="shared" si="23"/>
        <v>2761.2244897959185</v>
      </c>
      <c r="AM81" s="2">
        <f t="shared" si="24"/>
        <v>0.25</v>
      </c>
      <c r="AN81" s="2">
        <f t="shared" si="25"/>
        <v>31333.612319999975</v>
      </c>
      <c r="AO81" s="2">
        <f t="shared" si="26"/>
        <v>31.333612319999975</v>
      </c>
      <c r="AP81" s="2">
        <f t="shared" si="29"/>
        <v>8.6519137691755041</v>
      </c>
    </row>
    <row r="82" spans="1:42" x14ac:dyDescent="0.35">
      <c r="A82" s="2">
        <v>2</v>
      </c>
      <c r="B82" s="3">
        <v>43202</v>
      </c>
      <c r="C82" s="2" t="s">
        <v>51</v>
      </c>
      <c r="D82" s="2" t="s">
        <v>52</v>
      </c>
      <c r="E82" s="2">
        <v>5</v>
      </c>
      <c r="F82" s="2">
        <v>3</v>
      </c>
      <c r="G82" s="2">
        <v>503</v>
      </c>
      <c r="H82" s="2">
        <v>3</v>
      </c>
      <c r="I82" s="2">
        <v>12</v>
      </c>
      <c r="J82" s="2">
        <v>100</v>
      </c>
      <c r="K82" s="2" t="str">
        <f t="shared" si="27"/>
        <v>N4</v>
      </c>
      <c r="L82" s="2" t="s">
        <v>61</v>
      </c>
      <c r="N82" s="2">
        <v>0.75</v>
      </c>
      <c r="O82" s="2">
        <v>4.5000000000000009</v>
      </c>
      <c r="P82" s="2">
        <v>6.3999999999999995</v>
      </c>
      <c r="Q82" s="2">
        <v>2.5</v>
      </c>
      <c r="R82" s="2">
        <v>7</v>
      </c>
      <c r="S82" s="2">
        <v>450</v>
      </c>
      <c r="T82" s="2">
        <v>403</v>
      </c>
      <c r="U82" s="2">
        <v>18.3</v>
      </c>
      <c r="V82" s="2">
        <v>16.7</v>
      </c>
      <c r="W82" s="2" t="s">
        <v>73</v>
      </c>
      <c r="X82" s="2">
        <v>12</v>
      </c>
      <c r="Y82" s="2">
        <v>12</v>
      </c>
      <c r="Z82" s="2">
        <v>94.622088299999973</v>
      </c>
      <c r="AA82" s="2">
        <f t="shared" si="15"/>
        <v>94.622088299999973</v>
      </c>
      <c r="AB82" s="2" t="s">
        <v>57</v>
      </c>
      <c r="AC82" s="2" t="s">
        <v>57</v>
      </c>
      <c r="AD82" s="2">
        <f t="shared" si="16"/>
        <v>28.510638297872344</v>
      </c>
      <c r="AE82" s="2">
        <f t="shared" si="28"/>
        <v>1282.9787234042556</v>
      </c>
      <c r="AF82" s="2">
        <f t="shared" si="17"/>
        <v>12829.787234042555</v>
      </c>
      <c r="AG82" s="2">
        <f t="shared" si="18"/>
        <v>430.85106382978739</v>
      </c>
      <c r="AH82" s="2">
        <f t="shared" si="19"/>
        <v>4308.5106382978738</v>
      </c>
      <c r="AI82" s="2">
        <f t="shared" si="20"/>
        <v>612.76595744680856</v>
      </c>
      <c r="AJ82" s="2">
        <f t="shared" si="21"/>
        <v>6127.6595744680853</v>
      </c>
      <c r="AK82" s="2">
        <f t="shared" si="22"/>
        <v>239.36170212765961</v>
      </c>
      <c r="AL82" s="2">
        <f t="shared" si="23"/>
        <v>2393.617021276596</v>
      </c>
      <c r="AM82" s="2">
        <f t="shared" si="24"/>
        <v>0.39344262295082005</v>
      </c>
      <c r="AN82" s="2">
        <f t="shared" si="25"/>
        <v>24049.780776249972</v>
      </c>
      <c r="AO82" s="2">
        <f t="shared" si="26"/>
        <v>24.049780776249971</v>
      </c>
      <c r="AP82" s="2">
        <f t="shared" si="29"/>
        <v>10.361873632320471</v>
      </c>
    </row>
    <row r="83" spans="1:42" x14ac:dyDescent="0.35">
      <c r="A83" s="2">
        <v>2</v>
      </c>
      <c r="B83" s="3">
        <v>43202</v>
      </c>
      <c r="C83" s="2" t="s">
        <v>51</v>
      </c>
      <c r="D83" s="2" t="s">
        <v>52</v>
      </c>
      <c r="E83" s="2">
        <v>5</v>
      </c>
      <c r="F83" s="2">
        <v>4</v>
      </c>
      <c r="G83" s="2">
        <v>504</v>
      </c>
      <c r="H83" s="2">
        <v>3</v>
      </c>
      <c r="I83" s="2">
        <v>6</v>
      </c>
      <c r="J83" s="2">
        <v>50</v>
      </c>
      <c r="K83" s="2" t="str">
        <f t="shared" si="27"/>
        <v>N2</v>
      </c>
      <c r="L83" s="2" t="s">
        <v>61</v>
      </c>
      <c r="N83" s="2">
        <v>0.75</v>
      </c>
      <c r="O83" s="2">
        <v>3.9000000000000004</v>
      </c>
      <c r="P83" s="2">
        <v>5.0000000000000009</v>
      </c>
      <c r="Q83" s="2">
        <v>3.7</v>
      </c>
      <c r="R83" s="2">
        <v>4</v>
      </c>
      <c r="S83" s="2">
        <v>512</v>
      </c>
      <c r="T83" s="2">
        <v>461</v>
      </c>
      <c r="U83" s="2">
        <v>14.8</v>
      </c>
      <c r="V83" s="2">
        <v>13.1</v>
      </c>
      <c r="W83" s="2" t="s">
        <v>73</v>
      </c>
      <c r="X83" s="2">
        <v>17</v>
      </c>
      <c r="Y83" s="2">
        <v>17</v>
      </c>
      <c r="Z83" s="2">
        <v>105.41726539999996</v>
      </c>
      <c r="AA83" s="2">
        <f t="shared" si="15"/>
        <v>105.41726539999996</v>
      </c>
      <c r="AB83" s="2" t="s">
        <v>57</v>
      </c>
      <c r="AC83" s="2" t="s">
        <v>57</v>
      </c>
      <c r="AD83" s="2">
        <f t="shared" si="16"/>
        <v>24.705882352941181</v>
      </c>
      <c r="AE83" s="2">
        <f t="shared" si="28"/>
        <v>1264.9411764705885</v>
      </c>
      <c r="AF83" s="2">
        <f t="shared" si="17"/>
        <v>12649.411764705885</v>
      </c>
      <c r="AG83" s="2">
        <f t="shared" si="18"/>
        <v>391.52941176470597</v>
      </c>
      <c r="AH83" s="2">
        <f t="shared" si="19"/>
        <v>3915.2941176470599</v>
      </c>
      <c r="AI83" s="2">
        <f t="shared" si="20"/>
        <v>501.96078431372564</v>
      </c>
      <c r="AJ83" s="2">
        <f t="shared" si="21"/>
        <v>5019.6078431372571</v>
      </c>
      <c r="AK83" s="2">
        <f t="shared" si="22"/>
        <v>371.45098039215691</v>
      </c>
      <c r="AL83" s="2">
        <f t="shared" si="23"/>
        <v>3714.5098039215691</v>
      </c>
      <c r="AM83" s="2">
        <f t="shared" si="24"/>
        <v>0.44797297297297328</v>
      </c>
      <c r="AN83" s="2">
        <f t="shared" si="25"/>
        <v>23532.059244645527</v>
      </c>
      <c r="AO83" s="2">
        <f t="shared" si="26"/>
        <v>23.532059244645524</v>
      </c>
      <c r="AP83" s="2">
        <f t="shared" si="29"/>
        <v>9.2134933136682733</v>
      </c>
    </row>
    <row r="84" spans="1:42" x14ac:dyDescent="0.35">
      <c r="A84" s="2">
        <v>2</v>
      </c>
      <c r="B84" s="3">
        <v>43202</v>
      </c>
      <c r="C84" s="2" t="s">
        <v>51</v>
      </c>
      <c r="D84" s="2" t="s">
        <v>52</v>
      </c>
      <c r="E84" s="2">
        <v>5</v>
      </c>
      <c r="F84" s="2">
        <v>5</v>
      </c>
      <c r="G84" s="2">
        <v>505</v>
      </c>
      <c r="H84" s="2">
        <v>3</v>
      </c>
      <c r="I84" s="2">
        <v>3</v>
      </c>
      <c r="J84" s="2">
        <v>20</v>
      </c>
      <c r="K84" s="2" t="str">
        <f t="shared" si="27"/>
        <v>N1</v>
      </c>
      <c r="L84" s="2" t="s">
        <v>61</v>
      </c>
      <c r="N84" s="2">
        <v>0.77</v>
      </c>
      <c r="O84" s="2">
        <v>3.7</v>
      </c>
      <c r="P84" s="2">
        <v>6.3</v>
      </c>
      <c r="Q84" s="2">
        <v>3.4000000000000004</v>
      </c>
      <c r="R84" s="2">
        <v>5</v>
      </c>
      <c r="S84" s="2">
        <v>479</v>
      </c>
      <c r="T84" s="2">
        <v>429</v>
      </c>
      <c r="U84" s="2">
        <v>15.2</v>
      </c>
      <c r="V84" s="2">
        <v>13.6</v>
      </c>
      <c r="W84" s="2" t="s">
        <v>73</v>
      </c>
      <c r="X84" s="2">
        <v>14</v>
      </c>
      <c r="Y84" s="2">
        <v>14</v>
      </c>
      <c r="Z84" s="2">
        <v>82.677770499999951</v>
      </c>
      <c r="AA84" s="2">
        <f t="shared" si="15"/>
        <v>82.677770499999951</v>
      </c>
      <c r="AB84" s="2" t="s">
        <v>57</v>
      </c>
      <c r="AC84" s="2" t="s">
        <v>57</v>
      </c>
      <c r="AD84" s="2">
        <f t="shared" si="16"/>
        <v>26.8</v>
      </c>
      <c r="AE84" s="2">
        <f t="shared" si="28"/>
        <v>1283.7200000000003</v>
      </c>
      <c r="AF84" s="2">
        <f t="shared" si="17"/>
        <v>12837.200000000003</v>
      </c>
      <c r="AG84" s="2">
        <f t="shared" si="18"/>
        <v>354.46000000000009</v>
      </c>
      <c r="AH84" s="2">
        <f t="shared" si="19"/>
        <v>3544.6000000000008</v>
      </c>
      <c r="AI84" s="2">
        <f t="shared" si="20"/>
        <v>603.54000000000008</v>
      </c>
      <c r="AJ84" s="2">
        <f t="shared" si="21"/>
        <v>6035.4000000000005</v>
      </c>
      <c r="AK84" s="2">
        <f t="shared" si="22"/>
        <v>325.72000000000008</v>
      </c>
      <c r="AL84" s="2">
        <f t="shared" si="23"/>
        <v>3257.2000000000007</v>
      </c>
      <c r="AM84" s="2">
        <f t="shared" si="24"/>
        <v>0.38947368421052625</v>
      </c>
      <c r="AN84" s="2">
        <f t="shared" si="25"/>
        <v>21228.07620945945</v>
      </c>
      <c r="AO84" s="2">
        <f t="shared" si="26"/>
        <v>21.228076209459456</v>
      </c>
      <c r="AP84" s="2">
        <f t="shared" si="29"/>
        <v>7.5245038932050008</v>
      </c>
    </row>
    <row r="85" spans="1:42" x14ac:dyDescent="0.35">
      <c r="A85" s="2">
        <v>2</v>
      </c>
      <c r="B85" s="3">
        <v>43202</v>
      </c>
      <c r="C85" s="2" t="s">
        <v>51</v>
      </c>
      <c r="D85" s="2" t="s">
        <v>52</v>
      </c>
      <c r="E85" s="2">
        <v>5</v>
      </c>
      <c r="F85" s="2">
        <v>6</v>
      </c>
      <c r="G85" s="2">
        <v>506</v>
      </c>
      <c r="H85" s="2">
        <v>3</v>
      </c>
      <c r="I85" s="2">
        <v>7</v>
      </c>
      <c r="J85" s="2">
        <v>80</v>
      </c>
      <c r="K85" s="2" t="str">
        <f t="shared" si="27"/>
        <v xml:space="preserve">N3 </v>
      </c>
      <c r="L85" s="2" t="s">
        <v>55</v>
      </c>
      <c r="N85" s="2">
        <v>0.76</v>
      </c>
      <c r="O85" s="2">
        <v>5.3</v>
      </c>
      <c r="P85" s="2">
        <v>8.1000000000000014</v>
      </c>
      <c r="Q85" s="2">
        <v>2.6000000000000005</v>
      </c>
      <c r="R85" s="2">
        <v>6</v>
      </c>
      <c r="S85" s="2">
        <v>390</v>
      </c>
      <c r="T85" s="2">
        <v>341</v>
      </c>
      <c r="U85" s="2">
        <v>16.7</v>
      </c>
      <c r="V85" s="2">
        <v>14.9</v>
      </c>
      <c r="W85" s="2" t="s">
        <v>72</v>
      </c>
      <c r="X85" s="2">
        <v>13</v>
      </c>
      <c r="Y85" s="2">
        <v>13</v>
      </c>
      <c r="Z85" s="2">
        <v>42.151890299999991</v>
      </c>
      <c r="AA85" s="2">
        <f t="shared" si="15"/>
        <v>84.303780599999982</v>
      </c>
      <c r="AB85" s="2" t="s">
        <v>57</v>
      </c>
      <c r="AC85" s="2" t="s">
        <v>57</v>
      </c>
      <c r="AD85" s="2">
        <f t="shared" si="16"/>
        <v>32.653061224489804</v>
      </c>
      <c r="AE85" s="2">
        <f t="shared" si="28"/>
        <v>1273.4693877551024</v>
      </c>
      <c r="AF85" s="2">
        <f t="shared" si="17"/>
        <v>12734.693877551024</v>
      </c>
      <c r="AG85" s="2">
        <f t="shared" si="18"/>
        <v>421.83673469387759</v>
      </c>
      <c r="AH85" s="2">
        <f t="shared" si="19"/>
        <v>4218.3673469387759</v>
      </c>
      <c r="AI85" s="2">
        <f t="shared" si="20"/>
        <v>644.69387755102059</v>
      </c>
      <c r="AJ85" s="2">
        <f t="shared" si="21"/>
        <v>6446.9387755102061</v>
      </c>
      <c r="AK85" s="2">
        <f t="shared" si="22"/>
        <v>206.93877551020415</v>
      </c>
      <c r="AL85" s="2">
        <f t="shared" si="23"/>
        <v>2069.3877551020414</v>
      </c>
      <c r="AM85" s="2">
        <f t="shared" si="24"/>
        <v>0.57125748502993978</v>
      </c>
      <c r="AN85" s="2">
        <f t="shared" si="25"/>
        <v>14757.580042138372</v>
      </c>
      <c r="AO85" s="2">
        <f t="shared" si="26"/>
        <v>14.757580042138372</v>
      </c>
      <c r="AP85" s="2">
        <f t="shared" si="29"/>
        <v>6.2252893769591875</v>
      </c>
    </row>
    <row r="86" spans="1:42" x14ac:dyDescent="0.35">
      <c r="A86" s="2">
        <v>2</v>
      </c>
      <c r="B86" s="3">
        <v>43202</v>
      </c>
      <c r="C86" s="2" t="s">
        <v>51</v>
      </c>
      <c r="D86" s="2" t="s">
        <v>52</v>
      </c>
      <c r="E86" s="2">
        <v>6</v>
      </c>
      <c r="F86" s="2">
        <v>1</v>
      </c>
      <c r="G86" s="2">
        <v>601</v>
      </c>
      <c r="H86" s="2">
        <v>3</v>
      </c>
      <c r="I86" s="2">
        <v>5</v>
      </c>
      <c r="J86" s="2">
        <v>50</v>
      </c>
      <c r="K86" s="2" t="str">
        <f t="shared" si="27"/>
        <v>N2</v>
      </c>
      <c r="L86" s="2" t="s">
        <v>65</v>
      </c>
      <c r="N86" s="2">
        <v>0.75</v>
      </c>
      <c r="O86" s="2">
        <v>4.2</v>
      </c>
      <c r="P86" s="2">
        <v>6.3</v>
      </c>
      <c r="Q86" s="2">
        <v>3</v>
      </c>
      <c r="R86" s="2">
        <v>8</v>
      </c>
      <c r="S86" s="2">
        <v>327</v>
      </c>
      <c r="T86" s="2">
        <v>278</v>
      </c>
      <c r="U86" s="2">
        <v>16.899999999999999</v>
      </c>
      <c r="V86" s="2">
        <v>15.8</v>
      </c>
      <c r="W86" s="2" t="s">
        <v>72</v>
      </c>
      <c r="X86" s="2">
        <v>21</v>
      </c>
      <c r="Y86" s="2">
        <v>21</v>
      </c>
      <c r="Z86" s="2">
        <v>38.347921400000018</v>
      </c>
      <c r="AA86" s="2">
        <f t="shared" si="15"/>
        <v>76.695842800000037</v>
      </c>
      <c r="AB86" s="2" t="s">
        <v>57</v>
      </c>
      <c r="AC86" s="2" t="s">
        <v>57</v>
      </c>
      <c r="AD86" s="2">
        <f t="shared" si="16"/>
        <v>27.551020408163261</v>
      </c>
      <c r="AE86" s="2">
        <f t="shared" si="28"/>
        <v>900.91836734693868</v>
      </c>
      <c r="AF86" s="2">
        <f t="shared" si="17"/>
        <v>9009.1836734693861</v>
      </c>
      <c r="AG86" s="2">
        <f t="shared" si="18"/>
        <v>280.28571428571428</v>
      </c>
      <c r="AH86" s="2">
        <f t="shared" si="19"/>
        <v>2802.8571428571427</v>
      </c>
      <c r="AI86" s="2">
        <f t="shared" si="20"/>
        <v>420.42857142857139</v>
      </c>
      <c r="AJ86" s="2">
        <f t="shared" si="21"/>
        <v>4204.2857142857138</v>
      </c>
      <c r="AK86" s="2">
        <f t="shared" si="22"/>
        <v>200.20408163265301</v>
      </c>
      <c r="AL86" s="2">
        <f t="shared" si="23"/>
        <v>2002.0408163265301</v>
      </c>
      <c r="AM86" s="2">
        <f t="shared" si="24"/>
        <v>0.27337278106508822</v>
      </c>
      <c r="AN86" s="2">
        <f t="shared" si="25"/>
        <v>28055.405699567167</v>
      </c>
      <c r="AO86" s="2">
        <f t="shared" si="26"/>
        <v>28.055405699567167</v>
      </c>
      <c r="AP86" s="2">
        <f t="shared" si="29"/>
        <v>7.8635294260786841</v>
      </c>
    </row>
    <row r="87" spans="1:42" x14ac:dyDescent="0.35">
      <c r="A87" s="2">
        <v>2</v>
      </c>
      <c r="B87" s="3">
        <v>43202</v>
      </c>
      <c r="C87" s="2" t="s">
        <v>51</v>
      </c>
      <c r="D87" s="2" t="s">
        <v>52</v>
      </c>
      <c r="E87" s="2">
        <v>6</v>
      </c>
      <c r="F87" s="2">
        <v>2</v>
      </c>
      <c r="G87" s="2">
        <v>602</v>
      </c>
      <c r="H87" s="2">
        <v>3</v>
      </c>
      <c r="I87" s="2">
        <v>1</v>
      </c>
      <c r="J87" s="2">
        <v>20</v>
      </c>
      <c r="K87" s="2" t="str">
        <f t="shared" si="27"/>
        <v>N1</v>
      </c>
      <c r="L87" s="2" t="s">
        <v>55</v>
      </c>
      <c r="N87" s="2">
        <v>0.75</v>
      </c>
      <c r="O87" s="2">
        <v>5.3</v>
      </c>
      <c r="P87" s="2">
        <v>8.3000000000000007</v>
      </c>
      <c r="Q87" s="2">
        <v>2.5</v>
      </c>
      <c r="R87" s="2">
        <v>5</v>
      </c>
      <c r="S87" s="2">
        <v>375</v>
      </c>
      <c r="T87" s="2">
        <v>314</v>
      </c>
      <c r="U87" s="2">
        <v>19</v>
      </c>
      <c r="V87" s="2">
        <v>17.399999999999999</v>
      </c>
      <c r="W87" s="2" t="s">
        <v>72</v>
      </c>
      <c r="X87" s="2">
        <v>38</v>
      </c>
      <c r="Y87" s="2">
        <v>38</v>
      </c>
      <c r="Z87" s="2">
        <v>57.671312499999999</v>
      </c>
      <c r="AA87" s="2">
        <f t="shared" si="15"/>
        <v>115.342625</v>
      </c>
      <c r="AB87" s="2" t="s">
        <v>57</v>
      </c>
      <c r="AC87" s="2" t="s">
        <v>57</v>
      </c>
      <c r="AD87" s="2">
        <f t="shared" si="16"/>
        <v>26.393442622950825</v>
      </c>
      <c r="AE87" s="2">
        <f t="shared" si="28"/>
        <v>989.75409836065592</v>
      </c>
      <c r="AF87" s="2">
        <f t="shared" si="17"/>
        <v>9897.5409836065592</v>
      </c>
      <c r="AG87" s="2">
        <f t="shared" si="18"/>
        <v>325.81967213114757</v>
      </c>
      <c r="AH87" s="2">
        <f t="shared" si="19"/>
        <v>3258.1967213114758</v>
      </c>
      <c r="AI87" s="2">
        <f t="shared" si="20"/>
        <v>510.24590163934431</v>
      </c>
      <c r="AJ87" s="2">
        <f t="shared" si="21"/>
        <v>5102.4590163934436</v>
      </c>
      <c r="AK87" s="2">
        <f t="shared" si="22"/>
        <v>153.68852459016395</v>
      </c>
      <c r="AL87" s="2">
        <f t="shared" si="23"/>
        <v>1536.8852459016396</v>
      </c>
      <c r="AM87" s="2">
        <f t="shared" si="24"/>
        <v>0.44631578947368461</v>
      </c>
      <c r="AN87" s="2">
        <f t="shared" si="25"/>
        <v>25843.276827830166</v>
      </c>
      <c r="AO87" s="2">
        <f t="shared" si="26"/>
        <v>25.843276827830167</v>
      </c>
      <c r="AP87" s="2">
        <f t="shared" si="29"/>
        <v>8.4202479828381094</v>
      </c>
    </row>
    <row r="88" spans="1:42" x14ac:dyDescent="0.35">
      <c r="A88" s="2">
        <v>2</v>
      </c>
      <c r="B88" s="3">
        <v>43202</v>
      </c>
      <c r="C88" s="2" t="s">
        <v>51</v>
      </c>
      <c r="D88" s="2" t="s">
        <v>52</v>
      </c>
      <c r="E88" s="2">
        <v>6</v>
      </c>
      <c r="F88" s="2">
        <v>3</v>
      </c>
      <c r="G88" s="2">
        <v>603</v>
      </c>
      <c r="H88" s="2">
        <v>3</v>
      </c>
      <c r="I88" s="2">
        <v>2</v>
      </c>
      <c r="J88" s="2">
        <v>20</v>
      </c>
      <c r="K88" s="2" t="str">
        <f t="shared" si="27"/>
        <v>N1</v>
      </c>
      <c r="L88" s="2" t="s">
        <v>65</v>
      </c>
      <c r="N88" s="2">
        <v>0.77</v>
      </c>
      <c r="O88" s="2">
        <v>4.5000000000000009</v>
      </c>
      <c r="P88" s="2">
        <v>6.6000000000000005</v>
      </c>
      <c r="Q88" s="2">
        <v>4</v>
      </c>
      <c r="R88" s="2">
        <v>7</v>
      </c>
      <c r="S88" s="2">
        <v>517</v>
      </c>
      <c r="T88" s="2">
        <v>459</v>
      </c>
      <c r="U88" s="2">
        <v>17.899999999999999</v>
      </c>
      <c r="V88" s="2">
        <v>15.9</v>
      </c>
      <c r="W88" s="2" t="s">
        <v>73</v>
      </c>
      <c r="X88" s="2">
        <v>22</v>
      </c>
      <c r="Y88" s="2">
        <v>22</v>
      </c>
      <c r="Z88" s="2">
        <v>66.459709299999986</v>
      </c>
      <c r="AA88" s="2">
        <f t="shared" si="15"/>
        <v>66.459709299999986</v>
      </c>
      <c r="AB88" s="2" t="s">
        <v>57</v>
      </c>
      <c r="AC88" s="2" t="s">
        <v>57</v>
      </c>
      <c r="AD88" s="2">
        <f t="shared" si="16"/>
        <v>26.03448275862069</v>
      </c>
      <c r="AE88" s="2">
        <f t="shared" si="28"/>
        <v>1345.9827586206898</v>
      </c>
      <c r="AF88" s="2">
        <f t="shared" si="17"/>
        <v>13459.827586206899</v>
      </c>
      <c r="AG88" s="2">
        <f t="shared" si="18"/>
        <v>401.1206896551725</v>
      </c>
      <c r="AH88" s="2">
        <f t="shared" si="19"/>
        <v>4011.2068965517251</v>
      </c>
      <c r="AI88" s="2">
        <f t="shared" si="20"/>
        <v>588.31034482758628</v>
      </c>
      <c r="AJ88" s="2">
        <f t="shared" si="21"/>
        <v>5883.1034482758632</v>
      </c>
      <c r="AK88" s="2">
        <f t="shared" si="22"/>
        <v>356.55172413793099</v>
      </c>
      <c r="AL88" s="2">
        <f t="shared" si="23"/>
        <v>3565.5172413793098</v>
      </c>
      <c r="AM88" s="2">
        <f t="shared" si="24"/>
        <v>0.50279329608938517</v>
      </c>
      <c r="AN88" s="2">
        <f t="shared" si="25"/>
        <v>13218.097738555562</v>
      </c>
      <c r="AO88" s="2">
        <f t="shared" si="26"/>
        <v>13.21809773855556</v>
      </c>
      <c r="AP88" s="2">
        <f t="shared" si="29"/>
        <v>5.3020524808188823</v>
      </c>
    </row>
    <row r="89" spans="1:42" x14ac:dyDescent="0.35">
      <c r="A89" s="2">
        <v>2</v>
      </c>
      <c r="B89" s="3">
        <v>43202</v>
      </c>
      <c r="C89" s="2" t="s">
        <v>51</v>
      </c>
      <c r="D89" s="2" t="s">
        <v>52</v>
      </c>
      <c r="E89" s="2">
        <v>6</v>
      </c>
      <c r="F89" s="2">
        <v>4</v>
      </c>
      <c r="G89" s="2">
        <v>604</v>
      </c>
      <c r="H89" s="2">
        <v>3</v>
      </c>
      <c r="I89" s="2">
        <v>4</v>
      </c>
      <c r="J89" s="2">
        <v>50</v>
      </c>
      <c r="K89" s="2" t="str">
        <f t="shared" si="27"/>
        <v>N2</v>
      </c>
      <c r="L89" s="2" t="s">
        <v>55</v>
      </c>
      <c r="N89" s="2">
        <v>0.75</v>
      </c>
      <c r="O89" s="2">
        <v>3.8</v>
      </c>
      <c r="P89" s="2">
        <v>6.1000000000000005</v>
      </c>
      <c r="Q89" s="2">
        <v>2.2999999999999998</v>
      </c>
      <c r="R89" s="2">
        <v>6</v>
      </c>
      <c r="S89" s="2">
        <v>437</v>
      </c>
      <c r="T89" s="2">
        <v>385</v>
      </c>
      <c r="U89" s="2">
        <v>18.899999999999999</v>
      </c>
      <c r="V89" s="2">
        <v>16.600000000000001</v>
      </c>
      <c r="W89" s="2" t="s">
        <v>73</v>
      </c>
      <c r="X89" s="2">
        <v>15</v>
      </c>
      <c r="Y89" s="2">
        <v>15</v>
      </c>
      <c r="Z89" s="2">
        <v>91.644440700000018</v>
      </c>
      <c r="AA89" s="2">
        <f t="shared" si="15"/>
        <v>91.644440700000018</v>
      </c>
      <c r="AB89" s="2" t="s">
        <v>57</v>
      </c>
      <c r="AC89" s="2" t="s">
        <v>57</v>
      </c>
      <c r="AD89" s="2">
        <f t="shared" si="16"/>
        <v>23.46153846153846</v>
      </c>
      <c r="AE89" s="2">
        <f t="shared" si="28"/>
        <v>1025.2692307692307</v>
      </c>
      <c r="AF89" s="2">
        <f t="shared" si="17"/>
        <v>10252.692307692309</v>
      </c>
      <c r="AG89" s="2">
        <f t="shared" si="18"/>
        <v>319.34615384615387</v>
      </c>
      <c r="AH89" s="2">
        <f t="shared" si="19"/>
        <v>3193.4615384615386</v>
      </c>
      <c r="AI89" s="2">
        <f t="shared" si="20"/>
        <v>512.63461538461547</v>
      </c>
      <c r="AJ89" s="2">
        <f t="shared" si="21"/>
        <v>5126.3461538461552</v>
      </c>
      <c r="AK89" s="2">
        <f t="shared" si="22"/>
        <v>193.28846153846152</v>
      </c>
      <c r="AL89" s="2">
        <f t="shared" si="23"/>
        <v>1932.8846153846152</v>
      </c>
      <c r="AM89" s="2">
        <f t="shared" si="24"/>
        <v>0.46243386243386186</v>
      </c>
      <c r="AN89" s="2">
        <f t="shared" si="25"/>
        <v>19817.848160526344</v>
      </c>
      <c r="AO89" s="2">
        <f t="shared" si="26"/>
        <v>19.817848160526346</v>
      </c>
      <c r="AP89" s="2">
        <f t="shared" si="29"/>
        <v>6.328753587571164</v>
      </c>
    </row>
    <row r="90" spans="1:42" x14ac:dyDescent="0.35">
      <c r="A90" s="2">
        <v>2</v>
      </c>
      <c r="B90" s="3">
        <v>43202</v>
      </c>
      <c r="C90" s="2" t="s">
        <v>51</v>
      </c>
      <c r="D90" s="2" t="s">
        <v>52</v>
      </c>
      <c r="E90" s="2">
        <v>6</v>
      </c>
      <c r="F90" s="2">
        <v>5</v>
      </c>
      <c r="G90" s="2">
        <v>605</v>
      </c>
      <c r="H90" s="2">
        <v>3</v>
      </c>
      <c r="I90" s="2">
        <v>9</v>
      </c>
      <c r="J90" s="2">
        <v>80</v>
      </c>
      <c r="K90" s="2" t="str">
        <f t="shared" si="27"/>
        <v xml:space="preserve">N3 </v>
      </c>
      <c r="L90" s="2" t="s">
        <v>61</v>
      </c>
      <c r="N90" s="2">
        <v>0.76</v>
      </c>
      <c r="O90" s="2">
        <v>4.2</v>
      </c>
      <c r="P90" s="2">
        <v>6.1000000000000005</v>
      </c>
      <c r="Q90" s="2">
        <v>2.7</v>
      </c>
      <c r="R90" s="2">
        <v>7</v>
      </c>
      <c r="S90" s="2">
        <v>362</v>
      </c>
      <c r="T90" s="2">
        <v>311</v>
      </c>
      <c r="U90" s="2">
        <v>17.2</v>
      </c>
      <c r="V90" s="2">
        <v>15.7</v>
      </c>
      <c r="W90" s="2" t="s">
        <v>73</v>
      </c>
      <c r="X90" s="2">
        <v>18</v>
      </c>
      <c r="Y90" s="2">
        <v>18</v>
      </c>
      <c r="Z90" s="2">
        <v>90.649482400000011</v>
      </c>
      <c r="AA90" s="2">
        <f t="shared" si="15"/>
        <v>90.649482400000011</v>
      </c>
      <c r="AB90" s="2" t="s">
        <v>57</v>
      </c>
      <c r="AC90" s="2" t="s">
        <v>57</v>
      </c>
      <c r="AD90" s="2">
        <f t="shared" si="16"/>
        <v>25.490196078431371</v>
      </c>
      <c r="AE90" s="2">
        <f t="shared" si="28"/>
        <v>922.74509803921558</v>
      </c>
      <c r="AF90" s="2">
        <f t="shared" si="17"/>
        <v>9227.4509803921555</v>
      </c>
      <c r="AG90" s="2">
        <f t="shared" si="18"/>
        <v>298.11764705882354</v>
      </c>
      <c r="AH90" s="2">
        <f t="shared" si="19"/>
        <v>2981.1764705882351</v>
      </c>
      <c r="AI90" s="2">
        <f t="shared" si="20"/>
        <v>432.98039215686276</v>
      </c>
      <c r="AJ90" s="2">
        <f t="shared" si="21"/>
        <v>4329.8039215686276</v>
      </c>
      <c r="AK90" s="2">
        <f t="shared" si="22"/>
        <v>191.64705882352939</v>
      </c>
      <c r="AL90" s="2">
        <f t="shared" si="23"/>
        <v>1916.4705882352939</v>
      </c>
      <c r="AM90" s="2">
        <f t="shared" si="24"/>
        <v>0.3662790697674419</v>
      </c>
      <c r="AN90" s="2">
        <f t="shared" si="25"/>
        <v>24748.747575873018</v>
      </c>
      <c r="AO90" s="2">
        <f t="shared" si="26"/>
        <v>24.748747575873015</v>
      </c>
      <c r="AP90" s="2">
        <f t="shared" si="29"/>
        <v>7.3780383949720258</v>
      </c>
    </row>
    <row r="91" spans="1:42" x14ac:dyDescent="0.35">
      <c r="A91" s="2">
        <v>2</v>
      </c>
      <c r="B91" s="3">
        <v>43202</v>
      </c>
      <c r="C91" s="2" t="s">
        <v>51</v>
      </c>
      <c r="D91" s="2" t="s">
        <v>52</v>
      </c>
      <c r="E91" s="2">
        <v>6</v>
      </c>
      <c r="F91" s="2">
        <v>6</v>
      </c>
      <c r="G91" s="2">
        <v>606</v>
      </c>
      <c r="H91" s="2">
        <v>3</v>
      </c>
      <c r="I91" s="2">
        <v>8</v>
      </c>
      <c r="J91" s="2">
        <v>80</v>
      </c>
      <c r="K91" s="2" t="str">
        <f t="shared" si="27"/>
        <v xml:space="preserve">N3 </v>
      </c>
      <c r="L91" s="2" t="s">
        <v>65</v>
      </c>
      <c r="N91" s="2">
        <v>0.74</v>
      </c>
      <c r="O91" s="2">
        <v>4.3999999999999995</v>
      </c>
      <c r="P91" s="2">
        <v>6.2</v>
      </c>
      <c r="Q91" s="2">
        <v>2.2999999999999998</v>
      </c>
      <c r="R91" s="2">
        <v>8</v>
      </c>
      <c r="S91" s="2">
        <v>400</v>
      </c>
      <c r="T91" s="2">
        <v>345</v>
      </c>
      <c r="U91" s="2">
        <v>16.899999999999999</v>
      </c>
      <c r="V91" s="2">
        <v>15.2</v>
      </c>
      <c r="W91" s="2" t="s">
        <v>72</v>
      </c>
      <c r="X91" s="2">
        <v>23</v>
      </c>
      <c r="Y91" s="2">
        <v>23</v>
      </c>
      <c r="Z91" s="2">
        <v>63.754289999999969</v>
      </c>
      <c r="AA91" s="2">
        <f t="shared" si="15"/>
        <v>127.50857999999994</v>
      </c>
      <c r="AB91" s="2" t="s">
        <v>57</v>
      </c>
      <c r="AC91" s="2" t="s">
        <v>57</v>
      </c>
      <c r="AD91" s="2">
        <f t="shared" si="16"/>
        <v>23.454545454545453</v>
      </c>
      <c r="AE91" s="2">
        <f t="shared" si="28"/>
        <v>938.18181818181813</v>
      </c>
      <c r="AF91" s="2">
        <f t="shared" si="17"/>
        <v>9381.818181818182</v>
      </c>
      <c r="AG91" s="2">
        <f t="shared" si="18"/>
        <v>320</v>
      </c>
      <c r="AH91" s="2">
        <f t="shared" si="19"/>
        <v>3200</v>
      </c>
      <c r="AI91" s="2">
        <f t="shared" si="20"/>
        <v>450.90909090909093</v>
      </c>
      <c r="AJ91" s="2">
        <f t="shared" si="21"/>
        <v>4509.090909090909</v>
      </c>
      <c r="AK91" s="2">
        <f t="shared" si="22"/>
        <v>167.27272727272728</v>
      </c>
      <c r="AL91" s="2">
        <f t="shared" si="23"/>
        <v>1672.7272727272727</v>
      </c>
      <c r="AM91" s="2">
        <f t="shared" si="24"/>
        <v>0.44260355029585779</v>
      </c>
      <c r="AN91" s="2">
        <f t="shared" si="25"/>
        <v>28808.756711229944</v>
      </c>
      <c r="AO91" s="2">
        <f t="shared" si="26"/>
        <v>28.808756711229947</v>
      </c>
      <c r="AP91" s="2">
        <f t="shared" si="29"/>
        <v>9.2188021475935837</v>
      </c>
    </row>
    <row r="92" spans="1:42" x14ac:dyDescent="0.35">
      <c r="A92" s="2">
        <v>2</v>
      </c>
      <c r="B92" s="3">
        <v>43202</v>
      </c>
      <c r="C92" s="2" t="s">
        <v>51</v>
      </c>
      <c r="D92" s="2" t="s">
        <v>52</v>
      </c>
      <c r="E92" s="2">
        <v>7</v>
      </c>
      <c r="F92" s="2">
        <v>1</v>
      </c>
      <c r="G92" s="2">
        <v>701</v>
      </c>
      <c r="H92" s="2">
        <v>4</v>
      </c>
      <c r="I92" s="2">
        <v>9</v>
      </c>
      <c r="J92" s="2">
        <v>80</v>
      </c>
      <c r="K92" s="2" t="str">
        <f t="shared" si="27"/>
        <v xml:space="preserve">N3 </v>
      </c>
      <c r="L92" s="2" t="s">
        <v>61</v>
      </c>
      <c r="N92" s="2">
        <v>0.75</v>
      </c>
      <c r="O92" s="2">
        <v>3.5</v>
      </c>
      <c r="P92" s="2">
        <v>6.3999999999999995</v>
      </c>
      <c r="Q92" s="2">
        <v>3.3</v>
      </c>
      <c r="R92" s="2">
        <v>6</v>
      </c>
      <c r="S92" s="2">
        <v>448</v>
      </c>
      <c r="T92" s="2">
        <v>397</v>
      </c>
      <c r="U92" s="2">
        <v>14.3</v>
      </c>
      <c r="V92" s="2">
        <v>13.2</v>
      </c>
      <c r="W92" s="2" t="s">
        <v>72</v>
      </c>
      <c r="X92" s="2">
        <v>27</v>
      </c>
      <c r="Y92" s="2">
        <v>27</v>
      </c>
      <c r="Z92" s="2">
        <v>69.519266300000027</v>
      </c>
      <c r="AA92" s="2">
        <f t="shared" si="15"/>
        <v>139.03853260000005</v>
      </c>
      <c r="AB92" s="2" t="s">
        <v>57</v>
      </c>
      <c r="AC92" s="2" t="s">
        <v>57</v>
      </c>
      <c r="AD92" s="2">
        <f t="shared" si="16"/>
        <v>25.882352941176467</v>
      </c>
      <c r="AE92" s="2">
        <f t="shared" si="28"/>
        <v>1159.5294117647059</v>
      </c>
      <c r="AF92" s="2">
        <f t="shared" si="17"/>
        <v>11595.294117647059</v>
      </c>
      <c r="AG92" s="2">
        <f t="shared" si="18"/>
        <v>307.45098039215685</v>
      </c>
      <c r="AH92" s="2">
        <f t="shared" si="19"/>
        <v>3074.5098039215686</v>
      </c>
      <c r="AI92" s="2">
        <f t="shared" si="20"/>
        <v>562.1960784313726</v>
      </c>
      <c r="AJ92" s="2">
        <f t="shared" si="21"/>
        <v>5621.9607843137264</v>
      </c>
      <c r="AK92" s="2">
        <f t="shared" si="22"/>
        <v>289.88235294117646</v>
      </c>
      <c r="AL92" s="2">
        <f t="shared" si="23"/>
        <v>2898.8235294117649</v>
      </c>
      <c r="AM92" s="2">
        <f t="shared" si="24"/>
        <v>0.26923076923076961</v>
      </c>
      <c r="AN92" s="2">
        <f t="shared" si="25"/>
        <v>51642.883537142807</v>
      </c>
      <c r="AO92" s="2">
        <f t="shared" si="26"/>
        <v>51.642883537142808</v>
      </c>
      <c r="AP92" s="2">
        <f t="shared" si="29"/>
        <v>15.877655173772533</v>
      </c>
    </row>
    <row r="93" spans="1:42" x14ac:dyDescent="0.35">
      <c r="A93" s="2">
        <v>2</v>
      </c>
      <c r="B93" s="3">
        <v>43202</v>
      </c>
      <c r="C93" s="2" t="s">
        <v>51</v>
      </c>
      <c r="D93" s="2" t="s">
        <v>52</v>
      </c>
      <c r="E93" s="2">
        <v>7</v>
      </c>
      <c r="F93" s="2">
        <v>2</v>
      </c>
      <c r="G93" s="2">
        <v>702</v>
      </c>
      <c r="H93" s="2">
        <v>4</v>
      </c>
      <c r="I93" s="2">
        <v>6</v>
      </c>
      <c r="J93" s="2">
        <v>50</v>
      </c>
      <c r="K93" s="2" t="str">
        <f t="shared" si="27"/>
        <v>N2</v>
      </c>
      <c r="L93" s="2" t="s">
        <v>61</v>
      </c>
      <c r="N93" s="2">
        <v>0.75</v>
      </c>
      <c r="O93" s="2">
        <v>3.1000000000000005</v>
      </c>
      <c r="P93" s="2">
        <v>5.6000000000000005</v>
      </c>
      <c r="Q93" s="2">
        <v>2.1000000000000005</v>
      </c>
      <c r="R93" s="2">
        <v>6</v>
      </c>
      <c r="S93" s="2">
        <v>351</v>
      </c>
      <c r="T93" s="2">
        <v>310</v>
      </c>
      <c r="U93" s="2">
        <v>11</v>
      </c>
      <c r="V93" s="2">
        <v>9.8000000000000007</v>
      </c>
      <c r="W93" s="2" t="s">
        <v>73</v>
      </c>
      <c r="X93" s="2">
        <v>43</v>
      </c>
      <c r="Y93" s="2">
        <v>43</v>
      </c>
      <c r="Z93" s="2">
        <v>71.183954399999948</v>
      </c>
      <c r="AA93" s="2">
        <f t="shared" si="15"/>
        <v>71.183954399999948</v>
      </c>
      <c r="AB93" s="2" t="s">
        <v>57</v>
      </c>
      <c r="AC93" s="2" t="s">
        <v>57</v>
      </c>
      <c r="AD93" s="2">
        <f t="shared" si="16"/>
        <v>26.341463414634148</v>
      </c>
      <c r="AE93" s="2">
        <f t="shared" si="28"/>
        <v>924.58536585365869</v>
      </c>
      <c r="AF93" s="2">
        <f t="shared" si="17"/>
        <v>9245.8536585365873</v>
      </c>
      <c r="AG93" s="2">
        <f t="shared" si="18"/>
        <v>265.39024390243912</v>
      </c>
      <c r="AH93" s="2">
        <f t="shared" si="19"/>
        <v>2653.9024390243912</v>
      </c>
      <c r="AI93" s="2">
        <f t="shared" si="20"/>
        <v>479.41463414634154</v>
      </c>
      <c r="AJ93" s="2">
        <f t="shared" si="21"/>
        <v>4794.1463414634145</v>
      </c>
      <c r="AK93" s="2">
        <f t="shared" si="22"/>
        <v>179.78048780487811</v>
      </c>
      <c r="AL93" s="2">
        <f t="shared" si="23"/>
        <v>1797.8048780487811</v>
      </c>
      <c r="AM93" s="2">
        <f t="shared" si="24"/>
        <v>0.33818181818181803</v>
      </c>
      <c r="AN93" s="2">
        <f t="shared" si="25"/>
        <v>21049.018774193544</v>
      </c>
      <c r="AO93" s="2">
        <f t="shared" si="26"/>
        <v>21.049018774193542</v>
      </c>
      <c r="AP93" s="2">
        <f t="shared" si="29"/>
        <v>5.5862042263902447</v>
      </c>
    </row>
    <row r="94" spans="1:42" x14ac:dyDescent="0.35">
      <c r="A94" s="2">
        <v>2</v>
      </c>
      <c r="B94" s="3">
        <v>43202</v>
      </c>
      <c r="C94" s="2" t="s">
        <v>51</v>
      </c>
      <c r="D94" s="2" t="s">
        <v>52</v>
      </c>
      <c r="E94" s="2">
        <v>7</v>
      </c>
      <c r="F94" s="2">
        <v>3</v>
      </c>
      <c r="G94" s="2">
        <v>703</v>
      </c>
      <c r="H94" s="2">
        <v>4</v>
      </c>
      <c r="I94" s="2">
        <v>1</v>
      </c>
      <c r="J94" s="2">
        <v>20</v>
      </c>
      <c r="K94" s="2" t="str">
        <f t="shared" si="27"/>
        <v>N1</v>
      </c>
      <c r="L94" s="2" t="s">
        <v>55</v>
      </c>
      <c r="N94" s="2">
        <v>0.78</v>
      </c>
      <c r="O94" s="2">
        <v>3.7</v>
      </c>
      <c r="P94" s="2">
        <v>3.9000000000000004</v>
      </c>
      <c r="Q94" s="2">
        <v>1.1000000000000005</v>
      </c>
      <c r="R94" s="2">
        <v>4</v>
      </c>
      <c r="S94" s="2">
        <v>390</v>
      </c>
      <c r="T94" s="2">
        <v>347</v>
      </c>
      <c r="U94" s="2">
        <v>15.3</v>
      </c>
      <c r="V94" s="2">
        <v>13.9</v>
      </c>
      <c r="W94" s="2" t="s">
        <v>73</v>
      </c>
      <c r="X94" s="2">
        <v>42</v>
      </c>
      <c r="Y94" s="2">
        <v>42</v>
      </c>
      <c r="Z94" s="2">
        <v>77.457250799999997</v>
      </c>
      <c r="AA94" s="2">
        <f t="shared" si="15"/>
        <v>77.457250799999997</v>
      </c>
      <c r="AB94" s="2" t="s">
        <v>57</v>
      </c>
      <c r="AC94" s="2" t="s">
        <v>57</v>
      </c>
      <c r="AD94" s="2">
        <f t="shared" si="16"/>
        <v>20.232558139534888</v>
      </c>
      <c r="AE94" s="2">
        <f t="shared" si="28"/>
        <v>789.06976744186056</v>
      </c>
      <c r="AF94" s="2">
        <f t="shared" si="17"/>
        <v>7890.6976744186059</v>
      </c>
      <c r="AG94" s="2">
        <f t="shared" si="18"/>
        <v>335.58139534883725</v>
      </c>
      <c r="AH94" s="2">
        <f t="shared" si="19"/>
        <v>3355.8139534883721</v>
      </c>
      <c r="AI94" s="2">
        <f t="shared" si="20"/>
        <v>353.7209302325582</v>
      </c>
      <c r="AJ94" s="2">
        <f t="shared" si="21"/>
        <v>3537.209302325582</v>
      </c>
      <c r="AK94" s="2">
        <f t="shared" si="22"/>
        <v>99.767441860465155</v>
      </c>
      <c r="AL94" s="2">
        <f t="shared" si="23"/>
        <v>997.67441860465158</v>
      </c>
      <c r="AM94" s="2">
        <f t="shared" si="24"/>
        <v>0.33856209150326805</v>
      </c>
      <c r="AN94" s="2">
        <f t="shared" si="25"/>
        <v>22878.299946718143</v>
      </c>
      <c r="AO94" s="2">
        <f t="shared" si="26"/>
        <v>22.87829994671814</v>
      </c>
      <c r="AP94" s="2">
        <f t="shared" si="29"/>
        <v>7.6775318193289026</v>
      </c>
    </row>
    <row r="95" spans="1:42" x14ac:dyDescent="0.35">
      <c r="A95" s="2">
        <v>2</v>
      </c>
      <c r="B95" s="3">
        <v>43202</v>
      </c>
      <c r="C95" s="2" t="s">
        <v>51</v>
      </c>
      <c r="D95" s="2" t="s">
        <v>52</v>
      </c>
      <c r="E95" s="2">
        <v>7</v>
      </c>
      <c r="F95" s="2">
        <v>4</v>
      </c>
      <c r="G95" s="2">
        <v>704</v>
      </c>
      <c r="H95" s="2">
        <v>4</v>
      </c>
      <c r="I95" s="2">
        <v>2</v>
      </c>
      <c r="J95" s="2">
        <v>20</v>
      </c>
      <c r="K95" s="2" t="str">
        <f t="shared" si="27"/>
        <v>N1</v>
      </c>
      <c r="L95" s="2" t="s">
        <v>65</v>
      </c>
      <c r="N95" s="2">
        <v>0.74</v>
      </c>
      <c r="O95" s="2">
        <v>3</v>
      </c>
      <c r="P95" s="2">
        <v>4.3</v>
      </c>
      <c r="Q95" s="2">
        <v>2.2999999999999998</v>
      </c>
      <c r="R95" s="2">
        <v>4</v>
      </c>
      <c r="S95" s="2">
        <v>438</v>
      </c>
      <c r="T95" s="2">
        <v>403</v>
      </c>
      <c r="U95" s="2">
        <v>10.9</v>
      </c>
      <c r="V95" s="2">
        <v>9.3000000000000007</v>
      </c>
      <c r="W95" s="2" t="s">
        <v>72</v>
      </c>
      <c r="X95" s="2">
        <v>45</v>
      </c>
      <c r="Y95" s="2">
        <v>45</v>
      </c>
      <c r="Z95" s="2">
        <v>57.319583899999998</v>
      </c>
      <c r="AA95" s="2">
        <f t="shared" si="15"/>
        <v>114.6391678</v>
      </c>
      <c r="AB95" s="2" t="s">
        <v>57</v>
      </c>
      <c r="AC95" s="2" t="s">
        <v>57</v>
      </c>
      <c r="AD95" s="2">
        <f t="shared" si="16"/>
        <v>27.428571428571431</v>
      </c>
      <c r="AE95" s="2">
        <f t="shared" si="28"/>
        <v>1201.3714285714286</v>
      </c>
      <c r="AF95" s="2">
        <f t="shared" si="17"/>
        <v>12013.714285714286</v>
      </c>
      <c r="AG95" s="2">
        <f t="shared" si="18"/>
        <v>375.42857142857144</v>
      </c>
      <c r="AH95" s="2">
        <f t="shared" si="19"/>
        <v>3754.2857142857147</v>
      </c>
      <c r="AI95" s="2">
        <f t="shared" si="20"/>
        <v>538.11428571428576</v>
      </c>
      <c r="AJ95" s="2">
        <f t="shared" si="21"/>
        <v>5381.1428571428569</v>
      </c>
      <c r="AK95" s="2">
        <f t="shared" si="22"/>
        <v>287.82857142857142</v>
      </c>
      <c r="AL95" s="2">
        <f t="shared" si="23"/>
        <v>2878.2857142857142</v>
      </c>
      <c r="AM95" s="2">
        <f t="shared" si="24"/>
        <v>0.44036697247706408</v>
      </c>
      <c r="AN95" s="2">
        <f t="shared" si="25"/>
        <v>26032.644354583339</v>
      </c>
      <c r="AO95" s="2">
        <f t="shared" si="26"/>
        <v>26.03264435458334</v>
      </c>
      <c r="AP95" s="2">
        <f t="shared" si="29"/>
        <v>9.7733984805492877</v>
      </c>
    </row>
    <row r="96" spans="1:42" x14ac:dyDescent="0.35">
      <c r="A96" s="2">
        <v>2</v>
      </c>
      <c r="B96" s="3">
        <v>43202</v>
      </c>
      <c r="C96" s="2" t="s">
        <v>51</v>
      </c>
      <c r="D96" s="2" t="s">
        <v>52</v>
      </c>
      <c r="E96" s="2">
        <v>7</v>
      </c>
      <c r="F96" s="2">
        <v>5</v>
      </c>
      <c r="G96" s="2">
        <v>705</v>
      </c>
      <c r="H96" s="2">
        <v>4</v>
      </c>
      <c r="I96" s="2">
        <v>10</v>
      </c>
      <c r="J96" s="2">
        <v>100</v>
      </c>
      <c r="K96" s="2" t="str">
        <f t="shared" si="27"/>
        <v>N4</v>
      </c>
      <c r="L96" s="2" t="s">
        <v>55</v>
      </c>
      <c r="N96" s="2">
        <v>0.76</v>
      </c>
      <c r="O96" s="2">
        <v>3.7</v>
      </c>
      <c r="P96" s="2">
        <v>6.8</v>
      </c>
      <c r="Q96" s="2">
        <v>1.7000000000000002</v>
      </c>
      <c r="R96" s="2">
        <v>4</v>
      </c>
      <c r="S96" s="2">
        <v>437</v>
      </c>
      <c r="T96" s="2">
        <v>394</v>
      </c>
      <c r="U96" s="2">
        <v>14.2</v>
      </c>
      <c r="V96" s="2">
        <v>12.3</v>
      </c>
      <c r="W96" s="2" t="s">
        <v>72</v>
      </c>
      <c r="X96" s="2">
        <v>28</v>
      </c>
      <c r="Y96" s="2">
        <v>28</v>
      </c>
      <c r="Z96" s="2">
        <v>63.660335099999998</v>
      </c>
      <c r="AA96" s="2">
        <f t="shared" si="15"/>
        <v>127.3206702</v>
      </c>
      <c r="AB96" s="2" t="s">
        <v>57</v>
      </c>
      <c r="AC96" s="2" t="s">
        <v>57</v>
      </c>
      <c r="AD96" s="2">
        <f t="shared" si="16"/>
        <v>28.372093023255811</v>
      </c>
      <c r="AE96" s="2">
        <f t="shared" si="28"/>
        <v>1239.8604651162791</v>
      </c>
      <c r="AF96" s="2">
        <f t="shared" si="17"/>
        <v>12398.60465116279</v>
      </c>
      <c r="AG96" s="2">
        <f t="shared" si="18"/>
        <v>376.0232558139536</v>
      </c>
      <c r="AH96" s="2">
        <f t="shared" si="19"/>
        <v>3760.2325581395362</v>
      </c>
      <c r="AI96" s="2">
        <f t="shared" si="20"/>
        <v>691.06976744186056</v>
      </c>
      <c r="AJ96" s="2">
        <f t="shared" si="21"/>
        <v>6910.6976744186059</v>
      </c>
      <c r="AK96" s="2">
        <f t="shared" si="22"/>
        <v>172.76744186046514</v>
      </c>
      <c r="AL96" s="2">
        <f t="shared" si="23"/>
        <v>1727.6744186046515</v>
      </c>
      <c r="AM96" s="2">
        <f t="shared" si="24"/>
        <v>0.49507042253521094</v>
      </c>
      <c r="AN96" s="2">
        <f t="shared" si="25"/>
        <v>25717.688717496458</v>
      </c>
      <c r="AO96" s="2">
        <f t="shared" si="26"/>
        <v>25.717688717496461</v>
      </c>
      <c r="AP96" s="2">
        <f t="shared" si="29"/>
        <v>9.6704490435627992</v>
      </c>
    </row>
    <row r="97" spans="1:42" x14ac:dyDescent="0.35">
      <c r="A97" s="2">
        <v>2</v>
      </c>
      <c r="B97" s="3">
        <v>43202</v>
      </c>
      <c r="C97" s="2" t="s">
        <v>51</v>
      </c>
      <c r="D97" s="2" t="s">
        <v>52</v>
      </c>
      <c r="E97" s="2">
        <v>7</v>
      </c>
      <c r="F97" s="2">
        <v>6</v>
      </c>
      <c r="G97" s="2">
        <v>706</v>
      </c>
      <c r="H97" s="2">
        <v>4</v>
      </c>
      <c r="I97" s="2">
        <v>3</v>
      </c>
      <c r="J97" s="2">
        <v>20</v>
      </c>
      <c r="K97" s="2" t="str">
        <f t="shared" si="27"/>
        <v>N1</v>
      </c>
      <c r="L97" s="2" t="s">
        <v>61</v>
      </c>
      <c r="N97" s="2">
        <v>0.76</v>
      </c>
      <c r="O97" s="2">
        <v>3.9000000000000004</v>
      </c>
      <c r="P97" s="2">
        <v>5.5000000000000009</v>
      </c>
      <c r="Q97" s="2">
        <v>2.6000000000000005</v>
      </c>
      <c r="R97" s="2">
        <v>6</v>
      </c>
      <c r="S97" s="2">
        <v>530</v>
      </c>
      <c r="T97" s="2">
        <v>482</v>
      </c>
      <c r="U97" s="2">
        <v>14.6</v>
      </c>
      <c r="V97" s="2">
        <v>13.5</v>
      </c>
      <c r="W97" s="2" t="s">
        <v>73</v>
      </c>
      <c r="X97" s="2">
        <v>34</v>
      </c>
      <c r="Y97" s="2">
        <v>34</v>
      </c>
      <c r="Z97" s="2">
        <v>64.452928999999926</v>
      </c>
      <c r="AA97" s="2">
        <f t="shared" si="15"/>
        <v>64.452928999999926</v>
      </c>
      <c r="AB97" s="2" t="s">
        <v>57</v>
      </c>
      <c r="AC97" s="2" t="s">
        <v>57</v>
      </c>
      <c r="AD97" s="2">
        <f t="shared" si="16"/>
        <v>25.000000000000007</v>
      </c>
      <c r="AE97" s="2">
        <f t="shared" si="28"/>
        <v>1325.0000000000002</v>
      </c>
      <c r="AF97" s="2">
        <f t="shared" si="17"/>
        <v>13250.000000000002</v>
      </c>
      <c r="AG97" s="2">
        <f t="shared" si="18"/>
        <v>430.625</v>
      </c>
      <c r="AH97" s="2">
        <f t="shared" si="19"/>
        <v>4306.25</v>
      </c>
      <c r="AI97" s="2">
        <f t="shared" si="20"/>
        <v>607.29166666666663</v>
      </c>
      <c r="AJ97" s="2">
        <f t="shared" si="21"/>
        <v>6072.9166666666661</v>
      </c>
      <c r="AK97" s="2">
        <f t="shared" si="22"/>
        <v>287.08333333333337</v>
      </c>
      <c r="AL97" s="2">
        <f t="shared" si="23"/>
        <v>2870.8333333333335</v>
      </c>
      <c r="AM97" s="2">
        <f t="shared" si="24"/>
        <v>0.2938356164383561</v>
      </c>
      <c r="AN97" s="2">
        <f t="shared" si="25"/>
        <v>21935.02944988343</v>
      </c>
      <c r="AO97" s="2">
        <f t="shared" si="26"/>
        <v>21.935029449883434</v>
      </c>
      <c r="AP97" s="2">
        <f t="shared" si="29"/>
        <v>9.4457720568560539</v>
      </c>
    </row>
    <row r="98" spans="1:42" x14ac:dyDescent="0.35">
      <c r="A98" s="2">
        <v>2</v>
      </c>
      <c r="B98" s="3">
        <v>43202</v>
      </c>
      <c r="C98" s="2" t="s">
        <v>51</v>
      </c>
      <c r="D98" s="2" t="s">
        <v>52</v>
      </c>
      <c r="E98" s="2">
        <v>8</v>
      </c>
      <c r="F98" s="2">
        <v>1</v>
      </c>
      <c r="G98" s="2">
        <v>801</v>
      </c>
      <c r="H98" s="2">
        <v>4</v>
      </c>
      <c r="I98" s="2">
        <v>11</v>
      </c>
      <c r="J98" s="2">
        <v>100</v>
      </c>
      <c r="K98" s="2" t="str">
        <f t="shared" si="27"/>
        <v>N4</v>
      </c>
      <c r="L98" s="2" t="s">
        <v>65</v>
      </c>
      <c r="N98" s="2">
        <v>0.7</v>
      </c>
      <c r="O98" s="2">
        <v>3.1000000000000005</v>
      </c>
      <c r="P98" s="2">
        <v>5.1000000000000005</v>
      </c>
      <c r="Q98" s="2">
        <v>2.7</v>
      </c>
      <c r="R98" s="2">
        <v>5</v>
      </c>
      <c r="S98" s="2">
        <v>402</v>
      </c>
      <c r="T98" s="2">
        <v>366</v>
      </c>
      <c r="U98" s="2">
        <v>12.1</v>
      </c>
      <c r="V98" s="2">
        <v>9.8000000000000007</v>
      </c>
      <c r="W98" s="2" t="s">
        <v>72</v>
      </c>
      <c r="X98" s="2">
        <v>31</v>
      </c>
      <c r="Y98" s="2">
        <v>31</v>
      </c>
      <c r="Z98" s="2">
        <v>79.741077599999926</v>
      </c>
      <c r="AA98" s="2">
        <f t="shared" si="15"/>
        <v>159.48215519999985</v>
      </c>
      <c r="AB98" s="2" t="s">
        <v>57</v>
      </c>
      <c r="AC98" s="2" t="s">
        <v>57</v>
      </c>
      <c r="AD98" s="2">
        <f t="shared" si="16"/>
        <v>30.277777777777782</v>
      </c>
      <c r="AE98" s="2">
        <f t="shared" si="28"/>
        <v>1217.1666666666667</v>
      </c>
      <c r="AF98" s="2">
        <f t="shared" si="17"/>
        <v>12171.666666666668</v>
      </c>
      <c r="AG98" s="2">
        <f t="shared" si="18"/>
        <v>346.16666666666669</v>
      </c>
      <c r="AH98" s="2">
        <f t="shared" si="19"/>
        <v>3461.666666666667</v>
      </c>
      <c r="AI98" s="2">
        <f t="shared" si="20"/>
        <v>569.5</v>
      </c>
      <c r="AJ98" s="2">
        <f t="shared" si="21"/>
        <v>5695</v>
      </c>
      <c r="AK98" s="2">
        <f t="shared" si="22"/>
        <v>301.49999999999994</v>
      </c>
      <c r="AL98" s="2">
        <f t="shared" si="23"/>
        <v>3014.9999999999995</v>
      </c>
      <c r="AM98" s="2">
        <f t="shared" si="24"/>
        <v>0.5892561983471073</v>
      </c>
      <c r="AN98" s="2">
        <f t="shared" si="25"/>
        <v>27064.994080224384</v>
      </c>
      <c r="AO98" s="2">
        <f t="shared" si="26"/>
        <v>27.064994080224384</v>
      </c>
      <c r="AP98" s="2">
        <f t="shared" si="29"/>
        <v>9.3689987841043418</v>
      </c>
    </row>
    <row r="99" spans="1:42" x14ac:dyDescent="0.35">
      <c r="A99" s="2">
        <v>2</v>
      </c>
      <c r="B99" s="3">
        <v>43202</v>
      </c>
      <c r="C99" s="2" t="s">
        <v>51</v>
      </c>
      <c r="D99" s="2" t="s">
        <v>52</v>
      </c>
      <c r="E99" s="2">
        <v>8</v>
      </c>
      <c r="F99" s="2">
        <v>2</v>
      </c>
      <c r="G99" s="2">
        <v>802</v>
      </c>
      <c r="H99" s="2">
        <v>4</v>
      </c>
      <c r="I99" s="2">
        <v>7</v>
      </c>
      <c r="J99" s="2">
        <v>80</v>
      </c>
      <c r="K99" s="2" t="str">
        <f t="shared" si="27"/>
        <v xml:space="preserve">N3 </v>
      </c>
      <c r="L99" s="2" t="s">
        <v>55</v>
      </c>
      <c r="N99" s="2">
        <v>0.7</v>
      </c>
      <c r="O99" s="2">
        <v>3.6000000000000005</v>
      </c>
      <c r="P99" s="2">
        <v>4.7</v>
      </c>
      <c r="Q99" s="2">
        <v>1.7000000000000002</v>
      </c>
      <c r="R99" s="2">
        <v>5</v>
      </c>
      <c r="S99" s="2">
        <v>276</v>
      </c>
      <c r="T99" s="2">
        <v>238</v>
      </c>
      <c r="U99" s="2">
        <v>15.5</v>
      </c>
      <c r="V99" s="2">
        <v>13.4</v>
      </c>
      <c r="W99" s="2" t="s">
        <v>73</v>
      </c>
      <c r="X99" s="2">
        <v>30</v>
      </c>
      <c r="Y99" s="2">
        <v>30</v>
      </c>
      <c r="Z99" s="2">
        <v>59.442001000000005</v>
      </c>
      <c r="AA99" s="2">
        <f t="shared" si="15"/>
        <v>59.442001000000005</v>
      </c>
      <c r="AB99" s="2" t="s">
        <v>57</v>
      </c>
      <c r="AC99" s="2" t="s">
        <v>57</v>
      </c>
      <c r="AD99" s="2">
        <f t="shared" si="16"/>
        <v>26.315789473684209</v>
      </c>
      <c r="AE99" s="2">
        <f t="shared" si="28"/>
        <v>726.31578947368416</v>
      </c>
      <c r="AF99" s="2">
        <f t="shared" si="17"/>
        <v>7263.1578947368416</v>
      </c>
      <c r="AG99" s="2">
        <f t="shared" si="18"/>
        <v>261.4736842105263</v>
      </c>
      <c r="AH99" s="2">
        <f t="shared" si="19"/>
        <v>2614.7368421052629</v>
      </c>
      <c r="AI99" s="2">
        <f t="shared" si="20"/>
        <v>341.36842105263156</v>
      </c>
      <c r="AJ99" s="2">
        <f t="shared" si="21"/>
        <v>3413.6842105263154</v>
      </c>
      <c r="AK99" s="2">
        <f t="shared" si="22"/>
        <v>123.47368421052632</v>
      </c>
      <c r="AL99" s="2">
        <f t="shared" si="23"/>
        <v>1234.7368421052631</v>
      </c>
      <c r="AM99" s="2">
        <f t="shared" si="24"/>
        <v>0.48774193548387101</v>
      </c>
      <c r="AN99" s="2">
        <f t="shared" si="25"/>
        <v>12187.182744708993</v>
      </c>
      <c r="AO99" s="2">
        <f t="shared" si="26"/>
        <v>12.187182744708995</v>
      </c>
      <c r="AP99" s="2">
        <f t="shared" si="29"/>
        <v>3.1866275724060151</v>
      </c>
    </row>
    <row r="100" spans="1:42" x14ac:dyDescent="0.35">
      <c r="A100" s="2">
        <v>2</v>
      </c>
      <c r="B100" s="3">
        <v>43202</v>
      </c>
      <c r="C100" s="2" t="s">
        <v>51</v>
      </c>
      <c r="D100" s="2" t="s">
        <v>52</v>
      </c>
      <c r="E100" s="2">
        <v>8</v>
      </c>
      <c r="F100" s="2">
        <v>3</v>
      </c>
      <c r="G100" s="2">
        <v>803</v>
      </c>
      <c r="H100" s="2">
        <v>4</v>
      </c>
      <c r="I100" s="2">
        <v>4</v>
      </c>
      <c r="J100" s="2">
        <v>50</v>
      </c>
      <c r="K100" s="2" t="str">
        <f t="shared" si="27"/>
        <v>N2</v>
      </c>
      <c r="L100" s="2" t="s">
        <v>55</v>
      </c>
      <c r="N100" s="2">
        <v>0.76</v>
      </c>
      <c r="O100" s="2">
        <v>5.7</v>
      </c>
      <c r="P100" s="2">
        <v>6.1000000000000005</v>
      </c>
      <c r="Q100" s="2">
        <v>2.2999999999999998</v>
      </c>
      <c r="R100" s="2">
        <v>5</v>
      </c>
      <c r="S100" s="2">
        <v>495</v>
      </c>
      <c r="T100" s="2">
        <v>439</v>
      </c>
      <c r="U100" s="2">
        <v>16.8</v>
      </c>
      <c r="V100" s="2">
        <v>14.9</v>
      </c>
      <c r="W100" s="2" t="s">
        <v>73</v>
      </c>
      <c r="X100" s="2">
        <v>46</v>
      </c>
      <c r="Y100" s="2">
        <v>46</v>
      </c>
      <c r="Z100" s="2">
        <v>44.255034600000045</v>
      </c>
      <c r="AA100" s="2">
        <f t="shared" si="15"/>
        <v>44.255034600000045</v>
      </c>
      <c r="AB100" s="2" t="s">
        <v>57</v>
      </c>
      <c r="AC100" s="2" t="s">
        <v>57</v>
      </c>
      <c r="AD100" s="2">
        <f t="shared" si="16"/>
        <v>25.178571428571434</v>
      </c>
      <c r="AE100" s="2">
        <f t="shared" si="28"/>
        <v>1246.339285714286</v>
      </c>
      <c r="AF100" s="2">
        <f t="shared" si="17"/>
        <v>12463.392857142861</v>
      </c>
      <c r="AG100" s="2">
        <f t="shared" si="18"/>
        <v>503.83928571428578</v>
      </c>
      <c r="AH100" s="2">
        <f t="shared" si="19"/>
        <v>5038.3928571428578</v>
      </c>
      <c r="AI100" s="2">
        <f t="shared" si="20"/>
        <v>539.19642857142867</v>
      </c>
      <c r="AJ100" s="2">
        <f t="shared" si="21"/>
        <v>5391.9642857142862</v>
      </c>
      <c r="AK100" s="2">
        <f t="shared" si="22"/>
        <v>203.30357142857142</v>
      </c>
      <c r="AL100" s="2">
        <f t="shared" si="23"/>
        <v>2033.035714285714</v>
      </c>
      <c r="AM100" s="2">
        <f t="shared" si="24"/>
        <v>0.6446428571428573</v>
      </c>
      <c r="AN100" s="2">
        <f t="shared" si="25"/>
        <v>6865.0469185595621</v>
      </c>
      <c r="AO100" s="2">
        <f t="shared" si="26"/>
        <v>6.8650469185595613</v>
      </c>
      <c r="AP100" s="2">
        <f t="shared" si="29"/>
        <v>3.4588803358421081</v>
      </c>
    </row>
    <row r="101" spans="1:42" x14ac:dyDescent="0.35">
      <c r="A101" s="2">
        <v>2</v>
      </c>
      <c r="B101" s="3">
        <v>43202</v>
      </c>
      <c r="C101" s="2" t="s">
        <v>51</v>
      </c>
      <c r="D101" s="2" t="s">
        <v>52</v>
      </c>
      <c r="E101" s="2">
        <v>8</v>
      </c>
      <c r="F101" s="2">
        <v>4</v>
      </c>
      <c r="G101" s="2">
        <v>804</v>
      </c>
      <c r="H101" s="2">
        <v>4</v>
      </c>
      <c r="I101" s="2">
        <v>5</v>
      </c>
      <c r="J101" s="2">
        <v>50</v>
      </c>
      <c r="K101" s="2" t="str">
        <f t="shared" si="27"/>
        <v>N2</v>
      </c>
      <c r="L101" s="2" t="s">
        <v>65</v>
      </c>
      <c r="N101" s="2">
        <v>0.7</v>
      </c>
      <c r="O101" s="2">
        <v>4.3</v>
      </c>
      <c r="P101" s="2">
        <v>5.5000000000000009</v>
      </c>
      <c r="Q101" s="2">
        <v>3.2</v>
      </c>
      <c r="R101" s="2">
        <v>6</v>
      </c>
      <c r="S101" s="2">
        <v>419</v>
      </c>
      <c r="T101" s="2">
        <v>379</v>
      </c>
      <c r="U101" s="2">
        <v>12.4</v>
      </c>
      <c r="V101" s="2">
        <v>10.8</v>
      </c>
      <c r="W101" s="2" t="s">
        <v>72</v>
      </c>
      <c r="X101" s="2">
        <v>51</v>
      </c>
      <c r="Y101" s="2">
        <v>51</v>
      </c>
      <c r="Z101" s="2">
        <v>43.341985700000009</v>
      </c>
      <c r="AA101" s="2">
        <f t="shared" si="15"/>
        <v>86.683971400000019</v>
      </c>
      <c r="AB101" s="2" t="s">
        <v>57</v>
      </c>
      <c r="AC101" s="2" t="s">
        <v>57</v>
      </c>
      <c r="AD101" s="2">
        <f t="shared" si="16"/>
        <v>32.5</v>
      </c>
      <c r="AE101" s="2">
        <f t="shared" si="28"/>
        <v>1361.75</v>
      </c>
      <c r="AF101" s="2">
        <f t="shared" si="17"/>
        <v>13617.5</v>
      </c>
      <c r="AG101" s="2">
        <f t="shared" si="18"/>
        <v>450.42500000000001</v>
      </c>
      <c r="AH101" s="2">
        <f t="shared" si="19"/>
        <v>4504.25</v>
      </c>
      <c r="AI101" s="2">
        <f t="shared" si="20"/>
        <v>576.12500000000011</v>
      </c>
      <c r="AJ101" s="2">
        <f t="shared" si="21"/>
        <v>5761.2500000000009</v>
      </c>
      <c r="AK101" s="2">
        <f t="shared" si="22"/>
        <v>335.20000000000005</v>
      </c>
      <c r="AL101" s="2">
        <f t="shared" si="23"/>
        <v>3352.0000000000005</v>
      </c>
      <c r="AM101" s="2">
        <f t="shared" si="24"/>
        <v>0.55483870967741922</v>
      </c>
      <c r="AN101" s="2">
        <f t="shared" si="25"/>
        <v>15623.273915116284</v>
      </c>
      <c r="AO101" s="2">
        <f t="shared" si="26"/>
        <v>15.623273915116286</v>
      </c>
      <c r="AP101" s="2">
        <f t="shared" si="29"/>
        <v>7.0371131532162536</v>
      </c>
    </row>
    <row r="102" spans="1:42" x14ac:dyDescent="0.35">
      <c r="A102" s="2">
        <v>2</v>
      </c>
      <c r="B102" s="3">
        <v>43202</v>
      </c>
      <c r="C102" s="2" t="s">
        <v>51</v>
      </c>
      <c r="D102" s="2" t="s">
        <v>52</v>
      </c>
      <c r="E102" s="2">
        <v>8</v>
      </c>
      <c r="F102" s="2">
        <v>5</v>
      </c>
      <c r="G102" s="2">
        <v>805</v>
      </c>
      <c r="H102" s="2">
        <v>4</v>
      </c>
      <c r="I102" s="2">
        <v>8</v>
      </c>
      <c r="J102" s="2">
        <v>80</v>
      </c>
      <c r="K102" s="2" t="str">
        <f t="shared" si="27"/>
        <v xml:space="preserve">N3 </v>
      </c>
      <c r="L102" s="2" t="s">
        <v>65</v>
      </c>
      <c r="N102" s="2">
        <v>0.74</v>
      </c>
      <c r="O102" s="2">
        <v>1.7999999999999998</v>
      </c>
      <c r="P102" s="2">
        <v>5.6000000000000005</v>
      </c>
      <c r="Q102" s="2">
        <v>1.9000000000000004</v>
      </c>
      <c r="R102" s="2">
        <v>5</v>
      </c>
      <c r="S102" s="2">
        <v>393</v>
      </c>
      <c r="T102" s="2">
        <v>352</v>
      </c>
      <c r="U102" s="2">
        <v>12.1</v>
      </c>
      <c r="V102" s="2">
        <v>10</v>
      </c>
      <c r="W102" s="2" t="s">
        <v>72</v>
      </c>
      <c r="X102" s="2">
        <v>32</v>
      </c>
      <c r="Y102" s="2">
        <v>32</v>
      </c>
      <c r="Z102" s="2">
        <v>56.370398499999965</v>
      </c>
      <c r="AA102" s="2">
        <f t="shared" si="15"/>
        <v>112.74079699999993</v>
      </c>
      <c r="AB102" s="2" t="s">
        <v>57</v>
      </c>
      <c r="AC102" s="2" t="s">
        <v>57</v>
      </c>
      <c r="AD102" s="2">
        <f t="shared" si="16"/>
        <v>22.682926829268293</v>
      </c>
      <c r="AE102" s="2">
        <f t="shared" si="28"/>
        <v>891.43902439024384</v>
      </c>
      <c r="AF102" s="2">
        <f t="shared" si="17"/>
        <v>8914.3902439024387</v>
      </c>
      <c r="AG102" s="2">
        <f t="shared" si="18"/>
        <v>172.53658536585363</v>
      </c>
      <c r="AH102" s="2">
        <f t="shared" si="19"/>
        <v>1725.3658536585363</v>
      </c>
      <c r="AI102" s="2">
        <f t="shared" si="20"/>
        <v>536.78048780487802</v>
      </c>
      <c r="AJ102" s="2">
        <f t="shared" si="21"/>
        <v>5367.8048780487807</v>
      </c>
      <c r="AK102" s="2">
        <f t="shared" si="22"/>
        <v>182.1219512195122</v>
      </c>
      <c r="AL102" s="2">
        <f t="shared" si="23"/>
        <v>1821.219512195122</v>
      </c>
      <c r="AM102" s="2">
        <f t="shared" si="24"/>
        <v>0.31239669421487598</v>
      </c>
      <c r="AN102" s="2">
        <f t="shared" si="25"/>
        <v>36088.985283068767</v>
      </c>
      <c r="AO102" s="2">
        <f t="shared" si="26"/>
        <v>36.088985283068773</v>
      </c>
      <c r="AP102" s="2">
        <f t="shared" si="29"/>
        <v>6.2266702900592303</v>
      </c>
    </row>
    <row r="103" spans="1:42" x14ac:dyDescent="0.35">
      <c r="A103" s="2">
        <v>2</v>
      </c>
      <c r="B103" s="3">
        <v>43202</v>
      </c>
      <c r="C103" s="2" t="s">
        <v>51</v>
      </c>
      <c r="D103" s="2" t="s">
        <v>52</v>
      </c>
      <c r="E103" s="2">
        <v>8</v>
      </c>
      <c r="F103" s="2">
        <v>6</v>
      </c>
      <c r="G103" s="2">
        <v>806</v>
      </c>
      <c r="H103" s="2">
        <v>4</v>
      </c>
      <c r="I103" s="2">
        <v>12</v>
      </c>
      <c r="J103" s="2">
        <v>100</v>
      </c>
      <c r="K103" s="2" t="str">
        <f t="shared" si="27"/>
        <v>N4</v>
      </c>
      <c r="L103" s="2" t="s">
        <v>61</v>
      </c>
      <c r="N103" s="2">
        <v>0.74</v>
      </c>
      <c r="O103" s="2">
        <v>3.4000000000000004</v>
      </c>
      <c r="P103" s="2">
        <v>5.3999999999999995</v>
      </c>
      <c r="Q103" s="2">
        <v>2.7</v>
      </c>
      <c r="R103" s="2">
        <v>5</v>
      </c>
      <c r="S103" s="2">
        <v>428</v>
      </c>
      <c r="T103" s="2">
        <v>387</v>
      </c>
      <c r="U103" s="2">
        <v>11.4</v>
      </c>
      <c r="V103" s="2">
        <v>10.4</v>
      </c>
      <c r="W103" s="2" t="s">
        <v>72</v>
      </c>
      <c r="X103" s="2">
        <v>50</v>
      </c>
      <c r="Y103" s="2">
        <v>50</v>
      </c>
      <c r="Z103" s="2">
        <v>66.527164099999936</v>
      </c>
      <c r="AA103" s="2">
        <f t="shared" si="15"/>
        <v>133.05432819999987</v>
      </c>
      <c r="AB103" s="2" t="s">
        <v>57</v>
      </c>
      <c r="AC103" s="2" t="s">
        <v>57</v>
      </c>
      <c r="AD103" s="2">
        <f t="shared" si="16"/>
        <v>28.04878048780488</v>
      </c>
      <c r="AE103" s="2">
        <f t="shared" si="28"/>
        <v>1200.4878048780488</v>
      </c>
      <c r="AF103" s="2">
        <f t="shared" si="17"/>
        <v>12004.878048780487</v>
      </c>
      <c r="AG103" s="2">
        <f t="shared" si="18"/>
        <v>354.92682926829269</v>
      </c>
      <c r="AH103" s="2">
        <f t="shared" si="19"/>
        <v>3549.268292682927</v>
      </c>
      <c r="AI103" s="2">
        <f t="shared" si="20"/>
        <v>563.70731707317066</v>
      </c>
      <c r="AJ103" s="2">
        <f t="shared" si="21"/>
        <v>5637.0731707317063</v>
      </c>
      <c r="AK103" s="2">
        <f t="shared" si="22"/>
        <v>281.85365853658539</v>
      </c>
      <c r="AL103" s="2">
        <f t="shared" si="23"/>
        <v>2818.5365853658536</v>
      </c>
      <c r="AM103" s="2">
        <f t="shared" si="24"/>
        <v>0.29824561403508776</v>
      </c>
      <c r="AN103" s="2">
        <f t="shared" si="25"/>
        <v>44612.333572941126</v>
      </c>
      <c r="AO103" s="2">
        <f t="shared" si="26"/>
        <v>44.612333572941132</v>
      </c>
      <c r="AP103" s="2">
        <f t="shared" si="29"/>
        <v>15.834114101303399</v>
      </c>
    </row>
    <row r="104" spans="1:42" x14ac:dyDescent="0.35">
      <c r="A104" s="2">
        <v>3</v>
      </c>
      <c r="B104" s="3">
        <v>43224</v>
      </c>
      <c r="C104" s="2" t="s">
        <v>51</v>
      </c>
      <c r="D104" s="2" t="s">
        <v>52</v>
      </c>
      <c r="E104" s="2">
        <v>0</v>
      </c>
      <c r="F104" s="2">
        <v>2</v>
      </c>
      <c r="G104" s="2" t="s">
        <v>53</v>
      </c>
      <c r="H104" s="2">
        <v>0</v>
      </c>
      <c r="I104" s="2" t="s">
        <v>54</v>
      </c>
      <c r="J104" s="2">
        <v>0</v>
      </c>
      <c r="K104" s="2" t="str">
        <f t="shared" si="27"/>
        <v>N0</v>
      </c>
      <c r="L104" s="2" t="s">
        <v>55</v>
      </c>
      <c r="N104" s="2" t="s">
        <v>57</v>
      </c>
      <c r="O104" s="2">
        <v>4.3000000000000007</v>
      </c>
      <c r="P104" s="2">
        <v>7.6</v>
      </c>
      <c r="Q104" s="2">
        <v>19.3</v>
      </c>
      <c r="R104" s="2" t="s">
        <v>57</v>
      </c>
      <c r="S104" s="2">
        <v>432</v>
      </c>
      <c r="T104" s="2">
        <v>358</v>
      </c>
      <c r="U104" s="2">
        <v>8.4</v>
      </c>
      <c r="V104" s="2">
        <v>7</v>
      </c>
      <c r="W104" s="2" t="s">
        <v>58</v>
      </c>
      <c r="X104" s="2">
        <v>10</v>
      </c>
      <c r="Y104" s="2">
        <v>10</v>
      </c>
      <c r="Z104" s="2">
        <v>63.877154099999984</v>
      </c>
      <c r="AA104" s="2">
        <f t="shared" si="15"/>
        <v>127.75430819999997</v>
      </c>
      <c r="AB104" s="2">
        <v>3.233949973944763</v>
      </c>
      <c r="AC104" s="2">
        <f t="shared" ref="AC104:AC154" si="30">AB104*(1-0.14)</f>
        <v>2.7811969775924963</v>
      </c>
      <c r="AD104" s="2">
        <f t="shared" si="16"/>
        <v>42.162162162162161</v>
      </c>
      <c r="AE104" s="2">
        <f t="shared" si="28"/>
        <v>1821.4054054054052</v>
      </c>
      <c r="AF104" s="2">
        <f t="shared" si="17"/>
        <v>18214.054054054053</v>
      </c>
      <c r="AG104" s="2">
        <f t="shared" si="18"/>
        <v>251.027027027027</v>
      </c>
      <c r="AH104" s="2">
        <f t="shared" si="19"/>
        <v>2510.27027027027</v>
      </c>
      <c r="AI104" s="2">
        <f t="shared" si="20"/>
        <v>443.67567567567556</v>
      </c>
      <c r="AJ104" s="2">
        <f t="shared" si="21"/>
        <v>4436.7567567567557</v>
      </c>
      <c r="AK104" s="2">
        <f t="shared" si="22"/>
        <v>1126.7027027027025</v>
      </c>
      <c r="AL104" s="2">
        <f t="shared" si="23"/>
        <v>11267.027027027025</v>
      </c>
      <c r="AM104" s="2">
        <f t="shared" si="24"/>
        <v>0.71666666666666701</v>
      </c>
      <c r="AN104" s="2">
        <f t="shared" si="25"/>
        <v>17826.182539534871</v>
      </c>
      <c r="AO104" s="2">
        <f t="shared" si="26"/>
        <v>17.826182539534873</v>
      </c>
      <c r="AP104" s="2">
        <f t="shared" si="29"/>
        <v>4.4748536061405373</v>
      </c>
    </row>
    <row r="105" spans="1:42" x14ac:dyDescent="0.35">
      <c r="A105" s="2">
        <v>3</v>
      </c>
      <c r="B105" s="3">
        <v>43224</v>
      </c>
      <c r="C105" s="2" t="s">
        <v>51</v>
      </c>
      <c r="D105" s="2" t="s">
        <v>52</v>
      </c>
      <c r="E105" s="2">
        <v>0</v>
      </c>
      <c r="F105" s="2">
        <v>4</v>
      </c>
      <c r="G105" s="2" t="s">
        <v>59</v>
      </c>
      <c r="H105" s="2">
        <v>0</v>
      </c>
      <c r="I105" s="2" t="s">
        <v>60</v>
      </c>
      <c r="J105" s="2">
        <v>0</v>
      </c>
      <c r="K105" s="2" t="str">
        <f t="shared" si="27"/>
        <v>N0</v>
      </c>
      <c r="L105" s="2" t="s">
        <v>61</v>
      </c>
      <c r="N105" s="2" t="s">
        <v>57</v>
      </c>
      <c r="O105" s="2">
        <v>3.1999999999999997</v>
      </c>
      <c r="P105" s="2">
        <v>3.8000000000000003</v>
      </c>
      <c r="Q105" s="2">
        <v>7.4</v>
      </c>
      <c r="R105" s="2" t="s">
        <v>57</v>
      </c>
      <c r="S105" s="2">
        <v>388</v>
      </c>
      <c r="T105" s="2">
        <v>346</v>
      </c>
      <c r="U105" s="2">
        <v>6.3</v>
      </c>
      <c r="V105" s="2">
        <v>5.3</v>
      </c>
      <c r="W105" s="2" t="s">
        <v>58</v>
      </c>
      <c r="X105" s="2">
        <v>7</v>
      </c>
      <c r="Y105" s="2">
        <v>7</v>
      </c>
      <c r="Z105" s="2">
        <v>48.945552299999918</v>
      </c>
      <c r="AA105" s="2">
        <f t="shared" si="15"/>
        <v>97.891104599999835</v>
      </c>
      <c r="AB105" s="2">
        <v>7.2278484029553498</v>
      </c>
      <c r="AC105" s="2">
        <f t="shared" si="30"/>
        <v>6.215949626541601</v>
      </c>
      <c r="AD105" s="2">
        <f t="shared" si="16"/>
        <v>34.285714285714285</v>
      </c>
      <c r="AE105" s="2">
        <f t="shared" si="28"/>
        <v>1330.2857142857144</v>
      </c>
      <c r="AF105" s="2">
        <f t="shared" si="17"/>
        <v>13302.857142857143</v>
      </c>
      <c r="AG105" s="2">
        <f t="shared" si="18"/>
        <v>295.61904761904765</v>
      </c>
      <c r="AH105" s="2">
        <f t="shared" si="19"/>
        <v>2956.1904761904766</v>
      </c>
      <c r="AI105" s="2">
        <f t="shared" si="20"/>
        <v>351.04761904761909</v>
      </c>
      <c r="AJ105" s="2">
        <f t="shared" si="21"/>
        <v>3510.4761904761908</v>
      </c>
      <c r="AK105" s="2">
        <f t="shared" si="22"/>
        <v>683.61904761904782</v>
      </c>
      <c r="AL105" s="2">
        <f t="shared" si="23"/>
        <v>6836.1904761904789</v>
      </c>
      <c r="AM105" s="2">
        <f t="shared" si="24"/>
        <v>0.50793650793650791</v>
      </c>
      <c r="AN105" s="2">
        <f t="shared" si="25"/>
        <v>19272.311218124967</v>
      </c>
      <c r="AO105" s="2">
        <f t="shared" si="26"/>
        <v>19.272311218124965</v>
      </c>
      <c r="AP105" s="2">
        <f t="shared" si="29"/>
        <v>5.6972622877199903</v>
      </c>
    </row>
    <row r="106" spans="1:42" x14ac:dyDescent="0.35">
      <c r="A106" s="2">
        <v>3</v>
      </c>
      <c r="B106" s="3">
        <v>43224</v>
      </c>
      <c r="C106" s="2" t="s">
        <v>51</v>
      </c>
      <c r="D106" s="2" t="s">
        <v>52</v>
      </c>
      <c r="E106" s="2">
        <v>0</v>
      </c>
      <c r="F106" s="2">
        <v>6</v>
      </c>
      <c r="G106" s="2" t="s">
        <v>63</v>
      </c>
      <c r="H106" s="2">
        <v>0</v>
      </c>
      <c r="I106" s="2" t="s">
        <v>64</v>
      </c>
      <c r="J106" s="2">
        <v>0</v>
      </c>
      <c r="K106" s="2" t="str">
        <f t="shared" si="27"/>
        <v>N0</v>
      </c>
      <c r="L106" s="2" t="s">
        <v>65</v>
      </c>
      <c r="N106" s="2" t="s">
        <v>57</v>
      </c>
      <c r="O106" s="2">
        <v>2.4</v>
      </c>
      <c r="P106" s="2">
        <v>4.9000000000000004</v>
      </c>
      <c r="Q106" s="2">
        <v>9.6999999999999993</v>
      </c>
      <c r="R106" s="2" t="s">
        <v>57</v>
      </c>
      <c r="S106" s="2">
        <v>370</v>
      </c>
      <c r="T106" s="2">
        <v>321</v>
      </c>
      <c r="U106" s="2">
        <v>6.9</v>
      </c>
      <c r="V106" s="2">
        <v>6.3</v>
      </c>
      <c r="W106" s="2" t="s">
        <v>58</v>
      </c>
      <c r="X106" s="2">
        <v>2</v>
      </c>
      <c r="Y106" s="2">
        <v>2</v>
      </c>
      <c r="Z106" s="2">
        <v>79.620622599999933</v>
      </c>
      <c r="AA106" s="2">
        <f t="shared" si="15"/>
        <v>159.24124519999987</v>
      </c>
      <c r="AB106" s="2">
        <v>5.8341901264789886</v>
      </c>
      <c r="AC106" s="2">
        <f t="shared" si="30"/>
        <v>5.0174035087719302</v>
      </c>
      <c r="AD106" s="2">
        <f t="shared" si="16"/>
        <v>34.693877551020407</v>
      </c>
      <c r="AE106" s="2">
        <f t="shared" si="28"/>
        <v>1283.6734693877552</v>
      </c>
      <c r="AF106" s="2">
        <f t="shared" si="17"/>
        <v>12836.734693877552</v>
      </c>
      <c r="AG106" s="2">
        <f t="shared" si="18"/>
        <v>181.22448979591837</v>
      </c>
      <c r="AH106" s="2">
        <f t="shared" si="19"/>
        <v>1812.2448979591836</v>
      </c>
      <c r="AI106" s="2">
        <f t="shared" si="20"/>
        <v>370.00000000000006</v>
      </c>
      <c r="AJ106" s="2">
        <f t="shared" si="21"/>
        <v>3700.0000000000005</v>
      </c>
      <c r="AK106" s="2">
        <f t="shared" si="22"/>
        <v>732.44897959183675</v>
      </c>
      <c r="AL106" s="2">
        <f t="shared" si="23"/>
        <v>7324.4897959183681</v>
      </c>
      <c r="AM106" s="2">
        <f t="shared" si="24"/>
        <v>0.2086956521739132</v>
      </c>
      <c r="AN106" s="2">
        <f t="shared" si="25"/>
        <v>76303.096658333219</v>
      </c>
      <c r="AO106" s="2">
        <f t="shared" si="26"/>
        <v>76.303096658333217</v>
      </c>
      <c r="AP106" s="2">
        <f t="shared" si="29"/>
        <v>13.827989761755081</v>
      </c>
    </row>
    <row r="107" spans="1:42" x14ac:dyDescent="0.35">
      <c r="A107" s="2">
        <v>3</v>
      </c>
      <c r="B107" s="3">
        <v>43224</v>
      </c>
      <c r="C107" s="2" t="s">
        <v>51</v>
      </c>
      <c r="D107" s="2" t="s">
        <v>52</v>
      </c>
      <c r="E107" s="2">
        <v>1</v>
      </c>
      <c r="F107" s="2">
        <v>1</v>
      </c>
      <c r="G107" s="2">
        <v>101</v>
      </c>
      <c r="H107" s="2">
        <v>1</v>
      </c>
      <c r="I107" s="2">
        <v>4</v>
      </c>
      <c r="J107" s="2">
        <v>50</v>
      </c>
      <c r="K107" s="2" t="str">
        <f t="shared" si="27"/>
        <v>N2</v>
      </c>
      <c r="L107" s="2" t="s">
        <v>55</v>
      </c>
      <c r="N107" s="2" t="s">
        <v>57</v>
      </c>
      <c r="O107" s="2">
        <v>1.3000000000000003</v>
      </c>
      <c r="P107" s="2">
        <v>5.7999999999999989</v>
      </c>
      <c r="Q107" s="2">
        <v>9.6</v>
      </c>
      <c r="R107" s="2" t="s">
        <v>57</v>
      </c>
      <c r="S107" s="2">
        <v>520</v>
      </c>
      <c r="T107" s="2">
        <v>463</v>
      </c>
      <c r="U107" s="2">
        <v>8.3000000000000007</v>
      </c>
      <c r="V107" s="2">
        <v>7.4</v>
      </c>
      <c r="W107" s="2" t="s">
        <v>62</v>
      </c>
      <c r="X107" s="2">
        <v>6</v>
      </c>
      <c r="Y107" s="2">
        <v>6</v>
      </c>
      <c r="Z107" s="2">
        <v>56.784763699999985</v>
      </c>
      <c r="AA107" s="2">
        <f t="shared" si="15"/>
        <v>56.784763699999985</v>
      </c>
      <c r="AB107" s="2">
        <v>7.3476249921343912</v>
      </c>
      <c r="AC107" s="2">
        <f t="shared" si="30"/>
        <v>6.3189574932355761</v>
      </c>
      <c r="AD107" s="2">
        <f t="shared" si="16"/>
        <v>29.298245614035086</v>
      </c>
      <c r="AE107" s="2">
        <f t="shared" si="28"/>
        <v>1523.5087719298244</v>
      </c>
      <c r="AF107" s="2">
        <f t="shared" si="17"/>
        <v>15235.087719298244</v>
      </c>
      <c r="AG107" s="2">
        <f t="shared" si="18"/>
        <v>118.59649122807019</v>
      </c>
      <c r="AH107" s="2">
        <f t="shared" si="19"/>
        <v>1185.964912280702</v>
      </c>
      <c r="AI107" s="2">
        <f t="shared" si="20"/>
        <v>529.12280701754378</v>
      </c>
      <c r="AJ107" s="2">
        <f t="shared" si="21"/>
        <v>5291.228070175438</v>
      </c>
      <c r="AK107" s="2">
        <f t="shared" si="22"/>
        <v>875.78947368421041</v>
      </c>
      <c r="AL107" s="2">
        <f t="shared" si="23"/>
        <v>8757.8947368421032</v>
      </c>
      <c r="AM107" s="2">
        <f t="shared" si="24"/>
        <v>0.14096385542168682</v>
      </c>
      <c r="AN107" s="2">
        <f t="shared" si="25"/>
        <v>40283.208436752102</v>
      </c>
      <c r="AO107" s="2">
        <f t="shared" si="26"/>
        <v>40.283208436752105</v>
      </c>
      <c r="AP107" s="2">
        <f t="shared" si="29"/>
        <v>4.7774471760077937</v>
      </c>
    </row>
    <row r="108" spans="1:42" x14ac:dyDescent="0.35">
      <c r="A108" s="2">
        <v>3</v>
      </c>
      <c r="B108" s="3">
        <v>43224</v>
      </c>
      <c r="C108" s="2" t="s">
        <v>51</v>
      </c>
      <c r="D108" s="2" t="s">
        <v>52</v>
      </c>
      <c r="E108" s="2">
        <v>1</v>
      </c>
      <c r="F108" s="2">
        <v>2</v>
      </c>
      <c r="G108" s="2">
        <v>102</v>
      </c>
      <c r="H108" s="2">
        <v>1</v>
      </c>
      <c r="I108" s="2">
        <v>12</v>
      </c>
      <c r="J108" s="2">
        <v>100</v>
      </c>
      <c r="K108" s="2" t="str">
        <f t="shared" si="27"/>
        <v>N4</v>
      </c>
      <c r="L108" s="2" t="s">
        <v>61</v>
      </c>
      <c r="N108" s="2" t="s">
        <v>57</v>
      </c>
      <c r="O108" s="2">
        <v>3.3000000000000003</v>
      </c>
      <c r="P108" s="2">
        <v>5.6999999999999993</v>
      </c>
      <c r="Q108" s="2">
        <v>9.6</v>
      </c>
      <c r="R108" s="2" t="s">
        <v>57</v>
      </c>
      <c r="S108" s="2">
        <v>537</v>
      </c>
      <c r="T108" s="2">
        <v>485</v>
      </c>
      <c r="U108" s="2">
        <v>6.8</v>
      </c>
      <c r="V108" s="2">
        <v>5.8</v>
      </c>
      <c r="W108" s="2" t="s">
        <v>58</v>
      </c>
      <c r="X108" s="2">
        <v>3</v>
      </c>
      <c r="Y108" s="2">
        <v>3</v>
      </c>
      <c r="Z108" s="2">
        <v>92.18166999999994</v>
      </c>
      <c r="AA108" s="2">
        <f t="shared" si="15"/>
        <v>184.36333999999988</v>
      </c>
      <c r="AB108" s="2">
        <v>6.5220733303440523</v>
      </c>
      <c r="AC108" s="2">
        <f t="shared" si="30"/>
        <v>5.6089830640958853</v>
      </c>
      <c r="AD108" s="2">
        <f t="shared" si="16"/>
        <v>35.769230769230766</v>
      </c>
      <c r="AE108" s="2">
        <f t="shared" si="28"/>
        <v>1920.8076923076919</v>
      </c>
      <c r="AF108" s="2">
        <f t="shared" si="17"/>
        <v>19208.076923076922</v>
      </c>
      <c r="AG108" s="2">
        <f t="shared" si="18"/>
        <v>340.78846153846149</v>
      </c>
      <c r="AH108" s="2">
        <f t="shared" si="19"/>
        <v>3407.8846153846152</v>
      </c>
      <c r="AI108" s="2">
        <f t="shared" si="20"/>
        <v>588.63461538461513</v>
      </c>
      <c r="AJ108" s="2">
        <f t="shared" si="21"/>
        <v>5886.3461538461515</v>
      </c>
      <c r="AK108" s="2">
        <f t="shared" si="22"/>
        <v>991.38461538461513</v>
      </c>
      <c r="AL108" s="2">
        <f t="shared" si="23"/>
        <v>9913.8461538461524</v>
      </c>
      <c r="AM108" s="2">
        <f t="shared" si="24"/>
        <v>0.48529411764705888</v>
      </c>
      <c r="AN108" s="2">
        <f t="shared" si="25"/>
        <v>37990.02157575755</v>
      </c>
      <c r="AO108" s="2">
        <f t="shared" si="26"/>
        <v>37.990021575757545</v>
      </c>
      <c r="AP108" s="2">
        <f t="shared" si="29"/>
        <v>12.946561006615372</v>
      </c>
    </row>
    <row r="109" spans="1:42" x14ac:dyDescent="0.35">
      <c r="A109" s="2">
        <v>3</v>
      </c>
      <c r="B109" s="3">
        <v>43224</v>
      </c>
      <c r="C109" s="2" t="s">
        <v>51</v>
      </c>
      <c r="D109" s="2" t="s">
        <v>52</v>
      </c>
      <c r="E109" s="2">
        <v>1</v>
      </c>
      <c r="F109" s="2">
        <v>3</v>
      </c>
      <c r="G109" s="2">
        <v>103</v>
      </c>
      <c r="H109" s="2">
        <v>1</v>
      </c>
      <c r="I109" s="2">
        <v>10</v>
      </c>
      <c r="J109" s="2">
        <v>100</v>
      </c>
      <c r="K109" s="2" t="str">
        <f t="shared" si="27"/>
        <v>N4</v>
      </c>
      <c r="L109" s="2" t="s">
        <v>55</v>
      </c>
      <c r="N109" s="2" t="s">
        <v>57</v>
      </c>
      <c r="O109" s="2">
        <v>2.9</v>
      </c>
      <c r="P109" s="2">
        <v>4.0999999999999996</v>
      </c>
      <c r="Q109" s="2">
        <v>8.7999999999999989</v>
      </c>
      <c r="R109" s="2" t="s">
        <v>57</v>
      </c>
      <c r="S109" s="2">
        <v>604</v>
      </c>
      <c r="T109" s="2">
        <v>557</v>
      </c>
      <c r="U109" s="2">
        <v>6.9</v>
      </c>
      <c r="V109" s="2">
        <v>5.9</v>
      </c>
      <c r="W109" s="2" t="s">
        <v>58</v>
      </c>
      <c r="X109" s="2">
        <v>18</v>
      </c>
      <c r="Y109" s="2">
        <v>18</v>
      </c>
      <c r="Z109" s="2">
        <v>102.97684709999999</v>
      </c>
      <c r="AA109" s="2">
        <f t="shared" si="15"/>
        <v>205.95369419999997</v>
      </c>
      <c r="AB109" s="2">
        <v>8.3887932541859875</v>
      </c>
      <c r="AC109" s="2">
        <f t="shared" si="30"/>
        <v>7.2143621985999493</v>
      </c>
      <c r="AD109" s="2">
        <f t="shared" si="16"/>
        <v>33.617021276595743</v>
      </c>
      <c r="AE109" s="2">
        <f t="shared" si="28"/>
        <v>2030.4680851063831</v>
      </c>
      <c r="AF109" s="2">
        <f t="shared" si="17"/>
        <v>20304.680851063833</v>
      </c>
      <c r="AG109" s="2">
        <f t="shared" si="18"/>
        <v>372.68085106382983</v>
      </c>
      <c r="AH109" s="2">
        <f t="shared" si="19"/>
        <v>3726.8085106382987</v>
      </c>
      <c r="AI109" s="2">
        <f t="shared" si="20"/>
        <v>526.89361702127667</v>
      </c>
      <c r="AJ109" s="2">
        <f t="shared" si="21"/>
        <v>5268.9361702127671</v>
      </c>
      <c r="AK109" s="2">
        <f t="shared" si="22"/>
        <v>1130.8936170212767</v>
      </c>
      <c r="AL109" s="2">
        <f t="shared" si="23"/>
        <v>11308.936170212766</v>
      </c>
      <c r="AM109" s="2">
        <f t="shared" si="24"/>
        <v>0.42028985507246375</v>
      </c>
      <c r="AN109" s="2">
        <f t="shared" si="25"/>
        <v>49002.775516551716</v>
      </c>
      <c r="AO109" s="2">
        <f t="shared" si="26"/>
        <v>49.002775516551722</v>
      </c>
      <c r="AP109" s="2">
        <f t="shared" si="29"/>
        <v>18.262396083998297</v>
      </c>
    </row>
    <row r="110" spans="1:42" x14ac:dyDescent="0.35">
      <c r="A110" s="2">
        <v>3</v>
      </c>
      <c r="B110" s="3">
        <v>43224</v>
      </c>
      <c r="C110" s="2" t="s">
        <v>51</v>
      </c>
      <c r="D110" s="2" t="s">
        <v>52</v>
      </c>
      <c r="E110" s="2">
        <v>1</v>
      </c>
      <c r="F110" s="2">
        <v>4</v>
      </c>
      <c r="G110" s="2">
        <v>104</v>
      </c>
      <c r="H110" s="2">
        <v>1</v>
      </c>
      <c r="I110" s="2">
        <v>11</v>
      </c>
      <c r="J110" s="2">
        <v>100</v>
      </c>
      <c r="K110" s="2" t="str">
        <f t="shared" si="27"/>
        <v>N4</v>
      </c>
      <c r="L110" s="2" t="s">
        <v>65</v>
      </c>
      <c r="N110" s="2" t="s">
        <v>57</v>
      </c>
      <c r="O110" s="2">
        <v>2.9</v>
      </c>
      <c r="P110" s="2">
        <v>5.4</v>
      </c>
      <c r="Q110" s="2">
        <v>8.6999999999999993</v>
      </c>
      <c r="R110" s="2" t="s">
        <v>57</v>
      </c>
      <c r="S110" s="2">
        <v>409</v>
      </c>
      <c r="T110" s="2">
        <v>366</v>
      </c>
      <c r="U110" s="2">
        <v>7</v>
      </c>
      <c r="V110" s="2">
        <v>6.3</v>
      </c>
      <c r="W110" s="2" t="s">
        <v>58</v>
      </c>
      <c r="X110" s="2">
        <v>23</v>
      </c>
      <c r="Y110" s="2">
        <v>23</v>
      </c>
      <c r="Z110" s="2">
        <v>70.943044399999962</v>
      </c>
      <c r="AA110" s="2">
        <f t="shared" si="15"/>
        <v>141.88608879999992</v>
      </c>
      <c r="AB110" s="2">
        <v>5.43230889796446</v>
      </c>
      <c r="AC110" s="2">
        <f t="shared" si="30"/>
        <v>4.6717856522494356</v>
      </c>
      <c r="AD110" s="2">
        <f t="shared" si="16"/>
        <v>39.534883720930232</v>
      </c>
      <c r="AE110" s="2">
        <f t="shared" si="28"/>
        <v>1616.9767441860463</v>
      </c>
      <c r="AF110" s="2">
        <f t="shared" si="17"/>
        <v>16169.767441860464</v>
      </c>
      <c r="AG110" s="2">
        <f t="shared" si="18"/>
        <v>275.83720930232556</v>
      </c>
      <c r="AH110" s="2">
        <f t="shared" si="19"/>
        <v>2758.3720930232553</v>
      </c>
      <c r="AI110" s="2">
        <f t="shared" si="20"/>
        <v>513.62790697674416</v>
      </c>
      <c r="AJ110" s="2">
        <f t="shared" si="21"/>
        <v>5136.2790697674418</v>
      </c>
      <c r="AK110" s="2">
        <f t="shared" si="22"/>
        <v>827.51162790697651</v>
      </c>
      <c r="AL110" s="2">
        <f t="shared" si="23"/>
        <v>8275.1162790697654</v>
      </c>
      <c r="AM110" s="2">
        <f t="shared" si="24"/>
        <v>0.29000000000000004</v>
      </c>
      <c r="AN110" s="2">
        <f t="shared" si="25"/>
        <v>48926.237517241345</v>
      </c>
      <c r="AO110" s="2">
        <f t="shared" si="26"/>
        <v>48.926237517241347</v>
      </c>
      <c r="AP110" s="2">
        <f t="shared" si="29"/>
        <v>13.495676818418596</v>
      </c>
    </row>
    <row r="111" spans="1:42" x14ac:dyDescent="0.35">
      <c r="A111" s="2">
        <v>3</v>
      </c>
      <c r="B111" s="3">
        <v>43224</v>
      </c>
      <c r="C111" s="2" t="s">
        <v>51</v>
      </c>
      <c r="D111" s="2" t="s">
        <v>52</v>
      </c>
      <c r="E111" s="2">
        <v>1</v>
      </c>
      <c r="F111" s="2">
        <v>5</v>
      </c>
      <c r="G111" s="2">
        <v>105</v>
      </c>
      <c r="H111" s="2">
        <v>1</v>
      </c>
      <c r="I111" s="2">
        <v>1</v>
      </c>
      <c r="J111" s="2">
        <v>20</v>
      </c>
      <c r="K111" s="2" t="str">
        <f t="shared" si="27"/>
        <v>N1</v>
      </c>
      <c r="L111" s="2" t="s">
        <v>55</v>
      </c>
      <c r="N111" s="2" t="s">
        <v>57</v>
      </c>
      <c r="O111" s="2">
        <v>4.5999999999999996</v>
      </c>
      <c r="P111" s="2">
        <v>6.9</v>
      </c>
      <c r="Q111" s="2">
        <v>14.6</v>
      </c>
      <c r="R111" s="2" t="s">
        <v>57</v>
      </c>
      <c r="S111" s="2">
        <v>507</v>
      </c>
      <c r="T111" s="2">
        <v>440</v>
      </c>
      <c r="U111" s="2">
        <v>8.6</v>
      </c>
      <c r="V111" s="2">
        <v>7.6</v>
      </c>
      <c r="W111" s="2" t="s">
        <v>58</v>
      </c>
      <c r="X111" s="2">
        <v>8</v>
      </c>
      <c r="Y111" s="2">
        <v>8</v>
      </c>
      <c r="Z111" s="2">
        <v>74.674740299999939</v>
      </c>
      <c r="AA111" s="2">
        <f t="shared" si="15"/>
        <v>149.34948059999988</v>
      </c>
      <c r="AB111" s="2">
        <v>6.5632709017535777</v>
      </c>
      <c r="AC111" s="2">
        <f t="shared" si="30"/>
        <v>5.644412975508077</v>
      </c>
      <c r="AD111" s="2">
        <f t="shared" si="16"/>
        <v>38.955223880597018</v>
      </c>
      <c r="AE111" s="2">
        <f t="shared" si="28"/>
        <v>1975.0298507462687</v>
      </c>
      <c r="AF111" s="2">
        <f t="shared" si="17"/>
        <v>19750.298507462689</v>
      </c>
      <c r="AG111" s="2">
        <f t="shared" si="18"/>
        <v>348.08955223880594</v>
      </c>
      <c r="AH111" s="2">
        <f t="shared" si="19"/>
        <v>3480.8955223880594</v>
      </c>
      <c r="AI111" s="2">
        <f t="shared" si="20"/>
        <v>522.13432835820902</v>
      </c>
      <c r="AJ111" s="2">
        <f t="shared" si="21"/>
        <v>5221.3432835820904</v>
      </c>
      <c r="AK111" s="2">
        <f t="shared" si="22"/>
        <v>1104.8059701492537</v>
      </c>
      <c r="AL111" s="2">
        <f t="shared" si="23"/>
        <v>11048.059701492537</v>
      </c>
      <c r="AM111" s="2">
        <f t="shared" si="24"/>
        <v>0.53488372093023251</v>
      </c>
      <c r="AN111" s="2">
        <f t="shared" si="25"/>
        <v>27921.859416521718</v>
      </c>
      <c r="AO111" s="2">
        <f t="shared" si="26"/>
        <v>27.92185941652172</v>
      </c>
      <c r="AP111" s="2">
        <f t="shared" si="29"/>
        <v>9.7193075419719328</v>
      </c>
    </row>
    <row r="112" spans="1:42" x14ac:dyDescent="0.35">
      <c r="A112" s="2">
        <v>3</v>
      </c>
      <c r="B112" s="3">
        <v>43224</v>
      </c>
      <c r="C112" s="2" t="s">
        <v>51</v>
      </c>
      <c r="D112" s="2" t="s">
        <v>52</v>
      </c>
      <c r="E112" s="2">
        <v>1</v>
      </c>
      <c r="F112" s="2">
        <v>6</v>
      </c>
      <c r="G112" s="2">
        <v>106</v>
      </c>
      <c r="H112" s="2">
        <v>1</v>
      </c>
      <c r="I112" s="2">
        <v>7</v>
      </c>
      <c r="J112" s="2">
        <v>80</v>
      </c>
      <c r="K112" s="2" t="str">
        <f t="shared" si="27"/>
        <v xml:space="preserve">N3 </v>
      </c>
      <c r="L112" s="2" t="s">
        <v>55</v>
      </c>
      <c r="N112" s="2" t="s">
        <v>57</v>
      </c>
      <c r="O112" s="2">
        <v>4.5999999999999996</v>
      </c>
      <c r="P112" s="2">
        <v>5.0999999999999996</v>
      </c>
      <c r="Q112" s="2">
        <v>12</v>
      </c>
      <c r="R112" s="2" t="s">
        <v>57</v>
      </c>
      <c r="S112" s="2">
        <v>676</v>
      </c>
      <c r="T112" s="2">
        <v>620</v>
      </c>
      <c r="U112" s="2">
        <v>8.5</v>
      </c>
      <c r="V112" s="2">
        <v>7.9</v>
      </c>
      <c r="W112" s="2" t="s">
        <v>58</v>
      </c>
      <c r="X112" s="2">
        <v>1</v>
      </c>
      <c r="Y112" s="2">
        <v>1</v>
      </c>
      <c r="Z112" s="2">
        <v>80.073533399999974</v>
      </c>
      <c r="AA112" s="2">
        <f t="shared" si="15"/>
        <v>160.14706679999995</v>
      </c>
      <c r="AB112" s="2">
        <v>6.4048839609283128</v>
      </c>
      <c r="AC112" s="2">
        <f t="shared" si="30"/>
        <v>5.5082002063983486</v>
      </c>
      <c r="AD112" s="2">
        <f t="shared" si="16"/>
        <v>38.75</v>
      </c>
      <c r="AE112" s="2">
        <f t="shared" si="28"/>
        <v>2619.5</v>
      </c>
      <c r="AF112" s="2">
        <f t="shared" si="17"/>
        <v>26195</v>
      </c>
      <c r="AG112" s="2">
        <f t="shared" si="18"/>
        <v>555.28571428571433</v>
      </c>
      <c r="AH112" s="2">
        <f t="shared" si="19"/>
        <v>5552.857142857144</v>
      </c>
      <c r="AI112" s="2">
        <f t="shared" si="20"/>
        <v>615.64285714285711</v>
      </c>
      <c r="AJ112" s="2">
        <f t="shared" si="21"/>
        <v>6156.4285714285706</v>
      </c>
      <c r="AK112" s="2">
        <f t="shared" si="22"/>
        <v>1448.5714285714287</v>
      </c>
      <c r="AL112" s="2">
        <f t="shared" si="23"/>
        <v>14485.714285714288</v>
      </c>
      <c r="AM112" s="2">
        <f t="shared" si="24"/>
        <v>0.32470588235294096</v>
      </c>
      <c r="AN112" s="2">
        <f t="shared" si="25"/>
        <v>49320.654630434801</v>
      </c>
      <c r="AO112" s="2">
        <f t="shared" si="26"/>
        <v>49.320654630434802</v>
      </c>
      <c r="AP112" s="2">
        <f t="shared" si="29"/>
        <v>27.387054935500014</v>
      </c>
    </row>
    <row r="113" spans="1:42" x14ac:dyDescent="0.35">
      <c r="A113" s="2">
        <v>3</v>
      </c>
      <c r="B113" s="3">
        <v>43224</v>
      </c>
      <c r="C113" s="2" t="s">
        <v>51</v>
      </c>
      <c r="D113" s="2" t="s">
        <v>52</v>
      </c>
      <c r="E113" s="2">
        <v>2</v>
      </c>
      <c r="F113" s="2">
        <v>1</v>
      </c>
      <c r="G113" s="2">
        <v>201</v>
      </c>
      <c r="H113" s="2">
        <v>1</v>
      </c>
      <c r="I113" s="2">
        <v>5</v>
      </c>
      <c r="J113" s="2">
        <v>50</v>
      </c>
      <c r="K113" s="2" t="str">
        <f t="shared" si="27"/>
        <v>N2</v>
      </c>
      <c r="L113" s="2" t="s">
        <v>65</v>
      </c>
      <c r="N113" s="2" t="s">
        <v>57</v>
      </c>
      <c r="O113" s="2">
        <v>3.1</v>
      </c>
      <c r="P113" s="2">
        <v>3.6</v>
      </c>
      <c r="Q113" s="2">
        <v>6.2999999999999989</v>
      </c>
      <c r="R113" s="2" t="s">
        <v>57</v>
      </c>
      <c r="S113" s="2">
        <v>278</v>
      </c>
      <c r="T113" s="2">
        <v>242</v>
      </c>
      <c r="U113" s="2">
        <v>6.7</v>
      </c>
      <c r="V113" s="2">
        <v>6.1</v>
      </c>
      <c r="W113" s="2" t="s">
        <v>58</v>
      </c>
      <c r="X113" s="2">
        <v>4</v>
      </c>
      <c r="Y113" s="2">
        <v>4</v>
      </c>
      <c r="Z113" s="2">
        <v>59.336000600000034</v>
      </c>
      <c r="AA113" s="2">
        <f t="shared" si="15"/>
        <v>118.67200120000007</v>
      </c>
      <c r="AB113" s="2">
        <v>7.984572242825041</v>
      </c>
      <c r="AC113" s="2">
        <f t="shared" si="30"/>
        <v>6.8667321288295353</v>
      </c>
      <c r="AD113" s="2">
        <f t="shared" si="16"/>
        <v>36.111111111111107</v>
      </c>
      <c r="AE113" s="2">
        <f t="shared" si="28"/>
        <v>1003.8888888888887</v>
      </c>
      <c r="AF113" s="2">
        <f t="shared" si="17"/>
        <v>10038.888888888887</v>
      </c>
      <c r="AG113" s="2">
        <f t="shared" si="18"/>
        <v>239.38888888888886</v>
      </c>
      <c r="AH113" s="2">
        <f t="shared" si="19"/>
        <v>2393.8888888888887</v>
      </c>
      <c r="AI113" s="2">
        <f t="shared" si="20"/>
        <v>277.99999999999994</v>
      </c>
      <c r="AJ113" s="2">
        <f t="shared" si="21"/>
        <v>2779.9999999999995</v>
      </c>
      <c r="AK113" s="2">
        <f t="shared" si="22"/>
        <v>486.49999999999983</v>
      </c>
      <c r="AL113" s="2">
        <f t="shared" si="23"/>
        <v>4864.9999999999982</v>
      </c>
      <c r="AM113" s="2">
        <f t="shared" si="24"/>
        <v>0.27761194029850772</v>
      </c>
      <c r="AN113" s="2">
        <f t="shared" si="25"/>
        <v>42747.4412924731</v>
      </c>
      <c r="AO113" s="2">
        <f t="shared" si="26"/>
        <v>42.747441292473098</v>
      </c>
      <c r="AP113" s="2">
        <f t="shared" si="29"/>
        <v>10.233262473848141</v>
      </c>
    </row>
    <row r="114" spans="1:42" x14ac:dyDescent="0.35">
      <c r="A114" s="2">
        <v>3</v>
      </c>
      <c r="B114" s="3">
        <v>43224</v>
      </c>
      <c r="C114" s="2" t="s">
        <v>51</v>
      </c>
      <c r="D114" s="2" t="s">
        <v>52</v>
      </c>
      <c r="E114" s="2">
        <v>2</v>
      </c>
      <c r="F114" s="2">
        <v>2</v>
      </c>
      <c r="G114" s="2">
        <v>202</v>
      </c>
      <c r="H114" s="2">
        <v>1</v>
      </c>
      <c r="I114" s="2">
        <v>3</v>
      </c>
      <c r="J114" s="2">
        <v>20</v>
      </c>
      <c r="K114" s="2" t="str">
        <f t="shared" si="27"/>
        <v>N1</v>
      </c>
      <c r="L114" s="2" t="s">
        <v>61</v>
      </c>
      <c r="N114" s="2" t="s">
        <v>57</v>
      </c>
      <c r="O114" s="2">
        <v>3.1</v>
      </c>
      <c r="P114" s="2">
        <v>4</v>
      </c>
      <c r="Q114" s="2">
        <v>8.6</v>
      </c>
      <c r="R114" s="2" t="s">
        <v>57</v>
      </c>
      <c r="S114" s="2">
        <v>514</v>
      </c>
      <c r="T114" s="2">
        <v>461</v>
      </c>
      <c r="U114" s="2">
        <v>7.7</v>
      </c>
      <c r="V114" s="2">
        <v>7.2</v>
      </c>
      <c r="W114" s="2" t="s">
        <v>62</v>
      </c>
      <c r="X114" s="2">
        <v>16</v>
      </c>
      <c r="Y114" s="2">
        <v>16</v>
      </c>
      <c r="Z114" s="2">
        <v>78.165526200000045</v>
      </c>
      <c r="AA114" s="2">
        <f t="shared" si="15"/>
        <v>78.165526200000045</v>
      </c>
      <c r="AB114" s="2">
        <v>6.8232268723131018</v>
      </c>
      <c r="AC114" s="2">
        <f t="shared" si="30"/>
        <v>5.867975110189267</v>
      </c>
      <c r="AD114" s="2">
        <f t="shared" si="16"/>
        <v>29.622641509433961</v>
      </c>
      <c r="AE114" s="2">
        <f t="shared" si="28"/>
        <v>1522.6037735849056</v>
      </c>
      <c r="AF114" s="2">
        <f t="shared" si="17"/>
        <v>15226.037735849057</v>
      </c>
      <c r="AG114" s="2">
        <f t="shared" si="18"/>
        <v>300.64150943396226</v>
      </c>
      <c r="AH114" s="2">
        <f t="shared" si="19"/>
        <v>3006.4150943396226</v>
      </c>
      <c r="AI114" s="2">
        <f t="shared" si="20"/>
        <v>387.92452830188677</v>
      </c>
      <c r="AJ114" s="2">
        <f t="shared" si="21"/>
        <v>3879.2452830188677</v>
      </c>
      <c r="AK114" s="2">
        <f t="shared" si="22"/>
        <v>834.03773584905662</v>
      </c>
      <c r="AL114" s="2">
        <f t="shared" si="23"/>
        <v>8340.3773584905666</v>
      </c>
      <c r="AM114" s="2">
        <f t="shared" si="24"/>
        <v>0.20129870129870128</v>
      </c>
      <c r="AN114" s="2">
        <f t="shared" si="25"/>
        <v>38830.616241290343</v>
      </c>
      <c r="AO114" s="2">
        <f t="shared" si="26"/>
        <v>38.830616241290343</v>
      </c>
      <c r="AP114" s="2">
        <f t="shared" si="29"/>
        <v>11.674095079032458</v>
      </c>
    </row>
    <row r="115" spans="1:42" x14ac:dyDescent="0.35">
      <c r="A115" s="2">
        <v>3</v>
      </c>
      <c r="B115" s="3">
        <v>43224</v>
      </c>
      <c r="C115" s="2" t="s">
        <v>51</v>
      </c>
      <c r="D115" s="2" t="s">
        <v>52</v>
      </c>
      <c r="E115" s="2">
        <v>2</v>
      </c>
      <c r="F115" s="2">
        <v>3</v>
      </c>
      <c r="G115" s="2">
        <v>203</v>
      </c>
      <c r="H115" s="2">
        <v>1</v>
      </c>
      <c r="I115" s="2">
        <v>9</v>
      </c>
      <c r="J115" s="2">
        <v>80</v>
      </c>
      <c r="K115" s="2" t="str">
        <f t="shared" si="27"/>
        <v xml:space="preserve">N3 </v>
      </c>
      <c r="L115" s="2" t="s">
        <v>61</v>
      </c>
      <c r="N115" s="2" t="s">
        <v>57</v>
      </c>
      <c r="O115" s="2">
        <v>4.6999999999999993</v>
      </c>
      <c r="P115" s="2">
        <v>6.2999999999999989</v>
      </c>
      <c r="Q115" s="2">
        <v>11</v>
      </c>
      <c r="R115" s="2" t="s">
        <v>57</v>
      </c>
      <c r="S115" s="2">
        <v>515</v>
      </c>
      <c r="T115" s="2">
        <v>443</v>
      </c>
      <c r="U115" s="2">
        <v>9.1</v>
      </c>
      <c r="V115" s="2">
        <v>8.3000000000000007</v>
      </c>
      <c r="W115" s="2" t="s">
        <v>58</v>
      </c>
      <c r="X115" s="2">
        <v>13</v>
      </c>
      <c r="Y115" s="2">
        <v>13</v>
      </c>
      <c r="Z115" s="2">
        <v>87.132196399999998</v>
      </c>
      <c r="AA115" s="2">
        <f t="shared" si="15"/>
        <v>174.2643928</v>
      </c>
      <c r="AB115" s="2">
        <v>7.7455115383467188</v>
      </c>
      <c r="AC115" s="2">
        <f t="shared" si="30"/>
        <v>6.6611399229781778</v>
      </c>
      <c r="AD115" s="2">
        <f t="shared" si="16"/>
        <v>30.555555555555557</v>
      </c>
      <c r="AE115" s="2">
        <f t="shared" si="28"/>
        <v>1573.6111111111111</v>
      </c>
      <c r="AF115" s="2">
        <f t="shared" si="17"/>
        <v>15736.111111111109</v>
      </c>
      <c r="AG115" s="2">
        <f t="shared" si="18"/>
        <v>336.18055555555549</v>
      </c>
      <c r="AH115" s="2">
        <f t="shared" si="19"/>
        <v>3361.8055555555552</v>
      </c>
      <c r="AI115" s="2">
        <f t="shared" si="20"/>
        <v>450.62499999999994</v>
      </c>
      <c r="AJ115" s="2">
        <f t="shared" si="21"/>
        <v>4506.2499999999991</v>
      </c>
      <c r="AK115" s="2">
        <f t="shared" si="22"/>
        <v>786.80555555555554</v>
      </c>
      <c r="AL115" s="2">
        <f t="shared" si="23"/>
        <v>7868.0555555555547</v>
      </c>
      <c r="AM115" s="2">
        <f t="shared" si="24"/>
        <v>0.41318681318681255</v>
      </c>
      <c r="AN115" s="2">
        <f t="shared" si="25"/>
        <v>42175.690810638356</v>
      </c>
      <c r="AO115" s="2">
        <f t="shared" si="26"/>
        <v>42.175690810638365</v>
      </c>
      <c r="AP115" s="2">
        <f t="shared" si="29"/>
        <v>14.178647167659742</v>
      </c>
    </row>
    <row r="116" spans="1:42" x14ac:dyDescent="0.35">
      <c r="A116" s="2">
        <v>3</v>
      </c>
      <c r="B116" s="3">
        <v>43224</v>
      </c>
      <c r="C116" s="2" t="s">
        <v>51</v>
      </c>
      <c r="D116" s="2" t="s">
        <v>52</v>
      </c>
      <c r="E116" s="2">
        <v>2</v>
      </c>
      <c r="F116" s="2">
        <v>4</v>
      </c>
      <c r="G116" s="2">
        <v>204</v>
      </c>
      <c r="H116" s="2">
        <v>1</v>
      </c>
      <c r="I116" s="2">
        <v>6</v>
      </c>
      <c r="J116" s="2">
        <v>50</v>
      </c>
      <c r="K116" s="2" t="str">
        <f t="shared" si="27"/>
        <v>N2</v>
      </c>
      <c r="L116" s="2" t="s">
        <v>61</v>
      </c>
      <c r="N116" s="2" t="s">
        <v>57</v>
      </c>
      <c r="O116" s="2">
        <v>4.0999999999999996</v>
      </c>
      <c r="P116" s="2">
        <v>5.1999999999999993</v>
      </c>
      <c r="Q116" s="2">
        <v>15.6</v>
      </c>
      <c r="R116" s="2" t="s">
        <v>57</v>
      </c>
      <c r="S116" s="2">
        <v>602</v>
      </c>
      <c r="T116" s="2">
        <v>534</v>
      </c>
      <c r="U116" s="2">
        <v>8.5</v>
      </c>
      <c r="V116" s="2">
        <v>7.8</v>
      </c>
      <c r="W116" s="2" t="s">
        <v>58</v>
      </c>
      <c r="X116" s="2">
        <v>11</v>
      </c>
      <c r="Y116" s="2">
        <v>11</v>
      </c>
      <c r="Z116" s="2">
        <v>60.061139699999899</v>
      </c>
      <c r="AA116" s="2">
        <f t="shared" si="15"/>
        <v>120.1222793999998</v>
      </c>
      <c r="AB116" s="2">
        <v>7.2721457063294972</v>
      </c>
      <c r="AC116" s="2">
        <f t="shared" si="30"/>
        <v>6.2540453074433673</v>
      </c>
      <c r="AD116" s="2">
        <f t="shared" si="16"/>
        <v>36.617647058823529</v>
      </c>
      <c r="AE116" s="2">
        <f t="shared" si="28"/>
        <v>2204.3823529411766</v>
      </c>
      <c r="AF116" s="2">
        <f t="shared" si="17"/>
        <v>22043.823529411766</v>
      </c>
      <c r="AG116" s="2">
        <f t="shared" si="18"/>
        <v>362.97058823529414</v>
      </c>
      <c r="AH116" s="2">
        <f t="shared" si="19"/>
        <v>3629.7058823529414</v>
      </c>
      <c r="AI116" s="2">
        <f t="shared" si="20"/>
        <v>460.35294117647061</v>
      </c>
      <c r="AJ116" s="2">
        <f t="shared" si="21"/>
        <v>4603.5294117647063</v>
      </c>
      <c r="AK116" s="2">
        <f t="shared" si="22"/>
        <v>1381.0588235294119</v>
      </c>
      <c r="AL116" s="2">
        <f t="shared" si="23"/>
        <v>13810.588235294119</v>
      </c>
      <c r="AM116" s="2">
        <f t="shared" si="24"/>
        <v>0.33764705882352947</v>
      </c>
      <c r="AN116" s="2">
        <f t="shared" si="25"/>
        <v>35576.284839721186</v>
      </c>
      <c r="AO116" s="2">
        <f t="shared" si="26"/>
        <v>35.576284839721183</v>
      </c>
      <c r="AP116" s="2">
        <f t="shared" si="29"/>
        <v>12.913145035499975</v>
      </c>
    </row>
    <row r="117" spans="1:42" x14ac:dyDescent="0.35">
      <c r="A117" s="2">
        <v>3</v>
      </c>
      <c r="B117" s="3">
        <v>43224</v>
      </c>
      <c r="C117" s="2" t="s">
        <v>51</v>
      </c>
      <c r="D117" s="2" t="s">
        <v>52</v>
      </c>
      <c r="E117" s="2">
        <v>2</v>
      </c>
      <c r="F117" s="2">
        <v>5</v>
      </c>
      <c r="G117" s="2">
        <v>205</v>
      </c>
      <c r="H117" s="2">
        <v>1</v>
      </c>
      <c r="I117" s="2">
        <v>8</v>
      </c>
      <c r="J117" s="2">
        <v>80</v>
      </c>
      <c r="K117" s="2" t="str">
        <f t="shared" si="27"/>
        <v xml:space="preserve">N3 </v>
      </c>
      <c r="L117" s="2" t="s">
        <v>65</v>
      </c>
      <c r="N117" s="2" t="s">
        <v>57</v>
      </c>
      <c r="O117" s="2">
        <v>4</v>
      </c>
      <c r="P117" s="2">
        <v>6.4</v>
      </c>
      <c r="Q117" s="2">
        <v>14.6</v>
      </c>
      <c r="R117" s="2" t="s">
        <v>57</v>
      </c>
      <c r="S117" s="2">
        <v>452</v>
      </c>
      <c r="T117" s="2">
        <v>383</v>
      </c>
      <c r="U117" s="2">
        <v>8.4</v>
      </c>
      <c r="V117" s="2">
        <v>7.8</v>
      </c>
      <c r="W117" s="2" t="s">
        <v>58</v>
      </c>
      <c r="X117" s="2">
        <v>17</v>
      </c>
      <c r="Y117" s="2">
        <v>17</v>
      </c>
      <c r="Z117" s="2">
        <v>57.396675099999925</v>
      </c>
      <c r="AA117" s="2">
        <f t="shared" si="15"/>
        <v>114.79335019999985</v>
      </c>
      <c r="AB117" s="2">
        <v>9.0343472658159349</v>
      </c>
      <c r="AC117" s="2">
        <f t="shared" si="30"/>
        <v>7.7695386486017037</v>
      </c>
      <c r="AD117" s="2">
        <f t="shared" si="16"/>
        <v>36.231884057971016</v>
      </c>
      <c r="AE117" s="2">
        <f t="shared" si="28"/>
        <v>1637.68115942029</v>
      </c>
      <c r="AF117" s="2">
        <f t="shared" si="17"/>
        <v>16376.8115942029</v>
      </c>
      <c r="AG117" s="2">
        <f t="shared" si="18"/>
        <v>262.02898550724638</v>
      </c>
      <c r="AH117" s="2">
        <f t="shared" si="19"/>
        <v>2620.289855072464</v>
      </c>
      <c r="AI117" s="2">
        <f t="shared" si="20"/>
        <v>419.24637681159425</v>
      </c>
      <c r="AJ117" s="2">
        <f t="shared" si="21"/>
        <v>4192.463768115942</v>
      </c>
      <c r="AK117" s="2">
        <f t="shared" si="22"/>
        <v>956.40579710144925</v>
      </c>
      <c r="AL117" s="2">
        <f t="shared" si="23"/>
        <v>9564.0579710144921</v>
      </c>
      <c r="AM117" s="2">
        <f t="shared" si="24"/>
        <v>0.28571428571428598</v>
      </c>
      <c r="AN117" s="2">
        <f t="shared" si="25"/>
        <v>40177.672569999908</v>
      </c>
      <c r="AO117" s="2">
        <f t="shared" si="26"/>
        <v>40.177672569999913</v>
      </c>
      <c r="AP117" s="2">
        <f t="shared" si="29"/>
        <v>10.527714783559396</v>
      </c>
    </row>
    <row r="118" spans="1:42" x14ac:dyDescent="0.35">
      <c r="A118" s="2">
        <v>3</v>
      </c>
      <c r="B118" s="3">
        <v>43224</v>
      </c>
      <c r="C118" s="2" t="s">
        <v>51</v>
      </c>
      <c r="D118" s="2" t="s">
        <v>52</v>
      </c>
      <c r="E118" s="2">
        <v>2</v>
      </c>
      <c r="F118" s="2">
        <v>6</v>
      </c>
      <c r="G118" s="2">
        <v>206</v>
      </c>
      <c r="H118" s="2">
        <v>1</v>
      </c>
      <c r="I118" s="2">
        <v>2</v>
      </c>
      <c r="J118" s="2">
        <v>20</v>
      </c>
      <c r="K118" s="2" t="str">
        <f t="shared" si="27"/>
        <v>N1</v>
      </c>
      <c r="L118" s="2" t="s">
        <v>65</v>
      </c>
      <c r="N118" s="2" t="s">
        <v>57</v>
      </c>
      <c r="O118" s="2">
        <v>4.1999999999999993</v>
      </c>
      <c r="P118" s="2">
        <v>5.9</v>
      </c>
      <c r="Q118" s="2">
        <v>11.5</v>
      </c>
      <c r="R118" s="2" t="s">
        <v>57</v>
      </c>
      <c r="S118" s="2">
        <v>710</v>
      </c>
      <c r="T118" s="2">
        <v>648</v>
      </c>
      <c r="U118" s="2">
        <v>8.1</v>
      </c>
      <c r="V118" s="2">
        <v>7.1</v>
      </c>
      <c r="W118" s="2" t="s">
        <v>58</v>
      </c>
      <c r="X118" s="2">
        <v>9</v>
      </c>
      <c r="Y118" s="2">
        <v>9</v>
      </c>
      <c r="Z118" s="2">
        <v>81.034764300000006</v>
      </c>
      <c r="AA118" s="2">
        <f t="shared" si="15"/>
        <v>162.06952860000001</v>
      </c>
      <c r="AB118" s="2">
        <v>7.8658157308998975</v>
      </c>
      <c r="AC118" s="2">
        <f t="shared" si="30"/>
        <v>6.7646015285739116</v>
      </c>
      <c r="AD118" s="2">
        <f t="shared" si="16"/>
        <v>34.838709677419352</v>
      </c>
      <c r="AE118" s="2">
        <f t="shared" si="28"/>
        <v>2473.5483870967741</v>
      </c>
      <c r="AF118" s="2">
        <f t="shared" si="17"/>
        <v>24735.483870967742</v>
      </c>
      <c r="AG118" s="2">
        <f t="shared" si="18"/>
        <v>480.96774193548373</v>
      </c>
      <c r="AH118" s="2">
        <f t="shared" si="19"/>
        <v>4809.6774193548372</v>
      </c>
      <c r="AI118" s="2">
        <f t="shared" si="20"/>
        <v>675.64516129032256</v>
      </c>
      <c r="AJ118" s="2">
        <f t="shared" si="21"/>
        <v>6756.4516129032254</v>
      </c>
      <c r="AK118" s="2">
        <f t="shared" si="22"/>
        <v>1316.9354838709676</v>
      </c>
      <c r="AL118" s="2">
        <f t="shared" si="23"/>
        <v>13169.354838709676</v>
      </c>
      <c r="AM118" s="2">
        <f t="shared" si="24"/>
        <v>0.51851851851851849</v>
      </c>
      <c r="AN118" s="2">
        <f t="shared" si="25"/>
        <v>31256.266230000005</v>
      </c>
      <c r="AO118" s="2">
        <f t="shared" si="26"/>
        <v>31.256266230000005</v>
      </c>
      <c r="AP118" s="2">
        <f t="shared" si="29"/>
        <v>15.033255789977417</v>
      </c>
    </row>
    <row r="119" spans="1:42" x14ac:dyDescent="0.35">
      <c r="A119" s="2">
        <v>3</v>
      </c>
      <c r="B119" s="3">
        <v>43224</v>
      </c>
      <c r="C119" s="2" t="s">
        <v>51</v>
      </c>
      <c r="D119" s="2" t="s">
        <v>52</v>
      </c>
      <c r="E119" s="2">
        <v>3</v>
      </c>
      <c r="F119" s="2">
        <v>1</v>
      </c>
      <c r="G119" s="2">
        <v>301</v>
      </c>
      <c r="H119" s="2">
        <v>2</v>
      </c>
      <c r="I119" s="2">
        <v>3</v>
      </c>
      <c r="J119" s="2">
        <v>20</v>
      </c>
      <c r="K119" s="2" t="str">
        <f t="shared" si="27"/>
        <v>N1</v>
      </c>
      <c r="L119" s="2" t="s">
        <v>61</v>
      </c>
      <c r="N119" s="2" t="s">
        <v>57</v>
      </c>
      <c r="O119" s="2">
        <v>3.6</v>
      </c>
      <c r="P119" s="2">
        <v>3.9</v>
      </c>
      <c r="Q119" s="2">
        <v>7.2999999999999989</v>
      </c>
      <c r="R119" s="2" t="s">
        <v>57</v>
      </c>
      <c r="S119" s="2">
        <v>548</v>
      </c>
      <c r="T119" s="2">
        <v>498</v>
      </c>
      <c r="U119" s="2">
        <v>7.7</v>
      </c>
      <c r="V119" s="2">
        <v>7.2</v>
      </c>
      <c r="W119" s="2" t="s">
        <v>62</v>
      </c>
      <c r="X119" s="2">
        <v>30</v>
      </c>
      <c r="Y119" s="2">
        <v>30</v>
      </c>
      <c r="Z119" s="2">
        <v>53.530069600000047</v>
      </c>
      <c r="AA119" s="2">
        <f t="shared" si="15"/>
        <v>53.530069600000047</v>
      </c>
      <c r="AB119" s="2">
        <v>6.3656618985854099</v>
      </c>
      <c r="AC119" s="2">
        <f t="shared" si="30"/>
        <v>5.4744692327834521</v>
      </c>
      <c r="AD119" s="2">
        <f t="shared" si="16"/>
        <v>29.599999999999998</v>
      </c>
      <c r="AE119" s="2">
        <f t="shared" si="28"/>
        <v>1622.08</v>
      </c>
      <c r="AF119" s="2">
        <f t="shared" si="17"/>
        <v>16220.8</v>
      </c>
      <c r="AG119" s="2">
        <f t="shared" si="18"/>
        <v>394.56</v>
      </c>
      <c r="AH119" s="2">
        <f t="shared" si="19"/>
        <v>3945.6</v>
      </c>
      <c r="AI119" s="2">
        <f t="shared" si="20"/>
        <v>427.44000000000005</v>
      </c>
      <c r="AJ119" s="2">
        <f t="shared" si="21"/>
        <v>4274.4000000000005</v>
      </c>
      <c r="AK119" s="2">
        <f t="shared" si="22"/>
        <v>800.07999999999993</v>
      </c>
      <c r="AL119" s="2">
        <f t="shared" si="23"/>
        <v>8000.7999999999993</v>
      </c>
      <c r="AM119" s="2">
        <f t="shared" si="24"/>
        <v>0.23376623376623376</v>
      </c>
      <c r="AN119" s="2">
        <f t="shared" si="25"/>
        <v>22898.974217777795</v>
      </c>
      <c r="AO119" s="2">
        <f t="shared" si="26"/>
        <v>22.898974217777795</v>
      </c>
      <c r="AP119" s="2">
        <f t="shared" si="29"/>
        <v>9.0350192673664065</v>
      </c>
    </row>
    <row r="120" spans="1:42" x14ac:dyDescent="0.35">
      <c r="A120" s="2">
        <v>3</v>
      </c>
      <c r="B120" s="3">
        <v>43224</v>
      </c>
      <c r="C120" s="2" t="s">
        <v>51</v>
      </c>
      <c r="D120" s="2" t="s">
        <v>52</v>
      </c>
      <c r="E120" s="2">
        <v>3</v>
      </c>
      <c r="F120" s="2">
        <v>2</v>
      </c>
      <c r="G120" s="2">
        <v>302</v>
      </c>
      <c r="H120" s="2">
        <v>2</v>
      </c>
      <c r="I120" s="2">
        <v>11</v>
      </c>
      <c r="J120" s="2">
        <v>100</v>
      </c>
      <c r="K120" s="2" t="str">
        <f t="shared" si="27"/>
        <v>N4</v>
      </c>
      <c r="L120" s="2" t="s">
        <v>65</v>
      </c>
      <c r="N120" s="2" t="s">
        <v>57</v>
      </c>
      <c r="O120" s="2">
        <v>3.4</v>
      </c>
      <c r="P120" s="2">
        <v>3.6999999999999997</v>
      </c>
      <c r="Q120" s="2">
        <v>5.4</v>
      </c>
      <c r="R120" s="2" t="s">
        <v>57</v>
      </c>
      <c r="S120" s="2">
        <v>400</v>
      </c>
      <c r="T120" s="2">
        <v>360</v>
      </c>
      <c r="U120" s="2">
        <v>7.5</v>
      </c>
      <c r="V120" s="2">
        <v>7</v>
      </c>
      <c r="W120" s="2" t="s">
        <v>58</v>
      </c>
      <c r="X120" s="2">
        <v>19</v>
      </c>
      <c r="Y120" s="2">
        <v>19</v>
      </c>
      <c r="Z120" s="2">
        <v>63.407379600000013</v>
      </c>
      <c r="AA120" s="2">
        <f t="shared" si="15"/>
        <v>126.81475920000003</v>
      </c>
      <c r="AB120" s="4">
        <f>AVERAGE(AB110,AB132,AB149)</f>
        <v>6.4011227353151483</v>
      </c>
      <c r="AC120" s="2">
        <f t="shared" si="30"/>
        <v>5.5049655523710275</v>
      </c>
      <c r="AD120" s="2">
        <f t="shared" si="16"/>
        <v>31.25</v>
      </c>
      <c r="AE120" s="2">
        <f t="shared" si="28"/>
        <v>1250</v>
      </c>
      <c r="AF120" s="2">
        <f t="shared" si="17"/>
        <v>12500</v>
      </c>
      <c r="AG120" s="2">
        <f t="shared" si="18"/>
        <v>340</v>
      </c>
      <c r="AH120" s="2">
        <f t="shared" si="19"/>
        <v>3400</v>
      </c>
      <c r="AI120" s="2">
        <f t="shared" si="20"/>
        <v>370</v>
      </c>
      <c r="AJ120" s="2">
        <f t="shared" si="21"/>
        <v>3700</v>
      </c>
      <c r="AK120" s="2">
        <f t="shared" si="22"/>
        <v>540.00000000000011</v>
      </c>
      <c r="AL120" s="2">
        <f t="shared" si="23"/>
        <v>5400.0000000000009</v>
      </c>
      <c r="AM120" s="2">
        <f t="shared" si="24"/>
        <v>0.22666666666666666</v>
      </c>
      <c r="AN120" s="2">
        <f t="shared" si="25"/>
        <v>55947.687882352955</v>
      </c>
      <c r="AO120" s="2">
        <f t="shared" si="26"/>
        <v>55.947687882352959</v>
      </c>
      <c r="AP120" s="2">
        <f t="shared" si="29"/>
        <v>19.022213880000006</v>
      </c>
    </row>
    <row r="121" spans="1:42" x14ac:dyDescent="0.35">
      <c r="A121" s="2">
        <v>3</v>
      </c>
      <c r="B121" s="3">
        <v>43224</v>
      </c>
      <c r="C121" s="2" t="s">
        <v>51</v>
      </c>
      <c r="D121" s="2" t="s">
        <v>52</v>
      </c>
      <c r="E121" s="2">
        <v>3</v>
      </c>
      <c r="F121" s="2">
        <v>3</v>
      </c>
      <c r="G121" s="2">
        <v>303</v>
      </c>
      <c r="H121" s="2">
        <v>2</v>
      </c>
      <c r="I121" s="2">
        <v>8</v>
      </c>
      <c r="J121" s="2">
        <v>80</v>
      </c>
      <c r="K121" s="2" t="str">
        <f t="shared" si="27"/>
        <v xml:space="preserve">N3 </v>
      </c>
      <c r="L121" s="2" t="s">
        <v>65</v>
      </c>
      <c r="N121" s="2" t="s">
        <v>57</v>
      </c>
      <c r="O121" s="2">
        <v>4</v>
      </c>
      <c r="P121" s="2">
        <v>5.9</v>
      </c>
      <c r="Q121" s="2">
        <v>9.4</v>
      </c>
      <c r="R121" s="2" t="s">
        <v>57</v>
      </c>
      <c r="S121" s="2">
        <v>431</v>
      </c>
      <c r="T121" s="2">
        <v>371</v>
      </c>
      <c r="U121" s="2">
        <v>7.7</v>
      </c>
      <c r="V121" s="2">
        <v>6.9</v>
      </c>
      <c r="W121" s="2" t="s">
        <v>58</v>
      </c>
      <c r="X121" s="2">
        <v>5</v>
      </c>
      <c r="Y121" s="2">
        <v>5</v>
      </c>
      <c r="Z121" s="2">
        <v>70.48531539999999</v>
      </c>
      <c r="AA121" s="2">
        <f t="shared" si="15"/>
        <v>140.97063079999998</v>
      </c>
      <c r="AB121" s="2">
        <v>6.8134961240310066</v>
      </c>
      <c r="AC121" s="2">
        <f t="shared" si="30"/>
        <v>5.8596066666666653</v>
      </c>
      <c r="AD121" s="2">
        <f t="shared" si="16"/>
        <v>32.166666666666664</v>
      </c>
      <c r="AE121" s="2">
        <f t="shared" si="28"/>
        <v>1386.3833333333332</v>
      </c>
      <c r="AF121" s="2">
        <f t="shared" si="17"/>
        <v>13863.833333333332</v>
      </c>
      <c r="AG121" s="2">
        <f t="shared" si="18"/>
        <v>287.33333333333331</v>
      </c>
      <c r="AH121" s="2">
        <f t="shared" si="19"/>
        <v>2873.333333333333</v>
      </c>
      <c r="AI121" s="2">
        <f t="shared" si="20"/>
        <v>423.81666666666666</v>
      </c>
      <c r="AJ121" s="2">
        <f t="shared" si="21"/>
        <v>4238.166666666667</v>
      </c>
      <c r="AK121" s="2">
        <f t="shared" si="22"/>
        <v>675.23333333333323</v>
      </c>
      <c r="AL121" s="2">
        <f t="shared" si="23"/>
        <v>6752.3333333333321</v>
      </c>
      <c r="AM121" s="2">
        <f t="shared" si="24"/>
        <v>0.4155844155844155</v>
      </c>
      <c r="AN121" s="2">
        <f t="shared" si="25"/>
        <v>33921.058036250004</v>
      </c>
      <c r="AO121" s="2">
        <f t="shared" si="26"/>
        <v>33.921058036250002</v>
      </c>
      <c r="AP121" s="2">
        <f t="shared" si="29"/>
        <v>9.7466506757491675</v>
      </c>
    </row>
    <row r="122" spans="1:42" x14ac:dyDescent="0.35">
      <c r="A122" s="2">
        <v>3</v>
      </c>
      <c r="B122" s="3">
        <v>43224</v>
      </c>
      <c r="C122" s="2" t="s">
        <v>51</v>
      </c>
      <c r="D122" s="2" t="s">
        <v>52</v>
      </c>
      <c r="E122" s="2">
        <v>3</v>
      </c>
      <c r="F122" s="2">
        <v>4</v>
      </c>
      <c r="G122" s="2">
        <v>304</v>
      </c>
      <c r="H122" s="2">
        <v>2</v>
      </c>
      <c r="I122" s="2">
        <v>9</v>
      </c>
      <c r="J122" s="2">
        <v>80</v>
      </c>
      <c r="K122" s="2" t="str">
        <f t="shared" si="27"/>
        <v xml:space="preserve">N3 </v>
      </c>
      <c r="L122" s="2" t="s">
        <v>61</v>
      </c>
      <c r="N122" s="2" t="s">
        <v>57</v>
      </c>
      <c r="O122" s="2">
        <v>4.5</v>
      </c>
      <c r="P122" s="2">
        <v>6</v>
      </c>
      <c r="Q122" s="2">
        <v>12.4</v>
      </c>
      <c r="R122" s="2" t="s">
        <v>57</v>
      </c>
      <c r="S122" s="2">
        <v>432</v>
      </c>
      <c r="T122" s="2">
        <v>360</v>
      </c>
      <c r="U122" s="2">
        <v>8.3000000000000007</v>
      </c>
      <c r="V122" s="2">
        <v>7.6</v>
      </c>
      <c r="W122" s="2" t="s">
        <v>62</v>
      </c>
      <c r="X122" s="2">
        <v>29</v>
      </c>
      <c r="Y122" s="2">
        <v>29</v>
      </c>
      <c r="Z122" s="2">
        <v>77.599387699999966</v>
      </c>
      <c r="AA122" s="2">
        <f t="shared" si="15"/>
        <v>77.599387699999966</v>
      </c>
      <c r="AB122" s="2">
        <v>6.0109835952995558</v>
      </c>
      <c r="AC122" s="2">
        <f t="shared" si="30"/>
        <v>5.1694458919576176</v>
      </c>
      <c r="AD122" s="2">
        <f t="shared" si="16"/>
        <v>31.805555555555554</v>
      </c>
      <c r="AE122" s="2">
        <f t="shared" si="28"/>
        <v>1373.9999999999998</v>
      </c>
      <c r="AF122" s="2">
        <f t="shared" si="17"/>
        <v>13739.999999999998</v>
      </c>
      <c r="AG122" s="2">
        <f t="shared" si="18"/>
        <v>270</v>
      </c>
      <c r="AH122" s="2">
        <f t="shared" si="19"/>
        <v>2700</v>
      </c>
      <c r="AI122" s="2">
        <f t="shared" si="20"/>
        <v>359.99999999999994</v>
      </c>
      <c r="AJ122" s="2">
        <f t="shared" si="21"/>
        <v>3599.9999999999995</v>
      </c>
      <c r="AK122" s="2">
        <f t="shared" si="22"/>
        <v>743.99999999999989</v>
      </c>
      <c r="AL122" s="2">
        <f t="shared" si="23"/>
        <v>7439.9999999999991</v>
      </c>
      <c r="AM122" s="2">
        <f t="shared" si="24"/>
        <v>0.37951807228915718</v>
      </c>
      <c r="AN122" s="2">
        <f t="shared" si="25"/>
        <v>20446.822790793613</v>
      </c>
      <c r="AO122" s="2">
        <f t="shared" si="26"/>
        <v>20.446822790793611</v>
      </c>
      <c r="AP122" s="2">
        <f t="shared" si="29"/>
        <v>5.5206421535142756</v>
      </c>
    </row>
    <row r="123" spans="1:42" x14ac:dyDescent="0.35">
      <c r="A123" s="2">
        <v>3</v>
      </c>
      <c r="B123" s="3">
        <v>43224</v>
      </c>
      <c r="C123" s="2" t="s">
        <v>51</v>
      </c>
      <c r="D123" s="2" t="s">
        <v>52</v>
      </c>
      <c r="E123" s="2">
        <v>3</v>
      </c>
      <c r="F123" s="2">
        <v>5</v>
      </c>
      <c r="G123" s="2">
        <v>305</v>
      </c>
      <c r="H123" s="2">
        <v>2</v>
      </c>
      <c r="I123" s="2">
        <v>2</v>
      </c>
      <c r="J123" s="2">
        <v>20</v>
      </c>
      <c r="K123" s="2" t="str">
        <f t="shared" si="27"/>
        <v>N1</v>
      </c>
      <c r="L123" s="2" t="s">
        <v>65</v>
      </c>
      <c r="N123" s="2" t="s">
        <v>57</v>
      </c>
      <c r="O123" s="2">
        <v>4.1999999999999993</v>
      </c>
      <c r="P123" s="2">
        <v>5.7999999999999989</v>
      </c>
      <c r="Q123" s="2">
        <v>8.1</v>
      </c>
      <c r="R123" s="2" t="s">
        <v>57</v>
      </c>
      <c r="S123" s="2">
        <v>523</v>
      </c>
      <c r="T123" s="2">
        <v>463</v>
      </c>
      <c r="U123" s="2">
        <v>8.1999999999999993</v>
      </c>
      <c r="V123" s="2">
        <v>7.4</v>
      </c>
      <c r="W123" s="2" t="s">
        <v>58</v>
      </c>
      <c r="X123" s="2">
        <v>22</v>
      </c>
      <c r="Y123" s="2">
        <v>22</v>
      </c>
      <c r="Z123" s="2">
        <v>77.625887799999987</v>
      </c>
      <c r="AA123" s="2">
        <f t="shared" si="15"/>
        <v>155.25177559999997</v>
      </c>
      <c r="AB123" s="2">
        <v>6.1750305997552024</v>
      </c>
      <c r="AC123" s="2">
        <f t="shared" si="30"/>
        <v>5.310526315789474</v>
      </c>
      <c r="AD123" s="2">
        <f t="shared" si="16"/>
        <v>30.166666666666664</v>
      </c>
      <c r="AE123" s="2">
        <f t="shared" si="28"/>
        <v>1577.7166666666665</v>
      </c>
      <c r="AF123" s="2">
        <f t="shared" si="17"/>
        <v>15777.166666666664</v>
      </c>
      <c r="AG123" s="2">
        <f t="shared" si="18"/>
        <v>366.09999999999997</v>
      </c>
      <c r="AH123" s="2">
        <f t="shared" si="19"/>
        <v>3660.9999999999995</v>
      </c>
      <c r="AI123" s="2">
        <f t="shared" si="20"/>
        <v>505.56666666666655</v>
      </c>
      <c r="AJ123" s="2">
        <f t="shared" si="21"/>
        <v>5055.6666666666652</v>
      </c>
      <c r="AK123" s="2">
        <f t="shared" si="22"/>
        <v>706.05</v>
      </c>
      <c r="AL123" s="2">
        <f t="shared" si="23"/>
        <v>7060.5</v>
      </c>
      <c r="AM123" s="2">
        <f t="shared" si="24"/>
        <v>0.40975609756097503</v>
      </c>
      <c r="AN123" s="2">
        <f t="shared" si="25"/>
        <v>37888.826188095285</v>
      </c>
      <c r="AO123" s="2">
        <f t="shared" si="26"/>
        <v>37.888826188095287</v>
      </c>
      <c r="AP123" s="2">
        <f t="shared" si="29"/>
        <v>13.871099267461684</v>
      </c>
    </row>
    <row r="124" spans="1:42" x14ac:dyDescent="0.35">
      <c r="A124" s="2">
        <v>3</v>
      </c>
      <c r="B124" s="3">
        <v>43224</v>
      </c>
      <c r="C124" s="2" t="s">
        <v>51</v>
      </c>
      <c r="D124" s="2" t="s">
        <v>52</v>
      </c>
      <c r="E124" s="2">
        <v>3</v>
      </c>
      <c r="F124" s="2">
        <v>6</v>
      </c>
      <c r="G124" s="2">
        <v>306</v>
      </c>
      <c r="H124" s="2">
        <v>2</v>
      </c>
      <c r="I124" s="2">
        <v>4</v>
      </c>
      <c r="J124" s="2">
        <v>50</v>
      </c>
      <c r="K124" s="2" t="str">
        <f t="shared" si="27"/>
        <v>N2</v>
      </c>
      <c r="L124" s="2" t="s">
        <v>55</v>
      </c>
      <c r="N124" s="2" t="s">
        <v>57</v>
      </c>
      <c r="O124" s="2">
        <v>4</v>
      </c>
      <c r="P124" s="2">
        <v>6.1</v>
      </c>
      <c r="Q124" s="2">
        <v>9.9</v>
      </c>
      <c r="R124" s="2" t="s">
        <v>57</v>
      </c>
      <c r="S124" s="2">
        <v>538</v>
      </c>
      <c r="T124" s="2">
        <v>475</v>
      </c>
      <c r="U124" s="2" t="s">
        <v>74</v>
      </c>
      <c r="V124" s="2" t="s">
        <v>74</v>
      </c>
      <c r="W124" s="2" t="s">
        <v>74</v>
      </c>
      <c r="X124" s="2" t="s">
        <v>74</v>
      </c>
      <c r="AB124" s="2">
        <v>7.3765024479804167</v>
      </c>
      <c r="AC124" s="2">
        <f t="shared" si="30"/>
        <v>6.3437921052631578</v>
      </c>
      <c r="AD124" s="2">
        <f t="shared" si="16"/>
        <v>31.746031746031743</v>
      </c>
      <c r="AE124" s="2">
        <f t="shared" si="28"/>
        <v>1707.936507936508</v>
      </c>
      <c r="AF124" s="2">
        <f t="shared" si="17"/>
        <v>17079.365079365078</v>
      </c>
      <c r="AG124" s="2">
        <f t="shared" si="18"/>
        <v>341.58730158730162</v>
      </c>
      <c r="AH124" s="2">
        <f t="shared" si="19"/>
        <v>3415.8730158730164</v>
      </c>
      <c r="AI124" s="2">
        <f t="shared" si="20"/>
        <v>520.92063492063494</v>
      </c>
      <c r="AJ124" s="2">
        <f t="shared" si="21"/>
        <v>5209.2063492063498</v>
      </c>
      <c r="AK124" s="2">
        <f t="shared" si="22"/>
        <v>845.42857142857144</v>
      </c>
      <c r="AL124" s="2">
        <f t="shared" si="23"/>
        <v>8454.2857142857138</v>
      </c>
      <c r="AM124" s="4">
        <f>AVERAGE(AM107,AM140,AM151)</f>
        <v>0.39088353413654636</v>
      </c>
      <c r="AN124" s="4">
        <f>AVERAGE(AN107,AN140,AN151)</f>
        <v>34031.840181580119</v>
      </c>
      <c r="AO124" s="4">
        <f t="shared" ref="AO124:AP124" si="31">AVERAGE(AO107,AO140,AO151)</f>
        <v>34.031840181580122</v>
      </c>
      <c r="AP124" s="4">
        <f t="shared" si="31"/>
        <v>7.250087477395752</v>
      </c>
    </row>
    <row r="125" spans="1:42" x14ac:dyDescent="0.35">
      <c r="A125" s="2">
        <v>3</v>
      </c>
      <c r="B125" s="3">
        <v>43224</v>
      </c>
      <c r="C125" s="2" t="s">
        <v>51</v>
      </c>
      <c r="D125" s="2" t="s">
        <v>52</v>
      </c>
      <c r="E125" s="2">
        <v>4</v>
      </c>
      <c r="F125" s="2">
        <v>1</v>
      </c>
      <c r="G125" s="2">
        <v>401</v>
      </c>
      <c r="H125" s="2">
        <v>2</v>
      </c>
      <c r="I125" s="2">
        <v>6</v>
      </c>
      <c r="J125" s="2">
        <v>50</v>
      </c>
      <c r="K125" s="2" t="str">
        <f t="shared" si="27"/>
        <v>N2</v>
      </c>
      <c r="L125" s="2" t="s">
        <v>61</v>
      </c>
      <c r="N125" s="2" t="s">
        <v>57</v>
      </c>
      <c r="O125" s="2">
        <v>4.3000000000000007</v>
      </c>
      <c r="P125" s="2">
        <v>5.4</v>
      </c>
      <c r="Q125" s="2">
        <v>12.799999999999999</v>
      </c>
      <c r="R125" s="2" t="s">
        <v>57</v>
      </c>
      <c r="S125" s="2">
        <v>481</v>
      </c>
      <c r="T125" s="2">
        <v>416</v>
      </c>
      <c r="U125" s="2">
        <v>9.3000000000000007</v>
      </c>
      <c r="V125" s="2">
        <v>8.6999999999999993</v>
      </c>
      <c r="W125" s="2" t="s">
        <v>58</v>
      </c>
      <c r="X125" s="2">
        <v>14</v>
      </c>
      <c r="Y125" s="2">
        <v>14</v>
      </c>
      <c r="Z125" s="2">
        <v>73.200371099999984</v>
      </c>
      <c r="AA125" s="2">
        <f t="shared" si="15"/>
        <v>146.40074219999997</v>
      </c>
      <c r="AB125" s="2">
        <v>7.5592365589433497</v>
      </c>
      <c r="AC125" s="2">
        <f t="shared" si="30"/>
        <v>6.5009434406912803</v>
      </c>
      <c r="AD125" s="2">
        <f t="shared" si="16"/>
        <v>34.615384615384613</v>
      </c>
      <c r="AE125" s="2">
        <f t="shared" si="28"/>
        <v>1665</v>
      </c>
      <c r="AF125" s="2">
        <f t="shared" si="17"/>
        <v>16650</v>
      </c>
      <c r="AG125" s="2">
        <f t="shared" si="18"/>
        <v>318.20000000000005</v>
      </c>
      <c r="AH125" s="2">
        <f t="shared" si="19"/>
        <v>3182.0000000000005</v>
      </c>
      <c r="AI125" s="2">
        <f t="shared" si="20"/>
        <v>399.6</v>
      </c>
      <c r="AJ125" s="2">
        <f t="shared" si="21"/>
        <v>3996</v>
      </c>
      <c r="AK125" s="2">
        <f t="shared" si="22"/>
        <v>947.2</v>
      </c>
      <c r="AL125" s="2">
        <f t="shared" si="23"/>
        <v>9472</v>
      </c>
      <c r="AM125" s="2">
        <f t="shared" si="24"/>
        <v>0.27741935483871039</v>
      </c>
      <c r="AN125" s="2">
        <f t="shared" si="25"/>
        <v>52772.360560464971</v>
      </c>
      <c r="AO125" s="2">
        <f t="shared" si="26"/>
        <v>52.772360560464968</v>
      </c>
      <c r="AP125" s="2">
        <f t="shared" si="29"/>
        <v>16.792165130339956</v>
      </c>
    </row>
    <row r="126" spans="1:42" x14ac:dyDescent="0.35">
      <c r="A126" s="2">
        <v>3</v>
      </c>
      <c r="B126" s="3">
        <v>43224</v>
      </c>
      <c r="C126" s="2" t="s">
        <v>51</v>
      </c>
      <c r="D126" s="2" t="s">
        <v>52</v>
      </c>
      <c r="E126" s="2">
        <v>4</v>
      </c>
      <c r="F126" s="2">
        <v>2</v>
      </c>
      <c r="G126" s="2">
        <v>402</v>
      </c>
      <c r="H126" s="2">
        <v>2</v>
      </c>
      <c r="I126" s="2">
        <v>5</v>
      </c>
      <c r="J126" s="2">
        <v>50</v>
      </c>
      <c r="K126" s="2" t="str">
        <f t="shared" si="27"/>
        <v>N2</v>
      </c>
      <c r="L126" s="2" t="s">
        <v>65</v>
      </c>
      <c r="N126" s="2" t="s">
        <v>57</v>
      </c>
      <c r="O126" s="2">
        <v>3.9</v>
      </c>
      <c r="P126" s="2">
        <v>6.7999999999999989</v>
      </c>
      <c r="Q126" s="2">
        <v>11</v>
      </c>
      <c r="R126" s="2" t="s">
        <v>57</v>
      </c>
      <c r="S126" s="2">
        <v>469</v>
      </c>
      <c r="T126" s="2">
        <v>401</v>
      </c>
      <c r="U126" s="2">
        <v>8.1999999999999993</v>
      </c>
      <c r="V126" s="2">
        <v>7.4</v>
      </c>
      <c r="W126" s="2" t="s">
        <v>58</v>
      </c>
      <c r="X126" s="2">
        <v>15</v>
      </c>
      <c r="Y126" s="2">
        <v>15</v>
      </c>
      <c r="Z126" s="2">
        <v>67.649804700000004</v>
      </c>
      <c r="AA126" s="2">
        <f t="shared" si="15"/>
        <v>135.29960940000001</v>
      </c>
      <c r="AB126" s="2">
        <v>8.7687495002552556</v>
      </c>
      <c r="AC126" s="2">
        <f t="shared" si="30"/>
        <v>7.5411245702195195</v>
      </c>
      <c r="AD126" s="2">
        <f t="shared" si="16"/>
        <v>31.911764705882351</v>
      </c>
      <c r="AE126" s="2">
        <f t="shared" si="28"/>
        <v>1496.6617647058822</v>
      </c>
      <c r="AF126" s="2">
        <f t="shared" si="17"/>
        <v>14966.617647058822</v>
      </c>
      <c r="AG126" s="2">
        <f t="shared" si="18"/>
        <v>268.98529411764702</v>
      </c>
      <c r="AH126" s="2">
        <f t="shared" si="19"/>
        <v>2689.8529411764703</v>
      </c>
      <c r="AI126" s="2">
        <f t="shared" si="20"/>
        <v>468.99999999999994</v>
      </c>
      <c r="AJ126" s="2">
        <f t="shared" si="21"/>
        <v>4689.9999999999991</v>
      </c>
      <c r="AK126" s="2">
        <f t="shared" si="22"/>
        <v>758.67647058823525</v>
      </c>
      <c r="AL126" s="2">
        <f t="shared" si="23"/>
        <v>7586.7647058823532</v>
      </c>
      <c r="AM126" s="2">
        <f t="shared" si="24"/>
        <v>0.38048780487804829</v>
      </c>
      <c r="AN126" s="2">
        <f t="shared" si="25"/>
        <v>35559.512726923123</v>
      </c>
      <c r="AO126" s="2">
        <f t="shared" si="26"/>
        <v>35.559512726923124</v>
      </c>
      <c r="AP126" s="2">
        <f t="shared" si="29"/>
        <v>9.5649859895316283</v>
      </c>
    </row>
    <row r="127" spans="1:42" x14ac:dyDescent="0.35">
      <c r="A127" s="2">
        <v>3</v>
      </c>
      <c r="B127" s="3">
        <v>43224</v>
      </c>
      <c r="C127" s="2" t="s">
        <v>51</v>
      </c>
      <c r="D127" s="2" t="s">
        <v>52</v>
      </c>
      <c r="E127" s="2">
        <v>4</v>
      </c>
      <c r="F127" s="2">
        <v>3</v>
      </c>
      <c r="G127" s="2">
        <v>403</v>
      </c>
      <c r="H127" s="2">
        <v>2</v>
      </c>
      <c r="I127" s="2">
        <v>10</v>
      </c>
      <c r="J127" s="2">
        <v>100</v>
      </c>
      <c r="K127" s="2" t="str">
        <f t="shared" si="27"/>
        <v>N4</v>
      </c>
      <c r="L127" s="2" t="s">
        <v>55</v>
      </c>
      <c r="N127" s="2" t="s">
        <v>57</v>
      </c>
      <c r="O127" s="2">
        <v>4.7999999999999989</v>
      </c>
      <c r="P127" s="2">
        <v>8.9</v>
      </c>
      <c r="Q127" s="2">
        <v>14.299999999999999</v>
      </c>
      <c r="R127" s="2" t="s">
        <v>57</v>
      </c>
      <c r="S127" s="2">
        <v>461</v>
      </c>
      <c r="T127" s="2">
        <v>383</v>
      </c>
      <c r="U127" s="2">
        <v>8.8000000000000007</v>
      </c>
      <c r="V127" s="2">
        <v>7.9</v>
      </c>
      <c r="W127" s="2" t="s">
        <v>58</v>
      </c>
      <c r="X127" s="2">
        <v>34</v>
      </c>
      <c r="Y127" s="2">
        <v>34</v>
      </c>
      <c r="Z127" s="2">
        <v>65.881525299999907</v>
      </c>
      <c r="AA127" s="2">
        <f t="shared" si="15"/>
        <v>131.76305059999981</v>
      </c>
      <c r="AB127" s="2">
        <v>7.6473507614924179</v>
      </c>
      <c r="AC127" s="2">
        <f t="shared" si="30"/>
        <v>6.576721654883479</v>
      </c>
      <c r="AD127" s="2">
        <f t="shared" si="16"/>
        <v>35.897435897435898</v>
      </c>
      <c r="AE127" s="2">
        <f t="shared" si="28"/>
        <v>1654.8717948717947</v>
      </c>
      <c r="AF127" s="2">
        <f t="shared" si="17"/>
        <v>16548.717948717946</v>
      </c>
      <c r="AG127" s="2">
        <f t="shared" si="18"/>
        <v>283.69230769230762</v>
      </c>
      <c r="AH127" s="2">
        <f t="shared" si="19"/>
        <v>2836.9230769230762</v>
      </c>
      <c r="AI127" s="2">
        <f t="shared" si="20"/>
        <v>526.01282051282055</v>
      </c>
      <c r="AJ127" s="2">
        <f t="shared" si="21"/>
        <v>5260.128205128206</v>
      </c>
      <c r="AK127" s="2">
        <f t="shared" si="22"/>
        <v>845.16666666666652</v>
      </c>
      <c r="AL127" s="2">
        <f t="shared" si="23"/>
        <v>8451.6666666666661</v>
      </c>
      <c r="AM127" s="2">
        <f t="shared" si="24"/>
        <v>0.49090909090909096</v>
      </c>
      <c r="AN127" s="2">
        <f t="shared" si="25"/>
        <v>26840.621418518476</v>
      </c>
      <c r="AO127" s="2">
        <f t="shared" si="26"/>
        <v>26.840621418518477</v>
      </c>
      <c r="AP127" s="2">
        <f t="shared" si="29"/>
        <v>7.6144778301150868</v>
      </c>
    </row>
    <row r="128" spans="1:42" x14ac:dyDescent="0.35">
      <c r="A128" s="2">
        <v>3</v>
      </c>
      <c r="B128" s="3">
        <v>43224</v>
      </c>
      <c r="C128" s="2" t="s">
        <v>51</v>
      </c>
      <c r="D128" s="2" t="s">
        <v>52</v>
      </c>
      <c r="E128" s="2">
        <v>4</v>
      </c>
      <c r="F128" s="2">
        <v>4</v>
      </c>
      <c r="G128" s="2">
        <v>404</v>
      </c>
      <c r="H128" s="2">
        <v>2</v>
      </c>
      <c r="I128" s="2">
        <v>1</v>
      </c>
      <c r="J128" s="2">
        <v>20</v>
      </c>
      <c r="K128" s="2" t="str">
        <f t="shared" si="27"/>
        <v>N1</v>
      </c>
      <c r="L128" s="2" t="s">
        <v>55</v>
      </c>
      <c r="N128" s="2" t="s">
        <v>57</v>
      </c>
      <c r="O128" s="2">
        <v>5.0999999999999996</v>
      </c>
      <c r="P128" s="2">
        <v>6.4</v>
      </c>
      <c r="Q128" s="2">
        <v>7.6999999999999993</v>
      </c>
      <c r="R128" s="2" t="s">
        <v>57</v>
      </c>
      <c r="S128" s="2">
        <v>336</v>
      </c>
      <c r="T128" s="2">
        <v>277</v>
      </c>
      <c r="U128" s="2">
        <v>9.4</v>
      </c>
      <c r="V128" s="2">
        <v>8.5</v>
      </c>
      <c r="W128" s="2" t="s">
        <v>58</v>
      </c>
      <c r="X128" s="2">
        <v>20</v>
      </c>
      <c r="Y128" s="2">
        <v>20</v>
      </c>
      <c r="Z128" s="2">
        <v>64.968476399999986</v>
      </c>
      <c r="AA128" s="2">
        <f t="shared" si="15"/>
        <v>129.93695279999997</v>
      </c>
      <c r="AB128" s="2">
        <v>6.2183026117880615</v>
      </c>
      <c r="AC128" s="2">
        <f t="shared" si="30"/>
        <v>5.3477402461377332</v>
      </c>
      <c r="AD128" s="2">
        <f t="shared" si="16"/>
        <v>32.542372881355931</v>
      </c>
      <c r="AE128" s="2">
        <f t="shared" si="28"/>
        <v>1093.4237288135594</v>
      </c>
      <c r="AF128" s="2">
        <f t="shared" si="17"/>
        <v>10934.237288135593</v>
      </c>
      <c r="AG128" s="2">
        <f t="shared" si="18"/>
        <v>290.4406779661017</v>
      </c>
      <c r="AH128" s="2">
        <f t="shared" si="19"/>
        <v>2904.406779661017</v>
      </c>
      <c r="AI128" s="2">
        <f t="shared" si="20"/>
        <v>364.47457627118649</v>
      </c>
      <c r="AJ128" s="2">
        <f t="shared" si="21"/>
        <v>3644.7457627118647</v>
      </c>
      <c r="AK128" s="2">
        <f t="shared" si="22"/>
        <v>438.50847457627117</v>
      </c>
      <c r="AL128" s="2">
        <f t="shared" si="23"/>
        <v>4385.0847457627115</v>
      </c>
      <c r="AM128" s="2">
        <f t="shared" si="24"/>
        <v>0.48829787234042571</v>
      </c>
      <c r="AN128" s="2">
        <f t="shared" si="25"/>
        <v>26610.182054901943</v>
      </c>
      <c r="AO128" s="2">
        <f t="shared" si="26"/>
        <v>26.610182054901941</v>
      </c>
      <c r="AP128" s="2">
        <f t="shared" si="29"/>
        <v>7.7286793168271126</v>
      </c>
    </row>
    <row r="129" spans="1:42" x14ac:dyDescent="0.35">
      <c r="A129" s="2">
        <v>3</v>
      </c>
      <c r="B129" s="3">
        <v>43224</v>
      </c>
      <c r="C129" s="2" t="s">
        <v>51</v>
      </c>
      <c r="D129" s="2" t="s">
        <v>52</v>
      </c>
      <c r="E129" s="2">
        <v>4</v>
      </c>
      <c r="F129" s="2">
        <v>5</v>
      </c>
      <c r="G129" s="2">
        <v>405</v>
      </c>
      <c r="H129" s="2">
        <v>2</v>
      </c>
      <c r="I129" s="2">
        <v>7</v>
      </c>
      <c r="J129" s="2">
        <v>80</v>
      </c>
      <c r="K129" s="2" t="str">
        <f t="shared" si="27"/>
        <v xml:space="preserve">N3 </v>
      </c>
      <c r="L129" s="2" t="s">
        <v>55</v>
      </c>
      <c r="N129" s="2" t="s">
        <v>57</v>
      </c>
      <c r="O129" s="2">
        <v>4</v>
      </c>
      <c r="P129" s="2">
        <v>6.1999999999999993</v>
      </c>
      <c r="Q129" s="2">
        <v>8.2999999999999989</v>
      </c>
      <c r="R129" s="2" t="s">
        <v>57</v>
      </c>
      <c r="S129" s="2">
        <v>656</v>
      </c>
      <c r="T129" s="2">
        <v>593</v>
      </c>
      <c r="U129" s="2">
        <v>8.4</v>
      </c>
      <c r="V129" s="2">
        <v>7.4</v>
      </c>
      <c r="W129" s="2" t="s">
        <v>58</v>
      </c>
      <c r="X129" s="2">
        <v>12</v>
      </c>
      <c r="Y129" s="2">
        <v>12</v>
      </c>
      <c r="Z129" s="2">
        <v>105.56903869999996</v>
      </c>
      <c r="AA129" s="2">
        <f t="shared" si="15"/>
        <v>211.13807739999993</v>
      </c>
      <c r="AB129" s="2">
        <v>6.7636642186862508</v>
      </c>
      <c r="AC129" s="2">
        <f t="shared" si="30"/>
        <v>5.8167512280701752</v>
      </c>
      <c r="AD129" s="2">
        <f t="shared" si="16"/>
        <v>29.365079365079367</v>
      </c>
      <c r="AE129" s="2">
        <f t="shared" si="28"/>
        <v>1926.3492063492063</v>
      </c>
      <c r="AF129" s="2">
        <f t="shared" si="17"/>
        <v>19263.492063492064</v>
      </c>
      <c r="AG129" s="2">
        <f t="shared" si="18"/>
        <v>416.50793650793651</v>
      </c>
      <c r="AH129" s="2">
        <f t="shared" si="19"/>
        <v>4165.0793650793648</v>
      </c>
      <c r="AI129" s="2">
        <f t="shared" si="20"/>
        <v>645.58730158730145</v>
      </c>
      <c r="AJ129" s="2">
        <f t="shared" si="21"/>
        <v>6455.873015873015</v>
      </c>
      <c r="AK129" s="2">
        <f t="shared" si="22"/>
        <v>864.2539682539682</v>
      </c>
      <c r="AL129" s="2">
        <f t="shared" si="23"/>
        <v>8642.539682539682</v>
      </c>
      <c r="AM129" s="2">
        <f t="shared" si="24"/>
        <v>0.47619047619047616</v>
      </c>
      <c r="AN129" s="2">
        <f t="shared" si="25"/>
        <v>44338.996253999991</v>
      </c>
      <c r="AO129" s="2">
        <f t="shared" si="26"/>
        <v>44.338996253999987</v>
      </c>
      <c r="AP129" s="2">
        <f t="shared" si="29"/>
        <v>18.46754383658666</v>
      </c>
    </row>
    <row r="130" spans="1:42" x14ac:dyDescent="0.35">
      <c r="A130" s="2">
        <v>3</v>
      </c>
      <c r="B130" s="3">
        <v>43224</v>
      </c>
      <c r="C130" s="2" t="s">
        <v>51</v>
      </c>
      <c r="D130" s="2" t="s">
        <v>52</v>
      </c>
      <c r="E130" s="2">
        <v>4</v>
      </c>
      <c r="F130" s="2">
        <v>6</v>
      </c>
      <c r="G130" s="2">
        <v>406</v>
      </c>
      <c r="H130" s="2">
        <v>2</v>
      </c>
      <c r="I130" s="2">
        <v>12</v>
      </c>
      <c r="J130" s="2">
        <v>100</v>
      </c>
      <c r="K130" s="2" t="str">
        <f t="shared" si="27"/>
        <v>N4</v>
      </c>
      <c r="L130" s="2" t="s">
        <v>61</v>
      </c>
      <c r="N130" s="2" t="s">
        <v>57</v>
      </c>
      <c r="O130" s="2">
        <v>3.5000000000000004</v>
      </c>
      <c r="P130" s="2">
        <v>4.3000000000000007</v>
      </c>
      <c r="Q130" s="2">
        <v>10</v>
      </c>
      <c r="R130" s="2" t="s">
        <v>57</v>
      </c>
      <c r="S130" s="2">
        <v>470</v>
      </c>
      <c r="T130" s="2">
        <v>418</v>
      </c>
      <c r="U130" s="2">
        <v>7.6</v>
      </c>
      <c r="V130" s="2">
        <v>6.9</v>
      </c>
      <c r="W130" s="2" t="s">
        <v>62</v>
      </c>
      <c r="X130" s="2">
        <v>21</v>
      </c>
      <c r="Y130" s="2">
        <v>21</v>
      </c>
      <c r="Z130" s="2">
        <v>91.280666600000018</v>
      </c>
      <c r="AA130" s="2">
        <f t="shared" ref="AA130:AA154" si="32">IF(W130="flat",Z130,Z130*2)</f>
        <v>91.280666600000018</v>
      </c>
      <c r="AB130" s="2">
        <v>6.1768433714599267</v>
      </c>
      <c r="AC130" s="2">
        <f t="shared" si="30"/>
        <v>5.3120852994555365</v>
      </c>
      <c r="AD130" s="2">
        <f t="shared" ref="AD130:AD154" si="33">IF(S130="NA",100,SUM(O130:Q130)/(S130-T130)*100)</f>
        <v>34.230769230769234</v>
      </c>
      <c r="AE130" s="2">
        <f t="shared" si="28"/>
        <v>1608.8461538461538</v>
      </c>
      <c r="AF130" s="2">
        <f t="shared" ref="AF130:AF154" si="34">AE130*10000/1000</f>
        <v>16088.461538461537</v>
      </c>
      <c r="AG130" s="2">
        <f t="shared" ref="AG130:AG154" si="35">O130/SUM(O130:Q130)*AE130</f>
        <v>316.34615384615387</v>
      </c>
      <c r="AH130" s="2">
        <f t="shared" ref="AH130:AH154" si="36">AG130*10000/1000</f>
        <v>3163.4615384615386</v>
      </c>
      <c r="AI130" s="2">
        <f t="shared" ref="AI130:AI154" si="37">P130/(SUM(O130:Q130))*AE130</f>
        <v>388.65384615384619</v>
      </c>
      <c r="AJ130" s="2">
        <f t="shared" ref="AJ130:AJ154" si="38">AI130*10000/1000</f>
        <v>3886.5384615384619</v>
      </c>
      <c r="AK130" s="2">
        <f t="shared" ref="AK130:AK154" si="39">Q130/(SUM(O130:Q130))*AE130</f>
        <v>903.8461538461537</v>
      </c>
      <c r="AL130" s="2">
        <f t="shared" ref="AL130:AL154" si="40">AK130*10000/1000</f>
        <v>9038.4615384615354</v>
      </c>
      <c r="AM130" s="2">
        <f t="shared" ref="AM130:AM154" si="41">IF(U130="NA",O130,(U130-V130)/U130*O130)</f>
        <v>0.3223684210526313</v>
      </c>
      <c r="AN130" s="2">
        <f t="shared" ref="AN130:AN154" si="42">((AA130*(10*10))/AM130)</f>
        <v>28315.635353469417</v>
      </c>
      <c r="AO130" s="2">
        <f t="shared" ref="AO130:AO154" si="43">(AA130/(100*100))/(AM130/1000)</f>
        <v>28.315635353469418</v>
      </c>
      <c r="AP130" s="2">
        <f t="shared" si="29"/>
        <v>8.9575423377802306</v>
      </c>
    </row>
    <row r="131" spans="1:42" x14ac:dyDescent="0.35">
      <c r="A131" s="2">
        <v>3</v>
      </c>
      <c r="B131" s="3">
        <v>43224</v>
      </c>
      <c r="C131" s="2" t="s">
        <v>51</v>
      </c>
      <c r="D131" s="2" t="s">
        <v>52</v>
      </c>
      <c r="E131" s="2">
        <v>5</v>
      </c>
      <c r="F131" s="2">
        <v>1</v>
      </c>
      <c r="G131" s="2">
        <v>501</v>
      </c>
      <c r="H131" s="2">
        <v>3</v>
      </c>
      <c r="I131" s="2">
        <v>10</v>
      </c>
      <c r="J131" s="2">
        <v>100</v>
      </c>
      <c r="K131" s="2" t="str">
        <f t="shared" ref="K131:K154" si="44">IF(J131=50,"N2",(IF(J131=20,"N1",(IF(J131=80,"N3 ", IF(J131=0,"N0","N4"))))))</f>
        <v>N4</v>
      </c>
      <c r="L131" s="2" t="s">
        <v>55</v>
      </c>
      <c r="N131" s="2" t="s">
        <v>57</v>
      </c>
      <c r="O131" s="2">
        <v>4.4000000000000004</v>
      </c>
      <c r="P131" s="2">
        <v>7.1999999999999993</v>
      </c>
      <c r="Q131" s="2">
        <v>11</v>
      </c>
      <c r="R131" s="2" t="s">
        <v>57</v>
      </c>
      <c r="S131" s="2">
        <v>331</v>
      </c>
      <c r="T131" s="2">
        <v>274</v>
      </c>
      <c r="U131" s="2">
        <v>8.4</v>
      </c>
      <c r="V131" s="2">
        <v>7.8</v>
      </c>
      <c r="W131" s="2" t="s">
        <v>58</v>
      </c>
      <c r="X131" s="2">
        <v>33</v>
      </c>
      <c r="Y131" s="2">
        <v>33</v>
      </c>
      <c r="Z131" s="2">
        <v>71.497137400000042</v>
      </c>
      <c r="AA131" s="2">
        <f t="shared" si="32"/>
        <v>142.99427480000008</v>
      </c>
      <c r="AB131" s="2">
        <v>7.20175044738256</v>
      </c>
      <c r="AC131" s="2">
        <f t="shared" si="30"/>
        <v>6.1935053847490016</v>
      </c>
      <c r="AD131" s="2">
        <f t="shared" si="33"/>
        <v>39.649122807017548</v>
      </c>
      <c r="AE131" s="2">
        <f t="shared" ref="AE131:AE154" si="45">IF(S131="NA",SUM(O131:Q131),S131*(AD131/100))*2*5</f>
        <v>1312.385964912281</v>
      </c>
      <c r="AF131" s="2">
        <f t="shared" si="34"/>
        <v>13123.859649122811</v>
      </c>
      <c r="AG131" s="2">
        <f t="shared" si="35"/>
        <v>255.5087719298246</v>
      </c>
      <c r="AH131" s="2">
        <f t="shared" si="36"/>
        <v>2555.0877192982457</v>
      </c>
      <c r="AI131" s="2">
        <f t="shared" si="37"/>
        <v>418.10526315789474</v>
      </c>
      <c r="AJ131" s="2">
        <f t="shared" si="38"/>
        <v>4181.0526315789475</v>
      </c>
      <c r="AK131" s="2">
        <f t="shared" si="39"/>
        <v>638.77192982456154</v>
      </c>
      <c r="AL131" s="2">
        <f t="shared" si="40"/>
        <v>6387.7192982456154</v>
      </c>
      <c r="AM131" s="2">
        <f t="shared" si="41"/>
        <v>0.31428571428571461</v>
      </c>
      <c r="AN131" s="2">
        <f t="shared" si="42"/>
        <v>45498.178345454529</v>
      </c>
      <c r="AO131" s="2">
        <f t="shared" si="43"/>
        <v>45.498178345454527</v>
      </c>
      <c r="AP131" s="2">
        <f t="shared" ref="AP131:AP154" si="46">AO131*(AG131/1000)</f>
        <v>11.625183674091227</v>
      </c>
    </row>
    <row r="132" spans="1:42" x14ac:dyDescent="0.35">
      <c r="A132" s="2">
        <v>3</v>
      </c>
      <c r="B132" s="3">
        <v>43224</v>
      </c>
      <c r="C132" s="2" t="s">
        <v>51</v>
      </c>
      <c r="D132" s="2" t="s">
        <v>52</v>
      </c>
      <c r="E132" s="2">
        <v>5</v>
      </c>
      <c r="F132" s="2">
        <v>2</v>
      </c>
      <c r="G132" s="2">
        <v>502</v>
      </c>
      <c r="H132" s="2">
        <v>3</v>
      </c>
      <c r="I132" s="2">
        <v>11</v>
      </c>
      <c r="J132" s="2">
        <v>100</v>
      </c>
      <c r="K132" s="2" t="str">
        <f t="shared" si="44"/>
        <v>N4</v>
      </c>
      <c r="L132" s="2" t="s">
        <v>65</v>
      </c>
      <c r="N132" s="2" t="s">
        <v>57</v>
      </c>
      <c r="O132" s="2">
        <v>3.8000000000000003</v>
      </c>
      <c r="P132" s="2">
        <v>5.6</v>
      </c>
      <c r="Q132" s="2">
        <v>8</v>
      </c>
      <c r="R132" s="2" t="s">
        <v>57</v>
      </c>
      <c r="S132" s="2">
        <v>381</v>
      </c>
      <c r="T132" s="2">
        <v>328</v>
      </c>
      <c r="U132" s="2">
        <v>7.7</v>
      </c>
      <c r="V132" s="2">
        <v>7</v>
      </c>
      <c r="W132" s="2" t="s">
        <v>58</v>
      </c>
      <c r="X132" s="2">
        <v>41</v>
      </c>
      <c r="Y132" s="2">
        <v>41</v>
      </c>
      <c r="Z132" s="2">
        <v>59.413091799999961</v>
      </c>
      <c r="AA132" s="2">
        <f t="shared" si="32"/>
        <v>118.82618359999992</v>
      </c>
      <c r="AB132" s="2">
        <v>7.9850116743620516</v>
      </c>
      <c r="AC132" s="2">
        <f t="shared" si="30"/>
        <v>6.8671100399513643</v>
      </c>
      <c r="AD132" s="2">
        <f t="shared" si="33"/>
        <v>32.830188679245282</v>
      </c>
      <c r="AE132" s="2">
        <f t="shared" si="45"/>
        <v>1250.8301886792451</v>
      </c>
      <c r="AF132" s="2">
        <f t="shared" si="34"/>
        <v>12508.301886792451</v>
      </c>
      <c r="AG132" s="2">
        <f t="shared" si="35"/>
        <v>273.16981132075472</v>
      </c>
      <c r="AH132" s="2">
        <f t="shared" si="36"/>
        <v>2731.6981132075471</v>
      </c>
      <c r="AI132" s="2">
        <f t="shared" si="37"/>
        <v>402.56603773584902</v>
      </c>
      <c r="AJ132" s="2">
        <f t="shared" si="38"/>
        <v>4025.6603773584902</v>
      </c>
      <c r="AK132" s="2">
        <f t="shared" si="39"/>
        <v>575.09433962264154</v>
      </c>
      <c r="AL132" s="2">
        <f t="shared" si="40"/>
        <v>5750.9433962264156</v>
      </c>
      <c r="AM132" s="2">
        <f t="shared" si="41"/>
        <v>0.34545454545454551</v>
      </c>
      <c r="AN132" s="2">
        <f t="shared" si="42"/>
        <v>34397.053147368395</v>
      </c>
      <c r="AO132" s="2">
        <f t="shared" si="43"/>
        <v>34.397053147368396</v>
      </c>
      <c r="AP132" s="2">
        <f t="shared" si="46"/>
        <v>9.3962365182565986</v>
      </c>
    </row>
    <row r="133" spans="1:42" x14ac:dyDescent="0.35">
      <c r="A133" s="2">
        <v>3</v>
      </c>
      <c r="B133" s="3">
        <v>43224</v>
      </c>
      <c r="C133" s="2" t="s">
        <v>51</v>
      </c>
      <c r="D133" s="2" t="s">
        <v>52</v>
      </c>
      <c r="E133" s="2">
        <v>5</v>
      </c>
      <c r="F133" s="2">
        <v>3</v>
      </c>
      <c r="G133" s="2">
        <v>503</v>
      </c>
      <c r="H133" s="2">
        <v>3</v>
      </c>
      <c r="I133" s="2">
        <v>12</v>
      </c>
      <c r="J133" s="2">
        <v>100</v>
      </c>
      <c r="K133" s="2" t="str">
        <f t="shared" si="44"/>
        <v>N4</v>
      </c>
      <c r="L133" s="2" t="s">
        <v>61</v>
      </c>
      <c r="N133" s="2" t="s">
        <v>57</v>
      </c>
      <c r="O133" s="2">
        <v>3.6</v>
      </c>
      <c r="P133" s="2">
        <v>4.5</v>
      </c>
      <c r="Q133" s="2">
        <v>5.0999999999999996</v>
      </c>
      <c r="R133" s="2" t="s">
        <v>57</v>
      </c>
      <c r="S133" s="2">
        <v>475</v>
      </c>
      <c r="T133" s="2">
        <v>422</v>
      </c>
      <c r="U133" s="2">
        <v>7.6</v>
      </c>
      <c r="V133" s="2">
        <v>7</v>
      </c>
      <c r="W133" s="2" t="s">
        <v>58</v>
      </c>
      <c r="X133" s="2">
        <v>31</v>
      </c>
      <c r="Y133" s="2">
        <v>31</v>
      </c>
      <c r="Z133" s="2">
        <v>79.435121900000013</v>
      </c>
      <c r="AA133" s="2">
        <f t="shared" si="32"/>
        <v>158.87024380000003</v>
      </c>
      <c r="AB133" s="2">
        <v>6.7627971291500613</v>
      </c>
      <c r="AC133" s="2">
        <f t="shared" si="30"/>
        <v>5.8160055310690524</v>
      </c>
      <c r="AD133" s="2">
        <f t="shared" si="33"/>
        <v>24.90566037735849</v>
      </c>
      <c r="AE133" s="2">
        <f t="shared" si="45"/>
        <v>1183.0188679245284</v>
      </c>
      <c r="AF133" s="2">
        <f t="shared" si="34"/>
        <v>11830.188679245284</v>
      </c>
      <c r="AG133" s="2">
        <f t="shared" si="35"/>
        <v>322.64150943396231</v>
      </c>
      <c r="AH133" s="2">
        <f t="shared" si="36"/>
        <v>3226.415094339623</v>
      </c>
      <c r="AI133" s="2">
        <f t="shared" si="37"/>
        <v>403.30188679245293</v>
      </c>
      <c r="AJ133" s="2">
        <f t="shared" si="38"/>
        <v>4033.0188679245293</v>
      </c>
      <c r="AK133" s="2">
        <f t="shared" si="39"/>
        <v>457.07547169811323</v>
      </c>
      <c r="AL133" s="2">
        <f t="shared" si="40"/>
        <v>4570.7547169811323</v>
      </c>
      <c r="AM133" s="2">
        <f t="shared" si="41"/>
        <v>0.2842105263157893</v>
      </c>
      <c r="AN133" s="2">
        <f t="shared" si="42"/>
        <v>55898.789485185225</v>
      </c>
      <c r="AO133" s="2">
        <f t="shared" si="43"/>
        <v>55.898789485185226</v>
      </c>
      <c r="AP133" s="2">
        <f t="shared" si="46"/>
        <v>18.035269815031462</v>
      </c>
    </row>
    <row r="134" spans="1:42" x14ac:dyDescent="0.35">
      <c r="A134" s="2">
        <v>3</v>
      </c>
      <c r="B134" s="3">
        <v>43224</v>
      </c>
      <c r="C134" s="2" t="s">
        <v>51</v>
      </c>
      <c r="D134" s="2" t="s">
        <v>52</v>
      </c>
      <c r="E134" s="2">
        <v>5</v>
      </c>
      <c r="F134" s="2">
        <v>4</v>
      </c>
      <c r="G134" s="2">
        <v>504</v>
      </c>
      <c r="H134" s="2">
        <v>3</v>
      </c>
      <c r="I134" s="2">
        <v>6</v>
      </c>
      <c r="J134" s="2">
        <v>50</v>
      </c>
      <c r="K134" s="2" t="str">
        <f t="shared" si="44"/>
        <v>N2</v>
      </c>
      <c r="L134" s="2" t="s">
        <v>61</v>
      </c>
      <c r="N134" s="2" t="s">
        <v>57</v>
      </c>
      <c r="O134" s="2">
        <v>3.3000000000000003</v>
      </c>
      <c r="P134" s="2">
        <v>4.6999999999999993</v>
      </c>
      <c r="Q134" s="2">
        <v>7.9</v>
      </c>
      <c r="R134" s="2" t="s">
        <v>57</v>
      </c>
      <c r="S134" s="2">
        <v>492</v>
      </c>
      <c r="T134" s="2">
        <v>443</v>
      </c>
      <c r="U134" s="2">
        <v>7.5</v>
      </c>
      <c r="V134" s="2">
        <v>6.6</v>
      </c>
      <c r="W134" s="2" t="s">
        <v>62</v>
      </c>
      <c r="X134" s="2">
        <v>27</v>
      </c>
      <c r="Y134" s="2">
        <v>27</v>
      </c>
      <c r="Z134" s="2">
        <v>97.693690800000013</v>
      </c>
      <c r="AA134" s="2">
        <f t="shared" si="32"/>
        <v>97.693690800000013</v>
      </c>
      <c r="AB134" s="2">
        <v>7.222853645742263</v>
      </c>
      <c r="AC134" s="2">
        <f t="shared" si="30"/>
        <v>6.2116541353383461</v>
      </c>
      <c r="AD134" s="2">
        <f t="shared" si="33"/>
        <v>32.448979591836732</v>
      </c>
      <c r="AE134" s="2">
        <f t="shared" si="45"/>
        <v>1596.489795918367</v>
      </c>
      <c r="AF134" s="2">
        <f t="shared" si="34"/>
        <v>15964.897959183671</v>
      </c>
      <c r="AG134" s="2">
        <f t="shared" si="35"/>
        <v>331.34693877551013</v>
      </c>
      <c r="AH134" s="2">
        <f t="shared" si="36"/>
        <v>3313.4693877551013</v>
      </c>
      <c r="AI134" s="2">
        <f t="shared" si="37"/>
        <v>471.91836734693857</v>
      </c>
      <c r="AJ134" s="2">
        <f t="shared" si="38"/>
        <v>4719.1836734693861</v>
      </c>
      <c r="AK134" s="2">
        <f t="shared" si="39"/>
        <v>793.2244897959182</v>
      </c>
      <c r="AL134" s="2">
        <f t="shared" si="40"/>
        <v>7932.2448979591818</v>
      </c>
      <c r="AM134" s="2">
        <f t="shared" si="41"/>
        <v>0.39600000000000019</v>
      </c>
      <c r="AN134" s="2">
        <f t="shared" si="42"/>
        <v>24670.123939393929</v>
      </c>
      <c r="AO134" s="2">
        <f t="shared" si="43"/>
        <v>24.670123939393932</v>
      </c>
      <c r="AP134" s="2">
        <f t="shared" si="46"/>
        <v>8.1743700465306084</v>
      </c>
    </row>
    <row r="135" spans="1:42" x14ac:dyDescent="0.35">
      <c r="A135" s="2">
        <v>3</v>
      </c>
      <c r="B135" s="3">
        <v>43224</v>
      </c>
      <c r="C135" s="2" t="s">
        <v>51</v>
      </c>
      <c r="D135" s="2" t="s">
        <v>52</v>
      </c>
      <c r="E135" s="2">
        <v>5</v>
      </c>
      <c r="F135" s="2">
        <v>5</v>
      </c>
      <c r="G135" s="2">
        <v>505</v>
      </c>
      <c r="H135" s="2">
        <v>3</v>
      </c>
      <c r="I135" s="2">
        <v>3</v>
      </c>
      <c r="J135" s="2">
        <v>20</v>
      </c>
      <c r="K135" s="2" t="str">
        <f t="shared" si="44"/>
        <v>N1</v>
      </c>
      <c r="L135" s="2" t="s">
        <v>61</v>
      </c>
      <c r="N135" s="2" t="s">
        <v>57</v>
      </c>
      <c r="O135" s="2">
        <v>3.3000000000000003</v>
      </c>
      <c r="P135" s="2">
        <v>4.3000000000000007</v>
      </c>
      <c r="Q135" s="2">
        <v>9.7999999999999989</v>
      </c>
      <c r="R135" s="2" t="s">
        <v>57</v>
      </c>
      <c r="S135" s="2">
        <v>462</v>
      </c>
      <c r="T135" s="2">
        <v>406</v>
      </c>
      <c r="U135" s="2">
        <v>7.4</v>
      </c>
      <c r="V135" s="2">
        <v>6.7</v>
      </c>
      <c r="W135" s="2" t="s">
        <v>62</v>
      </c>
      <c r="X135" s="2">
        <v>28</v>
      </c>
      <c r="Y135" s="2">
        <v>28</v>
      </c>
      <c r="Z135" s="2">
        <v>78.387163399999963</v>
      </c>
      <c r="AA135" s="2">
        <f t="shared" si="32"/>
        <v>78.387163399999963</v>
      </c>
      <c r="AB135" s="2">
        <v>7.3941364469084254</v>
      </c>
      <c r="AC135" s="2">
        <f t="shared" si="30"/>
        <v>6.3589573443412455</v>
      </c>
      <c r="AD135" s="2">
        <f t="shared" si="33"/>
        <v>31.071428571428566</v>
      </c>
      <c r="AE135" s="2">
        <f t="shared" si="45"/>
        <v>1435.4999999999998</v>
      </c>
      <c r="AF135" s="2">
        <f t="shared" si="34"/>
        <v>14354.999999999998</v>
      </c>
      <c r="AG135" s="2">
        <f t="shared" si="35"/>
        <v>272.25</v>
      </c>
      <c r="AH135" s="2">
        <f t="shared" si="36"/>
        <v>2722.5</v>
      </c>
      <c r="AI135" s="2">
        <f t="shared" si="37"/>
        <v>354.75000000000006</v>
      </c>
      <c r="AJ135" s="2">
        <f t="shared" si="38"/>
        <v>3547.5000000000005</v>
      </c>
      <c r="AK135" s="2">
        <f t="shared" si="39"/>
        <v>808.49999999999989</v>
      </c>
      <c r="AL135" s="2">
        <f t="shared" si="40"/>
        <v>8084.9999999999991</v>
      </c>
      <c r="AM135" s="2">
        <f t="shared" si="41"/>
        <v>0.31216216216216225</v>
      </c>
      <c r="AN135" s="2">
        <f t="shared" si="42"/>
        <v>25111.039357575737</v>
      </c>
      <c r="AO135" s="2">
        <f t="shared" si="43"/>
        <v>25.111039357575741</v>
      </c>
      <c r="AP135" s="2">
        <f t="shared" si="46"/>
        <v>6.8364804650999957</v>
      </c>
    </row>
    <row r="136" spans="1:42" x14ac:dyDescent="0.35">
      <c r="A136" s="2">
        <v>3</v>
      </c>
      <c r="B136" s="3">
        <v>43224</v>
      </c>
      <c r="C136" s="2" t="s">
        <v>51</v>
      </c>
      <c r="D136" s="2" t="s">
        <v>52</v>
      </c>
      <c r="E136" s="2">
        <v>5</v>
      </c>
      <c r="F136" s="2">
        <v>6</v>
      </c>
      <c r="G136" s="2">
        <v>506</v>
      </c>
      <c r="H136" s="2">
        <v>3</v>
      </c>
      <c r="I136" s="2">
        <v>7</v>
      </c>
      <c r="J136" s="2">
        <v>80</v>
      </c>
      <c r="K136" s="2" t="str">
        <f t="shared" si="44"/>
        <v xml:space="preserve">N3 </v>
      </c>
      <c r="L136" s="2" t="s">
        <v>55</v>
      </c>
      <c r="N136" s="2" t="s">
        <v>57</v>
      </c>
      <c r="O136" s="2">
        <v>4.6999999999999993</v>
      </c>
      <c r="P136" s="2">
        <v>6.4</v>
      </c>
      <c r="Q136" s="2">
        <v>10.299999999999999</v>
      </c>
      <c r="R136" s="2" t="s">
        <v>57</v>
      </c>
      <c r="S136" s="2">
        <v>690</v>
      </c>
      <c r="T136" s="2">
        <v>619</v>
      </c>
      <c r="U136" s="2">
        <v>9</v>
      </c>
      <c r="V136" s="2">
        <v>7.9</v>
      </c>
      <c r="W136" s="2" t="s">
        <v>62</v>
      </c>
      <c r="X136" s="2">
        <v>26</v>
      </c>
      <c r="Y136" s="2">
        <v>26</v>
      </c>
      <c r="Z136" s="2">
        <v>99.237923899999942</v>
      </c>
      <c r="AA136" s="2">
        <f t="shared" si="32"/>
        <v>99.237923899999942</v>
      </c>
      <c r="AB136" s="2">
        <v>7.2081207508755769</v>
      </c>
      <c r="AC136" s="2">
        <f t="shared" si="30"/>
        <v>6.1989838457529958</v>
      </c>
      <c r="AD136" s="2">
        <f t="shared" si="33"/>
        <v>30.140845070422532</v>
      </c>
      <c r="AE136" s="2">
        <f t="shared" si="45"/>
        <v>2079.7183098591549</v>
      </c>
      <c r="AF136" s="2">
        <f t="shared" si="34"/>
        <v>20797.183098591551</v>
      </c>
      <c r="AG136" s="2">
        <f t="shared" si="35"/>
        <v>456.76056338028161</v>
      </c>
      <c r="AH136" s="2">
        <f t="shared" si="36"/>
        <v>4567.6056338028166</v>
      </c>
      <c r="AI136" s="2">
        <f t="shared" si="37"/>
        <v>621.97183098591552</v>
      </c>
      <c r="AJ136" s="2">
        <f t="shared" si="38"/>
        <v>6219.7183098591549</v>
      </c>
      <c r="AK136" s="2">
        <f t="shared" si="39"/>
        <v>1000.9859154929577</v>
      </c>
      <c r="AL136" s="2">
        <f t="shared" si="40"/>
        <v>10009.859154929576</v>
      </c>
      <c r="AM136" s="2">
        <f t="shared" si="41"/>
        <v>0.57444444444444409</v>
      </c>
      <c r="AN136" s="2">
        <f t="shared" si="42"/>
        <v>17275.460640232111</v>
      </c>
      <c r="AO136" s="2">
        <f t="shared" si="43"/>
        <v>17.275460640232112</v>
      </c>
      <c r="AP136" s="2">
        <f t="shared" si="46"/>
        <v>7.890749134686299</v>
      </c>
    </row>
    <row r="137" spans="1:42" x14ac:dyDescent="0.35">
      <c r="A137" s="2">
        <v>3</v>
      </c>
      <c r="B137" s="3">
        <v>43224</v>
      </c>
      <c r="C137" s="2" t="s">
        <v>51</v>
      </c>
      <c r="D137" s="2" t="s">
        <v>52</v>
      </c>
      <c r="E137" s="2">
        <v>6</v>
      </c>
      <c r="F137" s="2">
        <v>1</v>
      </c>
      <c r="G137" s="2">
        <v>601</v>
      </c>
      <c r="H137" s="2">
        <v>3</v>
      </c>
      <c r="I137" s="2">
        <v>5</v>
      </c>
      <c r="J137" s="2">
        <v>50</v>
      </c>
      <c r="K137" s="2" t="str">
        <f t="shared" si="44"/>
        <v>N2</v>
      </c>
      <c r="L137" s="2" t="s">
        <v>65</v>
      </c>
      <c r="N137" s="2" t="s">
        <v>57</v>
      </c>
      <c r="O137" s="2">
        <v>4.5</v>
      </c>
      <c r="P137" s="2">
        <v>6.4</v>
      </c>
      <c r="Q137" s="2">
        <v>9.6</v>
      </c>
      <c r="R137" s="2" t="s">
        <v>57</v>
      </c>
      <c r="S137" s="2">
        <v>521</v>
      </c>
      <c r="T137" s="2">
        <v>456</v>
      </c>
      <c r="U137" s="2">
        <v>8.5</v>
      </c>
      <c r="V137" s="2">
        <v>7.8</v>
      </c>
      <c r="W137" s="2" t="s">
        <v>58</v>
      </c>
      <c r="X137" s="2">
        <v>40</v>
      </c>
      <c r="Y137" s="2">
        <v>40</v>
      </c>
      <c r="Z137" s="2">
        <v>56.760672699999986</v>
      </c>
      <c r="AA137" s="2">
        <f t="shared" si="32"/>
        <v>113.52134539999997</v>
      </c>
      <c r="AB137" s="2">
        <v>7.7098651150489301</v>
      </c>
      <c r="AC137" s="2">
        <f t="shared" si="30"/>
        <v>6.6304839989420801</v>
      </c>
      <c r="AD137" s="2">
        <f t="shared" si="33"/>
        <v>31.538461538461537</v>
      </c>
      <c r="AE137" s="2">
        <f t="shared" si="45"/>
        <v>1643.153846153846</v>
      </c>
      <c r="AF137" s="2">
        <f t="shared" si="34"/>
        <v>16431.538461538461</v>
      </c>
      <c r="AG137" s="2">
        <f t="shared" si="35"/>
        <v>360.69230769230768</v>
      </c>
      <c r="AH137" s="2">
        <f t="shared" si="36"/>
        <v>3606.9230769230771</v>
      </c>
      <c r="AI137" s="2">
        <f t="shared" si="37"/>
        <v>512.98461538461527</v>
      </c>
      <c r="AJ137" s="2">
        <f t="shared" si="38"/>
        <v>5129.8461538461534</v>
      </c>
      <c r="AK137" s="2">
        <f t="shared" si="39"/>
        <v>769.47692307692296</v>
      </c>
      <c r="AL137" s="2">
        <f t="shared" si="40"/>
        <v>7694.7692307692287</v>
      </c>
      <c r="AM137" s="2">
        <f t="shared" si="41"/>
        <v>0.37058823529411777</v>
      </c>
      <c r="AN137" s="2">
        <f t="shared" si="42"/>
        <v>30632.743996825378</v>
      </c>
      <c r="AO137" s="2">
        <f t="shared" si="43"/>
        <v>30.632743996825379</v>
      </c>
      <c r="AP137" s="2">
        <f t="shared" si="46"/>
        <v>11.048995123162632</v>
      </c>
    </row>
    <row r="138" spans="1:42" x14ac:dyDescent="0.35">
      <c r="A138" s="2">
        <v>3</v>
      </c>
      <c r="B138" s="3">
        <v>43224</v>
      </c>
      <c r="C138" s="2" t="s">
        <v>51</v>
      </c>
      <c r="D138" s="2" t="s">
        <v>52</v>
      </c>
      <c r="E138" s="2">
        <v>6</v>
      </c>
      <c r="F138" s="2">
        <v>2</v>
      </c>
      <c r="G138" s="2">
        <v>602</v>
      </c>
      <c r="H138" s="2">
        <v>3</v>
      </c>
      <c r="I138" s="2">
        <v>1</v>
      </c>
      <c r="J138" s="2">
        <v>20</v>
      </c>
      <c r="K138" s="2" t="str">
        <f t="shared" si="44"/>
        <v>N1</v>
      </c>
      <c r="L138" s="2" t="s">
        <v>55</v>
      </c>
      <c r="N138" s="2" t="s">
        <v>57</v>
      </c>
      <c r="O138" s="2">
        <v>4.5</v>
      </c>
      <c r="P138" s="2">
        <v>6.6</v>
      </c>
      <c r="Q138" s="2">
        <v>11.799999999999999</v>
      </c>
      <c r="R138" s="2" t="s">
        <v>57</v>
      </c>
      <c r="S138" s="2">
        <v>751</v>
      </c>
      <c r="T138" s="2">
        <v>679</v>
      </c>
      <c r="U138" s="2">
        <v>8.4</v>
      </c>
      <c r="V138" s="2">
        <v>7.6</v>
      </c>
      <c r="W138" s="2" t="s">
        <v>62</v>
      </c>
      <c r="X138" s="2">
        <v>42</v>
      </c>
      <c r="Y138" s="2">
        <v>42</v>
      </c>
      <c r="Z138" s="2">
        <v>83.022271799999999</v>
      </c>
      <c r="AA138" s="2">
        <f t="shared" si="32"/>
        <v>83.022271799999999</v>
      </c>
      <c r="AB138" s="2">
        <v>6.5366469939527621</v>
      </c>
      <c r="AC138" s="2">
        <f t="shared" si="30"/>
        <v>5.621516414799375</v>
      </c>
      <c r="AD138" s="2">
        <f t="shared" si="33"/>
        <v>31.805555555555554</v>
      </c>
      <c r="AE138" s="2">
        <f t="shared" si="45"/>
        <v>2388.5972222222222</v>
      </c>
      <c r="AF138" s="2">
        <f t="shared" si="34"/>
        <v>23885.972222222219</v>
      </c>
      <c r="AG138" s="2">
        <f t="shared" si="35"/>
        <v>469.375</v>
      </c>
      <c r="AH138" s="2">
        <f t="shared" si="36"/>
        <v>4693.75</v>
      </c>
      <c r="AI138" s="2">
        <f t="shared" si="37"/>
        <v>688.41666666666663</v>
      </c>
      <c r="AJ138" s="2">
        <f t="shared" si="38"/>
        <v>6884.1666666666661</v>
      </c>
      <c r="AK138" s="2">
        <f t="shared" si="39"/>
        <v>1230.8055555555554</v>
      </c>
      <c r="AL138" s="2">
        <f t="shared" si="40"/>
        <v>12308.055555555555</v>
      </c>
      <c r="AM138" s="2">
        <f t="shared" si="41"/>
        <v>0.42857142857142894</v>
      </c>
      <c r="AN138" s="2">
        <f t="shared" si="42"/>
        <v>19371.863419999983</v>
      </c>
      <c r="AO138" s="2">
        <f t="shared" si="43"/>
        <v>19.371863419999983</v>
      </c>
      <c r="AP138" s="2">
        <f t="shared" si="46"/>
        <v>9.0926683927624907</v>
      </c>
    </row>
    <row r="139" spans="1:42" x14ac:dyDescent="0.35">
      <c r="A139" s="2">
        <v>3</v>
      </c>
      <c r="B139" s="3">
        <v>43224</v>
      </c>
      <c r="C139" s="2" t="s">
        <v>51</v>
      </c>
      <c r="D139" s="2" t="s">
        <v>52</v>
      </c>
      <c r="E139" s="2">
        <v>6</v>
      </c>
      <c r="F139" s="2">
        <v>3</v>
      </c>
      <c r="G139" s="2">
        <v>603</v>
      </c>
      <c r="H139" s="2">
        <v>3</v>
      </c>
      <c r="I139" s="2">
        <v>2</v>
      </c>
      <c r="J139" s="2">
        <v>20</v>
      </c>
      <c r="K139" s="2" t="str">
        <f t="shared" si="44"/>
        <v>N1</v>
      </c>
      <c r="L139" s="2" t="s">
        <v>65</v>
      </c>
      <c r="N139" s="2" t="s">
        <v>57</v>
      </c>
      <c r="O139" s="2">
        <v>3.6999999999999997</v>
      </c>
      <c r="P139" s="2">
        <v>5.1999999999999993</v>
      </c>
      <c r="Q139" s="2">
        <v>8.4</v>
      </c>
      <c r="R139" s="2" t="s">
        <v>57</v>
      </c>
      <c r="S139" s="2">
        <v>399</v>
      </c>
      <c r="T139" s="2">
        <v>347</v>
      </c>
      <c r="U139" s="2">
        <v>8.6999999999999993</v>
      </c>
      <c r="V139" s="2">
        <v>7</v>
      </c>
      <c r="W139" s="2" t="s">
        <v>58</v>
      </c>
      <c r="X139" s="2">
        <v>25</v>
      </c>
      <c r="Y139" s="2">
        <v>25</v>
      </c>
      <c r="Z139" s="2">
        <v>66.698210200000062</v>
      </c>
      <c r="AA139" s="2">
        <f t="shared" si="32"/>
        <v>133.39642040000012</v>
      </c>
      <c r="AB139" s="2">
        <v>9.0120735727183519</v>
      </c>
      <c r="AC139" s="2">
        <f t="shared" si="30"/>
        <v>7.7503832725377828</v>
      </c>
      <c r="AD139" s="2">
        <f t="shared" si="33"/>
        <v>33.269230769230759</v>
      </c>
      <c r="AE139" s="2">
        <f t="shared" si="45"/>
        <v>1327.4423076923074</v>
      </c>
      <c r="AF139" s="2">
        <f t="shared" si="34"/>
        <v>13274.423076923074</v>
      </c>
      <c r="AG139" s="2">
        <f t="shared" si="35"/>
        <v>283.90384615384613</v>
      </c>
      <c r="AH139" s="2">
        <f t="shared" si="36"/>
        <v>2839.0384615384614</v>
      </c>
      <c r="AI139" s="2">
        <f t="shared" si="37"/>
        <v>398.99999999999994</v>
      </c>
      <c r="AJ139" s="2">
        <f t="shared" si="38"/>
        <v>3989.9999999999995</v>
      </c>
      <c r="AK139" s="2">
        <f t="shared" si="39"/>
        <v>644.53846153846155</v>
      </c>
      <c r="AL139" s="2">
        <f t="shared" si="40"/>
        <v>6445.3846153846152</v>
      </c>
      <c r="AM139" s="2">
        <f t="shared" si="41"/>
        <v>0.72298850574712614</v>
      </c>
      <c r="AN139" s="2">
        <f t="shared" si="42"/>
        <v>18450.697257233729</v>
      </c>
      <c r="AO139" s="2">
        <f t="shared" si="43"/>
        <v>18.450697257233728</v>
      </c>
      <c r="AP139" s="2">
        <f t="shared" si="46"/>
        <v>5.2382239155488746</v>
      </c>
    </row>
    <row r="140" spans="1:42" x14ac:dyDescent="0.35">
      <c r="A140" s="2">
        <v>3</v>
      </c>
      <c r="B140" s="3">
        <v>43224</v>
      </c>
      <c r="C140" s="2" t="s">
        <v>51</v>
      </c>
      <c r="D140" s="2" t="s">
        <v>52</v>
      </c>
      <c r="E140" s="2">
        <v>6</v>
      </c>
      <c r="F140" s="2">
        <v>4</v>
      </c>
      <c r="G140" s="2">
        <v>604</v>
      </c>
      <c r="H140" s="2">
        <v>3</v>
      </c>
      <c r="I140" s="2">
        <v>4</v>
      </c>
      <c r="J140" s="2">
        <v>50</v>
      </c>
      <c r="K140" s="2" t="str">
        <f t="shared" si="44"/>
        <v>N2</v>
      </c>
      <c r="L140" s="2" t="s">
        <v>55</v>
      </c>
      <c r="N140" s="2" t="s">
        <v>57</v>
      </c>
      <c r="O140" s="2">
        <v>4.3000000000000007</v>
      </c>
      <c r="P140" s="2">
        <v>5.7999999999999989</v>
      </c>
      <c r="Q140" s="2">
        <v>9.9</v>
      </c>
      <c r="R140" s="2" t="s">
        <v>57</v>
      </c>
      <c r="S140" s="2">
        <v>381</v>
      </c>
      <c r="T140" s="2">
        <v>325</v>
      </c>
      <c r="U140" s="2">
        <v>8.3000000000000007</v>
      </c>
      <c r="V140" s="2">
        <v>7.1</v>
      </c>
      <c r="W140" s="2" t="s">
        <v>58</v>
      </c>
      <c r="X140" s="2">
        <v>43</v>
      </c>
      <c r="Y140" s="2">
        <v>43</v>
      </c>
      <c r="Z140" s="2">
        <v>81.415402099999937</v>
      </c>
      <c r="AA140" s="2">
        <f t="shared" si="32"/>
        <v>162.83080419999987</v>
      </c>
      <c r="AB140" s="2">
        <v>7.2806543547651623</v>
      </c>
      <c r="AC140" s="2">
        <f t="shared" si="30"/>
        <v>6.2613627450980394</v>
      </c>
      <c r="AD140" s="2">
        <f t="shared" si="33"/>
        <v>35.714285714285715</v>
      </c>
      <c r="AE140" s="2">
        <f t="shared" si="45"/>
        <v>1360.7142857142858</v>
      </c>
      <c r="AF140" s="2">
        <f t="shared" si="34"/>
        <v>13607.142857142859</v>
      </c>
      <c r="AG140" s="2">
        <f t="shared" si="35"/>
        <v>292.5535714285715</v>
      </c>
      <c r="AH140" s="2">
        <f t="shared" si="36"/>
        <v>2925.5357142857151</v>
      </c>
      <c r="AI140" s="2">
        <f t="shared" si="37"/>
        <v>394.60714285714278</v>
      </c>
      <c r="AJ140" s="2">
        <f t="shared" si="38"/>
        <v>3946.0714285714275</v>
      </c>
      <c r="AK140" s="2">
        <f t="shared" si="39"/>
        <v>673.55357142857144</v>
      </c>
      <c r="AL140" s="2">
        <f t="shared" si="40"/>
        <v>6735.5357142857147</v>
      </c>
      <c r="AM140" s="2">
        <f>IF(U140="NA",O140,(U140-V140)/U140*O140)</f>
        <v>0.62168674698795234</v>
      </c>
      <c r="AN140" s="2">
        <f t="shared" si="42"/>
        <v>26191.776644573602</v>
      </c>
      <c r="AO140" s="2">
        <f t="shared" si="43"/>
        <v>26.191776644573601</v>
      </c>
      <c r="AP140" s="2">
        <f t="shared" si="46"/>
        <v>7.6624977994294543</v>
      </c>
    </row>
    <row r="141" spans="1:42" x14ac:dyDescent="0.35">
      <c r="A141" s="2">
        <v>3</v>
      </c>
      <c r="B141" s="3">
        <v>43224</v>
      </c>
      <c r="C141" s="2" t="s">
        <v>51</v>
      </c>
      <c r="D141" s="2" t="s">
        <v>52</v>
      </c>
      <c r="E141" s="2">
        <v>6</v>
      </c>
      <c r="F141" s="2">
        <v>5</v>
      </c>
      <c r="G141" s="2">
        <v>605</v>
      </c>
      <c r="H141" s="2">
        <v>3</v>
      </c>
      <c r="I141" s="2">
        <v>9</v>
      </c>
      <c r="J141" s="2">
        <v>80</v>
      </c>
      <c r="K141" s="2" t="str">
        <f t="shared" si="44"/>
        <v xml:space="preserve">N3 </v>
      </c>
      <c r="L141" s="2" t="s">
        <v>61</v>
      </c>
      <c r="N141" s="2" t="s">
        <v>57</v>
      </c>
      <c r="O141" s="2">
        <v>4.5</v>
      </c>
      <c r="P141" s="2">
        <v>6.1</v>
      </c>
      <c r="Q141" s="2">
        <v>6.7999999999999989</v>
      </c>
      <c r="R141" s="2" t="s">
        <v>57</v>
      </c>
      <c r="S141" s="2">
        <v>484</v>
      </c>
      <c r="T141" s="2">
        <v>426</v>
      </c>
      <c r="U141" s="2">
        <v>8.5</v>
      </c>
      <c r="V141" s="2">
        <v>7.6</v>
      </c>
      <c r="W141" s="2" t="s">
        <v>58</v>
      </c>
      <c r="X141" s="2">
        <v>46</v>
      </c>
      <c r="Y141" s="2">
        <v>46</v>
      </c>
      <c r="Z141" s="2">
        <v>64.667338900000004</v>
      </c>
      <c r="AA141" s="2">
        <f t="shared" si="32"/>
        <v>129.33467780000001</v>
      </c>
      <c r="AB141" s="2">
        <v>5.2782720942115953</v>
      </c>
      <c r="AC141" s="2">
        <f t="shared" si="30"/>
        <v>4.5393140010219719</v>
      </c>
      <c r="AD141" s="2">
        <f t="shared" si="33"/>
        <v>30</v>
      </c>
      <c r="AE141" s="2">
        <f t="shared" si="45"/>
        <v>1452</v>
      </c>
      <c r="AF141" s="2">
        <f t="shared" si="34"/>
        <v>14520</v>
      </c>
      <c r="AG141" s="2">
        <f t="shared" si="35"/>
        <v>375.51724137931035</v>
      </c>
      <c r="AH141" s="2">
        <f t="shared" si="36"/>
        <v>3755.1724137931033</v>
      </c>
      <c r="AI141" s="2">
        <f t="shared" si="37"/>
        <v>509.0344827586207</v>
      </c>
      <c r="AJ141" s="2">
        <f t="shared" si="38"/>
        <v>5090.3448275862065</v>
      </c>
      <c r="AK141" s="2">
        <f t="shared" si="39"/>
        <v>567.44827586206895</v>
      </c>
      <c r="AL141" s="2">
        <f t="shared" si="40"/>
        <v>5674.4827586206893</v>
      </c>
      <c r="AM141" s="2">
        <f t="shared" si="41"/>
        <v>0.47647058823529431</v>
      </c>
      <c r="AN141" s="2">
        <f t="shared" si="42"/>
        <v>27144.31509382715</v>
      </c>
      <c r="AO141" s="2">
        <f t="shared" si="43"/>
        <v>27.144315093827153</v>
      </c>
      <c r="AP141" s="2">
        <f t="shared" si="46"/>
        <v>10.193158323164749</v>
      </c>
    </row>
    <row r="142" spans="1:42" x14ac:dyDescent="0.35">
      <c r="A142" s="2">
        <v>3</v>
      </c>
      <c r="B142" s="3">
        <v>43224</v>
      </c>
      <c r="C142" s="2" t="s">
        <v>51</v>
      </c>
      <c r="D142" s="2" t="s">
        <v>52</v>
      </c>
      <c r="E142" s="2">
        <v>6</v>
      </c>
      <c r="F142" s="2">
        <v>6</v>
      </c>
      <c r="G142" s="2">
        <v>606</v>
      </c>
      <c r="H142" s="2">
        <v>3</v>
      </c>
      <c r="I142" s="2">
        <v>8</v>
      </c>
      <c r="J142" s="2">
        <v>80</v>
      </c>
      <c r="K142" s="2" t="str">
        <f t="shared" si="44"/>
        <v xml:space="preserve">N3 </v>
      </c>
      <c r="L142" s="2" t="s">
        <v>65</v>
      </c>
      <c r="N142" s="2" t="s">
        <v>57</v>
      </c>
      <c r="O142" s="2">
        <v>4.1999999999999993</v>
      </c>
      <c r="P142" s="2">
        <v>4.1999999999999993</v>
      </c>
      <c r="Q142" s="2">
        <v>6.5</v>
      </c>
      <c r="R142" s="2" t="s">
        <v>57</v>
      </c>
      <c r="S142" s="2">
        <v>530</v>
      </c>
      <c r="T142" s="2">
        <v>486</v>
      </c>
      <c r="U142" s="2">
        <v>8.1999999999999993</v>
      </c>
      <c r="V142" s="2">
        <v>7.6</v>
      </c>
      <c r="W142" s="2" t="s">
        <v>58</v>
      </c>
      <c r="X142" s="2">
        <v>36</v>
      </c>
      <c r="Y142" s="2">
        <v>36</v>
      </c>
      <c r="Z142" s="2">
        <v>57.24490179999998</v>
      </c>
      <c r="AA142" s="2">
        <f t="shared" si="32"/>
        <v>114.48980359999996</v>
      </c>
      <c r="AB142" s="2">
        <v>7.5309957520339843</v>
      </c>
      <c r="AC142" s="2">
        <f t="shared" si="30"/>
        <v>6.476656346749226</v>
      </c>
      <c r="AD142" s="2">
        <f t="shared" si="33"/>
        <v>33.86363636363636</v>
      </c>
      <c r="AE142" s="2">
        <f t="shared" si="45"/>
        <v>1794.7727272727273</v>
      </c>
      <c r="AF142" s="2">
        <f t="shared" si="34"/>
        <v>17947.727272727272</v>
      </c>
      <c r="AG142" s="2">
        <f t="shared" si="35"/>
        <v>505.90909090909088</v>
      </c>
      <c r="AH142" s="2">
        <f t="shared" si="36"/>
        <v>5059.090909090909</v>
      </c>
      <c r="AI142" s="2">
        <f t="shared" si="37"/>
        <v>505.90909090909088</v>
      </c>
      <c r="AJ142" s="2">
        <f t="shared" si="38"/>
        <v>5059.090909090909</v>
      </c>
      <c r="AK142" s="2">
        <f t="shared" si="39"/>
        <v>782.9545454545455</v>
      </c>
      <c r="AL142" s="2">
        <f t="shared" si="40"/>
        <v>7829.545454545455</v>
      </c>
      <c r="AM142" s="2">
        <f t="shared" si="41"/>
        <v>0.30731707317073154</v>
      </c>
      <c r="AN142" s="2">
        <f t="shared" si="42"/>
        <v>37254.618631746038</v>
      </c>
      <c r="AO142" s="2">
        <f t="shared" si="43"/>
        <v>37.254618631746034</v>
      </c>
      <c r="AP142" s="2">
        <f t="shared" si="46"/>
        <v>18.847450244151513</v>
      </c>
    </row>
    <row r="143" spans="1:42" x14ac:dyDescent="0.35">
      <c r="A143" s="2">
        <v>3</v>
      </c>
      <c r="B143" s="3">
        <v>43224</v>
      </c>
      <c r="C143" s="2" t="s">
        <v>51</v>
      </c>
      <c r="D143" s="2" t="s">
        <v>52</v>
      </c>
      <c r="E143" s="2">
        <v>7</v>
      </c>
      <c r="F143" s="2">
        <v>1</v>
      </c>
      <c r="G143" s="2">
        <v>701</v>
      </c>
      <c r="H143" s="2">
        <v>4</v>
      </c>
      <c r="I143" s="2">
        <v>9</v>
      </c>
      <c r="J143" s="2">
        <v>80</v>
      </c>
      <c r="K143" s="2" t="str">
        <f t="shared" si="44"/>
        <v xml:space="preserve">N3 </v>
      </c>
      <c r="L143" s="2" t="s">
        <v>61</v>
      </c>
      <c r="N143" s="2" t="s">
        <v>57</v>
      </c>
      <c r="O143" s="2">
        <v>3.6</v>
      </c>
      <c r="P143" s="2">
        <v>4.7999999999999989</v>
      </c>
      <c r="Q143" s="2">
        <v>6.6</v>
      </c>
      <c r="R143" s="2" t="s">
        <v>57</v>
      </c>
      <c r="S143" s="2">
        <v>541</v>
      </c>
      <c r="T143" s="2">
        <v>491</v>
      </c>
      <c r="U143" s="2">
        <v>7.6</v>
      </c>
      <c r="V143" s="2">
        <v>7</v>
      </c>
      <c r="W143" s="2" t="s">
        <v>58</v>
      </c>
      <c r="X143" s="2">
        <v>35</v>
      </c>
      <c r="Y143" s="2">
        <v>35</v>
      </c>
      <c r="Z143" s="2">
        <v>76.423746899999969</v>
      </c>
      <c r="AA143" s="2">
        <f t="shared" si="32"/>
        <v>152.84749379999994</v>
      </c>
      <c r="AB143" s="2">
        <v>5.1897460523286112</v>
      </c>
      <c r="AC143" s="2">
        <f t="shared" si="30"/>
        <v>4.4631816050026059</v>
      </c>
      <c r="AD143" s="2">
        <f t="shared" si="33"/>
        <v>30</v>
      </c>
      <c r="AE143" s="2">
        <f t="shared" si="45"/>
        <v>1622.9999999999998</v>
      </c>
      <c r="AF143" s="2">
        <f t="shared" si="34"/>
        <v>16229.999999999998</v>
      </c>
      <c r="AG143" s="2">
        <f t="shared" si="35"/>
        <v>389.52000000000004</v>
      </c>
      <c r="AH143" s="2">
        <f t="shared" si="36"/>
        <v>3895.2000000000003</v>
      </c>
      <c r="AI143" s="2">
        <f t="shared" si="37"/>
        <v>519.3599999999999</v>
      </c>
      <c r="AJ143" s="2">
        <f t="shared" si="38"/>
        <v>5193.5999999999995</v>
      </c>
      <c r="AK143" s="2">
        <f t="shared" si="39"/>
        <v>714.11999999999989</v>
      </c>
      <c r="AL143" s="2">
        <f t="shared" si="40"/>
        <v>7141.1999999999989</v>
      </c>
      <c r="AM143" s="2">
        <f t="shared" si="41"/>
        <v>0.2842105263157893</v>
      </c>
      <c r="AN143" s="2">
        <f t="shared" si="42"/>
        <v>53779.673744444452</v>
      </c>
      <c r="AO143" s="2">
        <f t="shared" si="43"/>
        <v>53.779673744444452</v>
      </c>
      <c r="AP143" s="2">
        <f t="shared" si="46"/>
        <v>20.948258516936004</v>
      </c>
    </row>
    <row r="144" spans="1:42" x14ac:dyDescent="0.35">
      <c r="A144" s="2">
        <v>3</v>
      </c>
      <c r="B144" s="3">
        <v>43224</v>
      </c>
      <c r="C144" s="2" t="s">
        <v>51</v>
      </c>
      <c r="D144" s="2" t="s">
        <v>52</v>
      </c>
      <c r="E144" s="2">
        <v>7</v>
      </c>
      <c r="F144" s="2">
        <v>2</v>
      </c>
      <c r="G144" s="2">
        <v>702</v>
      </c>
      <c r="H144" s="2">
        <v>4</v>
      </c>
      <c r="I144" s="2">
        <v>6</v>
      </c>
      <c r="J144" s="2">
        <v>50</v>
      </c>
      <c r="K144" s="2" t="str">
        <f t="shared" si="44"/>
        <v>N2</v>
      </c>
      <c r="L144" s="2" t="s">
        <v>61</v>
      </c>
      <c r="N144" s="2" t="s">
        <v>57</v>
      </c>
      <c r="O144" s="2">
        <v>3.6</v>
      </c>
      <c r="P144" s="2">
        <v>5.1999999999999993</v>
      </c>
      <c r="Q144" s="2">
        <v>9</v>
      </c>
      <c r="R144" s="2" t="s">
        <v>57</v>
      </c>
      <c r="S144" s="2">
        <v>442</v>
      </c>
      <c r="T144" s="2">
        <v>391</v>
      </c>
      <c r="U144" s="2">
        <v>7.7</v>
      </c>
      <c r="V144" s="2">
        <v>6.8</v>
      </c>
      <c r="W144" s="2" t="s">
        <v>58</v>
      </c>
      <c r="X144" s="2">
        <v>32</v>
      </c>
      <c r="Y144" s="2">
        <v>32</v>
      </c>
      <c r="Z144" s="2">
        <v>97.397371499999963</v>
      </c>
      <c r="AA144" s="2">
        <f t="shared" si="32"/>
        <v>194.79474299999993</v>
      </c>
      <c r="AB144" s="2">
        <v>6.938314565483477</v>
      </c>
      <c r="AC144" s="2">
        <f t="shared" si="30"/>
        <v>5.9669505263157898</v>
      </c>
      <c r="AD144" s="2">
        <f t="shared" si="33"/>
        <v>34.901960784313715</v>
      </c>
      <c r="AE144" s="2">
        <f t="shared" si="45"/>
        <v>1542.6666666666663</v>
      </c>
      <c r="AF144" s="2">
        <f t="shared" si="34"/>
        <v>15426.666666666662</v>
      </c>
      <c r="AG144" s="2">
        <f t="shared" si="35"/>
        <v>312</v>
      </c>
      <c r="AH144" s="2">
        <f t="shared" si="36"/>
        <v>3120</v>
      </c>
      <c r="AI144" s="2">
        <f t="shared" si="37"/>
        <v>450.66666666666652</v>
      </c>
      <c r="AJ144" s="2">
        <f t="shared" si="38"/>
        <v>4506.6666666666652</v>
      </c>
      <c r="AK144" s="2">
        <f t="shared" si="39"/>
        <v>780</v>
      </c>
      <c r="AL144" s="2">
        <f t="shared" si="40"/>
        <v>7800</v>
      </c>
      <c r="AM144" s="2">
        <f t="shared" si="41"/>
        <v>0.42077922077922092</v>
      </c>
      <c r="AN144" s="2">
        <f t="shared" si="42"/>
        <v>46293.812379629599</v>
      </c>
      <c r="AO144" s="2">
        <f t="shared" si="43"/>
        <v>46.2938123796296</v>
      </c>
      <c r="AP144" s="2">
        <f t="shared" si="46"/>
        <v>14.443669462444435</v>
      </c>
    </row>
    <row r="145" spans="1:42" x14ac:dyDescent="0.35">
      <c r="A145" s="2">
        <v>3</v>
      </c>
      <c r="B145" s="3">
        <v>43224</v>
      </c>
      <c r="C145" s="2" t="s">
        <v>51</v>
      </c>
      <c r="D145" s="2" t="s">
        <v>52</v>
      </c>
      <c r="E145" s="2">
        <v>7</v>
      </c>
      <c r="F145" s="2">
        <v>3</v>
      </c>
      <c r="G145" s="2">
        <v>703</v>
      </c>
      <c r="H145" s="2">
        <v>4</v>
      </c>
      <c r="I145" s="2">
        <v>1</v>
      </c>
      <c r="J145" s="2">
        <v>20</v>
      </c>
      <c r="K145" s="2" t="str">
        <f t="shared" si="44"/>
        <v>N1</v>
      </c>
      <c r="L145" s="2" t="s">
        <v>55</v>
      </c>
      <c r="N145" s="2" t="s">
        <v>57</v>
      </c>
      <c r="O145" s="2">
        <v>4.5</v>
      </c>
      <c r="P145" s="2">
        <v>6.6999999999999993</v>
      </c>
      <c r="Q145" s="2">
        <v>12.799999999999999</v>
      </c>
      <c r="R145" s="2" t="s">
        <v>57</v>
      </c>
      <c r="S145" s="2">
        <v>397</v>
      </c>
      <c r="T145" s="2">
        <v>326</v>
      </c>
      <c r="U145" s="2">
        <v>8.6</v>
      </c>
      <c r="V145" s="2">
        <v>7.6</v>
      </c>
      <c r="W145" s="2" t="s">
        <v>58</v>
      </c>
      <c r="X145" s="2">
        <v>47</v>
      </c>
      <c r="Y145" s="2">
        <v>47</v>
      </c>
      <c r="Z145" s="2">
        <v>63.585652999999979</v>
      </c>
      <c r="AA145" s="2">
        <f t="shared" si="32"/>
        <v>127.17130599999996</v>
      </c>
      <c r="AB145" s="2">
        <v>5.9339045287637697</v>
      </c>
      <c r="AC145" s="2">
        <f t="shared" si="30"/>
        <v>5.1031578947368414</v>
      </c>
      <c r="AD145" s="2">
        <f t="shared" si="33"/>
        <v>33.802816901408448</v>
      </c>
      <c r="AE145" s="2">
        <f t="shared" si="45"/>
        <v>1341.9718309859154</v>
      </c>
      <c r="AF145" s="2">
        <f t="shared" si="34"/>
        <v>13419.718309859154</v>
      </c>
      <c r="AG145" s="2">
        <f t="shared" si="35"/>
        <v>251.61971830985914</v>
      </c>
      <c r="AH145" s="2">
        <f t="shared" si="36"/>
        <v>2516.1971830985913</v>
      </c>
      <c r="AI145" s="2">
        <f t="shared" si="37"/>
        <v>374.63380281690132</v>
      </c>
      <c r="AJ145" s="2">
        <f t="shared" si="38"/>
        <v>3746.3380281690129</v>
      </c>
      <c r="AK145" s="2">
        <f t="shared" si="39"/>
        <v>715.71830985915483</v>
      </c>
      <c r="AL145" s="2">
        <f t="shared" si="40"/>
        <v>7157.1830985915485</v>
      </c>
      <c r="AM145" s="2">
        <f t="shared" si="41"/>
        <v>0.52325581395348841</v>
      </c>
      <c r="AN145" s="2">
        <f t="shared" si="42"/>
        <v>24303.849591111102</v>
      </c>
      <c r="AO145" s="2">
        <f t="shared" si="43"/>
        <v>24.303849591111103</v>
      </c>
      <c r="AP145" s="2">
        <f t="shared" si="46"/>
        <v>6.1153277879605605</v>
      </c>
    </row>
    <row r="146" spans="1:42" x14ac:dyDescent="0.35">
      <c r="A146" s="2">
        <v>3</v>
      </c>
      <c r="B146" s="3">
        <v>43224</v>
      </c>
      <c r="C146" s="2" t="s">
        <v>51</v>
      </c>
      <c r="D146" s="2" t="s">
        <v>52</v>
      </c>
      <c r="E146" s="2">
        <v>7</v>
      </c>
      <c r="F146" s="2">
        <v>4</v>
      </c>
      <c r="G146" s="2">
        <v>704</v>
      </c>
      <c r="H146" s="2">
        <v>4</v>
      </c>
      <c r="I146" s="2">
        <v>2</v>
      </c>
      <c r="J146" s="2">
        <v>20</v>
      </c>
      <c r="K146" s="2" t="str">
        <f t="shared" si="44"/>
        <v>N1</v>
      </c>
      <c r="L146" s="2" t="s">
        <v>65</v>
      </c>
      <c r="N146" s="2" t="s">
        <v>57</v>
      </c>
      <c r="O146" s="2">
        <v>3.1999999999999997</v>
      </c>
      <c r="P146" s="2">
        <v>4.4000000000000004</v>
      </c>
      <c r="Q146" s="2">
        <v>7.6999999999999993</v>
      </c>
      <c r="R146" s="2" t="s">
        <v>57</v>
      </c>
      <c r="S146" s="2">
        <v>298</v>
      </c>
      <c r="T146" s="2">
        <v>251</v>
      </c>
      <c r="U146" s="2">
        <v>7</v>
      </c>
      <c r="V146" s="2">
        <v>6.3</v>
      </c>
      <c r="W146" s="2" t="s">
        <v>58</v>
      </c>
      <c r="X146" s="2">
        <v>37</v>
      </c>
      <c r="Y146" s="2">
        <v>37</v>
      </c>
      <c r="Z146" s="2">
        <v>68.514671600000042</v>
      </c>
      <c r="AA146" s="2">
        <f t="shared" si="32"/>
        <v>137.02934320000008</v>
      </c>
      <c r="AB146" s="2">
        <v>7.3693397557297171</v>
      </c>
      <c r="AC146" s="2">
        <f t="shared" si="30"/>
        <v>6.3376321899275565</v>
      </c>
      <c r="AD146" s="2">
        <f t="shared" si="33"/>
        <v>32.553191489361701</v>
      </c>
      <c r="AE146" s="2">
        <f t="shared" si="45"/>
        <v>970.08510638297867</v>
      </c>
      <c r="AF146" s="2">
        <f t="shared" si="34"/>
        <v>9700.8510638297867</v>
      </c>
      <c r="AG146" s="2">
        <f t="shared" si="35"/>
        <v>202.89361702127658</v>
      </c>
      <c r="AH146" s="2">
        <f t="shared" si="36"/>
        <v>2028.936170212766</v>
      </c>
      <c r="AI146" s="2">
        <f t="shared" si="37"/>
        <v>278.97872340425533</v>
      </c>
      <c r="AJ146" s="2">
        <f t="shared" si="38"/>
        <v>2789.7872340425533</v>
      </c>
      <c r="AK146" s="2">
        <f t="shared" si="39"/>
        <v>488.21276595744678</v>
      </c>
      <c r="AL146" s="2">
        <f t="shared" si="40"/>
        <v>4882.1276595744675</v>
      </c>
      <c r="AM146" s="2">
        <f t="shared" si="41"/>
        <v>0.32000000000000006</v>
      </c>
      <c r="AN146" s="2">
        <f t="shared" si="42"/>
        <v>42821.669750000015</v>
      </c>
      <c r="AO146" s="2">
        <f t="shared" si="43"/>
        <v>42.821669750000019</v>
      </c>
      <c r="AP146" s="2">
        <f t="shared" si="46"/>
        <v>8.6882434624680887</v>
      </c>
    </row>
    <row r="147" spans="1:42" x14ac:dyDescent="0.35">
      <c r="A147" s="2">
        <v>3</v>
      </c>
      <c r="B147" s="3">
        <v>43224</v>
      </c>
      <c r="C147" s="2" t="s">
        <v>51</v>
      </c>
      <c r="D147" s="2" t="s">
        <v>52</v>
      </c>
      <c r="E147" s="2">
        <v>7</v>
      </c>
      <c r="F147" s="2">
        <v>5</v>
      </c>
      <c r="G147" s="2">
        <v>705</v>
      </c>
      <c r="H147" s="2">
        <v>4</v>
      </c>
      <c r="I147" s="2">
        <v>10</v>
      </c>
      <c r="J147" s="2">
        <v>100</v>
      </c>
      <c r="K147" s="2" t="str">
        <f t="shared" si="44"/>
        <v>N4</v>
      </c>
      <c r="L147" s="2" t="s">
        <v>55</v>
      </c>
      <c r="N147" s="2" t="s">
        <v>57</v>
      </c>
      <c r="O147" s="2">
        <v>3.9</v>
      </c>
      <c r="P147" s="2">
        <v>7.4</v>
      </c>
      <c r="Q147" s="2">
        <v>5.9</v>
      </c>
      <c r="R147" s="2" t="s">
        <v>57</v>
      </c>
      <c r="S147" s="2">
        <v>449</v>
      </c>
      <c r="T147" s="2">
        <v>389</v>
      </c>
      <c r="U147" s="2">
        <v>8</v>
      </c>
      <c r="V147" s="2">
        <v>7.1</v>
      </c>
      <c r="W147" s="2" t="s">
        <v>58</v>
      </c>
      <c r="X147" s="2">
        <v>24</v>
      </c>
      <c r="Y147" s="2">
        <v>24</v>
      </c>
      <c r="Z147" s="2">
        <v>78.088435000000004</v>
      </c>
      <c r="AA147" s="2">
        <f t="shared" si="32"/>
        <v>156.17687000000001</v>
      </c>
      <c r="AB147" s="2">
        <v>5.7591539267685867</v>
      </c>
      <c r="AC147" s="2">
        <f t="shared" si="30"/>
        <v>4.9528723770209844</v>
      </c>
      <c r="AD147" s="2">
        <f t="shared" si="33"/>
        <v>28.666666666666675</v>
      </c>
      <c r="AE147" s="2">
        <f t="shared" si="45"/>
        <v>1287.1333333333337</v>
      </c>
      <c r="AF147" s="2">
        <f t="shared" si="34"/>
        <v>12871.333333333336</v>
      </c>
      <c r="AG147" s="2">
        <f t="shared" si="35"/>
        <v>291.85000000000002</v>
      </c>
      <c r="AH147" s="2">
        <f t="shared" si="36"/>
        <v>2918.5</v>
      </c>
      <c r="AI147" s="2">
        <f t="shared" si="37"/>
        <v>553.76666666666677</v>
      </c>
      <c r="AJ147" s="2">
        <f t="shared" si="38"/>
        <v>5537.6666666666679</v>
      </c>
      <c r="AK147" s="2">
        <f t="shared" si="39"/>
        <v>441.51666666666671</v>
      </c>
      <c r="AL147" s="2">
        <f t="shared" si="40"/>
        <v>4415.166666666667</v>
      </c>
      <c r="AM147" s="2">
        <f t="shared" si="41"/>
        <v>0.43875000000000014</v>
      </c>
      <c r="AN147" s="2">
        <f t="shared" si="42"/>
        <v>35595.867806267801</v>
      </c>
      <c r="AO147" s="2">
        <f t="shared" si="43"/>
        <v>35.595867806267798</v>
      </c>
      <c r="AP147" s="2">
        <f t="shared" si="46"/>
        <v>10.388654019259256</v>
      </c>
    </row>
    <row r="148" spans="1:42" x14ac:dyDescent="0.35">
      <c r="A148" s="2">
        <v>3</v>
      </c>
      <c r="B148" s="3">
        <v>43224</v>
      </c>
      <c r="C148" s="2" t="s">
        <v>51</v>
      </c>
      <c r="D148" s="2" t="s">
        <v>52</v>
      </c>
      <c r="E148" s="2">
        <v>7</v>
      </c>
      <c r="F148" s="2">
        <v>6</v>
      </c>
      <c r="G148" s="2">
        <v>706</v>
      </c>
      <c r="H148" s="2">
        <v>4</v>
      </c>
      <c r="I148" s="2">
        <v>3</v>
      </c>
      <c r="J148" s="2">
        <v>20</v>
      </c>
      <c r="K148" s="2" t="str">
        <f t="shared" si="44"/>
        <v>N1</v>
      </c>
      <c r="L148" s="2" t="s">
        <v>61</v>
      </c>
      <c r="N148" s="2" t="s">
        <v>57</v>
      </c>
      <c r="O148" s="2">
        <v>3.4</v>
      </c>
      <c r="P148" s="2">
        <v>4.7999999999999989</v>
      </c>
      <c r="Q148" s="2">
        <v>9.1</v>
      </c>
      <c r="R148" s="2" t="s">
        <v>57</v>
      </c>
      <c r="S148" s="2">
        <v>672</v>
      </c>
      <c r="T148" s="2">
        <v>616</v>
      </c>
      <c r="U148" s="2">
        <v>7.4</v>
      </c>
      <c r="V148" s="2">
        <v>6.7</v>
      </c>
      <c r="W148" s="2" t="s">
        <v>62</v>
      </c>
      <c r="X148" s="2">
        <v>45</v>
      </c>
      <c r="Y148" s="2">
        <v>45</v>
      </c>
      <c r="Z148" s="2">
        <v>60.364686300000017</v>
      </c>
      <c r="AA148" s="2">
        <f t="shared" si="32"/>
        <v>60.364686300000017</v>
      </c>
      <c r="AB148" s="2">
        <v>6.4053467770277646</v>
      </c>
      <c r="AC148" s="2">
        <f t="shared" si="30"/>
        <v>5.5085982282438772</v>
      </c>
      <c r="AD148" s="2">
        <f t="shared" si="33"/>
        <v>30.892857142857139</v>
      </c>
      <c r="AE148" s="2">
        <f t="shared" si="45"/>
        <v>2075.9999999999995</v>
      </c>
      <c r="AF148" s="2">
        <f t="shared" si="34"/>
        <v>20759.999999999996</v>
      </c>
      <c r="AG148" s="2">
        <f t="shared" si="35"/>
        <v>408</v>
      </c>
      <c r="AH148" s="2">
        <f t="shared" si="36"/>
        <v>4080</v>
      </c>
      <c r="AI148" s="2">
        <f t="shared" si="37"/>
        <v>575.99999999999977</v>
      </c>
      <c r="AJ148" s="2">
        <f t="shared" si="38"/>
        <v>5759.9999999999982</v>
      </c>
      <c r="AK148" s="2">
        <f t="shared" si="39"/>
        <v>1091.9999999999998</v>
      </c>
      <c r="AL148" s="2">
        <f t="shared" si="40"/>
        <v>10919.999999999998</v>
      </c>
      <c r="AM148" s="2">
        <f t="shared" si="41"/>
        <v>0.32162162162162167</v>
      </c>
      <c r="AN148" s="2">
        <f t="shared" si="42"/>
        <v>18768.852042857143</v>
      </c>
      <c r="AO148" s="2">
        <f t="shared" si="43"/>
        <v>18.768852042857144</v>
      </c>
      <c r="AP148" s="2">
        <f t="shared" si="46"/>
        <v>7.6576916334857144</v>
      </c>
    </row>
    <row r="149" spans="1:42" x14ac:dyDescent="0.35">
      <c r="A149" s="2">
        <v>3</v>
      </c>
      <c r="B149" s="3">
        <v>43224</v>
      </c>
      <c r="C149" s="2" t="s">
        <v>51</v>
      </c>
      <c r="D149" s="2" t="s">
        <v>52</v>
      </c>
      <c r="E149" s="2">
        <v>8</v>
      </c>
      <c r="F149" s="2">
        <v>1</v>
      </c>
      <c r="G149" s="2">
        <v>801</v>
      </c>
      <c r="H149" s="2">
        <v>4</v>
      </c>
      <c r="I149" s="2">
        <v>11</v>
      </c>
      <c r="J149" s="2">
        <v>100</v>
      </c>
      <c r="K149" s="2" t="str">
        <f t="shared" si="44"/>
        <v>N4</v>
      </c>
      <c r="L149" s="2" t="s">
        <v>65</v>
      </c>
      <c r="N149" s="2" t="s">
        <v>57</v>
      </c>
      <c r="O149" s="2">
        <v>5.1999999999999993</v>
      </c>
      <c r="P149" s="2">
        <v>8.1</v>
      </c>
      <c r="Q149" s="2">
        <v>7.7999999999999989</v>
      </c>
      <c r="R149" s="2" t="s">
        <v>57</v>
      </c>
      <c r="S149" s="2">
        <v>377</v>
      </c>
      <c r="T149" s="2">
        <v>317</v>
      </c>
      <c r="U149" s="2">
        <v>9.3000000000000007</v>
      </c>
      <c r="V149" s="2">
        <v>8.6999999999999993</v>
      </c>
      <c r="W149" s="2" t="s">
        <v>58</v>
      </c>
      <c r="X149" s="2">
        <v>38</v>
      </c>
      <c r="Y149" s="2">
        <v>38</v>
      </c>
      <c r="Z149" s="2">
        <v>59.654001799999946</v>
      </c>
      <c r="AA149" s="2">
        <f t="shared" si="32"/>
        <v>119.30800359999989</v>
      </c>
      <c r="AB149" s="2">
        <v>5.7860476336189315</v>
      </c>
      <c r="AC149" s="2">
        <f t="shared" si="30"/>
        <v>4.9760009649122807</v>
      </c>
      <c r="AD149" s="2">
        <f t="shared" si="33"/>
        <v>35.166666666666664</v>
      </c>
      <c r="AE149" s="2">
        <f t="shared" si="45"/>
        <v>1325.7833333333333</v>
      </c>
      <c r="AF149" s="2">
        <f t="shared" si="34"/>
        <v>13257.833333333334</v>
      </c>
      <c r="AG149" s="2">
        <f t="shared" si="35"/>
        <v>326.73333333333329</v>
      </c>
      <c r="AH149" s="2">
        <f t="shared" si="36"/>
        <v>3267.333333333333</v>
      </c>
      <c r="AI149" s="2">
        <f t="shared" si="37"/>
        <v>508.95000000000005</v>
      </c>
      <c r="AJ149" s="2">
        <f t="shared" si="38"/>
        <v>5089.5</v>
      </c>
      <c r="AK149" s="2">
        <f t="shared" si="39"/>
        <v>490.09999999999997</v>
      </c>
      <c r="AL149" s="2">
        <f t="shared" si="40"/>
        <v>4901</v>
      </c>
      <c r="AM149" s="2">
        <f t="shared" si="41"/>
        <v>0.33548387096774268</v>
      </c>
      <c r="AN149" s="2">
        <f t="shared" si="42"/>
        <v>35562.962611538351</v>
      </c>
      <c r="AO149" s="2">
        <f t="shared" si="43"/>
        <v>35.562962611538353</v>
      </c>
      <c r="AP149" s="2">
        <f t="shared" si="46"/>
        <v>11.619605317276628</v>
      </c>
    </row>
    <row r="150" spans="1:42" x14ac:dyDescent="0.35">
      <c r="A150" s="2">
        <v>3</v>
      </c>
      <c r="B150" s="3">
        <v>43224</v>
      </c>
      <c r="C150" s="2" t="s">
        <v>51</v>
      </c>
      <c r="D150" s="2" t="s">
        <v>52</v>
      </c>
      <c r="E150" s="2">
        <v>8</v>
      </c>
      <c r="F150" s="2">
        <v>2</v>
      </c>
      <c r="G150" s="2">
        <v>802</v>
      </c>
      <c r="H150" s="2">
        <v>4</v>
      </c>
      <c r="I150" s="2">
        <v>7</v>
      </c>
      <c r="J150" s="2">
        <v>80</v>
      </c>
      <c r="K150" s="2" t="str">
        <f t="shared" si="44"/>
        <v xml:space="preserve">N3 </v>
      </c>
      <c r="L150" s="2" t="s">
        <v>55</v>
      </c>
      <c r="N150" s="2" t="s">
        <v>57</v>
      </c>
      <c r="O150" s="2">
        <v>5</v>
      </c>
      <c r="P150" s="2">
        <v>7.1</v>
      </c>
      <c r="Q150" s="2">
        <v>10.7</v>
      </c>
      <c r="R150" s="2" t="s">
        <v>57</v>
      </c>
      <c r="S150" s="2">
        <v>300</v>
      </c>
      <c r="T150" s="2">
        <v>233</v>
      </c>
      <c r="U150" s="2">
        <v>9.1</v>
      </c>
      <c r="V150" s="2">
        <v>8</v>
      </c>
      <c r="W150" s="2" t="s">
        <v>58</v>
      </c>
      <c r="X150" s="2">
        <v>50</v>
      </c>
      <c r="Y150" s="2">
        <v>50</v>
      </c>
      <c r="Z150" s="2">
        <v>94.665452099999925</v>
      </c>
      <c r="AA150" s="2">
        <f t="shared" si="32"/>
        <v>189.33090419999985</v>
      </c>
      <c r="AB150" s="2">
        <v>6.5777325124682582</v>
      </c>
      <c r="AC150" s="2">
        <f t="shared" si="30"/>
        <v>5.6568499607227016</v>
      </c>
      <c r="AD150" s="2">
        <f t="shared" si="33"/>
        <v>34.02985074626865</v>
      </c>
      <c r="AE150" s="2">
        <f t="shared" si="45"/>
        <v>1020.8955223880596</v>
      </c>
      <c r="AF150" s="2">
        <f t="shared" si="34"/>
        <v>10208.955223880597</v>
      </c>
      <c r="AG150" s="2">
        <f>O150/SUM(O150:Q150)*AE150</f>
        <v>223.88059701492537</v>
      </c>
      <c r="AH150" s="2">
        <f>AG150*10000/1000</f>
        <v>2238.8059701492534</v>
      </c>
      <c r="AI150" s="2">
        <f t="shared" si="37"/>
        <v>317.91044776119401</v>
      </c>
      <c r="AJ150" s="2">
        <f t="shared" si="38"/>
        <v>3179.1044776119397</v>
      </c>
      <c r="AK150" s="2">
        <f t="shared" si="39"/>
        <v>479.10447761194024</v>
      </c>
      <c r="AL150" s="2">
        <f t="shared" si="40"/>
        <v>4791.0447761194027</v>
      </c>
      <c r="AM150" s="2">
        <f>IF(U150="NA",O150,(U150-V150)/U150*O150)</f>
        <v>0.60439560439560425</v>
      </c>
      <c r="AN150" s="2">
        <f t="shared" si="42"/>
        <v>31325.658694909074</v>
      </c>
      <c r="AO150" s="2">
        <f t="shared" si="43"/>
        <v>31.325658694909073</v>
      </c>
      <c r="AP150" s="2">
        <f t="shared" si="46"/>
        <v>7.0132071705020316</v>
      </c>
    </row>
    <row r="151" spans="1:42" x14ac:dyDescent="0.35">
      <c r="A151" s="2">
        <v>3</v>
      </c>
      <c r="B151" s="3">
        <v>43224</v>
      </c>
      <c r="C151" s="2" t="s">
        <v>51</v>
      </c>
      <c r="D151" s="2" t="s">
        <v>52</v>
      </c>
      <c r="E151" s="2">
        <v>8</v>
      </c>
      <c r="F151" s="2">
        <v>3</v>
      </c>
      <c r="G151" s="2">
        <v>803</v>
      </c>
      <c r="H151" s="2">
        <v>4</v>
      </c>
      <c r="I151" s="2">
        <v>4</v>
      </c>
      <c r="J151" s="2">
        <v>50</v>
      </c>
      <c r="K151" s="2" t="str">
        <f t="shared" si="44"/>
        <v>N2</v>
      </c>
      <c r="L151" s="2" t="s">
        <v>55</v>
      </c>
      <c r="N151" s="2" t="s">
        <v>57</v>
      </c>
      <c r="O151" s="2">
        <v>4.0999999999999996</v>
      </c>
      <c r="P151" s="2">
        <v>6.5</v>
      </c>
      <c r="Q151" s="2">
        <v>11.799999999999999</v>
      </c>
      <c r="R151" s="2" t="s">
        <v>57</v>
      </c>
      <c r="S151" s="2">
        <v>357</v>
      </c>
      <c r="T151" s="2">
        <v>301</v>
      </c>
      <c r="U151" s="2">
        <v>8</v>
      </c>
      <c r="V151" s="2">
        <v>7.2</v>
      </c>
      <c r="W151" s="2" t="s">
        <v>58</v>
      </c>
      <c r="X151" s="2">
        <v>44</v>
      </c>
      <c r="Y151" s="2">
        <v>44</v>
      </c>
      <c r="Z151" s="2">
        <v>73.022097700000018</v>
      </c>
      <c r="AA151" s="2">
        <f t="shared" si="32"/>
        <v>146.04419540000004</v>
      </c>
      <c r="AB151" s="2">
        <v>5.6594247246022045</v>
      </c>
      <c r="AC151" s="2">
        <f t="shared" si="30"/>
        <v>4.8671052631578959</v>
      </c>
      <c r="AD151" s="2">
        <f t="shared" si="33"/>
        <v>40</v>
      </c>
      <c r="AE151" s="2">
        <f t="shared" si="45"/>
        <v>1428</v>
      </c>
      <c r="AF151" s="2">
        <f t="shared" si="34"/>
        <v>14280</v>
      </c>
      <c r="AG151" s="2">
        <f t="shared" si="35"/>
        <v>261.375</v>
      </c>
      <c r="AH151" s="2">
        <f t="shared" si="36"/>
        <v>2613.75</v>
      </c>
      <c r="AI151" s="2">
        <f t="shared" si="37"/>
        <v>414.37500000000006</v>
      </c>
      <c r="AJ151" s="2">
        <f t="shared" si="38"/>
        <v>4143.7500000000009</v>
      </c>
      <c r="AK151" s="2">
        <f t="shared" si="39"/>
        <v>752.25</v>
      </c>
      <c r="AL151" s="2">
        <f t="shared" si="40"/>
        <v>7522.5</v>
      </c>
      <c r="AM151" s="2">
        <f t="shared" si="41"/>
        <v>0.40999999999999986</v>
      </c>
      <c r="AN151" s="2">
        <f t="shared" si="42"/>
        <v>35620.53546341465</v>
      </c>
      <c r="AO151" s="2">
        <f t="shared" si="43"/>
        <v>35.620535463414654</v>
      </c>
      <c r="AP151" s="2">
        <f t="shared" si="46"/>
        <v>9.3103174567500062</v>
      </c>
    </row>
    <row r="152" spans="1:42" x14ac:dyDescent="0.35">
      <c r="A152" s="2">
        <v>3</v>
      </c>
      <c r="B152" s="3">
        <v>43224</v>
      </c>
      <c r="C152" s="2" t="s">
        <v>51</v>
      </c>
      <c r="D152" s="2" t="s">
        <v>52</v>
      </c>
      <c r="E152" s="2">
        <v>8</v>
      </c>
      <c r="F152" s="2">
        <v>4</v>
      </c>
      <c r="G152" s="2">
        <v>804</v>
      </c>
      <c r="H152" s="2">
        <v>4</v>
      </c>
      <c r="I152" s="2">
        <v>5</v>
      </c>
      <c r="J152" s="2">
        <v>50</v>
      </c>
      <c r="K152" s="2" t="str">
        <f t="shared" si="44"/>
        <v>N2</v>
      </c>
      <c r="L152" s="2" t="s">
        <v>65</v>
      </c>
      <c r="N152" s="2" t="s">
        <v>57</v>
      </c>
      <c r="O152" s="2">
        <v>4.0999999999999996</v>
      </c>
      <c r="P152" s="2">
        <v>3.3000000000000003</v>
      </c>
      <c r="Q152" s="2">
        <v>5.6</v>
      </c>
      <c r="R152" s="2" t="s">
        <v>57</v>
      </c>
      <c r="S152" s="2">
        <v>463</v>
      </c>
      <c r="T152" s="2">
        <v>405</v>
      </c>
      <c r="U152" s="2">
        <v>8.1</v>
      </c>
      <c r="V152" s="2">
        <v>7.3</v>
      </c>
      <c r="W152" s="2" t="s">
        <v>58</v>
      </c>
      <c r="X152" s="2">
        <v>49</v>
      </c>
      <c r="Y152" s="2">
        <v>49</v>
      </c>
      <c r="Z152" s="2">
        <v>65.4792056</v>
      </c>
      <c r="AA152" s="2">
        <f t="shared" si="32"/>
        <v>130.9584112</v>
      </c>
      <c r="AB152" s="2">
        <v>5.7274908200734389</v>
      </c>
      <c r="AC152" s="2">
        <f t="shared" si="30"/>
        <v>4.9256421052631572</v>
      </c>
      <c r="AD152" s="2">
        <f t="shared" si="33"/>
        <v>22.413793103448278</v>
      </c>
      <c r="AE152" s="2">
        <f t="shared" si="45"/>
        <v>1037.7586206896553</v>
      </c>
      <c r="AF152" s="2">
        <f t="shared" si="34"/>
        <v>10377.586206896553</v>
      </c>
      <c r="AG152" s="2">
        <f t="shared" si="35"/>
        <v>327.29310344827593</v>
      </c>
      <c r="AH152" s="2">
        <f t="shared" si="36"/>
        <v>3272.9310344827595</v>
      </c>
      <c r="AI152" s="2">
        <f t="shared" si="37"/>
        <v>263.43103448275872</v>
      </c>
      <c r="AJ152" s="2">
        <f t="shared" si="38"/>
        <v>2634.3103448275874</v>
      </c>
      <c r="AK152" s="2">
        <f t="shared" si="39"/>
        <v>447.03448275862075</v>
      </c>
      <c r="AL152" s="2">
        <f t="shared" si="40"/>
        <v>4470.3448275862074</v>
      </c>
      <c r="AM152" s="2">
        <f t="shared" si="41"/>
        <v>0.40493827160493817</v>
      </c>
      <c r="AN152" s="2">
        <f t="shared" si="42"/>
        <v>32340.339351219522</v>
      </c>
      <c r="AO152" s="2">
        <f t="shared" si="43"/>
        <v>32.340339351219519</v>
      </c>
      <c r="AP152" s="2">
        <f t="shared" si="46"/>
        <v>10.58477003283104</v>
      </c>
    </row>
    <row r="153" spans="1:42" x14ac:dyDescent="0.35">
      <c r="A153" s="2">
        <v>3</v>
      </c>
      <c r="B153" s="3">
        <v>43224</v>
      </c>
      <c r="C153" s="2" t="s">
        <v>51</v>
      </c>
      <c r="D153" s="2" t="s">
        <v>52</v>
      </c>
      <c r="E153" s="2">
        <v>8</v>
      </c>
      <c r="F153" s="2">
        <v>5</v>
      </c>
      <c r="G153" s="2">
        <v>805</v>
      </c>
      <c r="H153" s="2">
        <v>4</v>
      </c>
      <c r="I153" s="2">
        <v>8</v>
      </c>
      <c r="J153" s="2">
        <v>80</v>
      </c>
      <c r="K153" s="2" t="str">
        <f t="shared" si="44"/>
        <v xml:space="preserve">N3 </v>
      </c>
      <c r="L153" s="2" t="s">
        <v>65</v>
      </c>
      <c r="N153" s="2" t="s">
        <v>57</v>
      </c>
      <c r="O153" s="2">
        <v>4.3000000000000007</v>
      </c>
      <c r="P153" s="2">
        <v>6.1</v>
      </c>
      <c r="Q153" s="2">
        <v>5</v>
      </c>
      <c r="R153" s="2" t="s">
        <v>57</v>
      </c>
      <c r="S153" s="2">
        <v>456</v>
      </c>
      <c r="T153" s="2">
        <v>399</v>
      </c>
      <c r="U153" s="2">
        <v>8.1999999999999993</v>
      </c>
      <c r="V153" s="2">
        <v>7.7</v>
      </c>
      <c r="W153" s="2" t="s">
        <v>58</v>
      </c>
      <c r="X153" s="2">
        <v>48</v>
      </c>
      <c r="Y153" s="2">
        <v>48</v>
      </c>
      <c r="Z153" s="2">
        <v>53.267477699999972</v>
      </c>
      <c r="AA153" s="2">
        <f t="shared" si="32"/>
        <v>106.53495539999994</v>
      </c>
      <c r="AB153" s="2">
        <v>6.7428740629776458</v>
      </c>
      <c r="AC153" s="2">
        <f t="shared" si="30"/>
        <v>5.7988716941607752</v>
      </c>
      <c r="AD153" s="2">
        <f t="shared" si="33"/>
        <v>27.017543859649123</v>
      </c>
      <c r="AE153" s="2">
        <f t="shared" si="45"/>
        <v>1232</v>
      </c>
      <c r="AF153" s="2">
        <f t="shared" si="34"/>
        <v>12320</v>
      </c>
      <c r="AG153" s="2">
        <f t="shared" si="35"/>
        <v>344.00000000000006</v>
      </c>
      <c r="AH153" s="2">
        <f t="shared" si="36"/>
        <v>3440.0000000000005</v>
      </c>
      <c r="AI153" s="2">
        <f t="shared" si="37"/>
        <v>487.99999999999994</v>
      </c>
      <c r="AJ153" s="2">
        <f t="shared" si="38"/>
        <v>4879.9999999999991</v>
      </c>
      <c r="AK153" s="2">
        <f t="shared" si="39"/>
        <v>400</v>
      </c>
      <c r="AL153" s="2">
        <f t="shared" si="40"/>
        <v>4000</v>
      </c>
      <c r="AM153" s="2">
        <f t="shared" si="41"/>
        <v>0.26219512195121908</v>
      </c>
      <c r="AN153" s="2">
        <f t="shared" si="42"/>
        <v>40631.936478139578</v>
      </c>
      <c r="AO153" s="2">
        <f t="shared" si="43"/>
        <v>40.631936478139579</v>
      </c>
      <c r="AP153" s="2">
        <f t="shared" si="46"/>
        <v>13.977386148480019</v>
      </c>
    </row>
    <row r="154" spans="1:42" x14ac:dyDescent="0.35">
      <c r="A154" s="2">
        <v>3</v>
      </c>
      <c r="B154" s="3">
        <v>43224</v>
      </c>
      <c r="C154" s="2" t="s">
        <v>51</v>
      </c>
      <c r="D154" s="2" t="s">
        <v>52</v>
      </c>
      <c r="E154" s="2">
        <v>8</v>
      </c>
      <c r="F154" s="2">
        <v>6</v>
      </c>
      <c r="G154" s="2">
        <v>806</v>
      </c>
      <c r="H154" s="2">
        <v>4</v>
      </c>
      <c r="I154" s="2">
        <v>12</v>
      </c>
      <c r="J154" s="2">
        <v>100</v>
      </c>
      <c r="K154" s="2" t="str">
        <f t="shared" si="44"/>
        <v>N4</v>
      </c>
      <c r="L154" s="2" t="s">
        <v>61</v>
      </c>
      <c r="N154" s="2" t="s">
        <v>57</v>
      </c>
      <c r="O154" s="2">
        <v>3.8000000000000003</v>
      </c>
      <c r="P154" s="2">
        <v>6.6999999999999993</v>
      </c>
      <c r="Q154" s="2">
        <v>3.8000000000000003</v>
      </c>
      <c r="R154" s="2" t="s">
        <v>57</v>
      </c>
      <c r="S154" s="2">
        <v>482</v>
      </c>
      <c r="T154" s="2">
        <v>433</v>
      </c>
      <c r="U154" s="2">
        <v>7.6</v>
      </c>
      <c r="V154" s="2">
        <v>7</v>
      </c>
      <c r="W154" s="2" t="s">
        <v>58</v>
      </c>
      <c r="X154" s="2">
        <v>39</v>
      </c>
      <c r="Y154" s="2">
        <v>39</v>
      </c>
      <c r="Z154" s="2">
        <v>65.209386399999971</v>
      </c>
      <c r="AA154" s="2">
        <f t="shared" si="32"/>
        <v>130.41877279999994</v>
      </c>
      <c r="AB154" s="2">
        <v>6.091836865305079</v>
      </c>
      <c r="AC154" s="2">
        <f t="shared" si="30"/>
        <v>5.238979704162368</v>
      </c>
      <c r="AD154" s="2">
        <f t="shared" si="33"/>
        <v>29.183673469387756</v>
      </c>
      <c r="AE154" s="2">
        <f t="shared" si="45"/>
        <v>1406.6530612244899</v>
      </c>
      <c r="AF154" s="2">
        <f t="shared" si="34"/>
        <v>14066.530612244898</v>
      </c>
      <c r="AG154" s="2">
        <f t="shared" si="35"/>
        <v>373.79591836734693</v>
      </c>
      <c r="AH154" s="2">
        <f t="shared" si="36"/>
        <v>3737.9591836734694</v>
      </c>
      <c r="AI154" s="2">
        <f t="shared" si="37"/>
        <v>659.06122448979579</v>
      </c>
      <c r="AJ154" s="2">
        <f t="shared" si="38"/>
        <v>6590.6122448979577</v>
      </c>
      <c r="AK154" s="2">
        <f t="shared" si="39"/>
        <v>373.79591836734693</v>
      </c>
      <c r="AL154" s="2">
        <f t="shared" si="40"/>
        <v>3737.9591836734694</v>
      </c>
      <c r="AM154" s="2">
        <f t="shared" si="41"/>
        <v>0.29999999999999982</v>
      </c>
      <c r="AN154" s="2">
        <f t="shared" si="42"/>
        <v>43472.924266666669</v>
      </c>
      <c r="AO154" s="2">
        <f t="shared" si="43"/>
        <v>43.472924266666674</v>
      </c>
      <c r="AP154" s="2">
        <f t="shared" si="46"/>
        <v>16.250001650372791</v>
      </c>
    </row>
    <row r="166" spans="24:25" x14ac:dyDescent="0.35">
      <c r="X166" s="2">
        <f>1/6.66</f>
        <v>0.15015015015015015</v>
      </c>
      <c r="Y166" s="2">
        <f>0.07*0.5</f>
        <v>3.5000000000000003E-2</v>
      </c>
    </row>
    <row r="167" spans="24:25" x14ac:dyDescent="0.35">
      <c r="X167" s="2">
        <f>0.46*0.17</f>
        <v>7.8200000000000006E-2</v>
      </c>
      <c r="Y167" s="2">
        <f>Y166*2</f>
        <v>7.0000000000000007E-2</v>
      </c>
    </row>
    <row r="168" spans="24:25" x14ac:dyDescent="0.35">
      <c r="X168" s="2">
        <f>1/X167</f>
        <v>12.787723785166239</v>
      </c>
    </row>
    <row r="208" spans="29:29" x14ac:dyDescent="0.35">
      <c r="AC208" s="2">
        <f>AB111-AC111</f>
        <v>0.91885792624550078</v>
      </c>
    </row>
    <row r="209" spans="29:29" x14ac:dyDescent="0.35">
      <c r="AC209" s="2">
        <f>AC208/AB111</f>
        <v>0.13999999999999999</v>
      </c>
    </row>
  </sheetData>
  <autoFilter ref="A1:AP206" xr:uid="{00000000-0009-0000-0000-00000E000000}"/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E9F3B-AAFF-44FA-9FCE-3F103B3857D8}">
  <dimension ref="A1:N46"/>
  <sheetViews>
    <sheetView workbookViewId="0">
      <selection activeCell="E43" sqref="E43"/>
    </sheetView>
  </sheetViews>
  <sheetFormatPr defaultRowHeight="14.5" x14ac:dyDescent="0.35"/>
  <cols>
    <col min="1" max="1" width="13.36328125" customWidth="1"/>
    <col min="2" max="2" width="12" customWidth="1"/>
    <col min="3" max="3" width="15.453125" customWidth="1"/>
  </cols>
  <sheetData>
    <row r="1" spans="1:14" x14ac:dyDescent="0.35">
      <c r="A1" t="s">
        <v>76</v>
      </c>
      <c r="B1" t="s">
        <v>77</v>
      </c>
      <c r="C1" t="s">
        <v>2</v>
      </c>
      <c r="D1" t="s">
        <v>5</v>
      </c>
      <c r="E1" t="s">
        <v>8</v>
      </c>
      <c r="F1" t="s">
        <v>75</v>
      </c>
      <c r="G1" t="s">
        <v>3</v>
      </c>
      <c r="H1" t="s">
        <v>7</v>
      </c>
      <c r="I1" t="s">
        <v>4</v>
      </c>
      <c r="J1" t="s">
        <v>6</v>
      </c>
      <c r="N1" t="s">
        <v>87</v>
      </c>
    </row>
    <row r="2" spans="1:14" x14ac:dyDescent="0.35">
      <c r="A2" t="s">
        <v>55</v>
      </c>
      <c r="B2">
        <v>0</v>
      </c>
      <c r="C2" s="11">
        <v>43151</v>
      </c>
      <c r="E2">
        <v>230</v>
      </c>
      <c r="G2">
        <v>0.99478446742222282</v>
      </c>
      <c r="H2">
        <v>170</v>
      </c>
      <c r="I2">
        <v>58.516733377777811</v>
      </c>
      <c r="J2">
        <v>60.000000000000007</v>
      </c>
      <c r="L2" t="s">
        <v>82</v>
      </c>
      <c r="N2" s="11">
        <v>43112</v>
      </c>
    </row>
    <row r="3" spans="1:14" x14ac:dyDescent="0.35">
      <c r="A3" t="s">
        <v>55</v>
      </c>
      <c r="B3">
        <v>0</v>
      </c>
      <c r="C3" s="11">
        <v>43202</v>
      </c>
      <c r="D3">
        <v>818.72340425531956</v>
      </c>
      <c r="E3">
        <v>4628.9361702127671</v>
      </c>
      <c r="G3">
        <v>3.3398106566378001</v>
      </c>
      <c r="H3">
        <v>1542.9787234042556</v>
      </c>
      <c r="I3">
        <v>21.645215231932788</v>
      </c>
      <c r="J3">
        <v>2267.234042553192</v>
      </c>
      <c r="L3" t="s">
        <v>82</v>
      </c>
      <c r="N3" s="11">
        <f>N2</f>
        <v>43112</v>
      </c>
    </row>
    <row r="4" spans="1:14" x14ac:dyDescent="0.35">
      <c r="A4" t="s">
        <v>55</v>
      </c>
      <c r="B4">
        <v>0</v>
      </c>
      <c r="C4" s="11">
        <v>43224</v>
      </c>
      <c r="D4">
        <v>11267.027027027025</v>
      </c>
      <c r="E4">
        <v>18214.054054054053</v>
      </c>
      <c r="F4">
        <v>2.7811969775924963</v>
      </c>
      <c r="G4">
        <v>4.4748536061405373</v>
      </c>
      <c r="H4">
        <v>2510.27027027027</v>
      </c>
      <c r="I4">
        <v>17.826182539534873</v>
      </c>
      <c r="J4">
        <v>4436.7567567567557</v>
      </c>
      <c r="L4" t="s">
        <v>82</v>
      </c>
      <c r="N4" s="11">
        <f t="shared" ref="N4:N16" si="0">N3</f>
        <v>43112</v>
      </c>
    </row>
    <row r="5" spans="1:14" x14ac:dyDescent="0.35">
      <c r="A5" t="s">
        <v>55</v>
      </c>
      <c r="B5" t="s">
        <v>79</v>
      </c>
      <c r="C5" s="11">
        <v>43151</v>
      </c>
      <c r="E5">
        <v>430</v>
      </c>
      <c r="G5">
        <v>1.0048033996081482</v>
      </c>
      <c r="H5">
        <v>310</v>
      </c>
      <c r="I5">
        <v>33.74648848833138</v>
      </c>
      <c r="J5">
        <v>120.00000000000001</v>
      </c>
      <c r="L5" t="s">
        <v>83</v>
      </c>
      <c r="N5" s="11">
        <f t="shared" si="0"/>
        <v>43112</v>
      </c>
    </row>
    <row r="6" spans="1:14" x14ac:dyDescent="0.35">
      <c r="A6" t="s">
        <v>55</v>
      </c>
      <c r="B6" t="s">
        <v>79</v>
      </c>
      <c r="C6" s="11">
        <v>43202</v>
      </c>
      <c r="D6">
        <v>1671.3149161265731</v>
      </c>
      <c r="E6">
        <v>10403.184664506291</v>
      </c>
      <c r="G6">
        <v>7.5554371776976614</v>
      </c>
      <c r="H6">
        <v>3782.952668699962</v>
      </c>
      <c r="I6">
        <v>20.613274790007253</v>
      </c>
      <c r="J6">
        <v>4948.9170796797571</v>
      </c>
      <c r="L6" t="s">
        <v>83</v>
      </c>
      <c r="N6" s="11">
        <f t="shared" si="0"/>
        <v>43112</v>
      </c>
    </row>
    <row r="7" spans="1:14" x14ac:dyDescent="0.35">
      <c r="A7" t="s">
        <v>55</v>
      </c>
      <c r="B7" t="s">
        <v>79</v>
      </c>
      <c r="C7" s="11">
        <v>43224</v>
      </c>
      <c r="D7">
        <v>8724.5957753505882</v>
      </c>
      <c r="E7">
        <v>16997.556581919915</v>
      </c>
      <c r="F7">
        <v>5.4292068827955076</v>
      </c>
      <c r="G7">
        <v>8.1639957598805246</v>
      </c>
      <c r="H7">
        <v>3398.8123712869169</v>
      </c>
      <c r="I7">
        <v>24.551938620633688</v>
      </c>
      <c r="J7">
        <v>4874.1484352824082</v>
      </c>
      <c r="L7" t="s">
        <v>83</v>
      </c>
      <c r="N7" s="11">
        <f t="shared" si="0"/>
        <v>43112</v>
      </c>
    </row>
    <row r="8" spans="1:14" x14ac:dyDescent="0.35">
      <c r="A8" t="s">
        <v>55</v>
      </c>
      <c r="B8" t="s">
        <v>80</v>
      </c>
      <c r="C8" s="11">
        <v>43151</v>
      </c>
      <c r="E8">
        <v>749.25</v>
      </c>
      <c r="G8">
        <v>1.1978700261964212</v>
      </c>
      <c r="H8">
        <v>535.5</v>
      </c>
      <c r="I8">
        <v>24.527225254334347</v>
      </c>
      <c r="J8">
        <v>213.75</v>
      </c>
      <c r="L8" t="s">
        <v>84</v>
      </c>
      <c r="N8" s="11">
        <f t="shared" si="0"/>
        <v>43112</v>
      </c>
    </row>
    <row r="9" spans="1:14" x14ac:dyDescent="0.35">
      <c r="A9" t="s">
        <v>55</v>
      </c>
      <c r="B9" t="s">
        <v>80</v>
      </c>
      <c r="C9" s="11">
        <v>43202</v>
      </c>
      <c r="D9">
        <v>1866.1091474582327</v>
      </c>
      <c r="E9">
        <v>10911.381555436434</v>
      </c>
      <c r="G9">
        <v>6.8483849426453389</v>
      </c>
      <c r="H9">
        <v>3601.4303163807745</v>
      </c>
      <c r="I9">
        <v>20.477963131843836</v>
      </c>
      <c r="J9">
        <v>5443.8420915974275</v>
      </c>
      <c r="L9" t="s">
        <v>84</v>
      </c>
      <c r="N9" s="11">
        <f t="shared" si="0"/>
        <v>43112</v>
      </c>
    </row>
    <row r="10" spans="1:14" x14ac:dyDescent="0.35">
      <c r="A10" t="s">
        <v>55</v>
      </c>
      <c r="B10" t="s">
        <v>80</v>
      </c>
      <c r="C10" s="11">
        <v>43224</v>
      </c>
      <c r="D10">
        <v>7867.5540413533827</v>
      </c>
      <c r="E10">
        <v>15050.398913951545</v>
      </c>
      <c r="F10">
        <v>5.9478044016886678</v>
      </c>
      <c r="G10">
        <v>7.250087477395752</v>
      </c>
      <c r="H10">
        <v>2535.2809106098584</v>
      </c>
      <c r="I10">
        <v>34.031840181580122</v>
      </c>
      <c r="J10">
        <v>4647.5639619883041</v>
      </c>
      <c r="L10" t="s">
        <v>84</v>
      </c>
      <c r="N10" s="11">
        <f t="shared" si="0"/>
        <v>43112</v>
      </c>
    </row>
    <row r="11" spans="1:14" x14ac:dyDescent="0.35">
      <c r="A11" t="s">
        <v>55</v>
      </c>
      <c r="B11" t="s">
        <v>81</v>
      </c>
      <c r="C11" s="11">
        <v>43151</v>
      </c>
      <c r="E11">
        <v>622.5</v>
      </c>
      <c r="G11">
        <v>1.8683850740919858</v>
      </c>
      <c r="H11">
        <v>454.99999999999994</v>
      </c>
      <c r="I11">
        <v>40.029661629402533</v>
      </c>
      <c r="J11">
        <v>167.5</v>
      </c>
      <c r="L11" t="s">
        <v>85</v>
      </c>
      <c r="N11" s="11">
        <f t="shared" si="0"/>
        <v>43112</v>
      </c>
    </row>
    <row r="12" spans="1:14" x14ac:dyDescent="0.35">
      <c r="A12" t="s">
        <v>55</v>
      </c>
      <c r="B12" t="s">
        <v>81</v>
      </c>
      <c r="C12" s="11">
        <v>43202</v>
      </c>
      <c r="D12">
        <v>1696.486408328514</v>
      </c>
      <c r="E12">
        <v>10066.460588283897</v>
      </c>
      <c r="G12">
        <v>5.3461679453712803</v>
      </c>
      <c r="H12">
        <v>3457.8914318763941</v>
      </c>
      <c r="I12">
        <v>15.065462486023552</v>
      </c>
      <c r="J12">
        <v>4912.0827480789894</v>
      </c>
      <c r="L12" t="s">
        <v>85</v>
      </c>
      <c r="N12" s="11">
        <f t="shared" si="0"/>
        <v>43112</v>
      </c>
    </row>
    <row r="13" spans="1:14" x14ac:dyDescent="0.35">
      <c r="A13" t="s">
        <v>55</v>
      </c>
      <c r="B13" t="s">
        <v>81</v>
      </c>
      <c r="C13" s="11">
        <v>43224</v>
      </c>
      <c r="D13">
        <v>9482.2894748257368</v>
      </c>
      <c r="E13">
        <v>19116.157596491052</v>
      </c>
      <c r="F13">
        <v>5.7951963102360553</v>
      </c>
      <c r="G13">
        <v>15.189638769318751</v>
      </c>
      <c r="H13">
        <v>4131.0870279721448</v>
      </c>
      <c r="I13">
        <v>35.565192554893997</v>
      </c>
      <c r="J13">
        <v>5502.781093693171</v>
      </c>
      <c r="L13" t="s">
        <v>85</v>
      </c>
      <c r="N13" s="11">
        <f t="shared" si="0"/>
        <v>43112</v>
      </c>
    </row>
    <row r="14" spans="1:14" x14ac:dyDescent="0.35">
      <c r="A14" t="s">
        <v>55</v>
      </c>
      <c r="B14" t="s">
        <v>78</v>
      </c>
      <c r="C14" s="11">
        <v>43151</v>
      </c>
      <c r="E14">
        <v>925.65789473684208</v>
      </c>
      <c r="G14">
        <v>1.6065631947424974</v>
      </c>
      <c r="H14">
        <v>589.07894736842104</v>
      </c>
      <c r="I14">
        <v>28.79628587800827</v>
      </c>
      <c r="J14">
        <v>336.57894736842104</v>
      </c>
      <c r="L14" t="s">
        <v>86</v>
      </c>
      <c r="N14" s="11">
        <f t="shared" si="0"/>
        <v>43112</v>
      </c>
    </row>
    <row r="15" spans="1:14" x14ac:dyDescent="0.35">
      <c r="A15" t="s">
        <v>55</v>
      </c>
      <c r="B15" t="s">
        <v>78</v>
      </c>
      <c r="C15" s="11">
        <v>43202</v>
      </c>
      <c r="D15">
        <v>1886.1648930923086</v>
      </c>
      <c r="E15">
        <v>12220.770197785398</v>
      </c>
      <c r="G15">
        <v>7.7638616132797686</v>
      </c>
      <c r="H15">
        <v>4239.2331130237499</v>
      </c>
      <c r="I15">
        <v>19.046612403452954</v>
      </c>
      <c r="J15">
        <v>6095.3721916693394</v>
      </c>
      <c r="L15" t="s">
        <v>86</v>
      </c>
      <c r="N15" s="11">
        <f t="shared" si="0"/>
        <v>43112</v>
      </c>
    </row>
    <row r="16" spans="1:14" x14ac:dyDescent="0.35">
      <c r="A16" t="s">
        <v>55</v>
      </c>
      <c r="B16" t="s">
        <v>78</v>
      </c>
      <c r="C16" s="11">
        <v>43224</v>
      </c>
      <c r="D16">
        <v>7640.8722004479287</v>
      </c>
      <c r="E16">
        <v>15712.14794555948</v>
      </c>
      <c r="F16">
        <v>6.2343654038133538</v>
      </c>
      <c r="G16">
        <v>11.972677901865966</v>
      </c>
      <c r="H16">
        <v>3009.3298267149053</v>
      </c>
      <c r="I16">
        <v>39.234360771698128</v>
      </c>
      <c r="J16">
        <v>5061.9459183966474</v>
      </c>
      <c r="L16" t="s">
        <v>86</v>
      </c>
      <c r="N16" s="11">
        <f t="shared" si="0"/>
        <v>43112</v>
      </c>
    </row>
    <row r="17" spans="1:14" x14ac:dyDescent="0.35">
      <c r="A17" t="s">
        <v>61</v>
      </c>
      <c r="B17">
        <v>0</v>
      </c>
      <c r="C17" s="11">
        <v>43151</v>
      </c>
      <c r="E17">
        <v>1481.9512195121949</v>
      </c>
      <c r="G17">
        <v>3.0627821409206168</v>
      </c>
      <c r="H17">
        <v>1013.1707317073167</v>
      </c>
      <c r="I17">
        <v>30.229674477069171</v>
      </c>
      <c r="J17">
        <v>468.78048780487791</v>
      </c>
      <c r="L17" t="s">
        <v>82</v>
      </c>
      <c r="N17" s="11">
        <v>43102</v>
      </c>
    </row>
    <row r="18" spans="1:14" x14ac:dyDescent="0.35">
      <c r="A18" t="s">
        <v>61</v>
      </c>
      <c r="B18">
        <v>0</v>
      </c>
      <c r="C18" s="11">
        <v>43202</v>
      </c>
      <c r="D18">
        <v>1655.3191489361704</v>
      </c>
      <c r="E18">
        <v>10759.574468085106</v>
      </c>
      <c r="G18">
        <v>7.3102116070950283</v>
      </c>
      <c r="H18">
        <v>3062.3404255319151</v>
      </c>
      <c r="I18">
        <v>23.871322554954933</v>
      </c>
      <c r="J18">
        <v>6041.9148936170213</v>
      </c>
      <c r="L18" t="s">
        <v>82</v>
      </c>
      <c r="N18" s="11">
        <f>N17</f>
        <v>43102</v>
      </c>
    </row>
    <row r="19" spans="1:14" x14ac:dyDescent="0.35">
      <c r="A19" t="s">
        <v>61</v>
      </c>
      <c r="B19">
        <v>0</v>
      </c>
      <c r="C19" s="11">
        <v>43224</v>
      </c>
      <c r="D19">
        <v>6836.1904761904789</v>
      </c>
      <c r="E19">
        <v>13302.857142857143</v>
      </c>
      <c r="F19">
        <v>6.215949626541601</v>
      </c>
      <c r="G19">
        <v>5.6972622877199903</v>
      </c>
      <c r="H19">
        <v>2956.1904761904766</v>
      </c>
      <c r="I19">
        <v>19.272311218124965</v>
      </c>
      <c r="J19">
        <v>3510.4761904761908</v>
      </c>
      <c r="L19" t="s">
        <v>82</v>
      </c>
      <c r="N19" s="11">
        <f t="shared" ref="N19:N46" si="1">N18</f>
        <v>43102</v>
      </c>
    </row>
    <row r="20" spans="1:14" x14ac:dyDescent="0.35">
      <c r="A20" t="s">
        <v>61</v>
      </c>
      <c r="B20" t="s">
        <v>79</v>
      </c>
      <c r="C20" s="11">
        <v>43151</v>
      </c>
      <c r="E20">
        <v>1617.3511904761904</v>
      </c>
      <c r="G20">
        <v>3.4328899045891665</v>
      </c>
      <c r="H20">
        <v>1090.171130952381</v>
      </c>
      <c r="I20">
        <v>33.547646752142143</v>
      </c>
      <c r="J20">
        <v>527.18005952380952</v>
      </c>
      <c r="L20" t="s">
        <v>83</v>
      </c>
      <c r="N20" s="11">
        <f t="shared" si="1"/>
        <v>43102</v>
      </c>
    </row>
    <row r="21" spans="1:14" x14ac:dyDescent="0.35">
      <c r="A21" t="s">
        <v>61</v>
      </c>
      <c r="B21" t="s">
        <v>79</v>
      </c>
      <c r="C21" s="11">
        <v>43202</v>
      </c>
      <c r="D21">
        <v>2699.6472222222224</v>
      </c>
      <c r="E21">
        <v>12482.633333333335</v>
      </c>
      <c r="G21">
        <v>7.7361830353294998</v>
      </c>
      <c r="H21">
        <v>3669.2402777777779</v>
      </c>
      <c r="I21">
        <v>21.019545526098639</v>
      </c>
      <c r="J21">
        <v>6113.7458333333325</v>
      </c>
      <c r="L21" t="s">
        <v>83</v>
      </c>
      <c r="N21" s="11">
        <f t="shared" si="1"/>
        <v>43102</v>
      </c>
    </row>
    <row r="22" spans="1:14" x14ac:dyDescent="0.35">
      <c r="A22" t="s">
        <v>61</v>
      </c>
      <c r="B22" t="s">
        <v>79</v>
      </c>
      <c r="C22" s="11">
        <v>43224</v>
      </c>
      <c r="D22">
        <v>8836.5443396226401</v>
      </c>
      <c r="E22">
        <v>16640.459433962264</v>
      </c>
      <c r="F22">
        <v>5.8024999788894602</v>
      </c>
      <c r="G22">
        <v>8.8008216112461426</v>
      </c>
      <c r="H22">
        <v>3438.6287735849055</v>
      </c>
      <c r="I22">
        <v>26.402370464875258</v>
      </c>
      <c r="J22">
        <v>4365.2863207547161</v>
      </c>
      <c r="L22" t="s">
        <v>83</v>
      </c>
      <c r="N22" s="11">
        <f t="shared" si="1"/>
        <v>43102</v>
      </c>
    </row>
    <row r="23" spans="1:14" x14ac:dyDescent="0.35">
      <c r="A23" t="s">
        <v>61</v>
      </c>
      <c r="B23" t="s">
        <v>80</v>
      </c>
      <c r="C23" s="11">
        <v>43151</v>
      </c>
      <c r="E23">
        <v>2051.5970515970512</v>
      </c>
      <c r="G23">
        <v>5.4806393909193911</v>
      </c>
      <c r="H23">
        <v>1357.4692874692873</v>
      </c>
      <c r="I23">
        <v>35.32453675735298</v>
      </c>
      <c r="J23">
        <v>694.12776412776418</v>
      </c>
      <c r="L23" t="s">
        <v>84</v>
      </c>
      <c r="N23" s="11">
        <f t="shared" si="1"/>
        <v>43102</v>
      </c>
    </row>
    <row r="24" spans="1:14" x14ac:dyDescent="0.35">
      <c r="A24" t="s">
        <v>61</v>
      </c>
      <c r="B24" t="s">
        <v>80</v>
      </c>
      <c r="C24" s="11">
        <v>43202</v>
      </c>
      <c r="D24">
        <v>3063.3198985627632</v>
      </c>
      <c r="E24">
        <v>11626.579513705356</v>
      </c>
      <c r="G24">
        <v>7.1768698496847207</v>
      </c>
      <c r="H24">
        <v>3313.9877356590914</v>
      </c>
      <c r="I24">
        <v>21.839249175135272</v>
      </c>
      <c r="J24">
        <v>5249.2718794835018</v>
      </c>
      <c r="L24" t="s">
        <v>84</v>
      </c>
      <c r="N24" s="11">
        <f t="shared" si="1"/>
        <v>43102</v>
      </c>
    </row>
    <row r="25" spans="1:14" x14ac:dyDescent="0.35">
      <c r="A25" t="s">
        <v>61</v>
      </c>
      <c r="B25" t="s">
        <v>80</v>
      </c>
      <c r="C25" s="11">
        <v>43224</v>
      </c>
      <c r="D25">
        <v>9753.7082833133245</v>
      </c>
      <c r="E25">
        <v>17521.347038815522</v>
      </c>
      <c r="F25">
        <v>6.2333983524471961</v>
      </c>
      <c r="G25">
        <v>13.080837418703744</v>
      </c>
      <c r="H25">
        <v>3311.293817527011</v>
      </c>
      <c r="I25">
        <v>39.828145429802419</v>
      </c>
      <c r="J25">
        <v>4456.3449379751892</v>
      </c>
      <c r="L25" t="s">
        <v>84</v>
      </c>
      <c r="N25" s="11">
        <f t="shared" si="1"/>
        <v>43102</v>
      </c>
    </row>
    <row r="26" spans="1:14" x14ac:dyDescent="0.35">
      <c r="A26" t="s">
        <v>61</v>
      </c>
      <c r="B26" t="s">
        <v>81</v>
      </c>
      <c r="C26" s="11">
        <v>43151</v>
      </c>
      <c r="E26">
        <v>2008.9310344827586</v>
      </c>
      <c r="G26">
        <v>3.430918424182765</v>
      </c>
      <c r="H26">
        <v>1310.4942528735633</v>
      </c>
      <c r="I26">
        <v>25.977128023034659</v>
      </c>
      <c r="J26">
        <v>698.43678160919535</v>
      </c>
      <c r="L26" t="s">
        <v>85</v>
      </c>
      <c r="N26" s="11">
        <f t="shared" si="1"/>
        <v>43102</v>
      </c>
    </row>
    <row r="27" spans="1:14" x14ac:dyDescent="0.35">
      <c r="A27" t="s">
        <v>61</v>
      </c>
      <c r="B27" t="s">
        <v>81</v>
      </c>
      <c r="C27" s="11">
        <v>43202</v>
      </c>
      <c r="D27">
        <v>2864.0669504643965</v>
      </c>
      <c r="E27">
        <v>12357.429695562434</v>
      </c>
      <c r="G27">
        <v>10.241215648275436</v>
      </c>
      <c r="H27">
        <v>3768.9610423116615</v>
      </c>
      <c r="I27">
        <v>29.153357248465536</v>
      </c>
      <c r="J27">
        <v>5724.4017027863774</v>
      </c>
      <c r="L27" t="s">
        <v>85</v>
      </c>
      <c r="N27" s="11">
        <f t="shared" si="1"/>
        <v>43102</v>
      </c>
    </row>
    <row r="28" spans="1:14" x14ac:dyDescent="0.35">
      <c r="A28" t="s">
        <v>61</v>
      </c>
      <c r="B28" t="s">
        <v>81</v>
      </c>
      <c r="C28" s="11">
        <v>43224</v>
      </c>
      <c r="D28">
        <v>7030.9345785440601</v>
      </c>
      <c r="E28">
        <v>15056.527777777777</v>
      </c>
      <c r="F28">
        <v>5.2082703552400931</v>
      </c>
      <c r="G28">
        <v>12.710176540318692</v>
      </c>
      <c r="H28">
        <v>3428.0444923371647</v>
      </c>
      <c r="I28">
        <v>35.8866256099259</v>
      </c>
      <c r="J28">
        <v>4597.5487068965513</v>
      </c>
      <c r="L28" t="s">
        <v>85</v>
      </c>
      <c r="N28" s="11">
        <f t="shared" si="1"/>
        <v>43102</v>
      </c>
    </row>
    <row r="29" spans="1:14" x14ac:dyDescent="0.35">
      <c r="A29" t="s">
        <v>61</v>
      </c>
      <c r="B29" t="s">
        <v>78</v>
      </c>
      <c r="C29" s="11">
        <v>43151</v>
      </c>
      <c r="E29">
        <v>1492.2368421052629</v>
      </c>
      <c r="G29">
        <v>3.0271263159348849</v>
      </c>
      <c r="H29">
        <v>1110.1242690058477</v>
      </c>
      <c r="I29">
        <v>26.092855965765274</v>
      </c>
      <c r="J29">
        <v>382.11257309941516</v>
      </c>
      <c r="L29" t="s">
        <v>86</v>
      </c>
      <c r="N29" s="11">
        <f t="shared" si="1"/>
        <v>43102</v>
      </c>
    </row>
    <row r="30" spans="1:14" x14ac:dyDescent="0.35">
      <c r="A30" t="s">
        <v>61</v>
      </c>
      <c r="B30" t="s">
        <v>78</v>
      </c>
      <c r="C30" s="11">
        <v>43202</v>
      </c>
      <c r="D30">
        <v>2559.7691708913812</v>
      </c>
      <c r="E30">
        <v>11934.14708993653</v>
      </c>
      <c r="G30">
        <v>12.887117371479285</v>
      </c>
      <c r="H30">
        <v>3616.1274250528922</v>
      </c>
      <c r="I30">
        <v>38.675030201312929</v>
      </c>
      <c r="J30">
        <v>5758.2504939922546</v>
      </c>
      <c r="L30" t="s">
        <v>86</v>
      </c>
      <c r="N30" s="11">
        <f t="shared" si="1"/>
        <v>43102</v>
      </c>
    </row>
    <row r="31" spans="1:14" x14ac:dyDescent="0.35">
      <c r="A31" t="s">
        <v>61</v>
      </c>
      <c r="B31" t="s">
        <v>78</v>
      </c>
      <c r="C31" s="11">
        <v>43224</v>
      </c>
      <c r="D31">
        <v>6815.2553982405725</v>
      </c>
      <c r="E31">
        <v>15298.314438257161</v>
      </c>
      <c r="F31">
        <v>5.4940133996957101</v>
      </c>
      <c r="G31">
        <v>14.047343702449965</v>
      </c>
      <c r="H31">
        <v>3383.9301079648117</v>
      </c>
      <c r="I31">
        <v>41.419342670269714</v>
      </c>
      <c r="J31">
        <v>5099.1289320517753</v>
      </c>
      <c r="L31" t="s">
        <v>86</v>
      </c>
      <c r="N31" s="11">
        <f t="shared" si="1"/>
        <v>43102</v>
      </c>
    </row>
    <row r="32" spans="1:14" x14ac:dyDescent="0.35">
      <c r="A32" t="s">
        <v>65</v>
      </c>
      <c r="B32">
        <v>0</v>
      </c>
      <c r="C32" s="11">
        <v>43151</v>
      </c>
      <c r="E32">
        <v>940</v>
      </c>
      <c r="G32">
        <v>2.8143950002615417</v>
      </c>
      <c r="H32">
        <v>610</v>
      </c>
      <c r="I32">
        <v>46.13762295510724</v>
      </c>
      <c r="J32">
        <v>330</v>
      </c>
      <c r="L32" t="s">
        <v>82</v>
      </c>
      <c r="N32" s="11">
        <f t="shared" si="1"/>
        <v>43102</v>
      </c>
    </row>
    <row r="33" spans="1:14" x14ac:dyDescent="0.35">
      <c r="A33" t="s">
        <v>65</v>
      </c>
      <c r="B33">
        <v>0</v>
      </c>
      <c r="C33" s="11">
        <v>43202</v>
      </c>
      <c r="D33">
        <v>663.00000000000068</v>
      </c>
      <c r="E33">
        <v>11271.000000000002</v>
      </c>
      <c r="G33">
        <v>6.5037927167200067</v>
      </c>
      <c r="H33">
        <v>3646.5000000000009</v>
      </c>
      <c r="I33">
        <v>17.835712921212135</v>
      </c>
      <c r="J33">
        <v>6961.5000000000009</v>
      </c>
      <c r="L33" t="s">
        <v>82</v>
      </c>
      <c r="N33" s="11">
        <f t="shared" si="1"/>
        <v>43102</v>
      </c>
    </row>
    <row r="34" spans="1:14" x14ac:dyDescent="0.35">
      <c r="A34" t="s">
        <v>65</v>
      </c>
      <c r="B34">
        <v>0</v>
      </c>
      <c r="C34" s="11">
        <v>43224</v>
      </c>
      <c r="D34">
        <v>7324.4897959183681</v>
      </c>
      <c r="E34">
        <v>12836.734693877552</v>
      </c>
      <c r="F34">
        <v>5.0174035087719302</v>
      </c>
      <c r="G34">
        <v>13.827989761755081</v>
      </c>
      <c r="H34">
        <v>1812.2448979591836</v>
      </c>
      <c r="I34">
        <v>76.303096658333217</v>
      </c>
      <c r="J34">
        <v>3700.0000000000005</v>
      </c>
      <c r="L34" t="s">
        <v>82</v>
      </c>
      <c r="N34" s="11">
        <f t="shared" si="1"/>
        <v>43102</v>
      </c>
    </row>
    <row r="35" spans="1:14" x14ac:dyDescent="0.35">
      <c r="A35" t="s">
        <v>65</v>
      </c>
      <c r="B35" t="s">
        <v>79</v>
      </c>
      <c r="C35" s="11">
        <v>43151</v>
      </c>
      <c r="E35">
        <v>1579.9256168359941</v>
      </c>
      <c r="G35">
        <v>3.8644076516762009</v>
      </c>
      <c r="H35">
        <v>984.59905660377353</v>
      </c>
      <c r="I35">
        <v>39.618935243193668</v>
      </c>
      <c r="J35">
        <v>595.32656023222057</v>
      </c>
      <c r="L35" t="s">
        <v>83</v>
      </c>
      <c r="N35" s="11">
        <f t="shared" si="1"/>
        <v>43102</v>
      </c>
    </row>
    <row r="36" spans="1:14" x14ac:dyDescent="0.35">
      <c r="A36" t="s">
        <v>65</v>
      </c>
      <c r="B36" t="s">
        <v>79</v>
      </c>
      <c r="C36" s="11">
        <v>43202</v>
      </c>
      <c r="D36">
        <v>3044.9455124354199</v>
      </c>
      <c r="E36">
        <v>12543.854109095279</v>
      </c>
      <c r="G36">
        <v>7.5686950969213704</v>
      </c>
      <c r="H36">
        <v>3989.2860446954228</v>
      </c>
      <c r="I36">
        <v>19.108480540109202</v>
      </c>
      <c r="J36">
        <v>5509.6225519644358</v>
      </c>
      <c r="L36" t="s">
        <v>83</v>
      </c>
      <c r="N36" s="11">
        <f t="shared" si="1"/>
        <v>43102</v>
      </c>
    </row>
    <row r="37" spans="1:14" x14ac:dyDescent="0.35">
      <c r="A37" t="s">
        <v>65</v>
      </c>
      <c r="B37" t="s">
        <v>79</v>
      </c>
      <c r="C37" s="11">
        <v>43224</v>
      </c>
      <c r="D37">
        <v>7889.3417784171897</v>
      </c>
      <c r="E37">
        <v>15871.981169596816</v>
      </c>
      <c r="F37">
        <v>6.5407858267071814</v>
      </c>
      <c r="G37">
        <v>10.707705608864016</v>
      </c>
      <c r="H37">
        <v>3334.6630127765161</v>
      </c>
      <c r="I37">
        <v>32.604364856332261</v>
      </c>
      <c r="J37">
        <v>4647.9763784031111</v>
      </c>
      <c r="L37" t="s">
        <v>83</v>
      </c>
      <c r="N37" s="11">
        <f t="shared" si="1"/>
        <v>43102</v>
      </c>
    </row>
    <row r="38" spans="1:14" x14ac:dyDescent="0.35">
      <c r="A38" t="s">
        <v>65</v>
      </c>
      <c r="B38" t="s">
        <v>80</v>
      </c>
      <c r="C38" s="11">
        <v>43151</v>
      </c>
      <c r="E38">
        <v>1091.405529953917</v>
      </c>
      <c r="G38">
        <v>3.3145277945916534</v>
      </c>
      <c r="H38">
        <v>825.64516129032256</v>
      </c>
      <c r="I38">
        <v>40.574716208299755</v>
      </c>
      <c r="J38">
        <v>265.76036866359453</v>
      </c>
      <c r="L38" t="s">
        <v>84</v>
      </c>
      <c r="N38" s="11">
        <f t="shared" si="1"/>
        <v>43102</v>
      </c>
    </row>
    <row r="39" spans="1:14" x14ac:dyDescent="0.35">
      <c r="A39" t="s">
        <v>65</v>
      </c>
      <c r="B39" t="s">
        <v>80</v>
      </c>
      <c r="C39" s="11">
        <v>43202</v>
      </c>
      <c r="D39">
        <v>2750.5770645467487</v>
      </c>
      <c r="E39">
        <v>11194.851150925486</v>
      </c>
      <c r="G39">
        <v>6.5010625385225138</v>
      </c>
      <c r="H39">
        <v>3360.076204318937</v>
      </c>
      <c r="I39">
        <v>20.414354213648235</v>
      </c>
      <c r="J39">
        <v>5084.1978820598006</v>
      </c>
      <c r="L39" t="s">
        <v>84</v>
      </c>
      <c r="N39" s="11">
        <f t="shared" si="1"/>
        <v>43102</v>
      </c>
    </row>
    <row r="40" spans="1:14" x14ac:dyDescent="0.35">
      <c r="A40" t="s">
        <v>65</v>
      </c>
      <c r="B40" t="s">
        <v>80</v>
      </c>
      <c r="C40" s="11">
        <v>43224</v>
      </c>
      <c r="D40">
        <v>6154.2196910594466</v>
      </c>
      <c r="E40">
        <v>12953.65780109568</v>
      </c>
      <c r="F40">
        <v>6.4909957008135732</v>
      </c>
      <c r="G40">
        <v>10.358003404843361</v>
      </c>
      <c r="H40">
        <v>2990.898985367799</v>
      </c>
      <c r="I40">
        <v>35.320009341860278</v>
      </c>
      <c r="J40">
        <v>3808.5391246684349</v>
      </c>
      <c r="L40" t="s">
        <v>84</v>
      </c>
      <c r="N40" s="11">
        <f t="shared" si="1"/>
        <v>43102</v>
      </c>
    </row>
    <row r="41" spans="1:14" x14ac:dyDescent="0.35">
      <c r="A41" t="s">
        <v>65</v>
      </c>
      <c r="B41" t="s">
        <v>81</v>
      </c>
      <c r="C41" s="11">
        <v>43151</v>
      </c>
      <c r="E41">
        <v>1461.2142289348169</v>
      </c>
      <c r="G41">
        <v>3.3545838067394786</v>
      </c>
      <c r="H41">
        <v>910.42395336512982</v>
      </c>
      <c r="I41">
        <v>35.249725316405119</v>
      </c>
      <c r="J41">
        <v>550.79027556968731</v>
      </c>
      <c r="L41" t="s">
        <v>85</v>
      </c>
      <c r="N41" s="11">
        <f t="shared" si="1"/>
        <v>43102</v>
      </c>
    </row>
    <row r="42" spans="1:14" x14ac:dyDescent="0.35">
      <c r="A42" t="s">
        <v>65</v>
      </c>
      <c r="B42" t="s">
        <v>81</v>
      </c>
      <c r="C42" s="11">
        <v>43202</v>
      </c>
      <c r="D42">
        <v>2162.1094235033261</v>
      </c>
      <c r="E42">
        <v>9946.2634700665185</v>
      </c>
      <c r="G42">
        <v>7.3532893043523941</v>
      </c>
      <c r="H42">
        <v>2750.6573725055432</v>
      </c>
      <c r="I42">
        <v>28.225613451176272</v>
      </c>
      <c r="J42">
        <v>5033.4966740576501</v>
      </c>
      <c r="L42" t="s">
        <v>85</v>
      </c>
      <c r="N42" s="11">
        <f t="shared" si="1"/>
        <v>43102</v>
      </c>
    </row>
    <row r="43" spans="1:14" x14ac:dyDescent="0.35">
      <c r="A43" t="s">
        <v>65</v>
      </c>
      <c r="B43" t="s">
        <v>81</v>
      </c>
      <c r="C43" s="11">
        <v>43224</v>
      </c>
      <c r="D43">
        <v>7036.48418972332</v>
      </c>
      <c r="E43">
        <v>15127.093050065876</v>
      </c>
      <c r="F43">
        <v>6.4761683390445928</v>
      </c>
      <c r="G43">
        <v>13.274800462985024</v>
      </c>
      <c r="H43">
        <v>3498.1785243741765</v>
      </c>
      <c r="I43">
        <v>37.996321429033884</v>
      </c>
      <c r="J43">
        <v>4592.430335968379</v>
      </c>
      <c r="L43" t="s">
        <v>85</v>
      </c>
      <c r="N43" s="11">
        <f t="shared" si="1"/>
        <v>43102</v>
      </c>
    </row>
    <row r="44" spans="1:14" x14ac:dyDescent="0.35">
      <c r="A44" t="s">
        <v>65</v>
      </c>
      <c r="B44" t="s">
        <v>78</v>
      </c>
      <c r="C44" s="11">
        <v>43151</v>
      </c>
      <c r="E44">
        <v>1257.4506079027356</v>
      </c>
      <c r="G44">
        <v>2.8632711070780372</v>
      </c>
      <c r="H44">
        <v>787.03457446808511</v>
      </c>
      <c r="I44">
        <v>36.894571641003445</v>
      </c>
      <c r="J44">
        <v>470.41603343465044</v>
      </c>
      <c r="L44" t="s">
        <v>86</v>
      </c>
      <c r="N44" s="11">
        <f t="shared" si="1"/>
        <v>43102</v>
      </c>
    </row>
    <row r="45" spans="1:14" x14ac:dyDescent="0.35">
      <c r="A45" t="s">
        <v>65</v>
      </c>
      <c r="B45" t="s">
        <v>78</v>
      </c>
      <c r="C45" s="11">
        <v>43202</v>
      </c>
      <c r="D45">
        <v>2849.5917156693185</v>
      </c>
      <c r="E45">
        <v>11541.647313501671</v>
      </c>
      <c r="G45">
        <v>9.6398500020719542</v>
      </c>
      <c r="H45">
        <v>3315.4312636919176</v>
      </c>
      <c r="I45">
        <v>29.057624244847826</v>
      </c>
      <c r="J45">
        <v>5376.6243341404361</v>
      </c>
      <c r="L45" t="s">
        <v>86</v>
      </c>
      <c r="N45" s="11">
        <f t="shared" si="1"/>
        <v>43102</v>
      </c>
    </row>
    <row r="46" spans="1:14" x14ac:dyDescent="0.35">
      <c r="A46" t="s">
        <v>65</v>
      </c>
      <c r="B46" t="s">
        <v>78</v>
      </c>
      <c r="C46" s="11">
        <v>43224</v>
      </c>
      <c r="D46">
        <v>6081.7649188240457</v>
      </c>
      <c r="E46">
        <v>13608.975665496562</v>
      </c>
      <c r="F46">
        <v>5.5049655523710266</v>
      </c>
      <c r="G46">
        <v>13.383433133487959</v>
      </c>
      <c r="H46">
        <v>3039.3508848910342</v>
      </c>
      <c r="I46">
        <v>43.708485289625258</v>
      </c>
      <c r="J46">
        <v>4487.8598617814832</v>
      </c>
      <c r="L46" t="s">
        <v>86</v>
      </c>
      <c r="N46" s="11">
        <f t="shared" si="1"/>
        <v>43102</v>
      </c>
    </row>
  </sheetData>
  <autoFilter ref="A1:J46" xr:uid="{957CD54A-9794-4EAC-AB29-7534383A542F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109E2-4925-43C9-A88D-C8777AB01B46}">
  <dimension ref="A1:P49"/>
  <sheetViews>
    <sheetView tabSelected="1" topLeftCell="A13" workbookViewId="0">
      <selection activeCell="H38" sqref="H38"/>
    </sheetView>
  </sheetViews>
  <sheetFormatPr defaultRowHeight="14.5" x14ac:dyDescent="0.35"/>
  <cols>
    <col min="4" max="4" width="9.7265625" bestFit="1" customWidth="1"/>
  </cols>
  <sheetData>
    <row r="1" spans="1:16" x14ac:dyDescent="0.35">
      <c r="A1" t="s">
        <v>0</v>
      </c>
      <c r="B1" t="s">
        <v>1</v>
      </c>
      <c r="C1" t="s">
        <v>97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87</v>
      </c>
      <c r="M1" t="s">
        <v>98</v>
      </c>
      <c r="N1" t="s">
        <v>148</v>
      </c>
      <c r="O1" t="s">
        <v>149</v>
      </c>
      <c r="P1" t="s">
        <v>154</v>
      </c>
    </row>
    <row r="2" spans="1:16" x14ac:dyDescent="0.35">
      <c r="A2" t="s">
        <v>55</v>
      </c>
      <c r="B2">
        <v>150</v>
      </c>
      <c r="C2">
        <v>150</v>
      </c>
      <c r="D2" s="11">
        <v>43235</v>
      </c>
      <c r="K2">
        <v>4.9118505428866435</v>
      </c>
      <c r="L2" s="11">
        <v>43112</v>
      </c>
      <c r="M2">
        <v>100</v>
      </c>
      <c r="N2">
        <v>60.25</v>
      </c>
      <c r="O2">
        <v>90.5</v>
      </c>
      <c r="P2">
        <v>116.5</v>
      </c>
    </row>
    <row r="3" spans="1:16" x14ac:dyDescent="0.35">
      <c r="A3" t="s">
        <v>55</v>
      </c>
      <c r="B3">
        <v>300</v>
      </c>
      <c r="C3">
        <v>150</v>
      </c>
      <c r="D3" s="11">
        <f>D2</f>
        <v>43235</v>
      </c>
      <c r="K3">
        <v>5.4471993003043693</v>
      </c>
      <c r="L3" s="11">
        <f>L2</f>
        <v>43112</v>
      </c>
      <c r="M3">
        <v>142.5</v>
      </c>
      <c r="N3">
        <v>61</v>
      </c>
      <c r="O3">
        <v>90.5</v>
      </c>
      <c r="P3">
        <v>118</v>
      </c>
    </row>
    <row r="4" spans="1:16" x14ac:dyDescent="0.35">
      <c r="A4" t="s">
        <v>55</v>
      </c>
      <c r="B4">
        <v>450</v>
      </c>
      <c r="C4">
        <v>150</v>
      </c>
      <c r="D4" s="11">
        <f t="shared" ref="D4:D49" si="0">D3</f>
        <v>43235</v>
      </c>
      <c r="K4">
        <v>4.6433598803216878</v>
      </c>
      <c r="L4" s="11">
        <f t="shared" ref="L4:L13" si="1">L3</f>
        <v>43112</v>
      </c>
      <c r="M4">
        <v>175</v>
      </c>
      <c r="N4">
        <v>59</v>
      </c>
      <c r="O4">
        <v>90.75</v>
      </c>
      <c r="P4">
        <v>117.25</v>
      </c>
    </row>
    <row r="5" spans="1:16" x14ac:dyDescent="0.35">
      <c r="A5" t="s">
        <v>55</v>
      </c>
      <c r="B5">
        <v>600</v>
      </c>
      <c r="C5">
        <v>150</v>
      </c>
      <c r="D5" s="11">
        <f t="shared" si="0"/>
        <v>43235</v>
      </c>
      <c r="K5">
        <v>5.7611754902117482</v>
      </c>
      <c r="L5" s="11">
        <f t="shared" si="1"/>
        <v>43112</v>
      </c>
      <c r="M5">
        <v>347.5</v>
      </c>
      <c r="N5">
        <v>60</v>
      </c>
      <c r="O5">
        <v>91.25</v>
      </c>
      <c r="P5">
        <v>117.75</v>
      </c>
    </row>
    <row r="6" spans="1:16" x14ac:dyDescent="0.35">
      <c r="A6" t="s">
        <v>55</v>
      </c>
      <c r="B6">
        <v>150</v>
      </c>
      <c r="C6">
        <v>200</v>
      </c>
      <c r="D6" s="11">
        <f t="shared" si="0"/>
        <v>43235</v>
      </c>
      <c r="K6">
        <v>3.560602289321845</v>
      </c>
      <c r="L6" s="11">
        <f t="shared" si="1"/>
        <v>43112</v>
      </c>
      <c r="M6">
        <v>135</v>
      </c>
      <c r="N6">
        <v>60.25</v>
      </c>
      <c r="O6">
        <v>90.5</v>
      </c>
      <c r="P6">
        <v>117</v>
      </c>
    </row>
    <row r="7" spans="1:16" x14ac:dyDescent="0.35">
      <c r="A7" t="s">
        <v>55</v>
      </c>
      <c r="B7">
        <v>300</v>
      </c>
      <c r="C7">
        <v>200</v>
      </c>
      <c r="D7" s="11">
        <f t="shared" si="0"/>
        <v>43235</v>
      </c>
      <c r="K7">
        <v>4.4454726142486187</v>
      </c>
      <c r="L7" s="11">
        <f t="shared" si="1"/>
        <v>43112</v>
      </c>
      <c r="M7">
        <v>237.5</v>
      </c>
      <c r="N7">
        <v>61.5</v>
      </c>
      <c r="O7">
        <v>91.25</v>
      </c>
      <c r="P7">
        <v>117</v>
      </c>
    </row>
    <row r="8" spans="1:16" x14ac:dyDescent="0.35">
      <c r="A8" t="s">
        <v>55</v>
      </c>
      <c r="B8">
        <v>450</v>
      </c>
      <c r="C8">
        <v>200</v>
      </c>
      <c r="D8" s="11">
        <f t="shared" si="0"/>
        <v>43235</v>
      </c>
      <c r="K8">
        <v>3.8668902986131379</v>
      </c>
      <c r="L8" s="11">
        <f t="shared" si="1"/>
        <v>43112</v>
      </c>
      <c r="M8">
        <v>225</v>
      </c>
      <c r="N8">
        <v>60</v>
      </c>
      <c r="O8">
        <v>90.5</v>
      </c>
      <c r="P8">
        <v>117</v>
      </c>
    </row>
    <row r="9" spans="1:16" x14ac:dyDescent="0.35">
      <c r="A9" t="s">
        <v>55</v>
      </c>
      <c r="B9">
        <v>600</v>
      </c>
      <c r="C9">
        <v>200</v>
      </c>
      <c r="D9" s="11">
        <f t="shared" si="0"/>
        <v>43235</v>
      </c>
      <c r="K9">
        <v>4.9138846356048536</v>
      </c>
      <c r="L9" s="11">
        <f t="shared" si="1"/>
        <v>43112</v>
      </c>
      <c r="M9">
        <v>370</v>
      </c>
      <c r="N9">
        <v>60.25</v>
      </c>
      <c r="O9">
        <v>90.5</v>
      </c>
      <c r="P9">
        <v>117.5</v>
      </c>
    </row>
    <row r="10" spans="1:16" x14ac:dyDescent="0.35">
      <c r="A10" t="s">
        <v>55</v>
      </c>
      <c r="B10">
        <v>150</v>
      </c>
      <c r="C10">
        <v>250</v>
      </c>
      <c r="D10" s="11">
        <f t="shared" si="0"/>
        <v>43235</v>
      </c>
      <c r="K10">
        <v>4.09852967910009</v>
      </c>
      <c r="L10" s="11">
        <f t="shared" si="1"/>
        <v>43112</v>
      </c>
      <c r="M10">
        <v>97.5</v>
      </c>
      <c r="N10">
        <v>61.25</v>
      </c>
      <c r="O10">
        <v>89.5</v>
      </c>
      <c r="P10">
        <v>118.75</v>
      </c>
    </row>
    <row r="11" spans="1:16" x14ac:dyDescent="0.35">
      <c r="A11" t="s">
        <v>55</v>
      </c>
      <c r="B11">
        <v>300</v>
      </c>
      <c r="C11">
        <v>250</v>
      </c>
      <c r="D11" s="11">
        <f t="shared" si="0"/>
        <v>43235</v>
      </c>
      <c r="K11">
        <v>4.6773262585650492</v>
      </c>
      <c r="L11" s="11">
        <f t="shared" si="1"/>
        <v>43112</v>
      </c>
      <c r="M11">
        <v>122.5</v>
      </c>
      <c r="N11">
        <v>60.75</v>
      </c>
      <c r="O11">
        <v>89.25</v>
      </c>
      <c r="P11">
        <v>119</v>
      </c>
    </row>
    <row r="12" spans="1:16" x14ac:dyDescent="0.35">
      <c r="A12" t="s">
        <v>55</v>
      </c>
      <c r="B12">
        <v>450</v>
      </c>
      <c r="C12">
        <v>250</v>
      </c>
      <c r="D12" s="11">
        <f t="shared" si="0"/>
        <v>43235</v>
      </c>
      <c r="K12">
        <v>5.4594025049967634</v>
      </c>
      <c r="L12" s="11">
        <f t="shared" si="1"/>
        <v>43112</v>
      </c>
      <c r="M12">
        <v>262.5</v>
      </c>
      <c r="N12">
        <v>60.25</v>
      </c>
      <c r="O12">
        <v>90</v>
      </c>
      <c r="P12">
        <v>117.5</v>
      </c>
    </row>
    <row r="13" spans="1:16" x14ac:dyDescent="0.35">
      <c r="A13" t="s">
        <v>55</v>
      </c>
      <c r="B13">
        <v>600</v>
      </c>
      <c r="C13">
        <v>250</v>
      </c>
      <c r="D13" s="11">
        <f t="shared" si="0"/>
        <v>43235</v>
      </c>
      <c r="K13">
        <v>6.4191921271277259</v>
      </c>
      <c r="L13" s="11">
        <f t="shared" si="1"/>
        <v>43112</v>
      </c>
      <c r="M13">
        <v>232.5</v>
      </c>
      <c r="N13">
        <v>60</v>
      </c>
      <c r="O13">
        <v>89.75</v>
      </c>
      <c r="P13">
        <v>118.25</v>
      </c>
    </row>
    <row r="14" spans="1:16" x14ac:dyDescent="0.35">
      <c r="A14" t="s">
        <v>61</v>
      </c>
      <c r="B14">
        <v>150</v>
      </c>
      <c r="C14">
        <v>150</v>
      </c>
      <c r="D14" s="11">
        <f t="shared" si="0"/>
        <v>43235</v>
      </c>
      <c r="K14">
        <v>5.5998594814141054</v>
      </c>
      <c r="L14" s="11">
        <v>43102</v>
      </c>
      <c r="M14">
        <v>242.5</v>
      </c>
      <c r="N14">
        <v>69</v>
      </c>
      <c r="O14">
        <v>100</v>
      </c>
      <c r="P14">
        <v>126.75</v>
      </c>
    </row>
    <row r="15" spans="1:16" x14ac:dyDescent="0.35">
      <c r="A15" t="s">
        <v>61</v>
      </c>
      <c r="B15">
        <v>300</v>
      </c>
      <c r="C15">
        <v>150</v>
      </c>
      <c r="D15" s="11">
        <f t="shared" si="0"/>
        <v>43235</v>
      </c>
      <c r="K15">
        <v>4.2444119416162405</v>
      </c>
      <c r="L15" s="11">
        <f>L14</f>
        <v>43102</v>
      </c>
      <c r="M15">
        <v>315</v>
      </c>
      <c r="N15">
        <v>67.25</v>
      </c>
      <c r="O15">
        <v>99.75</v>
      </c>
      <c r="P15">
        <v>126.5</v>
      </c>
    </row>
    <row r="16" spans="1:16" x14ac:dyDescent="0.35">
      <c r="A16" t="s">
        <v>61</v>
      </c>
      <c r="B16">
        <v>450</v>
      </c>
      <c r="C16">
        <v>150</v>
      </c>
      <c r="D16" s="11">
        <f t="shared" si="0"/>
        <v>43235</v>
      </c>
      <c r="K16">
        <v>4.6676171197209371</v>
      </c>
      <c r="L16" s="11">
        <f t="shared" ref="L16:L49" si="2">L15</f>
        <v>43102</v>
      </c>
      <c r="M16">
        <v>317.5</v>
      </c>
      <c r="N16">
        <v>67</v>
      </c>
      <c r="O16">
        <v>97</v>
      </c>
      <c r="P16">
        <v>125.75</v>
      </c>
    </row>
    <row r="17" spans="1:16" x14ac:dyDescent="0.35">
      <c r="A17" t="s">
        <v>61</v>
      </c>
      <c r="B17">
        <v>600</v>
      </c>
      <c r="C17">
        <v>150</v>
      </c>
      <c r="D17" s="11">
        <f t="shared" si="0"/>
        <v>43235</v>
      </c>
      <c r="K17">
        <v>4.82859103532906</v>
      </c>
      <c r="L17" s="11">
        <f t="shared" si="2"/>
        <v>43102</v>
      </c>
      <c r="M17">
        <v>345</v>
      </c>
      <c r="N17">
        <v>68.25</v>
      </c>
      <c r="O17">
        <v>97.5</v>
      </c>
      <c r="P17">
        <v>125.75</v>
      </c>
    </row>
    <row r="18" spans="1:16" x14ac:dyDescent="0.35">
      <c r="A18" t="s">
        <v>61</v>
      </c>
      <c r="B18">
        <v>150</v>
      </c>
      <c r="C18">
        <v>200</v>
      </c>
      <c r="D18" s="11">
        <f t="shared" si="0"/>
        <v>43235</v>
      </c>
      <c r="K18">
        <v>5.1657601353076394</v>
      </c>
      <c r="L18" s="11">
        <f t="shared" si="2"/>
        <v>43102</v>
      </c>
      <c r="M18">
        <v>260</v>
      </c>
      <c r="N18">
        <v>67.75</v>
      </c>
      <c r="O18">
        <v>99.75</v>
      </c>
      <c r="P18">
        <v>126.75</v>
      </c>
    </row>
    <row r="19" spans="1:16" x14ac:dyDescent="0.35">
      <c r="A19" t="s">
        <v>61</v>
      </c>
      <c r="B19">
        <v>300</v>
      </c>
      <c r="C19">
        <v>200</v>
      </c>
      <c r="D19" s="11">
        <f t="shared" si="0"/>
        <v>43235</v>
      </c>
      <c r="K19">
        <v>6.3648606050893335</v>
      </c>
      <c r="L19" s="11">
        <f t="shared" si="2"/>
        <v>43102</v>
      </c>
      <c r="M19">
        <v>305</v>
      </c>
      <c r="N19">
        <v>67.75</v>
      </c>
      <c r="O19">
        <v>99.25</v>
      </c>
      <c r="P19">
        <v>126.5</v>
      </c>
    </row>
    <row r="20" spans="1:16" x14ac:dyDescent="0.35">
      <c r="A20" t="s">
        <v>61</v>
      </c>
      <c r="B20">
        <v>450</v>
      </c>
      <c r="C20">
        <v>200</v>
      </c>
      <c r="D20" s="11">
        <f t="shared" si="0"/>
        <v>43235</v>
      </c>
      <c r="K20">
        <v>5.4421718154712826</v>
      </c>
      <c r="L20" s="11">
        <f t="shared" si="2"/>
        <v>43102</v>
      </c>
      <c r="M20">
        <v>320</v>
      </c>
      <c r="N20">
        <v>67.25</v>
      </c>
      <c r="O20">
        <v>97.25</v>
      </c>
      <c r="P20">
        <v>125.5</v>
      </c>
    </row>
    <row r="21" spans="1:16" x14ac:dyDescent="0.35">
      <c r="A21" t="s">
        <v>61</v>
      </c>
      <c r="B21">
        <v>600</v>
      </c>
      <c r="C21">
        <v>200</v>
      </c>
      <c r="D21" s="11">
        <f t="shared" si="0"/>
        <v>43235</v>
      </c>
      <c r="K21">
        <v>3.8756725008528519</v>
      </c>
      <c r="L21" s="11">
        <f t="shared" si="2"/>
        <v>43102</v>
      </c>
      <c r="M21">
        <v>345</v>
      </c>
      <c r="N21">
        <v>65.75</v>
      </c>
      <c r="O21">
        <v>89.75</v>
      </c>
      <c r="P21">
        <v>125.5</v>
      </c>
    </row>
    <row r="22" spans="1:16" x14ac:dyDescent="0.35">
      <c r="A22" t="s">
        <v>61</v>
      </c>
      <c r="B22">
        <v>150</v>
      </c>
      <c r="C22">
        <v>250</v>
      </c>
      <c r="D22" s="11">
        <f t="shared" si="0"/>
        <v>43235</v>
      </c>
      <c r="K22">
        <v>6.4133683180799679</v>
      </c>
      <c r="L22" s="11">
        <f t="shared" si="2"/>
        <v>43102</v>
      </c>
      <c r="M22">
        <v>232.5</v>
      </c>
      <c r="N22">
        <v>67.75</v>
      </c>
      <c r="O22">
        <v>99.25</v>
      </c>
      <c r="P22">
        <v>127.25</v>
      </c>
    </row>
    <row r="23" spans="1:16" x14ac:dyDescent="0.35">
      <c r="A23" t="s">
        <v>61</v>
      </c>
      <c r="B23">
        <v>300</v>
      </c>
      <c r="C23">
        <v>250</v>
      </c>
      <c r="D23" s="11">
        <f t="shared" si="0"/>
        <v>43235</v>
      </c>
      <c r="K23">
        <v>6.0981494061846151</v>
      </c>
      <c r="L23" s="11">
        <f t="shared" si="2"/>
        <v>43102</v>
      </c>
      <c r="M23">
        <v>257.5</v>
      </c>
      <c r="N23">
        <v>69</v>
      </c>
      <c r="O23">
        <v>99</v>
      </c>
      <c r="P23">
        <v>127</v>
      </c>
    </row>
    <row r="24" spans="1:16" x14ac:dyDescent="0.35">
      <c r="A24" t="s">
        <v>61</v>
      </c>
      <c r="B24">
        <v>450</v>
      </c>
      <c r="C24">
        <v>250</v>
      </c>
      <c r="D24" s="11">
        <f t="shared" si="0"/>
        <v>43235</v>
      </c>
      <c r="K24">
        <v>5.7384737896877942</v>
      </c>
      <c r="L24" s="11">
        <f t="shared" si="2"/>
        <v>43102</v>
      </c>
      <c r="M24">
        <v>307.5</v>
      </c>
      <c r="N24">
        <v>68</v>
      </c>
      <c r="O24">
        <v>97.75</v>
      </c>
      <c r="P24">
        <v>127</v>
      </c>
    </row>
    <row r="25" spans="1:16" x14ac:dyDescent="0.35">
      <c r="A25" t="s">
        <v>61</v>
      </c>
      <c r="B25">
        <v>600</v>
      </c>
      <c r="C25">
        <v>250</v>
      </c>
      <c r="D25" s="11">
        <f t="shared" si="0"/>
        <v>43235</v>
      </c>
      <c r="K25">
        <v>5.0236092384875111</v>
      </c>
      <c r="L25" s="11">
        <f t="shared" si="2"/>
        <v>43102</v>
      </c>
      <c r="M25">
        <v>315</v>
      </c>
      <c r="N25">
        <v>68</v>
      </c>
      <c r="O25">
        <v>98.5</v>
      </c>
      <c r="P25">
        <v>128.5</v>
      </c>
    </row>
    <row r="26" spans="1:16" x14ac:dyDescent="0.35">
      <c r="A26" t="s">
        <v>65</v>
      </c>
      <c r="B26">
        <v>150</v>
      </c>
      <c r="C26">
        <v>150</v>
      </c>
      <c r="D26" s="11">
        <f t="shared" si="0"/>
        <v>43235</v>
      </c>
      <c r="K26">
        <v>5.2214927240079927</v>
      </c>
      <c r="L26" s="11">
        <f t="shared" si="2"/>
        <v>43102</v>
      </c>
      <c r="M26">
        <v>100</v>
      </c>
      <c r="N26">
        <v>69.75</v>
      </c>
      <c r="O26">
        <v>98.25</v>
      </c>
      <c r="P26">
        <v>115.5</v>
      </c>
    </row>
    <row r="27" spans="1:16" x14ac:dyDescent="0.35">
      <c r="A27" t="s">
        <v>65</v>
      </c>
      <c r="B27">
        <v>300</v>
      </c>
      <c r="C27">
        <v>150</v>
      </c>
      <c r="D27" s="11">
        <f t="shared" si="0"/>
        <v>43235</v>
      </c>
      <c r="K27">
        <v>6.6589398947721001</v>
      </c>
      <c r="L27" s="11">
        <f t="shared" si="2"/>
        <v>43102</v>
      </c>
      <c r="M27">
        <v>222.5</v>
      </c>
      <c r="N27">
        <v>64.75</v>
      </c>
      <c r="O27">
        <v>89.75</v>
      </c>
      <c r="P27">
        <v>123</v>
      </c>
    </row>
    <row r="28" spans="1:16" x14ac:dyDescent="0.35">
      <c r="A28" t="s">
        <v>65</v>
      </c>
      <c r="B28">
        <v>450</v>
      </c>
      <c r="C28">
        <v>150</v>
      </c>
      <c r="D28" s="11">
        <f t="shared" si="0"/>
        <v>43235</v>
      </c>
      <c r="K28">
        <v>5.9051504627436415</v>
      </c>
      <c r="L28" s="11">
        <f t="shared" si="2"/>
        <v>43102</v>
      </c>
      <c r="M28">
        <v>140</v>
      </c>
      <c r="N28">
        <v>67.75</v>
      </c>
      <c r="O28">
        <v>96.25</v>
      </c>
      <c r="P28">
        <v>122.5</v>
      </c>
    </row>
    <row r="29" spans="1:16" x14ac:dyDescent="0.35">
      <c r="A29" t="s">
        <v>65</v>
      </c>
      <c r="B29">
        <v>600</v>
      </c>
      <c r="C29">
        <v>150</v>
      </c>
      <c r="D29" s="11">
        <f t="shared" si="0"/>
        <v>43235</v>
      </c>
      <c r="K29">
        <v>6.8471095460325353</v>
      </c>
      <c r="L29" s="11">
        <f t="shared" si="2"/>
        <v>43102</v>
      </c>
      <c r="M29">
        <v>277.5</v>
      </c>
      <c r="N29">
        <v>66.5</v>
      </c>
      <c r="O29">
        <v>91.5</v>
      </c>
      <c r="P29">
        <v>123</v>
      </c>
    </row>
    <row r="30" spans="1:16" x14ac:dyDescent="0.35">
      <c r="A30" t="s">
        <v>65</v>
      </c>
      <c r="B30">
        <v>150</v>
      </c>
      <c r="C30">
        <v>200</v>
      </c>
      <c r="D30" s="11">
        <f t="shared" si="0"/>
        <v>43235</v>
      </c>
      <c r="K30">
        <v>6.1544546450895652</v>
      </c>
      <c r="L30" s="11">
        <f t="shared" si="2"/>
        <v>43102</v>
      </c>
      <c r="M30">
        <v>135</v>
      </c>
      <c r="N30">
        <v>68.75</v>
      </c>
      <c r="O30">
        <v>96</v>
      </c>
      <c r="P30">
        <v>122.5</v>
      </c>
    </row>
    <row r="31" spans="1:16" x14ac:dyDescent="0.35">
      <c r="A31" t="s">
        <v>65</v>
      </c>
      <c r="B31">
        <v>300</v>
      </c>
      <c r="C31">
        <v>200</v>
      </c>
      <c r="D31" s="11">
        <f t="shared" si="0"/>
        <v>43235</v>
      </c>
      <c r="K31">
        <v>6.0158674417095002</v>
      </c>
      <c r="L31" s="11">
        <f t="shared" si="2"/>
        <v>43102</v>
      </c>
      <c r="M31">
        <v>142.5</v>
      </c>
      <c r="N31">
        <v>68.75</v>
      </c>
      <c r="O31">
        <v>97.5</v>
      </c>
      <c r="P31">
        <v>123</v>
      </c>
    </row>
    <row r="32" spans="1:16" x14ac:dyDescent="0.35">
      <c r="A32" t="s">
        <v>65</v>
      </c>
      <c r="B32">
        <v>450</v>
      </c>
      <c r="C32">
        <v>200</v>
      </c>
      <c r="D32" s="11">
        <f t="shared" si="0"/>
        <v>43235</v>
      </c>
      <c r="K32">
        <v>6.6871964984597598</v>
      </c>
      <c r="L32" s="11">
        <f t="shared" si="2"/>
        <v>43102</v>
      </c>
      <c r="M32">
        <v>170</v>
      </c>
      <c r="N32">
        <v>67.5</v>
      </c>
      <c r="O32">
        <v>91</v>
      </c>
      <c r="P32">
        <v>123</v>
      </c>
    </row>
    <row r="33" spans="1:16" x14ac:dyDescent="0.35">
      <c r="A33" t="s">
        <v>65</v>
      </c>
      <c r="B33">
        <v>600</v>
      </c>
      <c r="C33">
        <v>200</v>
      </c>
      <c r="D33" s="11">
        <f t="shared" si="0"/>
        <v>43235</v>
      </c>
      <c r="K33">
        <v>7.2607083219829613</v>
      </c>
      <c r="L33" s="11">
        <f t="shared" si="2"/>
        <v>43102</v>
      </c>
      <c r="M33">
        <v>215</v>
      </c>
      <c r="N33">
        <v>66.75</v>
      </c>
      <c r="O33">
        <v>92</v>
      </c>
      <c r="P33">
        <v>123</v>
      </c>
    </row>
    <row r="34" spans="1:16" x14ac:dyDescent="0.35">
      <c r="A34" t="s">
        <v>65</v>
      </c>
      <c r="B34">
        <v>150</v>
      </c>
      <c r="C34">
        <v>250</v>
      </c>
      <c r="D34" s="11">
        <f t="shared" si="0"/>
        <v>43235</v>
      </c>
      <c r="K34">
        <v>4.7944687039572544</v>
      </c>
      <c r="L34" s="11">
        <f t="shared" si="2"/>
        <v>43102</v>
      </c>
      <c r="M34">
        <v>90</v>
      </c>
      <c r="N34">
        <v>68.5</v>
      </c>
      <c r="O34">
        <v>96</v>
      </c>
      <c r="P34">
        <v>124</v>
      </c>
    </row>
    <row r="35" spans="1:16" x14ac:dyDescent="0.35">
      <c r="A35" t="s">
        <v>65</v>
      </c>
      <c r="B35">
        <v>300</v>
      </c>
      <c r="C35">
        <v>250</v>
      </c>
      <c r="D35" s="11">
        <f t="shared" si="0"/>
        <v>43235</v>
      </c>
      <c r="K35">
        <v>5.1297500230952426</v>
      </c>
      <c r="L35" s="11">
        <f t="shared" si="2"/>
        <v>43102</v>
      </c>
      <c r="M35">
        <v>192.5</v>
      </c>
      <c r="N35">
        <v>68.5</v>
      </c>
      <c r="O35">
        <v>91</v>
      </c>
      <c r="P35">
        <v>123.5</v>
      </c>
    </row>
    <row r="36" spans="1:16" x14ac:dyDescent="0.35">
      <c r="A36" t="s">
        <v>65</v>
      </c>
      <c r="B36">
        <v>450</v>
      </c>
      <c r="C36">
        <v>250</v>
      </c>
      <c r="D36" s="11">
        <f t="shared" si="0"/>
        <v>43235</v>
      </c>
      <c r="K36">
        <v>7.9418249117171698</v>
      </c>
      <c r="L36" s="11">
        <f t="shared" si="2"/>
        <v>43102</v>
      </c>
      <c r="M36">
        <v>212.5</v>
      </c>
      <c r="N36">
        <v>67.75</v>
      </c>
      <c r="O36">
        <v>94.25</v>
      </c>
      <c r="P36">
        <v>122</v>
      </c>
    </row>
    <row r="37" spans="1:16" x14ac:dyDescent="0.35">
      <c r="A37" t="s">
        <v>65</v>
      </c>
      <c r="B37">
        <v>600</v>
      </c>
      <c r="C37">
        <v>250</v>
      </c>
      <c r="D37" s="11">
        <f t="shared" si="0"/>
        <v>43235</v>
      </c>
      <c r="K37">
        <v>7.028195250933166</v>
      </c>
      <c r="L37" s="11">
        <f t="shared" si="2"/>
        <v>43102</v>
      </c>
      <c r="M37">
        <v>250</v>
      </c>
      <c r="N37">
        <v>66.75</v>
      </c>
      <c r="O37">
        <v>95.75</v>
      </c>
      <c r="P37">
        <v>123</v>
      </c>
    </row>
    <row r="38" spans="1:16" x14ac:dyDescent="0.35">
      <c r="A38" t="s">
        <v>92</v>
      </c>
      <c r="B38">
        <v>150</v>
      </c>
      <c r="C38">
        <v>150</v>
      </c>
      <c r="D38" s="11">
        <f t="shared" si="0"/>
        <v>43235</v>
      </c>
      <c r="K38">
        <v>3.1961722917327782</v>
      </c>
      <c r="L38" s="11">
        <f t="shared" si="2"/>
        <v>43102</v>
      </c>
      <c r="M38">
        <v>135</v>
      </c>
      <c r="N38">
        <v>70</v>
      </c>
      <c r="O38">
        <v>101.5</v>
      </c>
      <c r="P38">
        <v>129</v>
      </c>
    </row>
    <row r="39" spans="1:16" x14ac:dyDescent="0.35">
      <c r="A39" t="s">
        <v>92</v>
      </c>
      <c r="B39">
        <v>300</v>
      </c>
      <c r="C39">
        <v>150</v>
      </c>
      <c r="D39" s="11">
        <f t="shared" si="0"/>
        <v>43235</v>
      </c>
      <c r="K39">
        <v>3.2522378518806594</v>
      </c>
      <c r="L39" s="11">
        <f t="shared" si="2"/>
        <v>43102</v>
      </c>
      <c r="M39">
        <v>217.5</v>
      </c>
      <c r="N39">
        <v>70.5</v>
      </c>
      <c r="O39">
        <v>101.75</v>
      </c>
      <c r="P39">
        <v>128.75</v>
      </c>
    </row>
    <row r="40" spans="1:16" x14ac:dyDescent="0.35">
      <c r="A40" t="s">
        <v>92</v>
      </c>
      <c r="B40">
        <v>450</v>
      </c>
      <c r="C40">
        <v>150</v>
      </c>
      <c r="D40" s="11">
        <f t="shared" si="0"/>
        <v>43235</v>
      </c>
      <c r="K40">
        <v>2.8099732224116014</v>
      </c>
      <c r="L40" s="11">
        <f t="shared" si="2"/>
        <v>43102</v>
      </c>
      <c r="M40">
        <v>265</v>
      </c>
      <c r="N40">
        <v>70.25</v>
      </c>
      <c r="O40">
        <v>101.25</v>
      </c>
      <c r="P40">
        <v>128.5</v>
      </c>
    </row>
    <row r="41" spans="1:16" x14ac:dyDescent="0.35">
      <c r="A41" t="s">
        <v>92</v>
      </c>
      <c r="B41">
        <v>600</v>
      </c>
      <c r="C41">
        <v>150</v>
      </c>
      <c r="D41" s="11">
        <f t="shared" si="0"/>
        <v>43235</v>
      </c>
      <c r="K41">
        <v>2.7494715216664405</v>
      </c>
      <c r="L41" s="11">
        <f t="shared" si="2"/>
        <v>43102</v>
      </c>
      <c r="M41">
        <v>290</v>
      </c>
      <c r="N41">
        <v>69.25</v>
      </c>
      <c r="O41">
        <v>101.5</v>
      </c>
      <c r="P41">
        <v>128</v>
      </c>
    </row>
    <row r="42" spans="1:16" x14ac:dyDescent="0.35">
      <c r="A42" t="s">
        <v>92</v>
      </c>
      <c r="B42">
        <v>150</v>
      </c>
      <c r="C42">
        <v>200</v>
      </c>
      <c r="D42" s="11">
        <f t="shared" si="0"/>
        <v>43235</v>
      </c>
      <c r="K42">
        <v>3.0498890648369628</v>
      </c>
      <c r="L42" s="11">
        <f t="shared" si="2"/>
        <v>43102</v>
      </c>
      <c r="M42">
        <v>127.5</v>
      </c>
      <c r="N42">
        <v>70</v>
      </c>
      <c r="O42">
        <v>101.75</v>
      </c>
      <c r="P42">
        <v>129.25</v>
      </c>
    </row>
    <row r="43" spans="1:16" x14ac:dyDescent="0.35">
      <c r="A43" t="s">
        <v>92</v>
      </c>
      <c r="B43">
        <v>300</v>
      </c>
      <c r="C43">
        <v>200</v>
      </c>
      <c r="D43" s="11">
        <f t="shared" si="0"/>
        <v>43235</v>
      </c>
      <c r="K43">
        <v>2.4409047133010144</v>
      </c>
      <c r="L43" s="11">
        <f t="shared" si="2"/>
        <v>43102</v>
      </c>
      <c r="M43">
        <v>170</v>
      </c>
      <c r="N43">
        <v>70</v>
      </c>
      <c r="O43">
        <v>101.25</v>
      </c>
      <c r="P43">
        <v>121.25</v>
      </c>
    </row>
    <row r="44" spans="1:16" x14ac:dyDescent="0.35">
      <c r="A44" t="s">
        <v>92</v>
      </c>
      <c r="B44">
        <v>450</v>
      </c>
      <c r="C44">
        <v>200</v>
      </c>
      <c r="D44" s="11">
        <f t="shared" si="0"/>
        <v>43235</v>
      </c>
      <c r="K44">
        <v>2.674957691738149</v>
      </c>
      <c r="L44" s="11">
        <f t="shared" si="2"/>
        <v>43102</v>
      </c>
      <c r="M44">
        <v>262.5</v>
      </c>
      <c r="N44">
        <v>70.25</v>
      </c>
      <c r="O44">
        <v>101.5</v>
      </c>
      <c r="P44">
        <v>129</v>
      </c>
    </row>
    <row r="45" spans="1:16" x14ac:dyDescent="0.35">
      <c r="A45" t="s">
        <v>92</v>
      </c>
      <c r="B45">
        <v>600</v>
      </c>
      <c r="C45">
        <v>200</v>
      </c>
      <c r="D45" s="11">
        <f t="shared" si="0"/>
        <v>43235</v>
      </c>
      <c r="K45">
        <v>2.8609067877629517</v>
      </c>
      <c r="L45" s="11">
        <f t="shared" si="2"/>
        <v>43102</v>
      </c>
      <c r="M45">
        <v>312.5</v>
      </c>
      <c r="N45">
        <v>71</v>
      </c>
      <c r="O45">
        <v>101.5</v>
      </c>
      <c r="P45">
        <v>128.25</v>
      </c>
    </row>
    <row r="46" spans="1:16" x14ac:dyDescent="0.35">
      <c r="A46" t="s">
        <v>92</v>
      </c>
      <c r="B46">
        <v>150</v>
      </c>
      <c r="C46">
        <v>250</v>
      </c>
      <c r="D46" s="11">
        <f t="shared" si="0"/>
        <v>43235</v>
      </c>
      <c r="K46">
        <v>3.8951081676075443</v>
      </c>
      <c r="L46" s="11">
        <f t="shared" si="2"/>
        <v>43102</v>
      </c>
      <c r="M46">
        <v>92.5</v>
      </c>
      <c r="N46">
        <v>70.75</v>
      </c>
      <c r="O46">
        <v>100.5</v>
      </c>
      <c r="P46">
        <v>130.25</v>
      </c>
    </row>
    <row r="47" spans="1:16" x14ac:dyDescent="0.35">
      <c r="A47" t="s">
        <v>92</v>
      </c>
      <c r="B47">
        <v>300</v>
      </c>
      <c r="C47">
        <v>250</v>
      </c>
      <c r="D47" s="11">
        <f t="shared" si="0"/>
        <v>43235</v>
      </c>
      <c r="K47">
        <v>4.1502975667149471</v>
      </c>
      <c r="L47" s="11">
        <f t="shared" si="2"/>
        <v>43102</v>
      </c>
      <c r="M47">
        <v>177.5</v>
      </c>
      <c r="N47">
        <v>69.5</v>
      </c>
      <c r="O47">
        <v>101.25</v>
      </c>
      <c r="P47">
        <v>134.75</v>
      </c>
    </row>
    <row r="48" spans="1:16" x14ac:dyDescent="0.35">
      <c r="A48" t="s">
        <v>92</v>
      </c>
      <c r="B48">
        <v>450</v>
      </c>
      <c r="C48">
        <v>250</v>
      </c>
      <c r="D48" s="11">
        <f t="shared" si="0"/>
        <v>43235</v>
      </c>
      <c r="K48">
        <v>3.217692190467798</v>
      </c>
      <c r="L48" s="11">
        <f t="shared" si="2"/>
        <v>43102</v>
      </c>
      <c r="M48">
        <v>240</v>
      </c>
      <c r="N48">
        <v>68.75</v>
      </c>
      <c r="O48">
        <v>101</v>
      </c>
      <c r="P48">
        <v>128.25</v>
      </c>
    </row>
    <row r="49" spans="1:16" x14ac:dyDescent="0.35">
      <c r="A49" t="s">
        <v>92</v>
      </c>
      <c r="B49">
        <v>600</v>
      </c>
      <c r="C49">
        <v>250</v>
      </c>
      <c r="D49" s="11">
        <f t="shared" si="0"/>
        <v>43235</v>
      </c>
      <c r="K49">
        <v>3.5470274037807705</v>
      </c>
      <c r="L49" s="11">
        <f t="shared" si="2"/>
        <v>43102</v>
      </c>
      <c r="M49">
        <v>347.5</v>
      </c>
      <c r="N49">
        <v>70.25</v>
      </c>
      <c r="O49">
        <v>100.25</v>
      </c>
      <c r="P49">
        <v>128.25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31549-3599-46DC-93C4-4ECB73702C1A}">
  <dimension ref="A3:B9"/>
  <sheetViews>
    <sheetView workbookViewId="0">
      <selection activeCell="W23" sqref="W23"/>
    </sheetView>
  </sheetViews>
  <sheetFormatPr defaultRowHeight="14.5" x14ac:dyDescent="0.35"/>
  <cols>
    <col min="1" max="1" width="12.6328125" bestFit="1" customWidth="1"/>
    <col min="2" max="2" width="17" bestFit="1" customWidth="1"/>
  </cols>
  <sheetData>
    <row r="3" spans="1:2" x14ac:dyDescent="0.35">
      <c r="A3" s="5" t="s">
        <v>66</v>
      </c>
      <c r="B3" t="s">
        <v>111</v>
      </c>
    </row>
    <row r="4" spans="1:2" x14ac:dyDescent="0.35">
      <c r="A4" s="6">
        <v>150</v>
      </c>
      <c r="B4" s="10">
        <v>145.625</v>
      </c>
    </row>
    <row r="5" spans="1:2" x14ac:dyDescent="0.35">
      <c r="A5" s="6">
        <v>300</v>
      </c>
      <c r="B5" s="10">
        <v>208.54166666666666</v>
      </c>
    </row>
    <row r="6" spans="1:2" x14ac:dyDescent="0.35">
      <c r="A6" s="6">
        <v>450</v>
      </c>
      <c r="B6" s="10">
        <v>241.45833333333334</v>
      </c>
    </row>
    <row r="7" spans="1:2" x14ac:dyDescent="0.35">
      <c r="A7" s="6">
        <v>600</v>
      </c>
      <c r="B7" s="10">
        <v>303.95833333333331</v>
      </c>
    </row>
    <row r="8" spans="1:2" x14ac:dyDescent="0.35">
      <c r="A8" s="6" t="s">
        <v>67</v>
      </c>
      <c r="B8" s="10"/>
    </row>
    <row r="9" spans="1:2" x14ac:dyDescent="0.35">
      <c r="A9" s="6" t="s">
        <v>71</v>
      </c>
      <c r="B9" s="10">
        <v>224.89583333333334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8B34A-B276-4614-A529-8278D3FA21C8}">
  <dimension ref="A3:E71"/>
  <sheetViews>
    <sheetView workbookViewId="0">
      <selection activeCell="A4" sqref="A4:E68"/>
    </sheetView>
  </sheetViews>
  <sheetFormatPr defaultRowHeight="14.5" x14ac:dyDescent="0.35"/>
  <cols>
    <col min="1" max="1" width="13.90625" bestFit="1" customWidth="1"/>
    <col min="2" max="2" width="17" bestFit="1" customWidth="1"/>
    <col min="3" max="3" width="16.7265625" bestFit="1" customWidth="1"/>
    <col min="4" max="4" width="16.90625" bestFit="1" customWidth="1"/>
    <col min="5" max="5" width="18" bestFit="1" customWidth="1"/>
  </cols>
  <sheetData>
    <row r="3" spans="1:5" x14ac:dyDescent="0.35">
      <c r="A3" s="5" t="s">
        <v>66</v>
      </c>
      <c r="B3" t="s">
        <v>111</v>
      </c>
      <c r="C3" t="s">
        <v>151</v>
      </c>
      <c r="D3" t="s">
        <v>152</v>
      </c>
      <c r="E3" t="s">
        <v>153</v>
      </c>
    </row>
    <row r="4" spans="1:5" x14ac:dyDescent="0.35">
      <c r="A4" s="6" t="s">
        <v>55</v>
      </c>
      <c r="B4" s="10">
        <v>203.95833333333334</v>
      </c>
      <c r="C4" s="10">
        <v>60.375</v>
      </c>
      <c r="D4" s="10">
        <v>90.354166666666671</v>
      </c>
      <c r="E4" s="10">
        <v>117.625</v>
      </c>
    </row>
    <row r="5" spans="1:5" x14ac:dyDescent="0.35">
      <c r="A5" s="7">
        <v>150</v>
      </c>
      <c r="B5" s="10">
        <v>191.25</v>
      </c>
      <c r="C5" s="10">
        <v>60.0625</v>
      </c>
      <c r="D5" s="10">
        <v>90.75</v>
      </c>
      <c r="E5" s="10">
        <v>117.375</v>
      </c>
    </row>
    <row r="6" spans="1:5" x14ac:dyDescent="0.35">
      <c r="A6" s="8">
        <v>150</v>
      </c>
      <c r="B6" s="10">
        <v>100</v>
      </c>
      <c r="C6" s="10">
        <v>60.25</v>
      </c>
      <c r="D6" s="10">
        <v>90.5</v>
      </c>
      <c r="E6" s="10">
        <v>116.5</v>
      </c>
    </row>
    <row r="7" spans="1:5" x14ac:dyDescent="0.35">
      <c r="A7" s="8">
        <v>300</v>
      </c>
      <c r="B7" s="10">
        <v>142.5</v>
      </c>
      <c r="C7" s="10">
        <v>61</v>
      </c>
      <c r="D7" s="10">
        <v>90.5</v>
      </c>
      <c r="E7" s="10">
        <v>118</v>
      </c>
    </row>
    <row r="8" spans="1:5" x14ac:dyDescent="0.35">
      <c r="A8" s="8">
        <v>450</v>
      </c>
      <c r="B8" s="10">
        <v>175</v>
      </c>
      <c r="C8" s="10">
        <v>59</v>
      </c>
      <c r="D8" s="10">
        <v>90.75</v>
      </c>
      <c r="E8" s="10">
        <v>117.25</v>
      </c>
    </row>
    <row r="9" spans="1:5" x14ac:dyDescent="0.35">
      <c r="A9" s="8">
        <v>600</v>
      </c>
      <c r="B9" s="10">
        <v>347.5</v>
      </c>
      <c r="C9" s="10">
        <v>60</v>
      </c>
      <c r="D9" s="10">
        <v>91.25</v>
      </c>
      <c r="E9" s="10">
        <v>117.75</v>
      </c>
    </row>
    <row r="10" spans="1:5" x14ac:dyDescent="0.35">
      <c r="A10" s="7">
        <v>200</v>
      </c>
      <c r="B10" s="10">
        <v>241.875</v>
      </c>
      <c r="C10" s="10">
        <v>60.5</v>
      </c>
      <c r="D10" s="10">
        <v>90.6875</v>
      </c>
      <c r="E10" s="10">
        <v>117.125</v>
      </c>
    </row>
    <row r="11" spans="1:5" x14ac:dyDescent="0.35">
      <c r="A11" s="8">
        <v>150</v>
      </c>
      <c r="B11" s="10">
        <v>135</v>
      </c>
      <c r="C11" s="10">
        <v>60.25</v>
      </c>
      <c r="D11" s="10">
        <v>90.5</v>
      </c>
      <c r="E11" s="10">
        <v>117</v>
      </c>
    </row>
    <row r="12" spans="1:5" x14ac:dyDescent="0.35">
      <c r="A12" s="8">
        <v>300</v>
      </c>
      <c r="B12" s="10">
        <v>237.5</v>
      </c>
      <c r="C12" s="10">
        <v>61.5</v>
      </c>
      <c r="D12" s="10">
        <v>91.25</v>
      </c>
      <c r="E12" s="10">
        <v>117</v>
      </c>
    </row>
    <row r="13" spans="1:5" x14ac:dyDescent="0.35">
      <c r="A13" s="8">
        <v>450</v>
      </c>
      <c r="B13" s="10">
        <v>225</v>
      </c>
      <c r="C13" s="10">
        <v>60</v>
      </c>
      <c r="D13" s="10">
        <v>90.5</v>
      </c>
      <c r="E13" s="10">
        <v>117</v>
      </c>
    </row>
    <row r="14" spans="1:5" x14ac:dyDescent="0.35">
      <c r="A14" s="8">
        <v>600</v>
      </c>
      <c r="B14" s="10">
        <v>370</v>
      </c>
      <c r="C14" s="10">
        <v>60.25</v>
      </c>
      <c r="D14" s="10">
        <v>90.5</v>
      </c>
      <c r="E14" s="10">
        <v>117.5</v>
      </c>
    </row>
    <row r="15" spans="1:5" x14ac:dyDescent="0.35">
      <c r="A15" s="7">
        <v>250</v>
      </c>
      <c r="B15" s="10">
        <v>178.75</v>
      </c>
      <c r="C15" s="10">
        <v>60.5625</v>
      </c>
      <c r="D15" s="10">
        <v>89.625</v>
      </c>
      <c r="E15" s="10">
        <v>118.375</v>
      </c>
    </row>
    <row r="16" spans="1:5" x14ac:dyDescent="0.35">
      <c r="A16" s="8">
        <v>150</v>
      </c>
      <c r="B16" s="10">
        <v>97.5</v>
      </c>
      <c r="C16" s="10">
        <v>61.25</v>
      </c>
      <c r="D16" s="10">
        <v>89.5</v>
      </c>
      <c r="E16" s="10">
        <v>118.75</v>
      </c>
    </row>
    <row r="17" spans="1:5" x14ac:dyDescent="0.35">
      <c r="A17" s="8">
        <v>300</v>
      </c>
      <c r="B17" s="10">
        <v>122.5</v>
      </c>
      <c r="C17" s="10">
        <v>60.75</v>
      </c>
      <c r="D17" s="10">
        <v>89.25</v>
      </c>
      <c r="E17" s="10">
        <v>119</v>
      </c>
    </row>
    <row r="18" spans="1:5" x14ac:dyDescent="0.35">
      <c r="A18" s="8">
        <v>450</v>
      </c>
      <c r="B18" s="10">
        <v>262.5</v>
      </c>
      <c r="C18" s="10">
        <v>60.25</v>
      </c>
      <c r="D18" s="10">
        <v>90</v>
      </c>
      <c r="E18" s="10">
        <v>117.5</v>
      </c>
    </row>
    <row r="19" spans="1:5" x14ac:dyDescent="0.35">
      <c r="A19" s="8">
        <v>600</v>
      </c>
      <c r="B19" s="10">
        <v>232.5</v>
      </c>
      <c r="C19" s="10">
        <v>60</v>
      </c>
      <c r="D19" s="10">
        <v>89.75</v>
      </c>
      <c r="E19" s="10">
        <v>118.25</v>
      </c>
    </row>
    <row r="20" spans="1:5" x14ac:dyDescent="0.35">
      <c r="A20" s="6" t="s">
        <v>61</v>
      </c>
      <c r="B20" s="10">
        <v>296.875</v>
      </c>
      <c r="C20" s="10">
        <v>67.729166666666671</v>
      </c>
      <c r="D20" s="10">
        <v>97.895833333333329</v>
      </c>
      <c r="E20" s="10">
        <v>126.5625</v>
      </c>
    </row>
    <row r="21" spans="1:5" x14ac:dyDescent="0.35">
      <c r="A21" s="7">
        <v>150</v>
      </c>
      <c r="B21" s="10">
        <v>305</v>
      </c>
      <c r="C21" s="10">
        <v>67.875</v>
      </c>
      <c r="D21" s="10">
        <v>98.5625</v>
      </c>
      <c r="E21" s="10">
        <v>126.1875</v>
      </c>
    </row>
    <row r="22" spans="1:5" x14ac:dyDescent="0.35">
      <c r="A22" s="8">
        <v>150</v>
      </c>
      <c r="B22" s="10">
        <v>242.5</v>
      </c>
      <c r="C22" s="10">
        <v>69</v>
      </c>
      <c r="D22" s="10">
        <v>100</v>
      </c>
      <c r="E22" s="10">
        <v>126.75</v>
      </c>
    </row>
    <row r="23" spans="1:5" x14ac:dyDescent="0.35">
      <c r="A23" s="8">
        <v>300</v>
      </c>
      <c r="B23" s="10">
        <v>315</v>
      </c>
      <c r="C23" s="10">
        <v>67.25</v>
      </c>
      <c r="D23" s="10">
        <v>99.75</v>
      </c>
      <c r="E23" s="10">
        <v>126.5</v>
      </c>
    </row>
    <row r="24" spans="1:5" x14ac:dyDescent="0.35">
      <c r="A24" s="8">
        <v>450</v>
      </c>
      <c r="B24" s="10">
        <v>317.5</v>
      </c>
      <c r="C24" s="10">
        <v>67</v>
      </c>
      <c r="D24" s="10">
        <v>97</v>
      </c>
      <c r="E24" s="10">
        <v>125.75</v>
      </c>
    </row>
    <row r="25" spans="1:5" x14ac:dyDescent="0.35">
      <c r="A25" s="8">
        <v>600</v>
      </c>
      <c r="B25" s="10">
        <v>345</v>
      </c>
      <c r="C25" s="10">
        <v>68.25</v>
      </c>
      <c r="D25" s="10">
        <v>97.5</v>
      </c>
      <c r="E25" s="10">
        <v>125.75</v>
      </c>
    </row>
    <row r="26" spans="1:5" x14ac:dyDescent="0.35">
      <c r="A26" s="7">
        <v>200</v>
      </c>
      <c r="B26" s="10">
        <v>307.5</v>
      </c>
      <c r="C26" s="10">
        <v>67.125</v>
      </c>
      <c r="D26" s="10">
        <v>96.5</v>
      </c>
      <c r="E26" s="10">
        <v>126.0625</v>
      </c>
    </row>
    <row r="27" spans="1:5" x14ac:dyDescent="0.35">
      <c r="A27" s="8">
        <v>150</v>
      </c>
      <c r="B27" s="10">
        <v>260</v>
      </c>
      <c r="C27" s="10">
        <v>67.75</v>
      </c>
      <c r="D27" s="10">
        <v>99.75</v>
      </c>
      <c r="E27" s="10">
        <v>126.75</v>
      </c>
    </row>
    <row r="28" spans="1:5" x14ac:dyDescent="0.35">
      <c r="A28" s="8">
        <v>300</v>
      </c>
      <c r="B28" s="10">
        <v>305</v>
      </c>
      <c r="C28" s="10">
        <v>67.75</v>
      </c>
      <c r="D28" s="10">
        <v>99.25</v>
      </c>
      <c r="E28" s="10">
        <v>126.5</v>
      </c>
    </row>
    <row r="29" spans="1:5" x14ac:dyDescent="0.35">
      <c r="A29" s="8">
        <v>450</v>
      </c>
      <c r="B29" s="10">
        <v>320</v>
      </c>
      <c r="C29" s="10">
        <v>67.25</v>
      </c>
      <c r="D29" s="10">
        <v>97.25</v>
      </c>
      <c r="E29" s="10">
        <v>125.5</v>
      </c>
    </row>
    <row r="30" spans="1:5" x14ac:dyDescent="0.35">
      <c r="A30" s="8">
        <v>600</v>
      </c>
      <c r="B30" s="10">
        <v>345</v>
      </c>
      <c r="C30" s="10">
        <v>65.75</v>
      </c>
      <c r="D30" s="10">
        <v>89.75</v>
      </c>
      <c r="E30" s="10">
        <v>125.5</v>
      </c>
    </row>
    <row r="31" spans="1:5" x14ac:dyDescent="0.35">
      <c r="A31" s="7">
        <v>250</v>
      </c>
      <c r="B31" s="10">
        <v>278.125</v>
      </c>
      <c r="C31" s="10">
        <v>68.1875</v>
      </c>
      <c r="D31" s="10">
        <v>98.625</v>
      </c>
      <c r="E31" s="10">
        <v>127.4375</v>
      </c>
    </row>
    <row r="32" spans="1:5" x14ac:dyDescent="0.35">
      <c r="A32" s="8">
        <v>150</v>
      </c>
      <c r="B32" s="10">
        <v>232.5</v>
      </c>
      <c r="C32" s="10">
        <v>67.75</v>
      </c>
      <c r="D32" s="10">
        <v>99.25</v>
      </c>
      <c r="E32" s="10">
        <v>127.25</v>
      </c>
    </row>
    <row r="33" spans="1:5" x14ac:dyDescent="0.35">
      <c r="A33" s="8">
        <v>300</v>
      </c>
      <c r="B33" s="10">
        <v>257.5</v>
      </c>
      <c r="C33" s="10">
        <v>69</v>
      </c>
      <c r="D33" s="10">
        <v>99</v>
      </c>
      <c r="E33" s="10">
        <v>127</v>
      </c>
    </row>
    <row r="34" spans="1:5" x14ac:dyDescent="0.35">
      <c r="A34" s="8">
        <v>450</v>
      </c>
      <c r="B34" s="10">
        <v>307.5</v>
      </c>
      <c r="C34" s="10">
        <v>68</v>
      </c>
      <c r="D34" s="10">
        <v>97.75</v>
      </c>
      <c r="E34" s="10">
        <v>127</v>
      </c>
    </row>
    <row r="35" spans="1:5" x14ac:dyDescent="0.35">
      <c r="A35" s="8">
        <v>600</v>
      </c>
      <c r="B35" s="10">
        <v>315</v>
      </c>
      <c r="C35" s="10">
        <v>68</v>
      </c>
      <c r="D35" s="10">
        <v>98.5</v>
      </c>
      <c r="E35" s="10">
        <v>128.5</v>
      </c>
    </row>
    <row r="36" spans="1:5" x14ac:dyDescent="0.35">
      <c r="A36" s="6" t="s">
        <v>65</v>
      </c>
      <c r="B36" s="10">
        <v>178.95833333333334</v>
      </c>
      <c r="C36" s="10">
        <v>67.666666666666671</v>
      </c>
      <c r="D36" s="10">
        <v>94.104166666666671</v>
      </c>
      <c r="E36" s="10">
        <v>122.33333333333333</v>
      </c>
    </row>
    <row r="37" spans="1:5" x14ac:dyDescent="0.35">
      <c r="A37" s="7">
        <v>150</v>
      </c>
      <c r="B37" s="10">
        <v>185</v>
      </c>
      <c r="C37" s="10">
        <v>67.1875</v>
      </c>
      <c r="D37" s="10">
        <v>93.9375</v>
      </c>
      <c r="E37" s="10">
        <v>121</v>
      </c>
    </row>
    <row r="38" spans="1:5" x14ac:dyDescent="0.35">
      <c r="A38" s="8">
        <v>150</v>
      </c>
      <c r="B38" s="10">
        <v>100</v>
      </c>
      <c r="C38" s="10">
        <v>69.75</v>
      </c>
      <c r="D38" s="10">
        <v>98.25</v>
      </c>
      <c r="E38" s="10">
        <v>115.5</v>
      </c>
    </row>
    <row r="39" spans="1:5" x14ac:dyDescent="0.35">
      <c r="A39" s="8">
        <v>300</v>
      </c>
      <c r="B39" s="10">
        <v>222.5</v>
      </c>
      <c r="C39" s="10">
        <v>64.75</v>
      </c>
      <c r="D39" s="10">
        <v>89.75</v>
      </c>
      <c r="E39" s="10">
        <v>123</v>
      </c>
    </row>
    <row r="40" spans="1:5" x14ac:dyDescent="0.35">
      <c r="A40" s="8">
        <v>450</v>
      </c>
      <c r="B40" s="10">
        <v>140</v>
      </c>
      <c r="C40" s="10">
        <v>67.75</v>
      </c>
      <c r="D40" s="10">
        <v>96.25</v>
      </c>
      <c r="E40" s="10">
        <v>122.5</v>
      </c>
    </row>
    <row r="41" spans="1:5" x14ac:dyDescent="0.35">
      <c r="A41" s="8">
        <v>600</v>
      </c>
      <c r="B41" s="10">
        <v>277.5</v>
      </c>
      <c r="C41" s="10">
        <v>66.5</v>
      </c>
      <c r="D41" s="10">
        <v>91.5</v>
      </c>
      <c r="E41" s="10">
        <v>123</v>
      </c>
    </row>
    <row r="42" spans="1:5" x14ac:dyDescent="0.35">
      <c r="A42" s="7">
        <v>200</v>
      </c>
      <c r="B42" s="10">
        <v>165.625</v>
      </c>
      <c r="C42" s="10">
        <v>67.9375</v>
      </c>
      <c r="D42" s="10">
        <v>94.125</v>
      </c>
      <c r="E42" s="10">
        <v>122.875</v>
      </c>
    </row>
    <row r="43" spans="1:5" x14ac:dyDescent="0.35">
      <c r="A43" s="8">
        <v>150</v>
      </c>
      <c r="B43" s="10">
        <v>135</v>
      </c>
      <c r="C43" s="10">
        <v>68.75</v>
      </c>
      <c r="D43" s="10">
        <v>96</v>
      </c>
      <c r="E43" s="10">
        <v>122.5</v>
      </c>
    </row>
    <row r="44" spans="1:5" x14ac:dyDescent="0.35">
      <c r="A44" s="8">
        <v>300</v>
      </c>
      <c r="B44" s="10">
        <v>142.5</v>
      </c>
      <c r="C44" s="10">
        <v>68.75</v>
      </c>
      <c r="D44" s="10">
        <v>97.5</v>
      </c>
      <c r="E44" s="10">
        <v>123</v>
      </c>
    </row>
    <row r="45" spans="1:5" x14ac:dyDescent="0.35">
      <c r="A45" s="8">
        <v>450</v>
      </c>
      <c r="B45" s="10">
        <v>170</v>
      </c>
      <c r="C45" s="10">
        <v>67.5</v>
      </c>
      <c r="D45" s="10">
        <v>91</v>
      </c>
      <c r="E45" s="10">
        <v>123</v>
      </c>
    </row>
    <row r="46" spans="1:5" x14ac:dyDescent="0.35">
      <c r="A46" s="8">
        <v>600</v>
      </c>
      <c r="B46" s="10">
        <v>215</v>
      </c>
      <c r="C46" s="10">
        <v>66.75</v>
      </c>
      <c r="D46" s="10">
        <v>92</v>
      </c>
      <c r="E46" s="10">
        <v>123</v>
      </c>
    </row>
    <row r="47" spans="1:5" x14ac:dyDescent="0.35">
      <c r="A47" s="7">
        <v>250</v>
      </c>
      <c r="B47" s="10">
        <v>186.25</v>
      </c>
      <c r="C47" s="10">
        <v>67.875</v>
      </c>
      <c r="D47" s="10">
        <v>94.25</v>
      </c>
      <c r="E47" s="10">
        <v>123.125</v>
      </c>
    </row>
    <row r="48" spans="1:5" x14ac:dyDescent="0.35">
      <c r="A48" s="8">
        <v>150</v>
      </c>
      <c r="B48" s="10">
        <v>90</v>
      </c>
      <c r="C48" s="10">
        <v>68.5</v>
      </c>
      <c r="D48" s="10">
        <v>96</v>
      </c>
      <c r="E48" s="10">
        <v>124</v>
      </c>
    </row>
    <row r="49" spans="1:5" x14ac:dyDescent="0.35">
      <c r="A49" s="8">
        <v>300</v>
      </c>
      <c r="B49" s="10">
        <v>192.5</v>
      </c>
      <c r="C49" s="10">
        <v>68.5</v>
      </c>
      <c r="D49" s="10">
        <v>91</v>
      </c>
      <c r="E49" s="10">
        <v>123.5</v>
      </c>
    </row>
    <row r="50" spans="1:5" x14ac:dyDescent="0.35">
      <c r="A50" s="8">
        <v>450</v>
      </c>
      <c r="B50" s="10">
        <v>212.5</v>
      </c>
      <c r="C50" s="10">
        <v>67.75</v>
      </c>
      <c r="D50" s="10">
        <v>94.25</v>
      </c>
      <c r="E50" s="10">
        <v>122</v>
      </c>
    </row>
    <row r="51" spans="1:5" x14ac:dyDescent="0.35">
      <c r="A51" s="8">
        <v>600</v>
      </c>
      <c r="B51" s="10">
        <v>250</v>
      </c>
      <c r="C51" s="10">
        <v>66.75</v>
      </c>
      <c r="D51" s="10">
        <v>95.75</v>
      </c>
      <c r="E51" s="10">
        <v>123</v>
      </c>
    </row>
    <row r="52" spans="1:5" x14ac:dyDescent="0.35">
      <c r="A52" s="6" t="s">
        <v>92</v>
      </c>
      <c r="B52" s="10">
        <v>219.79166666666666</v>
      </c>
      <c r="C52" s="10">
        <v>70.041666666666671</v>
      </c>
      <c r="D52" s="10">
        <v>101.25</v>
      </c>
      <c r="E52" s="10">
        <v>128.625</v>
      </c>
    </row>
    <row r="53" spans="1:5" x14ac:dyDescent="0.35">
      <c r="A53" s="7">
        <v>150</v>
      </c>
      <c r="B53" s="10">
        <v>226.875</v>
      </c>
      <c r="C53" s="10">
        <v>70</v>
      </c>
      <c r="D53" s="10">
        <v>101.5</v>
      </c>
      <c r="E53" s="10">
        <v>128.5625</v>
      </c>
    </row>
    <row r="54" spans="1:5" x14ac:dyDescent="0.35">
      <c r="A54" s="8">
        <v>150</v>
      </c>
      <c r="B54" s="10">
        <v>135</v>
      </c>
      <c r="C54" s="10">
        <v>70</v>
      </c>
      <c r="D54" s="10">
        <v>101.5</v>
      </c>
      <c r="E54" s="10">
        <v>129</v>
      </c>
    </row>
    <row r="55" spans="1:5" x14ac:dyDescent="0.35">
      <c r="A55" s="8">
        <v>300</v>
      </c>
      <c r="B55" s="10">
        <v>217.5</v>
      </c>
      <c r="C55" s="10">
        <v>70.5</v>
      </c>
      <c r="D55" s="10">
        <v>101.75</v>
      </c>
      <c r="E55" s="10">
        <v>128.75</v>
      </c>
    </row>
    <row r="56" spans="1:5" x14ac:dyDescent="0.35">
      <c r="A56" s="8">
        <v>450</v>
      </c>
      <c r="B56" s="10">
        <v>265</v>
      </c>
      <c r="C56" s="10">
        <v>70.25</v>
      </c>
      <c r="D56" s="10">
        <v>101.25</v>
      </c>
      <c r="E56" s="10">
        <v>128.5</v>
      </c>
    </row>
    <row r="57" spans="1:5" x14ac:dyDescent="0.35">
      <c r="A57" s="8">
        <v>600</v>
      </c>
      <c r="B57" s="10">
        <v>290</v>
      </c>
      <c r="C57" s="10">
        <v>69.25</v>
      </c>
      <c r="D57" s="10">
        <v>101.5</v>
      </c>
      <c r="E57" s="10">
        <v>128</v>
      </c>
    </row>
    <row r="58" spans="1:5" x14ac:dyDescent="0.35">
      <c r="A58" s="7">
        <v>200</v>
      </c>
      <c r="B58" s="10">
        <v>218.125</v>
      </c>
      <c r="C58" s="10">
        <v>70.3125</v>
      </c>
      <c r="D58" s="10">
        <v>101.5</v>
      </c>
      <c r="E58" s="10">
        <v>126.9375</v>
      </c>
    </row>
    <row r="59" spans="1:5" x14ac:dyDescent="0.35">
      <c r="A59" s="8">
        <v>150</v>
      </c>
      <c r="B59" s="10">
        <v>127.5</v>
      </c>
      <c r="C59" s="10">
        <v>70</v>
      </c>
      <c r="D59" s="10">
        <v>101.75</v>
      </c>
      <c r="E59" s="10">
        <v>129.25</v>
      </c>
    </row>
    <row r="60" spans="1:5" x14ac:dyDescent="0.35">
      <c r="A60" s="8">
        <v>300</v>
      </c>
      <c r="B60" s="10">
        <v>170</v>
      </c>
      <c r="C60" s="10">
        <v>70</v>
      </c>
      <c r="D60" s="10">
        <v>101.25</v>
      </c>
      <c r="E60" s="10">
        <v>121.25</v>
      </c>
    </row>
    <row r="61" spans="1:5" x14ac:dyDescent="0.35">
      <c r="A61" s="8">
        <v>450</v>
      </c>
      <c r="B61" s="10">
        <v>262.5</v>
      </c>
      <c r="C61" s="10">
        <v>70.25</v>
      </c>
      <c r="D61" s="10">
        <v>101.5</v>
      </c>
      <c r="E61" s="10">
        <v>129</v>
      </c>
    </row>
    <row r="62" spans="1:5" x14ac:dyDescent="0.35">
      <c r="A62" s="8">
        <v>600</v>
      </c>
      <c r="B62" s="10">
        <v>312.5</v>
      </c>
      <c r="C62" s="10">
        <v>71</v>
      </c>
      <c r="D62" s="10">
        <v>101.5</v>
      </c>
      <c r="E62" s="10">
        <v>128.25</v>
      </c>
    </row>
    <row r="63" spans="1:5" x14ac:dyDescent="0.35">
      <c r="A63" s="7">
        <v>250</v>
      </c>
      <c r="B63" s="10">
        <v>214.375</v>
      </c>
      <c r="C63" s="10">
        <v>69.8125</v>
      </c>
      <c r="D63" s="10">
        <v>100.75</v>
      </c>
      <c r="E63" s="10">
        <v>130.375</v>
      </c>
    </row>
    <row r="64" spans="1:5" x14ac:dyDescent="0.35">
      <c r="A64" s="8">
        <v>150</v>
      </c>
      <c r="B64" s="10">
        <v>92.5</v>
      </c>
      <c r="C64" s="10">
        <v>70.75</v>
      </c>
      <c r="D64" s="10">
        <v>100.5</v>
      </c>
      <c r="E64" s="10">
        <v>130.25</v>
      </c>
    </row>
    <row r="65" spans="1:5" x14ac:dyDescent="0.35">
      <c r="A65" s="8">
        <v>300</v>
      </c>
      <c r="B65" s="10">
        <v>177.5</v>
      </c>
      <c r="C65" s="10">
        <v>69.5</v>
      </c>
      <c r="D65" s="10">
        <v>101.25</v>
      </c>
      <c r="E65" s="10">
        <v>134.75</v>
      </c>
    </row>
    <row r="66" spans="1:5" x14ac:dyDescent="0.35">
      <c r="A66" s="8">
        <v>450</v>
      </c>
      <c r="B66" s="10">
        <v>240</v>
      </c>
      <c r="C66" s="10">
        <v>68.75</v>
      </c>
      <c r="D66" s="10">
        <v>101</v>
      </c>
      <c r="E66" s="10">
        <v>128.25</v>
      </c>
    </row>
    <row r="67" spans="1:5" x14ac:dyDescent="0.35">
      <c r="A67" s="8">
        <v>600</v>
      </c>
      <c r="B67" s="10">
        <v>347.5</v>
      </c>
      <c r="C67" s="10">
        <v>70.25</v>
      </c>
      <c r="D67" s="10">
        <v>100.25</v>
      </c>
      <c r="E67" s="10">
        <v>128.25</v>
      </c>
    </row>
    <row r="68" spans="1:5" x14ac:dyDescent="0.35">
      <c r="A68" s="6" t="s">
        <v>67</v>
      </c>
      <c r="B68" s="10"/>
      <c r="C68" s="10"/>
      <c r="D68" s="10"/>
      <c r="E68" s="10"/>
    </row>
    <row r="69" spans="1:5" x14ac:dyDescent="0.35">
      <c r="A69" s="7" t="s">
        <v>67</v>
      </c>
      <c r="B69" s="10"/>
      <c r="C69" s="10"/>
      <c r="D69" s="10"/>
      <c r="E69" s="10"/>
    </row>
    <row r="70" spans="1:5" x14ac:dyDescent="0.35">
      <c r="A70" s="8" t="s">
        <v>67</v>
      </c>
      <c r="B70" s="10"/>
      <c r="C70" s="10"/>
      <c r="D70" s="10"/>
      <c r="E70" s="10"/>
    </row>
    <row r="71" spans="1:5" x14ac:dyDescent="0.35">
      <c r="A71" s="6" t="s">
        <v>71</v>
      </c>
      <c r="B71" s="10">
        <v>224.89583333333334</v>
      </c>
      <c r="C71" s="10">
        <v>66.453125</v>
      </c>
      <c r="D71" s="10">
        <v>95.901041666666671</v>
      </c>
      <c r="E71" s="10">
        <v>123.78645833333333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BBF9F-58C9-46CE-A00E-9F80AC80D01F}">
  <dimension ref="A1:W244"/>
  <sheetViews>
    <sheetView topLeftCell="A223" workbookViewId="0">
      <selection activeCell="B194" sqref="B194"/>
    </sheetView>
  </sheetViews>
  <sheetFormatPr defaultRowHeight="14.5" x14ac:dyDescent="0.35"/>
  <cols>
    <col min="13" max="18" width="8.7265625" style="12"/>
  </cols>
  <sheetData>
    <row r="1" spans="1:23" x14ac:dyDescent="0.3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88</v>
      </c>
      <c r="H1" t="s">
        <v>89</v>
      </c>
      <c r="I1" t="s">
        <v>90</v>
      </c>
      <c r="J1" t="s">
        <v>21</v>
      </c>
      <c r="K1" t="s">
        <v>110</v>
      </c>
      <c r="L1" t="s">
        <v>99</v>
      </c>
      <c r="M1" s="12" t="s">
        <v>100</v>
      </c>
      <c r="N1" s="12" t="s">
        <v>101</v>
      </c>
      <c r="O1" s="12" t="s">
        <v>102</v>
      </c>
      <c r="P1" s="12" t="s">
        <v>103</v>
      </c>
      <c r="Q1" s="12" t="s">
        <v>104</v>
      </c>
      <c r="R1" s="12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155</v>
      </c>
    </row>
    <row r="2" spans="1:23" x14ac:dyDescent="0.35">
      <c r="A2" t="s">
        <v>51</v>
      </c>
      <c r="B2" t="s">
        <v>91</v>
      </c>
      <c r="C2">
        <v>1</v>
      </c>
      <c r="D2">
        <v>1</v>
      </c>
      <c r="E2">
        <v>101</v>
      </c>
      <c r="F2">
        <v>1</v>
      </c>
      <c r="G2">
        <v>10</v>
      </c>
      <c r="H2">
        <v>250</v>
      </c>
      <c r="I2">
        <v>300</v>
      </c>
      <c r="J2" t="s">
        <v>61</v>
      </c>
      <c r="K2">
        <v>31</v>
      </c>
      <c r="L2">
        <v>3</v>
      </c>
      <c r="M2" s="12">
        <v>43120</v>
      </c>
      <c r="N2" s="12">
        <v>43170</v>
      </c>
      <c r="O2" s="12">
        <v>43196</v>
      </c>
      <c r="P2" s="12">
        <v>43206</v>
      </c>
      <c r="Q2" s="12">
        <v>43227</v>
      </c>
      <c r="R2" s="12">
        <v>43102</v>
      </c>
      <c r="S2">
        <f>N2-R2</f>
        <v>68</v>
      </c>
      <c r="T2">
        <f>O2-R2</f>
        <v>94</v>
      </c>
      <c r="U2">
        <f>Q2-R2</f>
        <v>125</v>
      </c>
      <c r="V2">
        <v>310</v>
      </c>
      <c r="W2">
        <f t="shared" ref="W2:W65" si="0">W3</f>
        <v>80</v>
      </c>
    </row>
    <row r="3" spans="1:23" x14ac:dyDescent="0.35">
      <c r="A3" t="s">
        <v>51</v>
      </c>
      <c r="B3" t="s">
        <v>91</v>
      </c>
      <c r="C3">
        <v>1</v>
      </c>
      <c r="D3">
        <v>2</v>
      </c>
      <c r="E3">
        <v>102</v>
      </c>
      <c r="F3">
        <v>1</v>
      </c>
      <c r="G3">
        <v>4</v>
      </c>
      <c r="H3">
        <v>250</v>
      </c>
      <c r="I3">
        <v>600</v>
      </c>
      <c r="J3" t="s">
        <v>65</v>
      </c>
      <c r="K3">
        <v>28</v>
      </c>
      <c r="L3">
        <v>3</v>
      </c>
      <c r="M3" s="12">
        <v>43120</v>
      </c>
      <c r="N3" s="12">
        <v>43167</v>
      </c>
      <c r="O3" s="12">
        <v>43196</v>
      </c>
      <c r="P3" s="12">
        <v>43207</v>
      </c>
      <c r="Q3" s="12">
        <v>43225</v>
      </c>
      <c r="R3" s="12">
        <v>43102</v>
      </c>
      <c r="S3">
        <f t="shared" ref="S3:S66" si="1">N3-R3</f>
        <v>65</v>
      </c>
      <c r="T3">
        <f t="shared" ref="T3:T66" si="2">O3-R3</f>
        <v>94</v>
      </c>
      <c r="U3">
        <f t="shared" ref="U3:U66" si="3">Q3-R3</f>
        <v>123</v>
      </c>
      <c r="V3">
        <v>280</v>
      </c>
      <c r="W3">
        <f t="shared" si="0"/>
        <v>80</v>
      </c>
    </row>
    <row r="4" spans="1:23" x14ac:dyDescent="0.35">
      <c r="A4" t="s">
        <v>51</v>
      </c>
      <c r="B4" t="s">
        <v>91</v>
      </c>
      <c r="C4">
        <v>1</v>
      </c>
      <c r="D4">
        <v>3</v>
      </c>
      <c r="E4">
        <v>103</v>
      </c>
      <c r="F4">
        <v>1</v>
      </c>
      <c r="G4">
        <v>9</v>
      </c>
      <c r="H4">
        <v>250</v>
      </c>
      <c r="I4">
        <v>150</v>
      </c>
      <c r="J4" t="s">
        <v>61</v>
      </c>
      <c r="K4">
        <v>27</v>
      </c>
      <c r="L4">
        <v>3</v>
      </c>
      <c r="M4" s="12">
        <v>43120</v>
      </c>
      <c r="N4" s="12">
        <v>43168</v>
      </c>
      <c r="O4" s="12">
        <v>43200</v>
      </c>
      <c r="P4" s="12">
        <v>43209</v>
      </c>
      <c r="Q4" s="12">
        <v>43229</v>
      </c>
      <c r="R4" s="12">
        <v>43102</v>
      </c>
      <c r="S4">
        <f t="shared" si="1"/>
        <v>66</v>
      </c>
      <c r="T4">
        <f t="shared" si="2"/>
        <v>98</v>
      </c>
      <c r="U4">
        <f t="shared" si="3"/>
        <v>127</v>
      </c>
      <c r="V4">
        <v>270</v>
      </c>
      <c r="W4">
        <f t="shared" si="0"/>
        <v>80</v>
      </c>
    </row>
    <row r="5" spans="1:23" x14ac:dyDescent="0.35">
      <c r="A5" t="s">
        <v>51</v>
      </c>
      <c r="B5" t="s">
        <v>91</v>
      </c>
      <c r="C5">
        <v>1</v>
      </c>
      <c r="D5">
        <v>4</v>
      </c>
      <c r="E5">
        <v>104</v>
      </c>
      <c r="F5">
        <v>1</v>
      </c>
      <c r="G5">
        <v>5</v>
      </c>
      <c r="H5">
        <v>250</v>
      </c>
      <c r="I5">
        <v>150</v>
      </c>
      <c r="J5" t="s">
        <v>55</v>
      </c>
      <c r="K5">
        <v>5</v>
      </c>
      <c r="L5">
        <v>1</v>
      </c>
      <c r="M5" s="12">
        <v>43132</v>
      </c>
      <c r="N5" s="12">
        <v>43173</v>
      </c>
      <c r="O5" s="12">
        <v>43199</v>
      </c>
      <c r="P5" s="12">
        <v>43209</v>
      </c>
      <c r="Q5" s="12">
        <v>43230</v>
      </c>
      <c r="R5" s="12">
        <v>43112</v>
      </c>
      <c r="S5">
        <f t="shared" si="1"/>
        <v>61</v>
      </c>
      <c r="T5">
        <f t="shared" si="2"/>
        <v>87</v>
      </c>
      <c r="U5">
        <f t="shared" si="3"/>
        <v>118</v>
      </c>
      <c r="V5">
        <v>50</v>
      </c>
      <c r="W5">
        <f t="shared" si="0"/>
        <v>80</v>
      </c>
    </row>
    <row r="6" spans="1:23" x14ac:dyDescent="0.35">
      <c r="A6" t="s">
        <v>51</v>
      </c>
      <c r="B6" t="s">
        <v>91</v>
      </c>
      <c r="C6">
        <v>1</v>
      </c>
      <c r="D6">
        <v>5</v>
      </c>
      <c r="E6">
        <v>105</v>
      </c>
      <c r="F6">
        <v>1</v>
      </c>
      <c r="G6">
        <v>14</v>
      </c>
      <c r="H6">
        <v>250</v>
      </c>
      <c r="I6">
        <v>300</v>
      </c>
      <c r="J6" t="s">
        <v>92</v>
      </c>
      <c r="K6">
        <v>20</v>
      </c>
      <c r="L6">
        <v>2</v>
      </c>
      <c r="M6" s="12">
        <v>43121</v>
      </c>
      <c r="N6" s="12">
        <v>43166</v>
      </c>
      <c r="O6" s="12">
        <v>43202</v>
      </c>
      <c r="P6" s="12">
        <v>43210</v>
      </c>
      <c r="Q6" s="12">
        <v>43232</v>
      </c>
      <c r="R6" s="12">
        <v>43102</v>
      </c>
      <c r="S6">
        <f t="shared" si="1"/>
        <v>64</v>
      </c>
      <c r="T6">
        <f t="shared" si="2"/>
        <v>100</v>
      </c>
      <c r="U6">
        <f t="shared" si="3"/>
        <v>130</v>
      </c>
      <c r="V6">
        <v>200</v>
      </c>
      <c r="W6">
        <f t="shared" si="0"/>
        <v>80</v>
      </c>
    </row>
    <row r="7" spans="1:23" x14ac:dyDescent="0.35">
      <c r="A7" t="s">
        <v>51</v>
      </c>
      <c r="B7" t="s">
        <v>91</v>
      </c>
      <c r="C7">
        <v>1</v>
      </c>
      <c r="D7">
        <v>6</v>
      </c>
      <c r="E7">
        <v>106</v>
      </c>
      <c r="F7">
        <v>1</v>
      </c>
      <c r="G7">
        <v>11</v>
      </c>
      <c r="H7">
        <v>250</v>
      </c>
      <c r="I7">
        <v>450</v>
      </c>
      <c r="J7" t="s">
        <v>61</v>
      </c>
      <c r="K7">
        <v>31</v>
      </c>
      <c r="L7">
        <v>3</v>
      </c>
      <c r="M7" s="12">
        <v>43120</v>
      </c>
      <c r="N7" s="12">
        <v>43168</v>
      </c>
      <c r="O7" s="12">
        <v>43192</v>
      </c>
      <c r="P7" s="12">
        <v>43206</v>
      </c>
      <c r="Q7" s="12">
        <v>43227</v>
      </c>
      <c r="R7" s="12">
        <v>43102</v>
      </c>
      <c r="S7">
        <f t="shared" si="1"/>
        <v>66</v>
      </c>
      <c r="T7">
        <f t="shared" si="2"/>
        <v>90</v>
      </c>
      <c r="U7">
        <f t="shared" si="3"/>
        <v>125</v>
      </c>
      <c r="V7">
        <v>310</v>
      </c>
      <c r="W7">
        <f t="shared" si="0"/>
        <v>80</v>
      </c>
    </row>
    <row r="8" spans="1:23" x14ac:dyDescent="0.35">
      <c r="A8" t="s">
        <v>51</v>
      </c>
      <c r="B8" t="s">
        <v>91</v>
      </c>
      <c r="C8">
        <v>1</v>
      </c>
      <c r="D8">
        <v>7</v>
      </c>
      <c r="E8">
        <v>107</v>
      </c>
      <c r="F8">
        <v>1</v>
      </c>
      <c r="G8">
        <v>7</v>
      </c>
      <c r="H8">
        <v>150</v>
      </c>
      <c r="I8">
        <v>450</v>
      </c>
      <c r="J8" t="s">
        <v>55</v>
      </c>
      <c r="K8">
        <v>16</v>
      </c>
      <c r="L8">
        <v>1</v>
      </c>
      <c r="M8" s="12">
        <v>43132</v>
      </c>
      <c r="N8" s="12">
        <v>43172</v>
      </c>
      <c r="O8" s="12">
        <v>43203</v>
      </c>
      <c r="P8" s="12">
        <v>43211</v>
      </c>
      <c r="Q8" s="12">
        <v>43229</v>
      </c>
      <c r="R8" s="12">
        <v>43112</v>
      </c>
      <c r="S8">
        <f t="shared" si="1"/>
        <v>60</v>
      </c>
      <c r="T8">
        <f t="shared" si="2"/>
        <v>91</v>
      </c>
      <c r="U8">
        <f t="shared" si="3"/>
        <v>117</v>
      </c>
      <c r="V8">
        <v>160</v>
      </c>
      <c r="W8">
        <f t="shared" si="0"/>
        <v>80</v>
      </c>
    </row>
    <row r="9" spans="1:23" x14ac:dyDescent="0.35">
      <c r="A9" t="s">
        <v>51</v>
      </c>
      <c r="B9" t="s">
        <v>91</v>
      </c>
      <c r="C9">
        <v>1</v>
      </c>
      <c r="D9">
        <v>8</v>
      </c>
      <c r="E9">
        <v>108</v>
      </c>
      <c r="F9">
        <v>1</v>
      </c>
      <c r="G9">
        <v>11</v>
      </c>
      <c r="H9">
        <v>150</v>
      </c>
      <c r="I9">
        <v>450</v>
      </c>
      <c r="J9" t="s">
        <v>61</v>
      </c>
      <c r="K9">
        <v>30</v>
      </c>
      <c r="L9">
        <v>2</v>
      </c>
      <c r="M9" s="12">
        <v>43121</v>
      </c>
      <c r="N9" s="12">
        <v>43168</v>
      </c>
      <c r="O9" s="12">
        <v>43191</v>
      </c>
      <c r="P9" s="12">
        <v>43205</v>
      </c>
      <c r="Q9" s="12">
        <v>43228</v>
      </c>
      <c r="R9" s="12">
        <v>43102</v>
      </c>
      <c r="S9">
        <f t="shared" si="1"/>
        <v>66</v>
      </c>
      <c r="T9">
        <f t="shared" si="2"/>
        <v>89</v>
      </c>
      <c r="U9">
        <f t="shared" si="3"/>
        <v>126</v>
      </c>
      <c r="V9">
        <v>300</v>
      </c>
      <c r="W9">
        <f t="shared" si="0"/>
        <v>80</v>
      </c>
    </row>
    <row r="10" spans="1:23" x14ac:dyDescent="0.35">
      <c r="A10" t="s">
        <v>51</v>
      </c>
      <c r="B10" t="s">
        <v>91</v>
      </c>
      <c r="C10">
        <v>1</v>
      </c>
      <c r="D10">
        <v>9</v>
      </c>
      <c r="E10">
        <v>109</v>
      </c>
      <c r="F10">
        <v>1</v>
      </c>
      <c r="G10">
        <v>1</v>
      </c>
      <c r="H10">
        <v>150</v>
      </c>
      <c r="I10">
        <v>150</v>
      </c>
      <c r="J10" t="s">
        <v>65</v>
      </c>
      <c r="K10">
        <v>6</v>
      </c>
      <c r="L10">
        <v>2</v>
      </c>
      <c r="M10" s="12">
        <v>43121</v>
      </c>
      <c r="N10" s="12">
        <v>43171</v>
      </c>
      <c r="O10" s="12">
        <v>43199</v>
      </c>
      <c r="P10" s="12">
        <v>43209</v>
      </c>
      <c r="Q10" s="12">
        <v>43195</v>
      </c>
      <c r="R10" s="12">
        <v>43102</v>
      </c>
      <c r="S10">
        <f t="shared" si="1"/>
        <v>69</v>
      </c>
      <c r="T10">
        <f t="shared" si="2"/>
        <v>97</v>
      </c>
      <c r="U10">
        <f t="shared" si="3"/>
        <v>93</v>
      </c>
      <c r="V10">
        <v>60</v>
      </c>
      <c r="W10">
        <f t="shared" si="0"/>
        <v>80</v>
      </c>
    </row>
    <row r="11" spans="1:23" x14ac:dyDescent="0.35">
      <c r="A11" t="s">
        <v>51</v>
      </c>
      <c r="B11" t="s">
        <v>91</v>
      </c>
      <c r="C11">
        <v>1</v>
      </c>
      <c r="D11">
        <v>10</v>
      </c>
      <c r="E11">
        <v>110</v>
      </c>
      <c r="F11">
        <v>1</v>
      </c>
      <c r="G11">
        <v>9</v>
      </c>
      <c r="H11">
        <v>150</v>
      </c>
      <c r="I11">
        <v>150</v>
      </c>
      <c r="J11" t="s">
        <v>61</v>
      </c>
      <c r="K11">
        <v>27</v>
      </c>
      <c r="L11">
        <v>3</v>
      </c>
      <c r="M11" s="12">
        <v>43120</v>
      </c>
      <c r="N11" s="12">
        <v>43170</v>
      </c>
      <c r="O11" s="12">
        <v>43201</v>
      </c>
      <c r="P11" s="12">
        <v>43210</v>
      </c>
      <c r="Q11" s="12">
        <v>43227</v>
      </c>
      <c r="R11" s="12">
        <v>43102</v>
      </c>
      <c r="S11">
        <f t="shared" si="1"/>
        <v>68</v>
      </c>
      <c r="T11">
        <f t="shared" si="2"/>
        <v>99</v>
      </c>
      <c r="U11">
        <f t="shared" si="3"/>
        <v>125</v>
      </c>
      <c r="V11">
        <v>270</v>
      </c>
      <c r="W11">
        <f t="shared" si="0"/>
        <v>80</v>
      </c>
    </row>
    <row r="12" spans="1:23" x14ac:dyDescent="0.35">
      <c r="A12" t="s">
        <v>51</v>
      </c>
      <c r="B12" t="s">
        <v>91</v>
      </c>
      <c r="C12">
        <v>1</v>
      </c>
      <c r="D12">
        <v>11</v>
      </c>
      <c r="E12">
        <v>111</v>
      </c>
      <c r="F12">
        <v>1</v>
      </c>
      <c r="G12">
        <v>3</v>
      </c>
      <c r="H12">
        <v>150</v>
      </c>
      <c r="I12">
        <v>450</v>
      </c>
      <c r="J12" t="s">
        <v>65</v>
      </c>
      <c r="K12">
        <v>18</v>
      </c>
      <c r="L12">
        <v>2</v>
      </c>
      <c r="M12" s="12">
        <v>43121</v>
      </c>
      <c r="N12" s="12">
        <v>43167</v>
      </c>
      <c r="O12" s="12">
        <v>43192</v>
      </c>
      <c r="P12" s="12">
        <v>43205</v>
      </c>
      <c r="Q12" s="12">
        <v>43225</v>
      </c>
      <c r="R12" s="12">
        <v>43102</v>
      </c>
      <c r="S12">
        <f t="shared" si="1"/>
        <v>65</v>
      </c>
      <c r="T12">
        <f t="shared" si="2"/>
        <v>90</v>
      </c>
      <c r="U12">
        <f t="shared" si="3"/>
        <v>123</v>
      </c>
      <c r="V12">
        <v>180</v>
      </c>
      <c r="W12">
        <f t="shared" si="0"/>
        <v>80</v>
      </c>
    </row>
    <row r="13" spans="1:23" x14ac:dyDescent="0.35">
      <c r="A13" t="s">
        <v>51</v>
      </c>
      <c r="B13" t="s">
        <v>91</v>
      </c>
      <c r="C13">
        <v>1</v>
      </c>
      <c r="D13">
        <v>12</v>
      </c>
      <c r="E13">
        <v>112</v>
      </c>
      <c r="F13">
        <v>1</v>
      </c>
      <c r="G13">
        <v>5</v>
      </c>
      <c r="H13">
        <v>150</v>
      </c>
      <c r="I13">
        <v>150</v>
      </c>
      <c r="J13" t="s">
        <v>55</v>
      </c>
      <c r="K13">
        <v>14</v>
      </c>
      <c r="L13">
        <v>1</v>
      </c>
      <c r="M13" s="12">
        <v>43132</v>
      </c>
      <c r="N13" s="12">
        <v>43171</v>
      </c>
      <c r="O13" s="12">
        <v>43202</v>
      </c>
      <c r="P13" s="12">
        <v>43210</v>
      </c>
      <c r="Q13" s="12">
        <v>43228</v>
      </c>
      <c r="R13" s="12">
        <v>43112</v>
      </c>
      <c r="S13">
        <f t="shared" si="1"/>
        <v>59</v>
      </c>
      <c r="T13">
        <f t="shared" si="2"/>
        <v>90</v>
      </c>
      <c r="U13">
        <f t="shared" si="3"/>
        <v>116</v>
      </c>
      <c r="V13">
        <v>140</v>
      </c>
      <c r="W13">
        <f t="shared" si="0"/>
        <v>80</v>
      </c>
    </row>
    <row r="14" spans="1:23" x14ac:dyDescent="0.35">
      <c r="A14" t="s">
        <v>51</v>
      </c>
      <c r="B14" t="s">
        <v>91</v>
      </c>
      <c r="C14">
        <v>1</v>
      </c>
      <c r="D14">
        <v>13</v>
      </c>
      <c r="E14">
        <v>113</v>
      </c>
      <c r="F14">
        <v>1</v>
      </c>
      <c r="G14">
        <v>7</v>
      </c>
      <c r="H14">
        <v>200</v>
      </c>
      <c r="I14">
        <v>450</v>
      </c>
      <c r="J14" t="s">
        <v>55</v>
      </c>
      <c r="K14">
        <v>22</v>
      </c>
      <c r="L14">
        <v>0</v>
      </c>
      <c r="M14" s="12">
        <v>43132</v>
      </c>
      <c r="N14" s="12">
        <v>43171</v>
      </c>
      <c r="O14" s="12">
        <v>43203</v>
      </c>
      <c r="P14" s="12">
        <v>43211</v>
      </c>
      <c r="Q14" s="12">
        <v>43228</v>
      </c>
      <c r="R14" s="12">
        <v>43112</v>
      </c>
      <c r="S14">
        <f t="shared" si="1"/>
        <v>59</v>
      </c>
      <c r="T14">
        <f t="shared" si="2"/>
        <v>91</v>
      </c>
      <c r="U14">
        <f t="shared" si="3"/>
        <v>116</v>
      </c>
      <c r="V14">
        <v>220</v>
      </c>
      <c r="W14">
        <f t="shared" si="0"/>
        <v>80</v>
      </c>
    </row>
    <row r="15" spans="1:23" x14ac:dyDescent="0.35">
      <c r="A15" t="s">
        <v>51</v>
      </c>
      <c r="B15" t="s">
        <v>91</v>
      </c>
      <c r="C15">
        <v>1</v>
      </c>
      <c r="D15">
        <v>14</v>
      </c>
      <c r="E15">
        <v>114</v>
      </c>
      <c r="F15">
        <v>1</v>
      </c>
      <c r="G15">
        <v>5</v>
      </c>
      <c r="H15">
        <v>200</v>
      </c>
      <c r="I15">
        <v>150</v>
      </c>
      <c r="J15" t="s">
        <v>55</v>
      </c>
      <c r="K15">
        <v>14</v>
      </c>
      <c r="L15">
        <v>0</v>
      </c>
      <c r="M15" s="12">
        <v>43132</v>
      </c>
      <c r="N15" s="12">
        <v>43173</v>
      </c>
      <c r="O15" s="12">
        <v>43203</v>
      </c>
      <c r="P15" s="12">
        <v>43211</v>
      </c>
      <c r="Q15" s="12">
        <v>43229</v>
      </c>
      <c r="R15" s="12">
        <v>43112</v>
      </c>
      <c r="S15">
        <f t="shared" si="1"/>
        <v>61</v>
      </c>
      <c r="T15">
        <f t="shared" si="2"/>
        <v>91</v>
      </c>
      <c r="U15">
        <f t="shared" si="3"/>
        <v>117</v>
      </c>
      <c r="V15">
        <v>140</v>
      </c>
      <c r="W15">
        <f t="shared" si="0"/>
        <v>80</v>
      </c>
    </row>
    <row r="16" spans="1:23" x14ac:dyDescent="0.35">
      <c r="A16" t="s">
        <v>51</v>
      </c>
      <c r="B16" t="s">
        <v>91</v>
      </c>
      <c r="C16">
        <v>1</v>
      </c>
      <c r="D16">
        <v>15</v>
      </c>
      <c r="E16">
        <v>115</v>
      </c>
      <c r="F16">
        <v>2</v>
      </c>
      <c r="G16">
        <v>5</v>
      </c>
      <c r="H16">
        <v>200</v>
      </c>
      <c r="I16">
        <v>150</v>
      </c>
      <c r="J16" t="s">
        <v>55</v>
      </c>
      <c r="K16">
        <v>12</v>
      </c>
      <c r="L16">
        <v>0</v>
      </c>
      <c r="M16" s="12">
        <v>43132</v>
      </c>
      <c r="N16" s="12">
        <v>43172</v>
      </c>
      <c r="O16" s="12">
        <v>43202</v>
      </c>
      <c r="P16" s="12">
        <v>43210</v>
      </c>
      <c r="Q16" s="12">
        <v>43229</v>
      </c>
      <c r="R16" s="12">
        <v>43112</v>
      </c>
      <c r="S16">
        <f t="shared" si="1"/>
        <v>60</v>
      </c>
      <c r="T16">
        <f t="shared" si="2"/>
        <v>90</v>
      </c>
      <c r="U16">
        <f t="shared" si="3"/>
        <v>117</v>
      </c>
      <c r="V16">
        <v>120</v>
      </c>
      <c r="W16">
        <f t="shared" si="0"/>
        <v>80</v>
      </c>
    </row>
    <row r="17" spans="1:23" x14ac:dyDescent="0.35">
      <c r="A17" t="s">
        <v>51</v>
      </c>
      <c r="B17" t="s">
        <v>91</v>
      </c>
      <c r="C17">
        <v>1</v>
      </c>
      <c r="D17">
        <v>16</v>
      </c>
      <c r="E17">
        <v>116</v>
      </c>
      <c r="F17">
        <v>1</v>
      </c>
      <c r="G17">
        <v>6</v>
      </c>
      <c r="H17">
        <v>200</v>
      </c>
      <c r="I17">
        <v>300</v>
      </c>
      <c r="J17" t="s">
        <v>55</v>
      </c>
      <c r="K17">
        <v>20</v>
      </c>
      <c r="L17">
        <v>1</v>
      </c>
      <c r="M17" s="12">
        <v>43132</v>
      </c>
      <c r="N17" s="12">
        <v>43173</v>
      </c>
      <c r="O17" s="12">
        <v>43203</v>
      </c>
      <c r="P17" s="12">
        <v>43211</v>
      </c>
      <c r="Q17" s="12">
        <v>43229</v>
      </c>
      <c r="R17" s="12">
        <v>43112</v>
      </c>
      <c r="S17">
        <f t="shared" si="1"/>
        <v>61</v>
      </c>
      <c r="T17">
        <f t="shared" si="2"/>
        <v>91</v>
      </c>
      <c r="U17">
        <f t="shared" si="3"/>
        <v>117</v>
      </c>
      <c r="V17">
        <v>200</v>
      </c>
      <c r="W17">
        <f t="shared" si="0"/>
        <v>80</v>
      </c>
    </row>
    <row r="18" spans="1:23" x14ac:dyDescent="0.35">
      <c r="A18" t="s">
        <v>51</v>
      </c>
      <c r="B18" t="s">
        <v>91</v>
      </c>
      <c r="C18">
        <v>1</v>
      </c>
      <c r="D18">
        <v>17</v>
      </c>
      <c r="E18">
        <v>117</v>
      </c>
      <c r="F18">
        <v>1</v>
      </c>
      <c r="G18">
        <v>13</v>
      </c>
      <c r="H18">
        <v>200</v>
      </c>
      <c r="I18">
        <v>150</v>
      </c>
      <c r="J18" t="s">
        <v>92</v>
      </c>
      <c r="K18">
        <v>12</v>
      </c>
      <c r="L18">
        <v>2</v>
      </c>
      <c r="M18" s="12">
        <v>43121</v>
      </c>
      <c r="N18" s="12">
        <v>43173</v>
      </c>
      <c r="O18" s="12">
        <v>43203</v>
      </c>
      <c r="P18" s="12">
        <v>43211</v>
      </c>
      <c r="Q18" s="12">
        <v>43232</v>
      </c>
      <c r="R18" s="12">
        <v>43102</v>
      </c>
      <c r="S18">
        <f t="shared" si="1"/>
        <v>71</v>
      </c>
      <c r="T18">
        <f t="shared" si="2"/>
        <v>101</v>
      </c>
      <c r="U18">
        <f t="shared" si="3"/>
        <v>130</v>
      </c>
      <c r="V18">
        <v>120</v>
      </c>
      <c r="W18">
        <f t="shared" si="0"/>
        <v>80</v>
      </c>
    </row>
    <row r="19" spans="1:23" x14ac:dyDescent="0.35">
      <c r="A19" t="s">
        <v>51</v>
      </c>
      <c r="B19" t="s">
        <v>91</v>
      </c>
      <c r="C19">
        <v>1</v>
      </c>
      <c r="D19">
        <v>18</v>
      </c>
      <c r="E19">
        <v>118</v>
      </c>
      <c r="F19">
        <v>1</v>
      </c>
      <c r="G19">
        <v>14</v>
      </c>
      <c r="H19">
        <v>200</v>
      </c>
      <c r="I19">
        <v>300</v>
      </c>
      <c r="J19" t="s">
        <v>92</v>
      </c>
      <c r="K19">
        <v>21</v>
      </c>
      <c r="L19">
        <v>3</v>
      </c>
      <c r="M19" s="12">
        <v>43120</v>
      </c>
      <c r="N19" s="12">
        <v>43173</v>
      </c>
      <c r="O19" s="12">
        <v>43202</v>
      </c>
      <c r="P19" s="12">
        <v>43210</v>
      </c>
      <c r="Q19" s="12">
        <v>43201</v>
      </c>
      <c r="R19" s="12">
        <v>43102</v>
      </c>
      <c r="S19">
        <f t="shared" si="1"/>
        <v>71</v>
      </c>
      <c r="T19">
        <f t="shared" si="2"/>
        <v>100</v>
      </c>
      <c r="U19">
        <f t="shared" si="3"/>
        <v>99</v>
      </c>
      <c r="V19">
        <v>210</v>
      </c>
      <c r="W19">
        <f t="shared" si="0"/>
        <v>80</v>
      </c>
    </row>
    <row r="20" spans="1:23" x14ac:dyDescent="0.35">
      <c r="A20" t="s">
        <v>51</v>
      </c>
      <c r="B20" t="s">
        <v>91</v>
      </c>
      <c r="C20">
        <v>2</v>
      </c>
      <c r="D20">
        <v>1</v>
      </c>
      <c r="E20">
        <v>201</v>
      </c>
      <c r="F20">
        <v>2</v>
      </c>
      <c r="G20">
        <v>9</v>
      </c>
      <c r="H20">
        <v>250</v>
      </c>
      <c r="I20">
        <v>150</v>
      </c>
      <c r="J20" t="s">
        <v>61</v>
      </c>
      <c r="K20">
        <v>14</v>
      </c>
      <c r="L20">
        <v>4</v>
      </c>
      <c r="M20" s="12">
        <v>43119</v>
      </c>
      <c r="N20" s="12">
        <v>43171</v>
      </c>
      <c r="O20" s="12">
        <v>43202</v>
      </c>
      <c r="P20" s="12">
        <v>43210</v>
      </c>
      <c r="Q20" s="12">
        <v>43227</v>
      </c>
      <c r="R20" s="12">
        <v>43102</v>
      </c>
      <c r="S20">
        <f t="shared" si="1"/>
        <v>69</v>
      </c>
      <c r="T20">
        <f t="shared" si="2"/>
        <v>100</v>
      </c>
      <c r="U20">
        <f t="shared" si="3"/>
        <v>125</v>
      </c>
      <c r="V20">
        <v>140</v>
      </c>
      <c r="W20">
        <f t="shared" si="0"/>
        <v>80</v>
      </c>
    </row>
    <row r="21" spans="1:23" x14ac:dyDescent="0.35">
      <c r="A21" t="s">
        <v>51</v>
      </c>
      <c r="B21" t="s">
        <v>91</v>
      </c>
      <c r="C21">
        <v>2</v>
      </c>
      <c r="D21">
        <v>2</v>
      </c>
      <c r="E21">
        <v>202</v>
      </c>
      <c r="F21">
        <v>1</v>
      </c>
      <c r="G21">
        <v>7</v>
      </c>
      <c r="H21">
        <v>250</v>
      </c>
      <c r="I21">
        <v>450</v>
      </c>
      <c r="J21" t="s">
        <v>55</v>
      </c>
      <c r="K21">
        <v>20</v>
      </c>
      <c r="L21">
        <v>0</v>
      </c>
      <c r="M21" s="12">
        <v>43132</v>
      </c>
      <c r="N21" s="12">
        <v>43173</v>
      </c>
      <c r="O21" s="12">
        <v>43203</v>
      </c>
      <c r="P21" s="12">
        <v>43211</v>
      </c>
      <c r="Q21" s="12">
        <v>43228</v>
      </c>
      <c r="R21" s="12">
        <v>43112</v>
      </c>
      <c r="S21">
        <f t="shared" si="1"/>
        <v>61</v>
      </c>
      <c r="T21">
        <f t="shared" si="2"/>
        <v>91</v>
      </c>
      <c r="U21">
        <f t="shared" si="3"/>
        <v>116</v>
      </c>
      <c r="V21">
        <v>200</v>
      </c>
      <c r="W21">
        <f t="shared" si="0"/>
        <v>80</v>
      </c>
    </row>
    <row r="22" spans="1:23" x14ac:dyDescent="0.35">
      <c r="A22" t="s">
        <v>51</v>
      </c>
      <c r="B22" t="s">
        <v>91</v>
      </c>
      <c r="C22">
        <v>2</v>
      </c>
      <c r="D22">
        <v>3</v>
      </c>
      <c r="E22">
        <v>203</v>
      </c>
      <c r="F22">
        <v>1</v>
      </c>
      <c r="G22">
        <v>15</v>
      </c>
      <c r="H22">
        <v>250</v>
      </c>
      <c r="I22">
        <v>450</v>
      </c>
      <c r="J22" t="s">
        <v>92</v>
      </c>
      <c r="K22">
        <v>26</v>
      </c>
      <c r="L22">
        <v>3</v>
      </c>
      <c r="M22" s="12">
        <v>43120</v>
      </c>
      <c r="N22" s="12">
        <v>43172</v>
      </c>
      <c r="O22" s="12">
        <v>43201</v>
      </c>
      <c r="P22" s="12">
        <v>43210</v>
      </c>
      <c r="Q22" s="12">
        <v>43231</v>
      </c>
      <c r="R22" s="12">
        <v>43102</v>
      </c>
      <c r="S22">
        <f t="shared" si="1"/>
        <v>70</v>
      </c>
      <c r="T22">
        <f t="shared" si="2"/>
        <v>99</v>
      </c>
      <c r="U22">
        <f t="shared" si="3"/>
        <v>129</v>
      </c>
      <c r="V22">
        <v>260</v>
      </c>
      <c r="W22">
        <f t="shared" si="0"/>
        <v>80</v>
      </c>
    </row>
    <row r="23" spans="1:23" x14ac:dyDescent="0.35">
      <c r="A23" t="s">
        <v>51</v>
      </c>
      <c r="B23" t="s">
        <v>91</v>
      </c>
      <c r="C23">
        <v>2</v>
      </c>
      <c r="D23">
        <v>4</v>
      </c>
      <c r="E23">
        <v>204</v>
      </c>
      <c r="F23">
        <v>1</v>
      </c>
      <c r="G23">
        <v>16</v>
      </c>
      <c r="H23">
        <v>250</v>
      </c>
      <c r="I23">
        <v>600</v>
      </c>
      <c r="J23" t="s">
        <v>92</v>
      </c>
      <c r="K23">
        <v>35</v>
      </c>
      <c r="L23">
        <v>2</v>
      </c>
      <c r="M23" s="12">
        <v>43121</v>
      </c>
      <c r="N23" s="12">
        <v>43175</v>
      </c>
      <c r="O23" s="12">
        <v>43202</v>
      </c>
      <c r="P23" s="12">
        <v>43210</v>
      </c>
      <c r="Q23" s="12">
        <v>43231</v>
      </c>
      <c r="R23" s="12">
        <v>43102</v>
      </c>
      <c r="S23">
        <f t="shared" si="1"/>
        <v>73</v>
      </c>
      <c r="T23">
        <f t="shared" si="2"/>
        <v>100</v>
      </c>
      <c r="U23">
        <f t="shared" si="3"/>
        <v>129</v>
      </c>
      <c r="V23">
        <v>350</v>
      </c>
      <c r="W23">
        <f t="shared" si="0"/>
        <v>80</v>
      </c>
    </row>
    <row r="24" spans="1:23" x14ac:dyDescent="0.35">
      <c r="A24" t="s">
        <v>51</v>
      </c>
      <c r="B24" t="s">
        <v>91</v>
      </c>
      <c r="C24">
        <v>2</v>
      </c>
      <c r="D24">
        <v>5</v>
      </c>
      <c r="E24">
        <v>205</v>
      </c>
      <c r="F24">
        <v>1</v>
      </c>
      <c r="G24">
        <v>13</v>
      </c>
      <c r="H24">
        <v>250</v>
      </c>
      <c r="I24">
        <v>150</v>
      </c>
      <c r="J24" t="s">
        <v>92</v>
      </c>
      <c r="K24">
        <v>7</v>
      </c>
      <c r="L24">
        <v>1</v>
      </c>
      <c r="M24" s="12">
        <v>43122</v>
      </c>
      <c r="N24" s="12">
        <v>43174</v>
      </c>
      <c r="O24" s="12">
        <v>43203</v>
      </c>
      <c r="P24" s="12">
        <v>43211</v>
      </c>
      <c r="Q24" s="12">
        <v>43232</v>
      </c>
      <c r="R24" s="12">
        <v>43102</v>
      </c>
      <c r="S24">
        <f t="shared" si="1"/>
        <v>72</v>
      </c>
      <c r="T24">
        <f t="shared" si="2"/>
        <v>101</v>
      </c>
      <c r="U24">
        <f t="shared" si="3"/>
        <v>130</v>
      </c>
      <c r="V24">
        <v>70</v>
      </c>
      <c r="W24">
        <f t="shared" si="0"/>
        <v>80</v>
      </c>
    </row>
    <row r="25" spans="1:23" x14ac:dyDescent="0.35">
      <c r="A25" t="s">
        <v>51</v>
      </c>
      <c r="B25" t="s">
        <v>91</v>
      </c>
      <c r="C25">
        <v>2</v>
      </c>
      <c r="D25">
        <v>6</v>
      </c>
      <c r="E25">
        <v>206</v>
      </c>
      <c r="F25">
        <v>1</v>
      </c>
      <c r="G25">
        <v>6</v>
      </c>
      <c r="H25">
        <v>250</v>
      </c>
      <c r="I25">
        <v>300</v>
      </c>
      <c r="J25" t="s">
        <v>55</v>
      </c>
      <c r="K25">
        <v>19</v>
      </c>
      <c r="L25">
        <v>0</v>
      </c>
      <c r="M25" s="12">
        <v>43132</v>
      </c>
      <c r="N25" s="12">
        <v>43173</v>
      </c>
      <c r="O25" s="12">
        <v>43201</v>
      </c>
      <c r="P25" s="12">
        <v>43210</v>
      </c>
      <c r="Q25" s="12">
        <v>43228</v>
      </c>
      <c r="R25" s="12">
        <v>43112</v>
      </c>
      <c r="S25">
        <f t="shared" si="1"/>
        <v>61</v>
      </c>
      <c r="T25">
        <f t="shared" si="2"/>
        <v>89</v>
      </c>
      <c r="U25">
        <f t="shared" si="3"/>
        <v>116</v>
      </c>
      <c r="V25">
        <v>190</v>
      </c>
      <c r="W25">
        <f t="shared" si="0"/>
        <v>80</v>
      </c>
    </row>
    <row r="26" spans="1:23" x14ac:dyDescent="0.35">
      <c r="A26" t="s">
        <v>51</v>
      </c>
      <c r="B26" t="s">
        <v>91</v>
      </c>
      <c r="C26">
        <v>2</v>
      </c>
      <c r="D26">
        <v>7</v>
      </c>
      <c r="E26">
        <v>207</v>
      </c>
      <c r="F26">
        <v>1</v>
      </c>
      <c r="G26">
        <v>14</v>
      </c>
      <c r="H26">
        <v>150</v>
      </c>
      <c r="I26">
        <v>300</v>
      </c>
      <c r="J26" t="s">
        <v>92</v>
      </c>
      <c r="K26">
        <v>19</v>
      </c>
      <c r="L26">
        <v>3</v>
      </c>
      <c r="M26" s="12">
        <v>43120</v>
      </c>
      <c r="N26" s="12">
        <v>43173</v>
      </c>
      <c r="O26" s="12">
        <v>43204</v>
      </c>
      <c r="P26" s="12">
        <v>43211</v>
      </c>
      <c r="Q26" s="12">
        <v>43230</v>
      </c>
      <c r="R26" s="12">
        <v>43102</v>
      </c>
      <c r="S26">
        <f t="shared" si="1"/>
        <v>71</v>
      </c>
      <c r="T26">
        <f t="shared" si="2"/>
        <v>102</v>
      </c>
      <c r="U26">
        <f t="shared" si="3"/>
        <v>128</v>
      </c>
      <c r="V26">
        <v>190</v>
      </c>
      <c r="W26">
        <f t="shared" si="0"/>
        <v>80</v>
      </c>
    </row>
    <row r="27" spans="1:23" x14ac:dyDescent="0.35">
      <c r="A27" t="s">
        <v>51</v>
      </c>
      <c r="B27" t="s">
        <v>91</v>
      </c>
      <c r="C27">
        <v>2</v>
      </c>
      <c r="D27">
        <v>8</v>
      </c>
      <c r="E27">
        <v>208</v>
      </c>
      <c r="F27">
        <v>1</v>
      </c>
      <c r="G27">
        <v>13</v>
      </c>
      <c r="H27">
        <v>150</v>
      </c>
      <c r="I27">
        <v>150</v>
      </c>
      <c r="J27" t="s">
        <v>92</v>
      </c>
      <c r="K27">
        <v>11</v>
      </c>
      <c r="L27">
        <v>2</v>
      </c>
      <c r="M27" s="12">
        <v>43121</v>
      </c>
      <c r="N27" s="12">
        <v>43173</v>
      </c>
      <c r="O27" s="12">
        <v>43203</v>
      </c>
      <c r="P27" s="12">
        <v>43211</v>
      </c>
      <c r="Q27" s="12">
        <v>43232</v>
      </c>
      <c r="R27" s="12">
        <v>43102</v>
      </c>
      <c r="S27">
        <f t="shared" si="1"/>
        <v>71</v>
      </c>
      <c r="T27">
        <f t="shared" si="2"/>
        <v>101</v>
      </c>
      <c r="U27">
        <f t="shared" si="3"/>
        <v>130</v>
      </c>
      <c r="V27">
        <v>110</v>
      </c>
      <c r="W27">
        <f t="shared" si="0"/>
        <v>80</v>
      </c>
    </row>
    <row r="28" spans="1:23" x14ac:dyDescent="0.35">
      <c r="A28" t="s">
        <v>51</v>
      </c>
      <c r="B28" t="s">
        <v>91</v>
      </c>
      <c r="C28">
        <v>2</v>
      </c>
      <c r="D28">
        <v>9</v>
      </c>
      <c r="E28">
        <v>209</v>
      </c>
      <c r="F28">
        <v>2</v>
      </c>
      <c r="G28">
        <v>3</v>
      </c>
      <c r="H28">
        <v>150</v>
      </c>
      <c r="I28">
        <v>450</v>
      </c>
      <c r="J28" t="s">
        <v>65</v>
      </c>
      <c r="K28">
        <v>13</v>
      </c>
      <c r="L28">
        <v>2</v>
      </c>
      <c r="M28" s="12">
        <v>43121</v>
      </c>
      <c r="N28" s="12">
        <v>43171</v>
      </c>
      <c r="O28" s="12">
        <v>43199</v>
      </c>
      <c r="P28" s="12">
        <v>43209</v>
      </c>
      <c r="Q28" s="12">
        <v>43225</v>
      </c>
      <c r="R28" s="12">
        <v>43102</v>
      </c>
      <c r="S28">
        <f t="shared" si="1"/>
        <v>69</v>
      </c>
      <c r="T28">
        <f t="shared" si="2"/>
        <v>97</v>
      </c>
      <c r="U28">
        <f t="shared" si="3"/>
        <v>123</v>
      </c>
      <c r="V28">
        <v>130</v>
      </c>
      <c r="W28">
        <f t="shared" si="0"/>
        <v>80</v>
      </c>
    </row>
    <row r="29" spans="1:23" x14ac:dyDescent="0.35">
      <c r="A29" t="s">
        <v>51</v>
      </c>
      <c r="B29" t="s">
        <v>91</v>
      </c>
      <c r="C29">
        <v>2</v>
      </c>
      <c r="D29">
        <v>10</v>
      </c>
      <c r="E29">
        <v>210</v>
      </c>
      <c r="F29">
        <v>2</v>
      </c>
      <c r="G29">
        <v>11</v>
      </c>
      <c r="H29">
        <v>150</v>
      </c>
      <c r="I29">
        <v>450</v>
      </c>
      <c r="J29" t="s">
        <v>61</v>
      </c>
      <c r="K29">
        <v>31</v>
      </c>
      <c r="L29">
        <v>3</v>
      </c>
      <c r="M29" s="12">
        <v>43120</v>
      </c>
      <c r="N29" s="12">
        <v>43169</v>
      </c>
      <c r="O29" s="12">
        <v>43201</v>
      </c>
      <c r="P29" s="12">
        <v>43210</v>
      </c>
      <c r="Q29" s="12">
        <v>43228</v>
      </c>
      <c r="R29" s="12">
        <v>43102</v>
      </c>
      <c r="S29">
        <f t="shared" si="1"/>
        <v>67</v>
      </c>
      <c r="T29">
        <f t="shared" si="2"/>
        <v>99</v>
      </c>
      <c r="U29">
        <f t="shared" si="3"/>
        <v>126</v>
      </c>
      <c r="V29">
        <v>310</v>
      </c>
      <c r="W29">
        <f t="shared" si="0"/>
        <v>80</v>
      </c>
    </row>
    <row r="30" spans="1:23" x14ac:dyDescent="0.35">
      <c r="A30" t="s">
        <v>51</v>
      </c>
      <c r="B30" t="s">
        <v>91</v>
      </c>
      <c r="C30">
        <v>2</v>
      </c>
      <c r="D30">
        <v>11</v>
      </c>
      <c r="E30">
        <v>211</v>
      </c>
      <c r="F30">
        <v>2</v>
      </c>
      <c r="G30">
        <v>7</v>
      </c>
      <c r="H30">
        <v>150</v>
      </c>
      <c r="I30">
        <v>450</v>
      </c>
      <c r="J30" t="s">
        <v>55</v>
      </c>
      <c r="K30">
        <v>12</v>
      </c>
      <c r="L30">
        <v>1</v>
      </c>
      <c r="M30" s="12">
        <v>43132</v>
      </c>
      <c r="N30" s="12">
        <v>43172</v>
      </c>
      <c r="O30" s="12">
        <v>43203</v>
      </c>
      <c r="P30" s="12">
        <v>43211</v>
      </c>
      <c r="Q30" s="12">
        <v>43229</v>
      </c>
      <c r="R30" s="12">
        <v>43112</v>
      </c>
      <c r="S30">
        <f t="shared" si="1"/>
        <v>60</v>
      </c>
      <c r="T30">
        <f t="shared" si="2"/>
        <v>91</v>
      </c>
      <c r="U30">
        <f t="shared" si="3"/>
        <v>117</v>
      </c>
      <c r="V30">
        <v>120</v>
      </c>
      <c r="W30">
        <f t="shared" si="0"/>
        <v>80</v>
      </c>
    </row>
    <row r="31" spans="1:23" x14ac:dyDescent="0.35">
      <c r="A31" t="s">
        <v>51</v>
      </c>
      <c r="B31" t="s">
        <v>91</v>
      </c>
      <c r="C31">
        <v>2</v>
      </c>
      <c r="D31">
        <v>12</v>
      </c>
      <c r="E31">
        <v>212</v>
      </c>
      <c r="F31">
        <v>1</v>
      </c>
      <c r="G31">
        <v>10</v>
      </c>
      <c r="H31">
        <v>150</v>
      </c>
      <c r="I31">
        <v>300</v>
      </c>
      <c r="J31" t="s">
        <v>61</v>
      </c>
      <c r="K31">
        <v>32</v>
      </c>
      <c r="L31">
        <v>2</v>
      </c>
      <c r="M31" s="12">
        <v>43121</v>
      </c>
      <c r="N31" s="12">
        <v>43169</v>
      </c>
      <c r="O31" s="12">
        <v>43202</v>
      </c>
      <c r="P31" s="12">
        <v>43210</v>
      </c>
      <c r="Q31" s="12">
        <v>43227</v>
      </c>
      <c r="R31" s="12">
        <v>43102</v>
      </c>
      <c r="S31">
        <f t="shared" si="1"/>
        <v>67</v>
      </c>
      <c r="T31">
        <f t="shared" si="2"/>
        <v>100</v>
      </c>
      <c r="U31">
        <f t="shared" si="3"/>
        <v>125</v>
      </c>
      <c r="V31">
        <v>320</v>
      </c>
      <c r="W31">
        <f t="shared" si="0"/>
        <v>80</v>
      </c>
    </row>
    <row r="32" spans="1:23" x14ac:dyDescent="0.35">
      <c r="A32" t="s">
        <v>51</v>
      </c>
      <c r="B32" t="s">
        <v>91</v>
      </c>
      <c r="C32">
        <v>2</v>
      </c>
      <c r="D32">
        <v>13</v>
      </c>
      <c r="E32">
        <v>213</v>
      </c>
      <c r="F32">
        <v>2</v>
      </c>
      <c r="G32">
        <v>13</v>
      </c>
      <c r="H32">
        <v>200</v>
      </c>
      <c r="I32">
        <v>150</v>
      </c>
      <c r="J32" t="s">
        <v>92</v>
      </c>
      <c r="K32">
        <v>11</v>
      </c>
      <c r="L32">
        <v>2</v>
      </c>
      <c r="M32" s="12">
        <v>43121</v>
      </c>
      <c r="N32" s="12">
        <v>43173</v>
      </c>
      <c r="O32" s="12">
        <v>43204</v>
      </c>
      <c r="P32" s="12">
        <v>43211</v>
      </c>
      <c r="Q32" s="12">
        <v>43231</v>
      </c>
      <c r="R32" s="12">
        <v>43102</v>
      </c>
      <c r="S32">
        <f t="shared" si="1"/>
        <v>71</v>
      </c>
      <c r="T32">
        <f t="shared" si="2"/>
        <v>102</v>
      </c>
      <c r="U32">
        <f t="shared" si="3"/>
        <v>129</v>
      </c>
      <c r="V32">
        <v>110</v>
      </c>
      <c r="W32">
        <f t="shared" si="0"/>
        <v>80</v>
      </c>
    </row>
    <row r="33" spans="1:23" x14ac:dyDescent="0.35">
      <c r="A33" t="s">
        <v>51</v>
      </c>
      <c r="B33" t="s">
        <v>91</v>
      </c>
      <c r="C33">
        <v>2</v>
      </c>
      <c r="D33">
        <v>14</v>
      </c>
      <c r="E33">
        <v>214</v>
      </c>
      <c r="F33">
        <v>1</v>
      </c>
      <c r="G33">
        <v>12</v>
      </c>
      <c r="H33">
        <v>200</v>
      </c>
      <c r="I33">
        <v>600</v>
      </c>
      <c r="J33" t="s">
        <v>61</v>
      </c>
      <c r="K33">
        <v>33</v>
      </c>
      <c r="L33">
        <v>4</v>
      </c>
      <c r="M33" s="12">
        <v>43119</v>
      </c>
      <c r="N33" s="12">
        <v>43167</v>
      </c>
      <c r="O33" s="12">
        <v>43192</v>
      </c>
      <c r="P33" s="12">
        <v>43205</v>
      </c>
      <c r="Q33" s="12">
        <v>43228</v>
      </c>
      <c r="R33" s="12">
        <v>43102</v>
      </c>
      <c r="S33">
        <f t="shared" si="1"/>
        <v>65</v>
      </c>
      <c r="T33">
        <f t="shared" si="2"/>
        <v>90</v>
      </c>
      <c r="U33">
        <f t="shared" si="3"/>
        <v>126</v>
      </c>
      <c r="V33">
        <v>330</v>
      </c>
      <c r="W33">
        <f t="shared" si="0"/>
        <v>80</v>
      </c>
    </row>
    <row r="34" spans="1:23" x14ac:dyDescent="0.35">
      <c r="A34" t="s">
        <v>51</v>
      </c>
      <c r="B34" t="s">
        <v>91</v>
      </c>
      <c r="C34">
        <v>2</v>
      </c>
      <c r="D34">
        <v>15</v>
      </c>
      <c r="E34">
        <v>215</v>
      </c>
      <c r="F34">
        <v>1</v>
      </c>
      <c r="G34">
        <v>4</v>
      </c>
      <c r="H34">
        <v>200</v>
      </c>
      <c r="I34">
        <v>600</v>
      </c>
      <c r="J34" t="s">
        <v>65</v>
      </c>
      <c r="K34">
        <v>30</v>
      </c>
      <c r="L34">
        <v>4</v>
      </c>
      <c r="M34" s="12">
        <v>43119</v>
      </c>
      <c r="N34" s="12">
        <v>43167</v>
      </c>
      <c r="O34" s="12">
        <v>43192</v>
      </c>
      <c r="P34" s="12">
        <v>43208</v>
      </c>
      <c r="Q34" s="12">
        <v>43225</v>
      </c>
      <c r="R34" s="12">
        <v>43102</v>
      </c>
      <c r="S34">
        <f t="shared" si="1"/>
        <v>65</v>
      </c>
      <c r="T34">
        <f t="shared" si="2"/>
        <v>90</v>
      </c>
      <c r="U34">
        <f t="shared" si="3"/>
        <v>123</v>
      </c>
      <c r="V34">
        <v>300</v>
      </c>
      <c r="W34">
        <f t="shared" si="0"/>
        <v>80</v>
      </c>
    </row>
    <row r="35" spans="1:23" x14ac:dyDescent="0.35">
      <c r="A35" t="s">
        <v>51</v>
      </c>
      <c r="B35" t="s">
        <v>91</v>
      </c>
      <c r="C35">
        <v>2</v>
      </c>
      <c r="D35">
        <v>16</v>
      </c>
      <c r="E35">
        <v>216</v>
      </c>
      <c r="F35">
        <v>1</v>
      </c>
      <c r="G35">
        <v>8</v>
      </c>
      <c r="H35">
        <v>200</v>
      </c>
      <c r="I35">
        <v>600</v>
      </c>
      <c r="J35" t="s">
        <v>55</v>
      </c>
      <c r="K35">
        <v>28</v>
      </c>
      <c r="L35">
        <v>1</v>
      </c>
      <c r="M35" s="12">
        <v>43132</v>
      </c>
      <c r="N35" s="12">
        <v>43172</v>
      </c>
      <c r="O35" s="12">
        <v>43203</v>
      </c>
      <c r="P35" s="12">
        <v>43211</v>
      </c>
      <c r="Q35" s="12">
        <v>43230</v>
      </c>
      <c r="R35" s="12">
        <v>43112</v>
      </c>
      <c r="S35">
        <f t="shared" si="1"/>
        <v>60</v>
      </c>
      <c r="T35">
        <f t="shared" si="2"/>
        <v>91</v>
      </c>
      <c r="U35">
        <f t="shared" si="3"/>
        <v>118</v>
      </c>
      <c r="V35">
        <v>280</v>
      </c>
      <c r="W35">
        <f t="shared" si="0"/>
        <v>80</v>
      </c>
    </row>
    <row r="36" spans="1:23" x14ac:dyDescent="0.35">
      <c r="A36" t="s">
        <v>51</v>
      </c>
      <c r="B36" t="s">
        <v>91</v>
      </c>
      <c r="C36">
        <v>2</v>
      </c>
      <c r="D36">
        <v>17</v>
      </c>
      <c r="E36">
        <v>217</v>
      </c>
      <c r="F36">
        <v>2</v>
      </c>
      <c r="G36">
        <v>8</v>
      </c>
      <c r="H36">
        <v>200</v>
      </c>
      <c r="I36">
        <v>600</v>
      </c>
      <c r="J36" t="s">
        <v>55</v>
      </c>
      <c r="K36">
        <v>49</v>
      </c>
      <c r="L36">
        <v>1</v>
      </c>
      <c r="M36" s="12">
        <v>43132</v>
      </c>
      <c r="N36" s="12">
        <v>43170</v>
      </c>
      <c r="O36" s="12">
        <v>43202</v>
      </c>
      <c r="P36" s="12">
        <v>43210</v>
      </c>
      <c r="Q36" s="12">
        <v>43230</v>
      </c>
      <c r="R36" s="12">
        <v>43112</v>
      </c>
      <c r="S36">
        <f t="shared" si="1"/>
        <v>58</v>
      </c>
      <c r="T36">
        <f t="shared" si="2"/>
        <v>90</v>
      </c>
      <c r="U36">
        <f t="shared" si="3"/>
        <v>118</v>
      </c>
      <c r="V36">
        <v>490</v>
      </c>
      <c r="W36">
        <f t="shared" si="0"/>
        <v>80</v>
      </c>
    </row>
    <row r="37" spans="1:23" x14ac:dyDescent="0.35">
      <c r="A37" t="s">
        <v>51</v>
      </c>
      <c r="B37" t="s">
        <v>91</v>
      </c>
      <c r="C37">
        <v>2</v>
      </c>
      <c r="D37">
        <v>18</v>
      </c>
      <c r="E37">
        <v>218</v>
      </c>
      <c r="F37">
        <v>2</v>
      </c>
      <c r="G37">
        <v>4</v>
      </c>
      <c r="H37">
        <v>200</v>
      </c>
      <c r="I37">
        <v>600</v>
      </c>
      <c r="J37" t="s">
        <v>65</v>
      </c>
      <c r="K37">
        <v>19</v>
      </c>
      <c r="L37">
        <v>4</v>
      </c>
      <c r="M37" s="12">
        <v>43119</v>
      </c>
      <c r="N37" s="12">
        <v>43168</v>
      </c>
      <c r="O37" s="12">
        <v>43199</v>
      </c>
      <c r="P37" s="12">
        <v>43209</v>
      </c>
      <c r="Q37" s="12">
        <v>43225</v>
      </c>
      <c r="R37" s="12">
        <v>43102</v>
      </c>
      <c r="S37">
        <f t="shared" si="1"/>
        <v>66</v>
      </c>
      <c r="T37">
        <f t="shared" si="2"/>
        <v>97</v>
      </c>
      <c r="U37">
        <f t="shared" si="3"/>
        <v>123</v>
      </c>
      <c r="V37">
        <v>190</v>
      </c>
      <c r="W37">
        <f t="shared" si="0"/>
        <v>80</v>
      </c>
    </row>
    <row r="38" spans="1:23" x14ac:dyDescent="0.35">
      <c r="A38" t="s">
        <v>51</v>
      </c>
      <c r="B38" t="s">
        <v>91</v>
      </c>
      <c r="C38">
        <v>3</v>
      </c>
      <c r="D38">
        <v>1</v>
      </c>
      <c r="E38">
        <v>301</v>
      </c>
      <c r="F38">
        <v>2</v>
      </c>
      <c r="G38">
        <v>16</v>
      </c>
      <c r="H38">
        <v>250</v>
      </c>
      <c r="I38">
        <v>600</v>
      </c>
      <c r="J38" t="s">
        <v>92</v>
      </c>
      <c r="K38">
        <v>29</v>
      </c>
      <c r="L38">
        <v>3</v>
      </c>
      <c r="M38" s="12">
        <v>43120</v>
      </c>
      <c r="N38" s="12">
        <v>43170</v>
      </c>
      <c r="O38" s="12">
        <v>43199</v>
      </c>
      <c r="P38" s="12">
        <v>43209</v>
      </c>
      <c r="Q38" s="12">
        <v>43228</v>
      </c>
      <c r="R38" s="12">
        <v>43102</v>
      </c>
      <c r="S38">
        <f t="shared" si="1"/>
        <v>68</v>
      </c>
      <c r="T38">
        <f t="shared" si="2"/>
        <v>97</v>
      </c>
      <c r="U38">
        <f t="shared" si="3"/>
        <v>126</v>
      </c>
      <c r="V38">
        <v>290</v>
      </c>
      <c r="W38">
        <f t="shared" si="0"/>
        <v>80</v>
      </c>
    </row>
    <row r="39" spans="1:23" x14ac:dyDescent="0.35">
      <c r="A39" t="s">
        <v>51</v>
      </c>
      <c r="B39" t="s">
        <v>91</v>
      </c>
      <c r="C39">
        <v>3</v>
      </c>
      <c r="D39">
        <v>2</v>
      </c>
      <c r="E39">
        <v>302</v>
      </c>
      <c r="F39">
        <v>2</v>
      </c>
      <c r="G39">
        <v>10</v>
      </c>
      <c r="H39">
        <v>250</v>
      </c>
      <c r="I39">
        <v>300</v>
      </c>
      <c r="J39" t="s">
        <v>61</v>
      </c>
      <c r="K39">
        <v>20</v>
      </c>
      <c r="L39">
        <v>2</v>
      </c>
      <c r="M39" s="12">
        <v>43121</v>
      </c>
      <c r="N39" s="12">
        <v>43171</v>
      </c>
      <c r="O39" s="12">
        <v>43201</v>
      </c>
      <c r="P39" s="12">
        <v>43210</v>
      </c>
      <c r="Q39" s="12">
        <v>43230</v>
      </c>
      <c r="R39" s="12">
        <v>43102</v>
      </c>
      <c r="S39">
        <f t="shared" si="1"/>
        <v>69</v>
      </c>
      <c r="T39">
        <f t="shared" si="2"/>
        <v>99</v>
      </c>
      <c r="U39">
        <f t="shared" si="3"/>
        <v>128</v>
      </c>
      <c r="V39">
        <v>200</v>
      </c>
      <c r="W39">
        <f t="shared" si="0"/>
        <v>80</v>
      </c>
    </row>
    <row r="40" spans="1:23" x14ac:dyDescent="0.35">
      <c r="A40" t="s">
        <v>51</v>
      </c>
      <c r="B40" t="s">
        <v>91</v>
      </c>
      <c r="C40">
        <v>3</v>
      </c>
      <c r="D40">
        <v>3</v>
      </c>
      <c r="E40">
        <v>303</v>
      </c>
      <c r="F40">
        <v>2</v>
      </c>
      <c r="G40">
        <v>15</v>
      </c>
      <c r="H40">
        <v>250</v>
      </c>
      <c r="I40">
        <v>450</v>
      </c>
      <c r="J40" t="s">
        <v>92</v>
      </c>
      <c r="K40">
        <v>26</v>
      </c>
      <c r="L40">
        <v>2</v>
      </c>
      <c r="M40" s="12">
        <v>43121</v>
      </c>
      <c r="N40" s="12">
        <v>43171</v>
      </c>
      <c r="O40" s="12">
        <v>43204</v>
      </c>
      <c r="P40" s="12">
        <v>43211</v>
      </c>
      <c r="Q40" s="12">
        <v>43232</v>
      </c>
      <c r="R40" s="12">
        <v>43102</v>
      </c>
      <c r="S40">
        <f t="shared" si="1"/>
        <v>69</v>
      </c>
      <c r="T40">
        <f t="shared" si="2"/>
        <v>102</v>
      </c>
      <c r="U40">
        <f t="shared" si="3"/>
        <v>130</v>
      </c>
      <c r="V40">
        <v>260</v>
      </c>
      <c r="W40">
        <f t="shared" si="0"/>
        <v>80</v>
      </c>
    </row>
    <row r="41" spans="1:23" x14ac:dyDescent="0.35">
      <c r="A41" t="s">
        <v>51</v>
      </c>
      <c r="B41" t="s">
        <v>91</v>
      </c>
      <c r="C41">
        <v>3</v>
      </c>
      <c r="D41">
        <v>4</v>
      </c>
      <c r="E41">
        <v>304</v>
      </c>
      <c r="F41">
        <v>1</v>
      </c>
      <c r="G41">
        <v>12</v>
      </c>
      <c r="H41">
        <v>250</v>
      </c>
      <c r="I41">
        <v>600</v>
      </c>
      <c r="J41" t="s">
        <v>61</v>
      </c>
      <c r="K41">
        <v>29</v>
      </c>
      <c r="L41">
        <v>3</v>
      </c>
      <c r="M41" s="12">
        <v>43120</v>
      </c>
      <c r="N41" s="12">
        <v>43169</v>
      </c>
      <c r="O41" s="12">
        <v>43201</v>
      </c>
      <c r="P41" s="12">
        <v>43210</v>
      </c>
      <c r="Q41" s="12">
        <v>43230</v>
      </c>
      <c r="R41" s="12">
        <v>43102</v>
      </c>
      <c r="S41">
        <f t="shared" si="1"/>
        <v>67</v>
      </c>
      <c r="T41">
        <f t="shared" si="2"/>
        <v>99</v>
      </c>
      <c r="U41">
        <f t="shared" si="3"/>
        <v>128</v>
      </c>
      <c r="V41">
        <v>290</v>
      </c>
      <c r="W41">
        <f t="shared" si="0"/>
        <v>80</v>
      </c>
    </row>
    <row r="42" spans="1:23" x14ac:dyDescent="0.35">
      <c r="A42" t="s">
        <v>51</v>
      </c>
      <c r="B42" t="s">
        <v>91</v>
      </c>
      <c r="C42">
        <v>3</v>
      </c>
      <c r="D42">
        <v>5</v>
      </c>
      <c r="E42">
        <v>305</v>
      </c>
      <c r="F42">
        <v>1</v>
      </c>
      <c r="G42">
        <v>1</v>
      </c>
      <c r="H42">
        <v>250</v>
      </c>
      <c r="I42">
        <v>150</v>
      </c>
      <c r="J42" t="s">
        <v>65</v>
      </c>
      <c r="K42">
        <v>12</v>
      </c>
      <c r="L42">
        <v>0</v>
      </c>
      <c r="M42" s="12">
        <v>43123</v>
      </c>
      <c r="N42" s="12">
        <v>43171</v>
      </c>
      <c r="O42" s="12">
        <v>43200</v>
      </c>
      <c r="P42" s="12">
        <v>43209</v>
      </c>
      <c r="Q42" s="12">
        <v>43227</v>
      </c>
      <c r="R42" s="12">
        <v>43102</v>
      </c>
      <c r="S42">
        <f t="shared" si="1"/>
        <v>69</v>
      </c>
      <c r="T42">
        <f t="shared" si="2"/>
        <v>98</v>
      </c>
      <c r="U42">
        <f t="shared" si="3"/>
        <v>125</v>
      </c>
      <c r="V42">
        <v>120</v>
      </c>
      <c r="W42">
        <f t="shared" si="0"/>
        <v>80</v>
      </c>
    </row>
    <row r="43" spans="1:23" x14ac:dyDescent="0.35">
      <c r="A43" t="s">
        <v>51</v>
      </c>
      <c r="B43" t="s">
        <v>91</v>
      </c>
      <c r="C43">
        <v>3</v>
      </c>
      <c r="D43">
        <v>6</v>
      </c>
      <c r="E43">
        <v>306</v>
      </c>
      <c r="F43">
        <v>1</v>
      </c>
      <c r="G43">
        <v>8</v>
      </c>
      <c r="H43">
        <v>250</v>
      </c>
      <c r="I43">
        <v>600</v>
      </c>
      <c r="J43" t="s">
        <v>55</v>
      </c>
      <c r="K43">
        <v>14</v>
      </c>
      <c r="L43">
        <v>1</v>
      </c>
      <c r="M43" s="12">
        <v>43132</v>
      </c>
      <c r="N43" s="12">
        <v>43173</v>
      </c>
      <c r="O43" s="12">
        <v>43202</v>
      </c>
      <c r="P43" s="12">
        <v>43210</v>
      </c>
      <c r="Q43" s="12">
        <v>43229</v>
      </c>
      <c r="R43" s="12">
        <v>43112</v>
      </c>
      <c r="S43">
        <f t="shared" si="1"/>
        <v>61</v>
      </c>
      <c r="T43">
        <f t="shared" si="2"/>
        <v>90</v>
      </c>
      <c r="U43">
        <f t="shared" si="3"/>
        <v>117</v>
      </c>
      <c r="V43">
        <v>140</v>
      </c>
      <c r="W43">
        <f t="shared" si="0"/>
        <v>80</v>
      </c>
    </row>
    <row r="44" spans="1:23" x14ac:dyDescent="0.35">
      <c r="A44" t="s">
        <v>51</v>
      </c>
      <c r="B44" t="s">
        <v>91</v>
      </c>
      <c r="C44">
        <v>3</v>
      </c>
      <c r="D44">
        <v>7</v>
      </c>
      <c r="E44">
        <v>307</v>
      </c>
      <c r="F44">
        <v>1</v>
      </c>
      <c r="G44">
        <v>2</v>
      </c>
      <c r="H44">
        <v>150</v>
      </c>
      <c r="I44">
        <v>300</v>
      </c>
      <c r="J44" t="s">
        <v>65</v>
      </c>
      <c r="K44">
        <v>22</v>
      </c>
      <c r="L44">
        <v>3</v>
      </c>
      <c r="M44" s="12">
        <v>43120</v>
      </c>
      <c r="N44" s="12">
        <v>43170</v>
      </c>
      <c r="O44" s="12">
        <v>43191</v>
      </c>
      <c r="P44" s="12">
        <v>43208</v>
      </c>
      <c r="Q44" s="12">
        <v>43225</v>
      </c>
      <c r="R44" s="12">
        <v>43102</v>
      </c>
      <c r="S44">
        <f t="shared" si="1"/>
        <v>68</v>
      </c>
      <c r="T44">
        <f t="shared" si="2"/>
        <v>89</v>
      </c>
      <c r="U44">
        <f t="shared" si="3"/>
        <v>123</v>
      </c>
      <c r="V44">
        <v>220</v>
      </c>
      <c r="W44">
        <f t="shared" si="0"/>
        <v>80</v>
      </c>
    </row>
    <row r="45" spans="1:23" x14ac:dyDescent="0.35">
      <c r="A45" t="s">
        <v>51</v>
      </c>
      <c r="B45" t="s">
        <v>91</v>
      </c>
      <c r="C45">
        <v>3</v>
      </c>
      <c r="D45">
        <v>8</v>
      </c>
      <c r="E45">
        <v>308</v>
      </c>
      <c r="F45">
        <v>2</v>
      </c>
      <c r="G45">
        <v>10</v>
      </c>
      <c r="H45">
        <v>150</v>
      </c>
      <c r="I45">
        <v>300</v>
      </c>
      <c r="J45" t="s">
        <v>61</v>
      </c>
      <c r="K45">
        <v>24</v>
      </c>
      <c r="L45">
        <v>4</v>
      </c>
      <c r="M45" s="12">
        <v>43119</v>
      </c>
      <c r="N45" s="12">
        <v>43170</v>
      </c>
      <c r="O45" s="12">
        <v>43201</v>
      </c>
      <c r="P45" s="12">
        <v>43210</v>
      </c>
      <c r="Q45" s="12">
        <v>43229</v>
      </c>
      <c r="R45" s="12">
        <v>43102</v>
      </c>
      <c r="S45">
        <f t="shared" si="1"/>
        <v>68</v>
      </c>
      <c r="T45">
        <f t="shared" si="2"/>
        <v>99</v>
      </c>
      <c r="U45">
        <f t="shared" si="3"/>
        <v>127</v>
      </c>
      <c r="V45">
        <v>240</v>
      </c>
      <c r="W45">
        <f t="shared" si="0"/>
        <v>80</v>
      </c>
    </row>
    <row r="46" spans="1:23" x14ac:dyDescent="0.35">
      <c r="A46" t="s">
        <v>51</v>
      </c>
      <c r="B46" t="s">
        <v>91</v>
      </c>
      <c r="C46">
        <v>3</v>
      </c>
      <c r="D46">
        <v>9</v>
      </c>
      <c r="E46">
        <v>309</v>
      </c>
      <c r="F46">
        <v>2</v>
      </c>
      <c r="G46">
        <v>14</v>
      </c>
      <c r="H46">
        <v>150</v>
      </c>
      <c r="I46">
        <v>300</v>
      </c>
      <c r="J46" t="s">
        <v>92</v>
      </c>
      <c r="K46">
        <v>25</v>
      </c>
      <c r="L46">
        <v>2</v>
      </c>
      <c r="M46" s="12">
        <v>43121</v>
      </c>
      <c r="N46" s="12">
        <v>43171</v>
      </c>
      <c r="O46" s="12">
        <v>43204</v>
      </c>
      <c r="P46" s="12">
        <v>43211</v>
      </c>
      <c r="Q46" s="12">
        <v>43229</v>
      </c>
      <c r="R46" s="12">
        <v>43102</v>
      </c>
      <c r="S46">
        <f t="shared" si="1"/>
        <v>69</v>
      </c>
      <c r="T46">
        <f t="shared" si="2"/>
        <v>102</v>
      </c>
      <c r="U46">
        <f t="shared" si="3"/>
        <v>127</v>
      </c>
      <c r="V46">
        <v>250</v>
      </c>
      <c r="W46">
        <f t="shared" si="0"/>
        <v>80</v>
      </c>
    </row>
    <row r="47" spans="1:23" x14ac:dyDescent="0.35">
      <c r="A47" t="s">
        <v>51</v>
      </c>
      <c r="B47" t="s">
        <v>91</v>
      </c>
      <c r="C47">
        <v>3</v>
      </c>
      <c r="D47">
        <v>10</v>
      </c>
      <c r="E47">
        <v>310</v>
      </c>
      <c r="F47">
        <v>2</v>
      </c>
      <c r="G47">
        <v>5</v>
      </c>
      <c r="H47">
        <v>150</v>
      </c>
      <c r="I47">
        <v>150</v>
      </c>
      <c r="J47" t="s">
        <v>55</v>
      </c>
      <c r="K47">
        <v>7</v>
      </c>
      <c r="L47">
        <v>0</v>
      </c>
      <c r="M47" s="12">
        <v>43132</v>
      </c>
      <c r="N47" s="12">
        <v>43172</v>
      </c>
      <c r="O47" s="12">
        <v>43203</v>
      </c>
      <c r="P47" s="12">
        <v>43211</v>
      </c>
      <c r="Q47" s="12">
        <v>43229</v>
      </c>
      <c r="R47" s="12">
        <v>43112</v>
      </c>
      <c r="S47">
        <f t="shared" si="1"/>
        <v>60</v>
      </c>
      <c r="T47">
        <f t="shared" si="2"/>
        <v>91</v>
      </c>
      <c r="U47">
        <f t="shared" si="3"/>
        <v>117</v>
      </c>
      <c r="V47">
        <v>70</v>
      </c>
      <c r="W47">
        <f t="shared" si="0"/>
        <v>80</v>
      </c>
    </row>
    <row r="48" spans="1:23" x14ac:dyDescent="0.35">
      <c r="A48" t="s">
        <v>51</v>
      </c>
      <c r="B48" t="s">
        <v>91</v>
      </c>
      <c r="C48">
        <v>3</v>
      </c>
      <c r="D48">
        <v>11</v>
      </c>
      <c r="E48">
        <v>311</v>
      </c>
      <c r="F48">
        <v>1</v>
      </c>
      <c r="G48">
        <v>12</v>
      </c>
      <c r="H48">
        <v>150</v>
      </c>
      <c r="I48">
        <v>600</v>
      </c>
      <c r="J48" t="s">
        <v>61</v>
      </c>
      <c r="K48">
        <v>36</v>
      </c>
      <c r="L48">
        <v>4</v>
      </c>
      <c r="M48" s="12">
        <v>43119</v>
      </c>
      <c r="N48" s="12">
        <v>43169</v>
      </c>
      <c r="O48" s="12">
        <v>43202</v>
      </c>
      <c r="P48" s="12">
        <v>43210</v>
      </c>
      <c r="Q48" s="12">
        <v>43227</v>
      </c>
      <c r="R48" s="12">
        <v>43102</v>
      </c>
      <c r="S48">
        <f t="shared" si="1"/>
        <v>67</v>
      </c>
      <c r="T48">
        <f t="shared" si="2"/>
        <v>100</v>
      </c>
      <c r="U48">
        <f t="shared" si="3"/>
        <v>125</v>
      </c>
      <c r="V48">
        <v>360</v>
      </c>
      <c r="W48">
        <f t="shared" si="0"/>
        <v>80</v>
      </c>
    </row>
    <row r="49" spans="1:23" x14ac:dyDescent="0.35">
      <c r="A49" t="s">
        <v>51</v>
      </c>
      <c r="B49" t="s">
        <v>91</v>
      </c>
      <c r="C49">
        <v>3</v>
      </c>
      <c r="D49">
        <v>12</v>
      </c>
      <c r="E49">
        <v>312</v>
      </c>
      <c r="F49">
        <v>1</v>
      </c>
      <c r="G49">
        <v>16</v>
      </c>
      <c r="H49">
        <v>150</v>
      </c>
      <c r="I49">
        <v>600</v>
      </c>
      <c r="J49" t="s">
        <v>92</v>
      </c>
      <c r="K49">
        <v>34</v>
      </c>
      <c r="L49">
        <v>3</v>
      </c>
      <c r="M49" s="12">
        <v>43120</v>
      </c>
      <c r="N49" s="12">
        <v>43171</v>
      </c>
      <c r="O49" s="12">
        <v>43203</v>
      </c>
      <c r="P49" s="12">
        <v>43211</v>
      </c>
      <c r="Q49" s="12">
        <v>43228</v>
      </c>
      <c r="R49" s="12">
        <v>43102</v>
      </c>
      <c r="S49">
        <f t="shared" si="1"/>
        <v>69</v>
      </c>
      <c r="T49">
        <f t="shared" si="2"/>
        <v>101</v>
      </c>
      <c r="U49">
        <f t="shared" si="3"/>
        <v>126</v>
      </c>
      <c r="V49">
        <v>340</v>
      </c>
      <c r="W49">
        <f t="shared" si="0"/>
        <v>80</v>
      </c>
    </row>
    <row r="50" spans="1:23" x14ac:dyDescent="0.35">
      <c r="A50" t="s">
        <v>51</v>
      </c>
      <c r="B50" t="s">
        <v>91</v>
      </c>
      <c r="C50">
        <v>3</v>
      </c>
      <c r="D50">
        <v>13</v>
      </c>
      <c r="E50">
        <v>313</v>
      </c>
      <c r="F50">
        <v>1</v>
      </c>
      <c r="G50">
        <v>15</v>
      </c>
      <c r="H50">
        <v>200</v>
      </c>
      <c r="I50">
        <v>450</v>
      </c>
      <c r="J50" t="s">
        <v>92</v>
      </c>
      <c r="K50">
        <v>31</v>
      </c>
      <c r="L50">
        <v>1</v>
      </c>
      <c r="M50" s="12">
        <v>43132</v>
      </c>
      <c r="N50" s="12">
        <v>43172</v>
      </c>
      <c r="O50" s="12">
        <v>43204</v>
      </c>
      <c r="P50" s="12">
        <v>43211</v>
      </c>
      <c r="Q50" s="12">
        <v>43231</v>
      </c>
      <c r="R50" s="12">
        <v>43102</v>
      </c>
      <c r="S50">
        <f t="shared" si="1"/>
        <v>70</v>
      </c>
      <c r="T50">
        <f t="shared" si="2"/>
        <v>102</v>
      </c>
      <c r="U50">
        <f t="shared" si="3"/>
        <v>129</v>
      </c>
      <c r="V50">
        <v>310</v>
      </c>
      <c r="W50">
        <f t="shared" si="0"/>
        <v>80</v>
      </c>
    </row>
    <row r="51" spans="1:23" x14ac:dyDescent="0.35">
      <c r="A51" t="s">
        <v>51</v>
      </c>
      <c r="B51" t="s">
        <v>91</v>
      </c>
      <c r="C51">
        <v>3</v>
      </c>
      <c r="D51">
        <v>14</v>
      </c>
      <c r="E51">
        <v>314</v>
      </c>
      <c r="F51">
        <v>3</v>
      </c>
      <c r="G51">
        <v>8</v>
      </c>
      <c r="H51">
        <v>200</v>
      </c>
      <c r="I51">
        <v>600</v>
      </c>
      <c r="J51" t="s">
        <v>55</v>
      </c>
      <c r="K51">
        <v>30</v>
      </c>
      <c r="L51">
        <v>2</v>
      </c>
      <c r="M51" s="12">
        <v>43121</v>
      </c>
      <c r="N51" s="12">
        <v>43174</v>
      </c>
      <c r="O51" s="12">
        <v>43203</v>
      </c>
      <c r="P51" s="12">
        <v>43211</v>
      </c>
      <c r="Q51" s="12">
        <v>43230</v>
      </c>
      <c r="R51" s="12">
        <v>43112</v>
      </c>
      <c r="S51">
        <f t="shared" si="1"/>
        <v>62</v>
      </c>
      <c r="T51">
        <f t="shared" si="2"/>
        <v>91</v>
      </c>
      <c r="U51">
        <f t="shared" si="3"/>
        <v>118</v>
      </c>
      <c r="V51">
        <v>300</v>
      </c>
      <c r="W51">
        <f t="shared" si="0"/>
        <v>80</v>
      </c>
    </row>
    <row r="52" spans="1:23" x14ac:dyDescent="0.35">
      <c r="A52" t="s">
        <v>51</v>
      </c>
      <c r="B52" t="s">
        <v>91</v>
      </c>
      <c r="C52">
        <v>3</v>
      </c>
      <c r="D52">
        <v>15</v>
      </c>
      <c r="E52">
        <v>315</v>
      </c>
      <c r="F52">
        <v>1</v>
      </c>
      <c r="G52">
        <v>11</v>
      </c>
      <c r="H52">
        <v>200</v>
      </c>
      <c r="I52">
        <v>450</v>
      </c>
      <c r="J52" t="s">
        <v>61</v>
      </c>
      <c r="K52">
        <v>38</v>
      </c>
      <c r="L52">
        <v>4</v>
      </c>
      <c r="M52" s="12">
        <v>43119</v>
      </c>
      <c r="N52" s="12">
        <v>43169</v>
      </c>
      <c r="O52" s="12">
        <v>43193</v>
      </c>
      <c r="P52" s="12">
        <v>43205</v>
      </c>
      <c r="Q52" s="12">
        <v>43228</v>
      </c>
      <c r="R52" s="12">
        <v>43102</v>
      </c>
      <c r="S52">
        <f t="shared" si="1"/>
        <v>67</v>
      </c>
      <c r="T52">
        <f t="shared" si="2"/>
        <v>91</v>
      </c>
      <c r="U52">
        <f t="shared" si="3"/>
        <v>126</v>
      </c>
      <c r="V52">
        <v>380</v>
      </c>
      <c r="W52">
        <f t="shared" si="0"/>
        <v>80</v>
      </c>
    </row>
    <row r="53" spans="1:23" x14ac:dyDescent="0.35">
      <c r="A53" t="s">
        <v>51</v>
      </c>
      <c r="B53" t="s">
        <v>91</v>
      </c>
      <c r="C53">
        <v>3</v>
      </c>
      <c r="D53">
        <v>16</v>
      </c>
      <c r="E53">
        <v>316</v>
      </c>
      <c r="F53">
        <v>1</v>
      </c>
      <c r="G53">
        <v>1</v>
      </c>
      <c r="H53">
        <v>200</v>
      </c>
      <c r="I53">
        <v>150</v>
      </c>
      <c r="J53" t="s">
        <v>65</v>
      </c>
      <c r="K53">
        <v>16</v>
      </c>
      <c r="L53">
        <v>2</v>
      </c>
      <c r="M53" s="12">
        <v>43121</v>
      </c>
      <c r="N53" s="12">
        <v>43172</v>
      </c>
      <c r="O53" s="12">
        <v>43196</v>
      </c>
      <c r="P53" s="12">
        <v>43208</v>
      </c>
      <c r="Q53" s="12">
        <v>43225</v>
      </c>
      <c r="R53" s="12">
        <v>43102</v>
      </c>
      <c r="S53">
        <f t="shared" si="1"/>
        <v>70</v>
      </c>
      <c r="T53">
        <f t="shared" si="2"/>
        <v>94</v>
      </c>
      <c r="U53">
        <f t="shared" si="3"/>
        <v>123</v>
      </c>
      <c r="V53">
        <v>160</v>
      </c>
      <c r="W53">
        <f t="shared" si="0"/>
        <v>80</v>
      </c>
    </row>
    <row r="54" spans="1:23" x14ac:dyDescent="0.35">
      <c r="A54" t="s">
        <v>51</v>
      </c>
      <c r="B54" t="s">
        <v>91</v>
      </c>
      <c r="C54">
        <v>3</v>
      </c>
      <c r="D54">
        <v>17</v>
      </c>
      <c r="E54">
        <v>317</v>
      </c>
      <c r="F54">
        <v>1</v>
      </c>
      <c r="G54">
        <v>10</v>
      </c>
      <c r="H54">
        <v>200</v>
      </c>
      <c r="I54">
        <v>300</v>
      </c>
      <c r="J54" t="s">
        <v>61</v>
      </c>
      <c r="K54">
        <v>31</v>
      </c>
      <c r="L54">
        <v>3</v>
      </c>
      <c r="M54" s="12">
        <v>43120</v>
      </c>
      <c r="N54" s="12">
        <v>43169</v>
      </c>
      <c r="O54" s="12">
        <v>43201</v>
      </c>
      <c r="P54" s="12">
        <v>43210</v>
      </c>
      <c r="Q54" s="12">
        <v>43228</v>
      </c>
      <c r="R54" s="12">
        <v>43102</v>
      </c>
      <c r="S54">
        <f t="shared" si="1"/>
        <v>67</v>
      </c>
      <c r="T54">
        <f t="shared" si="2"/>
        <v>99</v>
      </c>
      <c r="U54">
        <f t="shared" si="3"/>
        <v>126</v>
      </c>
      <c r="V54">
        <v>310</v>
      </c>
      <c r="W54">
        <f t="shared" si="0"/>
        <v>80</v>
      </c>
    </row>
    <row r="55" spans="1:23" x14ac:dyDescent="0.35">
      <c r="A55" t="s">
        <v>51</v>
      </c>
      <c r="B55" t="s">
        <v>91</v>
      </c>
      <c r="C55">
        <v>3</v>
      </c>
      <c r="D55">
        <v>18</v>
      </c>
      <c r="E55">
        <v>318</v>
      </c>
      <c r="F55">
        <v>2</v>
      </c>
      <c r="G55">
        <v>1</v>
      </c>
      <c r="H55">
        <v>200</v>
      </c>
      <c r="I55">
        <v>150</v>
      </c>
      <c r="J55" t="s">
        <v>65</v>
      </c>
      <c r="K55">
        <v>12</v>
      </c>
      <c r="L55">
        <v>2</v>
      </c>
      <c r="M55" s="12">
        <v>43121</v>
      </c>
      <c r="N55" s="12">
        <v>43169</v>
      </c>
      <c r="O55" s="12">
        <v>43196</v>
      </c>
      <c r="P55" s="12">
        <v>43207</v>
      </c>
      <c r="Q55" s="12">
        <v>43225</v>
      </c>
      <c r="R55" s="12">
        <v>43102</v>
      </c>
      <c r="S55">
        <f t="shared" si="1"/>
        <v>67</v>
      </c>
      <c r="T55">
        <f t="shared" si="2"/>
        <v>94</v>
      </c>
      <c r="U55">
        <f t="shared" si="3"/>
        <v>123</v>
      </c>
      <c r="V55">
        <v>120</v>
      </c>
      <c r="W55">
        <f t="shared" si="0"/>
        <v>80</v>
      </c>
    </row>
    <row r="56" spans="1:23" x14ac:dyDescent="0.35">
      <c r="A56" t="s">
        <v>51</v>
      </c>
      <c r="B56" t="s">
        <v>91</v>
      </c>
      <c r="C56">
        <v>4</v>
      </c>
      <c r="D56">
        <v>1</v>
      </c>
      <c r="E56">
        <v>401</v>
      </c>
      <c r="F56">
        <v>1</v>
      </c>
      <c r="G56">
        <v>3</v>
      </c>
      <c r="H56">
        <v>250</v>
      </c>
      <c r="I56">
        <v>450</v>
      </c>
      <c r="J56" t="s">
        <v>65</v>
      </c>
      <c r="K56">
        <v>16</v>
      </c>
      <c r="L56">
        <v>2</v>
      </c>
      <c r="M56" s="12">
        <v>43121</v>
      </c>
      <c r="N56" s="12">
        <v>43167</v>
      </c>
      <c r="O56" s="12">
        <v>43191</v>
      </c>
      <c r="P56" s="12">
        <v>43202</v>
      </c>
      <c r="Q56" s="12">
        <v>43223</v>
      </c>
      <c r="R56" s="12">
        <v>43102</v>
      </c>
      <c r="S56">
        <f t="shared" si="1"/>
        <v>65</v>
      </c>
      <c r="T56">
        <f t="shared" si="2"/>
        <v>89</v>
      </c>
      <c r="U56">
        <f t="shared" si="3"/>
        <v>121</v>
      </c>
      <c r="V56">
        <v>160</v>
      </c>
      <c r="W56">
        <f t="shared" si="0"/>
        <v>80</v>
      </c>
    </row>
    <row r="57" spans="1:23" x14ac:dyDescent="0.35">
      <c r="A57" t="s">
        <v>51</v>
      </c>
      <c r="B57" t="s">
        <v>91</v>
      </c>
      <c r="C57">
        <v>4</v>
      </c>
      <c r="D57">
        <v>2</v>
      </c>
      <c r="E57">
        <v>402</v>
      </c>
      <c r="F57">
        <v>2</v>
      </c>
      <c r="G57">
        <v>13</v>
      </c>
      <c r="H57">
        <v>250</v>
      </c>
      <c r="I57">
        <v>150</v>
      </c>
      <c r="J57" t="s">
        <v>92</v>
      </c>
      <c r="K57">
        <v>10</v>
      </c>
      <c r="L57">
        <v>3</v>
      </c>
      <c r="M57" s="12">
        <v>43120</v>
      </c>
      <c r="N57" s="12">
        <v>43172</v>
      </c>
      <c r="O57" s="12">
        <v>43201</v>
      </c>
      <c r="P57" s="12">
        <v>43210</v>
      </c>
      <c r="Q57" s="12">
        <v>43232</v>
      </c>
      <c r="R57" s="12">
        <v>43102</v>
      </c>
      <c r="S57">
        <f t="shared" si="1"/>
        <v>70</v>
      </c>
      <c r="T57">
        <f t="shared" si="2"/>
        <v>99</v>
      </c>
      <c r="U57">
        <f t="shared" si="3"/>
        <v>130</v>
      </c>
      <c r="V57">
        <v>100</v>
      </c>
      <c r="W57">
        <f t="shared" si="0"/>
        <v>80</v>
      </c>
    </row>
    <row r="58" spans="1:23" x14ac:dyDescent="0.35">
      <c r="A58" t="s">
        <v>51</v>
      </c>
      <c r="B58" t="s">
        <v>91</v>
      </c>
      <c r="C58">
        <v>4</v>
      </c>
      <c r="D58">
        <v>3</v>
      </c>
      <c r="E58">
        <v>403</v>
      </c>
      <c r="F58">
        <v>2</v>
      </c>
      <c r="G58">
        <v>14</v>
      </c>
      <c r="H58">
        <v>250</v>
      </c>
      <c r="I58">
        <v>300</v>
      </c>
      <c r="J58" t="s">
        <v>92</v>
      </c>
      <c r="K58">
        <v>18</v>
      </c>
      <c r="L58">
        <v>2</v>
      </c>
      <c r="M58" s="12">
        <v>43121</v>
      </c>
      <c r="N58" s="12">
        <v>43173</v>
      </c>
      <c r="O58" s="12">
        <v>43203</v>
      </c>
      <c r="P58" s="12">
        <v>43211</v>
      </c>
      <c r="Q58" s="12">
        <v>43230</v>
      </c>
      <c r="R58" s="12">
        <v>43102</v>
      </c>
      <c r="S58">
        <f t="shared" si="1"/>
        <v>71</v>
      </c>
      <c r="T58">
        <f t="shared" si="2"/>
        <v>101</v>
      </c>
      <c r="U58">
        <f t="shared" si="3"/>
        <v>128</v>
      </c>
      <c r="V58">
        <v>180</v>
      </c>
      <c r="W58">
        <f t="shared" si="0"/>
        <v>80</v>
      </c>
    </row>
    <row r="59" spans="1:23" x14ac:dyDescent="0.35">
      <c r="A59" t="s">
        <v>51</v>
      </c>
      <c r="B59" t="s">
        <v>91</v>
      </c>
      <c r="C59">
        <v>4</v>
      </c>
      <c r="D59">
        <v>4</v>
      </c>
      <c r="E59">
        <v>404</v>
      </c>
      <c r="F59">
        <v>2</v>
      </c>
      <c r="G59">
        <v>1</v>
      </c>
      <c r="H59">
        <v>250</v>
      </c>
      <c r="I59">
        <v>150</v>
      </c>
      <c r="J59" t="s">
        <v>65</v>
      </c>
      <c r="K59">
        <v>8</v>
      </c>
      <c r="L59">
        <v>3</v>
      </c>
      <c r="M59" s="12">
        <v>43120</v>
      </c>
      <c r="N59" s="12">
        <v>43171</v>
      </c>
      <c r="O59" s="12">
        <v>43192</v>
      </c>
      <c r="P59" s="12">
        <v>43207</v>
      </c>
      <c r="Q59" s="12">
        <v>43223</v>
      </c>
      <c r="R59" s="12">
        <v>43102</v>
      </c>
      <c r="S59">
        <f t="shared" si="1"/>
        <v>69</v>
      </c>
      <c r="T59">
        <f t="shared" si="2"/>
        <v>90</v>
      </c>
      <c r="U59">
        <f t="shared" si="3"/>
        <v>121</v>
      </c>
      <c r="V59">
        <v>80</v>
      </c>
      <c r="W59">
        <f t="shared" si="0"/>
        <v>80</v>
      </c>
    </row>
    <row r="60" spans="1:23" x14ac:dyDescent="0.35">
      <c r="A60" t="s">
        <v>51</v>
      </c>
      <c r="B60" t="s">
        <v>91</v>
      </c>
      <c r="C60">
        <v>4</v>
      </c>
      <c r="D60">
        <v>5</v>
      </c>
      <c r="E60">
        <v>405</v>
      </c>
      <c r="F60">
        <v>2</v>
      </c>
      <c r="G60">
        <v>7</v>
      </c>
      <c r="H60">
        <v>250</v>
      </c>
      <c r="I60">
        <v>450</v>
      </c>
      <c r="J60" t="s">
        <v>55</v>
      </c>
      <c r="K60">
        <v>31</v>
      </c>
      <c r="L60">
        <v>0</v>
      </c>
      <c r="M60" s="12">
        <v>43132</v>
      </c>
      <c r="N60" s="12">
        <v>43172</v>
      </c>
      <c r="O60" s="12">
        <v>43202</v>
      </c>
      <c r="P60" s="12">
        <v>43210</v>
      </c>
      <c r="Q60" s="12">
        <v>43229</v>
      </c>
      <c r="R60" s="12">
        <v>43112</v>
      </c>
      <c r="S60">
        <f t="shared" si="1"/>
        <v>60</v>
      </c>
      <c r="T60">
        <f t="shared" si="2"/>
        <v>90</v>
      </c>
      <c r="U60">
        <f t="shared" si="3"/>
        <v>117</v>
      </c>
      <c r="V60">
        <v>310</v>
      </c>
      <c r="W60">
        <f t="shared" si="0"/>
        <v>80</v>
      </c>
    </row>
    <row r="61" spans="1:23" x14ac:dyDescent="0.35">
      <c r="A61" t="s">
        <v>51</v>
      </c>
      <c r="B61" t="s">
        <v>91</v>
      </c>
      <c r="C61">
        <v>4</v>
      </c>
      <c r="D61">
        <v>6</v>
      </c>
      <c r="E61">
        <v>406</v>
      </c>
      <c r="F61">
        <v>3</v>
      </c>
      <c r="G61">
        <v>16</v>
      </c>
      <c r="H61">
        <v>250</v>
      </c>
      <c r="I61">
        <v>600</v>
      </c>
      <c r="J61" t="s">
        <v>92</v>
      </c>
      <c r="K61">
        <v>42</v>
      </c>
      <c r="L61">
        <v>2</v>
      </c>
      <c r="M61" s="12">
        <v>43121</v>
      </c>
      <c r="N61" s="12">
        <v>43171</v>
      </c>
      <c r="O61" s="12">
        <v>43204</v>
      </c>
      <c r="P61" s="12">
        <v>43211</v>
      </c>
      <c r="Q61" s="12">
        <v>43229</v>
      </c>
      <c r="R61" s="12">
        <v>43102</v>
      </c>
      <c r="S61">
        <f t="shared" si="1"/>
        <v>69</v>
      </c>
      <c r="T61">
        <f t="shared" si="2"/>
        <v>102</v>
      </c>
      <c r="U61">
        <f t="shared" si="3"/>
        <v>127</v>
      </c>
      <c r="V61">
        <v>420</v>
      </c>
      <c r="W61">
        <f t="shared" si="0"/>
        <v>80</v>
      </c>
    </row>
    <row r="62" spans="1:23" x14ac:dyDescent="0.35">
      <c r="A62" t="s">
        <v>51</v>
      </c>
      <c r="B62" t="s">
        <v>91</v>
      </c>
      <c r="C62">
        <v>4</v>
      </c>
      <c r="D62">
        <v>7</v>
      </c>
      <c r="E62">
        <v>407</v>
      </c>
      <c r="F62">
        <v>1</v>
      </c>
      <c r="G62">
        <v>4</v>
      </c>
      <c r="H62">
        <v>150</v>
      </c>
      <c r="I62">
        <v>600</v>
      </c>
      <c r="J62" t="s">
        <v>65</v>
      </c>
      <c r="K62">
        <v>25</v>
      </c>
      <c r="L62">
        <v>3</v>
      </c>
      <c r="M62" s="12">
        <v>43120</v>
      </c>
      <c r="N62" s="12">
        <v>43168</v>
      </c>
      <c r="O62" s="12">
        <v>43191</v>
      </c>
      <c r="P62" s="12">
        <v>43208</v>
      </c>
      <c r="Q62" s="12">
        <v>43225</v>
      </c>
      <c r="R62" s="12">
        <v>43102</v>
      </c>
      <c r="S62">
        <f t="shared" si="1"/>
        <v>66</v>
      </c>
      <c r="T62">
        <f t="shared" si="2"/>
        <v>89</v>
      </c>
      <c r="U62">
        <f t="shared" si="3"/>
        <v>123</v>
      </c>
      <c r="V62">
        <v>250</v>
      </c>
      <c r="W62">
        <f t="shared" si="0"/>
        <v>80</v>
      </c>
    </row>
    <row r="63" spans="1:23" x14ac:dyDescent="0.35">
      <c r="A63" t="s">
        <v>51</v>
      </c>
      <c r="B63" t="s">
        <v>91</v>
      </c>
      <c r="C63">
        <v>4</v>
      </c>
      <c r="D63">
        <v>8</v>
      </c>
      <c r="E63">
        <v>408</v>
      </c>
      <c r="F63">
        <v>1</v>
      </c>
      <c r="G63">
        <v>15</v>
      </c>
      <c r="H63">
        <v>150</v>
      </c>
      <c r="I63">
        <v>450</v>
      </c>
      <c r="J63" t="s">
        <v>92</v>
      </c>
      <c r="K63">
        <v>32</v>
      </c>
      <c r="L63">
        <v>3</v>
      </c>
      <c r="M63" s="12">
        <v>43120</v>
      </c>
      <c r="N63" s="12">
        <v>43173</v>
      </c>
      <c r="O63" s="12">
        <v>43203</v>
      </c>
      <c r="P63" s="12">
        <v>43211</v>
      </c>
      <c r="Q63" s="12">
        <v>43230</v>
      </c>
      <c r="R63" s="12">
        <v>43102</v>
      </c>
      <c r="S63">
        <f t="shared" si="1"/>
        <v>71</v>
      </c>
      <c r="T63">
        <f t="shared" si="2"/>
        <v>101</v>
      </c>
      <c r="U63">
        <f t="shared" si="3"/>
        <v>128</v>
      </c>
      <c r="V63">
        <v>320</v>
      </c>
      <c r="W63">
        <f t="shared" si="0"/>
        <v>80</v>
      </c>
    </row>
    <row r="64" spans="1:23" x14ac:dyDescent="0.35">
      <c r="A64" t="s">
        <v>51</v>
      </c>
      <c r="B64" t="s">
        <v>91</v>
      </c>
      <c r="C64">
        <v>4</v>
      </c>
      <c r="D64">
        <v>9</v>
      </c>
      <c r="E64">
        <v>409</v>
      </c>
      <c r="F64">
        <v>2</v>
      </c>
      <c r="G64">
        <v>2</v>
      </c>
      <c r="H64">
        <v>150</v>
      </c>
      <c r="I64">
        <v>300</v>
      </c>
      <c r="J64" t="s">
        <v>65</v>
      </c>
      <c r="K64">
        <v>21</v>
      </c>
      <c r="L64">
        <v>2</v>
      </c>
      <c r="M64" s="12">
        <v>43121</v>
      </c>
      <c r="N64" s="12">
        <v>43163</v>
      </c>
      <c r="O64" s="12">
        <v>43192</v>
      </c>
      <c r="P64" s="12">
        <v>43208</v>
      </c>
      <c r="Q64" s="12">
        <v>43225</v>
      </c>
      <c r="R64" s="12">
        <v>43102</v>
      </c>
      <c r="S64">
        <f t="shared" si="1"/>
        <v>61</v>
      </c>
      <c r="T64">
        <f t="shared" si="2"/>
        <v>90</v>
      </c>
      <c r="U64">
        <f t="shared" si="3"/>
        <v>123</v>
      </c>
      <c r="V64">
        <v>210</v>
      </c>
      <c r="W64">
        <f t="shared" si="0"/>
        <v>80</v>
      </c>
    </row>
    <row r="65" spans="1:23" x14ac:dyDescent="0.35">
      <c r="A65" t="s">
        <v>51</v>
      </c>
      <c r="B65" t="s">
        <v>91</v>
      </c>
      <c r="C65">
        <v>4</v>
      </c>
      <c r="D65">
        <v>10</v>
      </c>
      <c r="E65">
        <v>410</v>
      </c>
      <c r="F65">
        <v>2</v>
      </c>
      <c r="G65">
        <v>9</v>
      </c>
      <c r="H65">
        <v>150</v>
      </c>
      <c r="I65">
        <v>150</v>
      </c>
      <c r="J65" t="s">
        <v>61</v>
      </c>
      <c r="K65">
        <v>17</v>
      </c>
      <c r="L65">
        <v>3</v>
      </c>
      <c r="M65" s="12">
        <v>43120</v>
      </c>
      <c r="N65" s="12">
        <v>43171</v>
      </c>
      <c r="O65" s="12">
        <v>43203</v>
      </c>
      <c r="P65" s="12">
        <v>43211</v>
      </c>
      <c r="Q65" s="12">
        <v>43229</v>
      </c>
      <c r="R65" s="12">
        <v>43102</v>
      </c>
      <c r="S65">
        <f t="shared" si="1"/>
        <v>69</v>
      </c>
      <c r="T65">
        <f t="shared" si="2"/>
        <v>101</v>
      </c>
      <c r="U65">
        <f t="shared" si="3"/>
        <v>127</v>
      </c>
      <c r="V65">
        <v>170</v>
      </c>
      <c r="W65">
        <f t="shared" si="0"/>
        <v>80</v>
      </c>
    </row>
    <row r="66" spans="1:23" x14ac:dyDescent="0.35">
      <c r="A66" t="s">
        <v>51</v>
      </c>
      <c r="B66" t="s">
        <v>91</v>
      </c>
      <c r="C66">
        <v>4</v>
      </c>
      <c r="D66">
        <v>11</v>
      </c>
      <c r="E66">
        <v>411</v>
      </c>
      <c r="F66">
        <v>2</v>
      </c>
      <c r="G66">
        <v>1</v>
      </c>
      <c r="H66">
        <v>150</v>
      </c>
      <c r="I66">
        <v>150</v>
      </c>
      <c r="J66" t="s">
        <v>65</v>
      </c>
      <c r="K66">
        <v>13</v>
      </c>
      <c r="L66">
        <v>0</v>
      </c>
      <c r="M66" s="12">
        <v>43123</v>
      </c>
      <c r="N66" s="12">
        <v>43173</v>
      </c>
      <c r="O66" s="12">
        <v>43201</v>
      </c>
      <c r="P66" s="12">
        <v>43210</v>
      </c>
      <c r="Q66" s="12">
        <v>43225</v>
      </c>
      <c r="R66" s="12">
        <v>43102</v>
      </c>
      <c r="S66">
        <f t="shared" si="1"/>
        <v>71</v>
      </c>
      <c r="T66">
        <f t="shared" si="2"/>
        <v>99</v>
      </c>
      <c r="U66">
        <f t="shared" si="3"/>
        <v>123</v>
      </c>
      <c r="V66">
        <v>130</v>
      </c>
      <c r="W66">
        <f t="shared" ref="W66:W129" si="4">W67</f>
        <v>80</v>
      </c>
    </row>
    <row r="67" spans="1:23" x14ac:dyDescent="0.35">
      <c r="A67" t="s">
        <v>51</v>
      </c>
      <c r="B67" t="s">
        <v>91</v>
      </c>
      <c r="C67">
        <v>4</v>
      </c>
      <c r="D67">
        <v>12</v>
      </c>
      <c r="E67">
        <v>412</v>
      </c>
      <c r="F67">
        <v>2</v>
      </c>
      <c r="G67">
        <v>12</v>
      </c>
      <c r="H67">
        <v>150</v>
      </c>
      <c r="I67">
        <v>600</v>
      </c>
      <c r="J67" t="s">
        <v>61</v>
      </c>
      <c r="K67">
        <v>28</v>
      </c>
      <c r="L67">
        <v>3</v>
      </c>
      <c r="M67" s="12">
        <v>43120</v>
      </c>
      <c r="N67" s="12">
        <v>43170</v>
      </c>
      <c r="O67" s="12">
        <v>43202</v>
      </c>
      <c r="P67" s="12">
        <v>43210</v>
      </c>
      <c r="Q67" s="12">
        <v>43227</v>
      </c>
      <c r="R67" s="12">
        <v>43102</v>
      </c>
      <c r="S67">
        <f t="shared" ref="S67:S130" si="5">N67-R67</f>
        <v>68</v>
      </c>
      <c r="T67">
        <f t="shared" ref="T67:T130" si="6">O67-R67</f>
        <v>100</v>
      </c>
      <c r="U67">
        <f t="shared" ref="U67:U130" si="7">Q67-R67</f>
        <v>125</v>
      </c>
      <c r="V67">
        <v>280</v>
      </c>
      <c r="W67">
        <f t="shared" si="4"/>
        <v>80</v>
      </c>
    </row>
    <row r="68" spans="1:23" x14ac:dyDescent="0.35">
      <c r="A68" t="s">
        <v>51</v>
      </c>
      <c r="B68" t="s">
        <v>91</v>
      </c>
      <c r="C68">
        <v>4</v>
      </c>
      <c r="D68">
        <v>13</v>
      </c>
      <c r="E68">
        <v>413</v>
      </c>
      <c r="F68">
        <v>2</v>
      </c>
      <c r="G68">
        <v>10</v>
      </c>
      <c r="H68">
        <v>200</v>
      </c>
      <c r="I68">
        <v>300</v>
      </c>
      <c r="J68" t="s">
        <v>61</v>
      </c>
      <c r="K68">
        <v>30</v>
      </c>
      <c r="L68">
        <v>3</v>
      </c>
      <c r="M68" s="12">
        <v>43132</v>
      </c>
      <c r="N68" s="12">
        <v>43170</v>
      </c>
      <c r="O68" s="12">
        <v>43201</v>
      </c>
      <c r="P68" s="12">
        <v>43210</v>
      </c>
      <c r="Q68" s="12">
        <v>43229</v>
      </c>
      <c r="R68" s="12">
        <v>43102</v>
      </c>
      <c r="S68">
        <f t="shared" si="5"/>
        <v>68</v>
      </c>
      <c r="T68">
        <f t="shared" si="6"/>
        <v>99</v>
      </c>
      <c r="U68">
        <f t="shared" si="7"/>
        <v>127</v>
      </c>
      <c r="V68">
        <v>300</v>
      </c>
      <c r="W68">
        <f t="shared" si="4"/>
        <v>80</v>
      </c>
    </row>
    <row r="69" spans="1:23" x14ac:dyDescent="0.35">
      <c r="A69" t="s">
        <v>51</v>
      </c>
      <c r="B69" t="s">
        <v>91</v>
      </c>
      <c r="C69">
        <v>4</v>
      </c>
      <c r="D69">
        <v>14</v>
      </c>
      <c r="E69">
        <v>414</v>
      </c>
      <c r="F69">
        <v>2</v>
      </c>
      <c r="G69">
        <v>7</v>
      </c>
      <c r="H69">
        <v>200</v>
      </c>
      <c r="I69">
        <v>450</v>
      </c>
      <c r="J69" t="s">
        <v>55</v>
      </c>
      <c r="K69">
        <v>25</v>
      </c>
      <c r="L69">
        <v>0</v>
      </c>
      <c r="M69" s="12">
        <v>43123</v>
      </c>
      <c r="N69" s="12">
        <v>43173</v>
      </c>
      <c r="O69" s="12">
        <v>43203</v>
      </c>
      <c r="P69" s="12">
        <v>43211</v>
      </c>
      <c r="Q69" s="12">
        <v>43231</v>
      </c>
      <c r="R69" s="12">
        <v>43112</v>
      </c>
      <c r="S69">
        <f t="shared" si="5"/>
        <v>61</v>
      </c>
      <c r="T69">
        <f t="shared" si="6"/>
        <v>91</v>
      </c>
      <c r="U69">
        <f t="shared" si="7"/>
        <v>119</v>
      </c>
      <c r="V69">
        <v>250</v>
      </c>
      <c r="W69">
        <f t="shared" si="4"/>
        <v>80</v>
      </c>
    </row>
    <row r="70" spans="1:23" x14ac:dyDescent="0.35">
      <c r="A70" t="s">
        <v>51</v>
      </c>
      <c r="B70" t="s">
        <v>91</v>
      </c>
      <c r="C70">
        <v>4</v>
      </c>
      <c r="D70">
        <v>15</v>
      </c>
      <c r="E70">
        <v>415</v>
      </c>
      <c r="F70">
        <v>2</v>
      </c>
      <c r="G70">
        <v>12</v>
      </c>
      <c r="H70">
        <v>200</v>
      </c>
      <c r="I70">
        <v>600</v>
      </c>
      <c r="J70" t="s">
        <v>61</v>
      </c>
      <c r="K70">
        <v>34</v>
      </c>
      <c r="L70">
        <v>4</v>
      </c>
      <c r="M70" s="12">
        <v>43119</v>
      </c>
      <c r="N70" s="12">
        <v>43167</v>
      </c>
      <c r="O70" s="12">
        <v>43191</v>
      </c>
      <c r="P70" s="12">
        <v>43207</v>
      </c>
      <c r="Q70" s="12">
        <v>43228</v>
      </c>
      <c r="R70" s="12">
        <v>43102</v>
      </c>
      <c r="S70">
        <f t="shared" si="5"/>
        <v>65</v>
      </c>
      <c r="T70">
        <f t="shared" si="6"/>
        <v>89</v>
      </c>
      <c r="U70">
        <f t="shared" si="7"/>
        <v>126</v>
      </c>
      <c r="V70">
        <v>340</v>
      </c>
      <c r="W70">
        <f t="shared" si="4"/>
        <v>80</v>
      </c>
    </row>
    <row r="71" spans="1:23" x14ac:dyDescent="0.35">
      <c r="A71" t="s">
        <v>51</v>
      </c>
      <c r="B71" t="s">
        <v>91</v>
      </c>
      <c r="C71">
        <v>4</v>
      </c>
      <c r="D71">
        <v>16</v>
      </c>
      <c r="E71">
        <v>416</v>
      </c>
      <c r="F71">
        <v>1</v>
      </c>
      <c r="G71">
        <v>9</v>
      </c>
      <c r="H71">
        <v>200</v>
      </c>
      <c r="I71">
        <v>150</v>
      </c>
      <c r="J71" t="s">
        <v>61</v>
      </c>
      <c r="K71">
        <v>31</v>
      </c>
      <c r="L71">
        <v>3</v>
      </c>
      <c r="M71" s="12">
        <v>43120</v>
      </c>
      <c r="N71" s="12">
        <v>43170</v>
      </c>
      <c r="O71" s="12">
        <v>43201</v>
      </c>
      <c r="P71" s="12">
        <v>43210</v>
      </c>
      <c r="Q71" s="12">
        <v>43229</v>
      </c>
      <c r="R71" s="12">
        <v>43102</v>
      </c>
      <c r="S71">
        <f t="shared" si="5"/>
        <v>68</v>
      </c>
      <c r="T71">
        <f t="shared" si="6"/>
        <v>99</v>
      </c>
      <c r="U71">
        <f t="shared" si="7"/>
        <v>127</v>
      </c>
      <c r="V71">
        <v>310</v>
      </c>
      <c r="W71">
        <f t="shared" si="4"/>
        <v>80</v>
      </c>
    </row>
    <row r="72" spans="1:23" x14ac:dyDescent="0.35">
      <c r="A72" t="s">
        <v>51</v>
      </c>
      <c r="B72" t="s">
        <v>91</v>
      </c>
      <c r="C72">
        <v>4</v>
      </c>
      <c r="D72">
        <v>17</v>
      </c>
      <c r="E72">
        <v>417</v>
      </c>
      <c r="F72">
        <v>3</v>
      </c>
      <c r="G72">
        <v>13</v>
      </c>
      <c r="H72">
        <v>200</v>
      </c>
      <c r="I72">
        <v>150</v>
      </c>
      <c r="J72" t="s">
        <v>92</v>
      </c>
      <c r="K72">
        <v>13</v>
      </c>
      <c r="L72">
        <v>2</v>
      </c>
      <c r="M72" s="12">
        <v>43121</v>
      </c>
      <c r="N72" s="12">
        <v>43171</v>
      </c>
      <c r="O72" s="12">
        <v>43204</v>
      </c>
      <c r="P72" s="12">
        <v>43211</v>
      </c>
      <c r="Q72" s="12">
        <v>43232</v>
      </c>
      <c r="R72" s="12">
        <v>43102</v>
      </c>
      <c r="S72">
        <f t="shared" si="5"/>
        <v>69</v>
      </c>
      <c r="T72">
        <f t="shared" si="6"/>
        <v>102</v>
      </c>
      <c r="U72">
        <f t="shared" si="7"/>
        <v>130</v>
      </c>
      <c r="V72">
        <v>130</v>
      </c>
      <c r="W72">
        <f t="shared" si="4"/>
        <v>80</v>
      </c>
    </row>
    <row r="73" spans="1:23" x14ac:dyDescent="0.35">
      <c r="A73" t="s">
        <v>51</v>
      </c>
      <c r="B73" t="s">
        <v>91</v>
      </c>
      <c r="C73">
        <v>4</v>
      </c>
      <c r="D73">
        <v>18</v>
      </c>
      <c r="E73">
        <v>418</v>
      </c>
      <c r="F73">
        <v>2</v>
      </c>
      <c r="G73">
        <v>11</v>
      </c>
      <c r="H73">
        <v>200</v>
      </c>
      <c r="I73">
        <v>450</v>
      </c>
      <c r="J73" t="s">
        <v>61</v>
      </c>
      <c r="K73">
        <v>29</v>
      </c>
      <c r="L73">
        <v>4</v>
      </c>
      <c r="M73" s="12">
        <v>43119</v>
      </c>
      <c r="N73" s="12">
        <v>43169</v>
      </c>
      <c r="O73" s="12">
        <v>43201</v>
      </c>
      <c r="P73" s="12">
        <v>43210</v>
      </c>
      <c r="Q73" s="12">
        <v>43227</v>
      </c>
      <c r="R73" s="12">
        <v>43102</v>
      </c>
      <c r="S73">
        <f t="shared" si="5"/>
        <v>67</v>
      </c>
      <c r="T73">
        <f t="shared" si="6"/>
        <v>99</v>
      </c>
      <c r="U73">
        <f t="shared" si="7"/>
        <v>125</v>
      </c>
      <c r="V73">
        <v>290</v>
      </c>
      <c r="W73">
        <f t="shared" si="4"/>
        <v>80</v>
      </c>
    </row>
    <row r="74" spans="1:23" x14ac:dyDescent="0.35">
      <c r="A74" t="s">
        <v>51</v>
      </c>
      <c r="B74" t="s">
        <v>91</v>
      </c>
      <c r="C74">
        <v>5</v>
      </c>
      <c r="D74">
        <v>1</v>
      </c>
      <c r="E74">
        <v>501</v>
      </c>
      <c r="F74">
        <v>3</v>
      </c>
      <c r="G74">
        <v>15</v>
      </c>
      <c r="H74">
        <v>250</v>
      </c>
      <c r="I74">
        <v>450</v>
      </c>
      <c r="J74" t="s">
        <v>92</v>
      </c>
      <c r="K74">
        <v>23</v>
      </c>
      <c r="L74">
        <v>2</v>
      </c>
      <c r="M74" s="12">
        <v>43121</v>
      </c>
      <c r="N74" s="12">
        <v>43169</v>
      </c>
      <c r="O74" s="12">
        <v>43203</v>
      </c>
      <c r="P74" s="12">
        <v>43211</v>
      </c>
      <c r="Q74" s="12">
        <v>43228</v>
      </c>
      <c r="R74" s="12">
        <v>43102</v>
      </c>
      <c r="S74">
        <f t="shared" si="5"/>
        <v>67</v>
      </c>
      <c r="T74">
        <f t="shared" si="6"/>
        <v>101</v>
      </c>
      <c r="U74">
        <f t="shared" si="7"/>
        <v>126</v>
      </c>
      <c r="V74">
        <v>230</v>
      </c>
      <c r="W74">
        <f t="shared" si="4"/>
        <v>80</v>
      </c>
    </row>
    <row r="75" spans="1:23" x14ac:dyDescent="0.35">
      <c r="A75" t="s">
        <v>51</v>
      </c>
      <c r="B75" t="s">
        <v>91</v>
      </c>
      <c r="C75">
        <v>5</v>
      </c>
      <c r="D75">
        <v>2</v>
      </c>
      <c r="E75">
        <v>502</v>
      </c>
      <c r="F75">
        <v>3</v>
      </c>
      <c r="G75">
        <v>7</v>
      </c>
      <c r="H75">
        <v>250</v>
      </c>
      <c r="I75">
        <v>450</v>
      </c>
      <c r="J75" t="s">
        <v>55</v>
      </c>
      <c r="K75">
        <v>34</v>
      </c>
      <c r="L75">
        <v>0</v>
      </c>
      <c r="M75" s="12">
        <v>43132</v>
      </c>
      <c r="N75" s="12">
        <v>43172</v>
      </c>
      <c r="O75" s="12">
        <v>43201</v>
      </c>
      <c r="P75" s="12">
        <v>43210</v>
      </c>
      <c r="Q75" s="12">
        <v>43230</v>
      </c>
      <c r="R75" s="12">
        <v>43112</v>
      </c>
      <c r="S75">
        <f t="shared" si="5"/>
        <v>60</v>
      </c>
      <c r="T75">
        <f t="shared" si="6"/>
        <v>89</v>
      </c>
      <c r="U75">
        <f t="shared" si="7"/>
        <v>118</v>
      </c>
      <c r="V75">
        <v>340</v>
      </c>
      <c r="W75">
        <f t="shared" si="4"/>
        <v>80</v>
      </c>
    </row>
    <row r="76" spans="1:23" x14ac:dyDescent="0.35">
      <c r="A76" t="s">
        <v>51</v>
      </c>
      <c r="B76" t="s">
        <v>91</v>
      </c>
      <c r="C76">
        <v>5</v>
      </c>
      <c r="D76">
        <v>3</v>
      </c>
      <c r="E76">
        <v>503</v>
      </c>
      <c r="F76">
        <v>2</v>
      </c>
      <c r="G76">
        <v>12</v>
      </c>
      <c r="H76">
        <v>250</v>
      </c>
      <c r="I76">
        <v>600</v>
      </c>
      <c r="J76" t="s">
        <v>61</v>
      </c>
      <c r="K76">
        <v>32</v>
      </c>
      <c r="L76">
        <v>4</v>
      </c>
      <c r="M76" s="12">
        <v>43119</v>
      </c>
      <c r="N76" s="12">
        <v>43169</v>
      </c>
      <c r="O76" s="12">
        <v>43201</v>
      </c>
      <c r="P76" s="12">
        <v>43210</v>
      </c>
      <c r="Q76" s="12">
        <v>43228</v>
      </c>
      <c r="R76" s="12">
        <v>43102</v>
      </c>
      <c r="S76">
        <f t="shared" si="5"/>
        <v>67</v>
      </c>
      <c r="T76">
        <f t="shared" si="6"/>
        <v>99</v>
      </c>
      <c r="U76">
        <f t="shared" si="7"/>
        <v>126</v>
      </c>
      <c r="V76">
        <v>320</v>
      </c>
      <c r="W76">
        <f t="shared" si="4"/>
        <v>80</v>
      </c>
    </row>
    <row r="77" spans="1:23" x14ac:dyDescent="0.35">
      <c r="A77" t="s">
        <v>51</v>
      </c>
      <c r="B77" t="s">
        <v>91</v>
      </c>
      <c r="C77">
        <v>5</v>
      </c>
      <c r="D77">
        <v>4</v>
      </c>
      <c r="E77">
        <v>504</v>
      </c>
      <c r="F77">
        <v>1</v>
      </c>
      <c r="G77">
        <v>2</v>
      </c>
      <c r="H77">
        <v>250</v>
      </c>
      <c r="I77">
        <v>300</v>
      </c>
      <c r="J77" t="s">
        <v>65</v>
      </c>
      <c r="K77">
        <v>15</v>
      </c>
      <c r="L77">
        <v>2</v>
      </c>
      <c r="M77" s="12">
        <v>43121</v>
      </c>
      <c r="N77" s="12">
        <v>43175</v>
      </c>
      <c r="O77" s="12">
        <v>43192</v>
      </c>
      <c r="P77" s="12">
        <v>43207</v>
      </c>
      <c r="Q77" s="12">
        <v>43225</v>
      </c>
      <c r="R77" s="12">
        <v>43102</v>
      </c>
      <c r="S77">
        <f t="shared" si="5"/>
        <v>73</v>
      </c>
      <c r="T77">
        <f t="shared" si="6"/>
        <v>90</v>
      </c>
      <c r="U77">
        <f t="shared" si="7"/>
        <v>123</v>
      </c>
      <c r="V77">
        <v>150</v>
      </c>
      <c r="W77">
        <f t="shared" si="4"/>
        <v>80</v>
      </c>
    </row>
    <row r="78" spans="1:23" x14ac:dyDescent="0.35">
      <c r="A78" t="s">
        <v>51</v>
      </c>
      <c r="B78" t="s">
        <v>91</v>
      </c>
      <c r="C78">
        <v>5</v>
      </c>
      <c r="D78">
        <v>5</v>
      </c>
      <c r="E78">
        <v>505</v>
      </c>
      <c r="F78">
        <v>3</v>
      </c>
      <c r="G78">
        <v>9</v>
      </c>
      <c r="H78">
        <v>250</v>
      </c>
      <c r="I78">
        <v>150</v>
      </c>
      <c r="J78" t="s">
        <v>61</v>
      </c>
      <c r="K78">
        <v>20</v>
      </c>
      <c r="L78">
        <v>2</v>
      </c>
      <c r="M78" s="12">
        <v>43121</v>
      </c>
      <c r="N78" s="12">
        <v>43171</v>
      </c>
      <c r="O78" s="12">
        <v>43201</v>
      </c>
      <c r="P78" s="12">
        <v>43210</v>
      </c>
      <c r="Q78" s="12">
        <v>43231</v>
      </c>
      <c r="R78" s="12">
        <v>43102</v>
      </c>
      <c r="S78">
        <f t="shared" si="5"/>
        <v>69</v>
      </c>
      <c r="T78">
        <f t="shared" si="6"/>
        <v>99</v>
      </c>
      <c r="U78">
        <f t="shared" si="7"/>
        <v>129</v>
      </c>
      <c r="V78">
        <v>200</v>
      </c>
      <c r="W78">
        <f t="shared" si="4"/>
        <v>80</v>
      </c>
    </row>
    <row r="79" spans="1:23" x14ac:dyDescent="0.35">
      <c r="A79" t="s">
        <v>51</v>
      </c>
      <c r="B79" t="s">
        <v>91</v>
      </c>
      <c r="C79">
        <v>5</v>
      </c>
      <c r="D79">
        <v>6</v>
      </c>
      <c r="E79">
        <v>506</v>
      </c>
      <c r="F79">
        <v>3</v>
      </c>
      <c r="G79">
        <v>1</v>
      </c>
      <c r="H79">
        <v>250</v>
      </c>
      <c r="I79">
        <v>150</v>
      </c>
      <c r="J79" t="s">
        <v>65</v>
      </c>
      <c r="K79">
        <v>9</v>
      </c>
      <c r="L79">
        <v>1</v>
      </c>
      <c r="M79" s="12">
        <v>43122</v>
      </c>
      <c r="N79" s="12">
        <v>43171</v>
      </c>
      <c r="O79" s="12">
        <v>43199</v>
      </c>
      <c r="P79" s="12">
        <v>43209</v>
      </c>
      <c r="Q79" s="12">
        <v>43227</v>
      </c>
      <c r="R79" s="12">
        <v>43102</v>
      </c>
      <c r="S79">
        <f t="shared" si="5"/>
        <v>69</v>
      </c>
      <c r="T79">
        <f t="shared" si="6"/>
        <v>97</v>
      </c>
      <c r="U79">
        <f t="shared" si="7"/>
        <v>125</v>
      </c>
      <c r="V79">
        <v>90</v>
      </c>
      <c r="W79">
        <f t="shared" si="4"/>
        <v>80</v>
      </c>
    </row>
    <row r="80" spans="1:23" x14ac:dyDescent="0.35">
      <c r="A80" t="s">
        <v>51</v>
      </c>
      <c r="B80" t="s">
        <v>91</v>
      </c>
      <c r="C80">
        <v>5</v>
      </c>
      <c r="D80">
        <v>7</v>
      </c>
      <c r="E80">
        <v>507</v>
      </c>
      <c r="F80">
        <v>2</v>
      </c>
      <c r="G80">
        <v>4</v>
      </c>
      <c r="H80">
        <v>150</v>
      </c>
      <c r="I80">
        <v>600</v>
      </c>
      <c r="J80" t="s">
        <v>65</v>
      </c>
      <c r="K80">
        <v>34</v>
      </c>
      <c r="L80">
        <v>2</v>
      </c>
      <c r="M80" s="12">
        <v>43121</v>
      </c>
      <c r="N80" s="12">
        <v>43168</v>
      </c>
      <c r="O80" s="12">
        <v>43191</v>
      </c>
      <c r="P80" s="12">
        <v>43208</v>
      </c>
      <c r="Q80" s="12">
        <v>43225</v>
      </c>
      <c r="R80" s="12">
        <v>43102</v>
      </c>
      <c r="S80">
        <f t="shared" si="5"/>
        <v>66</v>
      </c>
      <c r="T80">
        <f t="shared" si="6"/>
        <v>89</v>
      </c>
      <c r="U80">
        <f t="shared" si="7"/>
        <v>123</v>
      </c>
      <c r="V80">
        <v>340</v>
      </c>
      <c r="W80">
        <f t="shared" si="4"/>
        <v>80</v>
      </c>
    </row>
    <row r="81" spans="1:23" x14ac:dyDescent="0.35">
      <c r="A81" t="s">
        <v>51</v>
      </c>
      <c r="B81" t="s">
        <v>91</v>
      </c>
      <c r="C81">
        <v>5</v>
      </c>
      <c r="D81">
        <v>8</v>
      </c>
      <c r="E81">
        <v>508</v>
      </c>
      <c r="F81">
        <v>3</v>
      </c>
      <c r="G81">
        <v>4</v>
      </c>
      <c r="H81">
        <v>150</v>
      </c>
      <c r="I81">
        <v>600</v>
      </c>
      <c r="J81" t="s">
        <v>65</v>
      </c>
      <c r="K81">
        <v>22</v>
      </c>
      <c r="L81">
        <v>1</v>
      </c>
      <c r="M81" s="12">
        <v>43122</v>
      </c>
      <c r="N81" s="12">
        <v>43169</v>
      </c>
      <c r="O81" s="12">
        <v>43191</v>
      </c>
      <c r="P81" s="12">
        <v>43207</v>
      </c>
      <c r="Q81" s="12">
        <v>43225</v>
      </c>
      <c r="R81" s="12">
        <v>43102</v>
      </c>
      <c r="S81">
        <f t="shared" si="5"/>
        <v>67</v>
      </c>
      <c r="T81">
        <f t="shared" si="6"/>
        <v>89</v>
      </c>
      <c r="U81">
        <f t="shared" si="7"/>
        <v>123</v>
      </c>
      <c r="V81">
        <v>220</v>
      </c>
      <c r="W81">
        <f t="shared" si="4"/>
        <v>80</v>
      </c>
    </row>
    <row r="82" spans="1:23" x14ac:dyDescent="0.35">
      <c r="A82" t="s">
        <v>51</v>
      </c>
      <c r="B82" t="s">
        <v>91</v>
      </c>
      <c r="C82">
        <v>5</v>
      </c>
      <c r="D82">
        <v>9</v>
      </c>
      <c r="E82">
        <v>509</v>
      </c>
      <c r="F82">
        <v>3</v>
      </c>
      <c r="G82">
        <v>9</v>
      </c>
      <c r="H82">
        <v>150</v>
      </c>
      <c r="I82">
        <v>150</v>
      </c>
      <c r="J82" t="s">
        <v>61</v>
      </c>
      <c r="K82">
        <v>21</v>
      </c>
      <c r="L82">
        <v>3</v>
      </c>
      <c r="M82" s="12">
        <v>43120</v>
      </c>
      <c r="N82" s="12">
        <v>43171</v>
      </c>
      <c r="O82" s="12">
        <v>43201</v>
      </c>
      <c r="P82" s="12">
        <v>43210</v>
      </c>
      <c r="Q82" s="12">
        <v>43228</v>
      </c>
      <c r="R82" s="12">
        <v>43102</v>
      </c>
      <c r="S82">
        <f t="shared" si="5"/>
        <v>69</v>
      </c>
      <c r="T82">
        <f t="shared" si="6"/>
        <v>99</v>
      </c>
      <c r="U82">
        <f t="shared" si="7"/>
        <v>126</v>
      </c>
      <c r="V82">
        <v>210</v>
      </c>
      <c r="W82">
        <f t="shared" si="4"/>
        <v>80</v>
      </c>
    </row>
    <row r="83" spans="1:23" x14ac:dyDescent="0.35">
      <c r="A83" t="s">
        <v>51</v>
      </c>
      <c r="B83" t="s">
        <v>91</v>
      </c>
      <c r="C83">
        <v>5</v>
      </c>
      <c r="D83">
        <v>10</v>
      </c>
      <c r="E83">
        <v>510</v>
      </c>
      <c r="F83">
        <v>3</v>
      </c>
      <c r="G83">
        <v>7</v>
      </c>
      <c r="H83">
        <v>150</v>
      </c>
      <c r="I83">
        <v>450</v>
      </c>
      <c r="J83" t="s">
        <v>55</v>
      </c>
      <c r="K83">
        <v>20</v>
      </c>
      <c r="L83">
        <v>0</v>
      </c>
      <c r="M83" s="12">
        <v>43132</v>
      </c>
      <c r="N83" s="12">
        <v>43169</v>
      </c>
      <c r="O83" s="12">
        <v>43202</v>
      </c>
      <c r="P83" s="12">
        <v>43210</v>
      </c>
      <c r="Q83" s="12">
        <v>43230</v>
      </c>
      <c r="R83" s="12">
        <v>43112</v>
      </c>
      <c r="S83">
        <f t="shared" si="5"/>
        <v>57</v>
      </c>
      <c r="T83">
        <f t="shared" si="6"/>
        <v>90</v>
      </c>
      <c r="U83">
        <f t="shared" si="7"/>
        <v>118</v>
      </c>
      <c r="V83">
        <v>200</v>
      </c>
      <c r="W83">
        <f t="shared" si="4"/>
        <v>80</v>
      </c>
    </row>
    <row r="84" spans="1:23" x14ac:dyDescent="0.35">
      <c r="A84" t="s">
        <v>51</v>
      </c>
      <c r="B84" t="s">
        <v>91</v>
      </c>
      <c r="C84">
        <v>5</v>
      </c>
      <c r="D84">
        <v>11</v>
      </c>
      <c r="E84">
        <v>511</v>
      </c>
      <c r="F84">
        <v>1</v>
      </c>
      <c r="G84">
        <v>6</v>
      </c>
      <c r="H84">
        <v>150</v>
      </c>
      <c r="I84">
        <v>300</v>
      </c>
      <c r="J84" t="s">
        <v>55</v>
      </c>
      <c r="K84">
        <v>12</v>
      </c>
      <c r="L84">
        <v>0</v>
      </c>
      <c r="M84" s="12">
        <v>43132</v>
      </c>
      <c r="N84" s="12">
        <v>43173</v>
      </c>
      <c r="O84" s="12">
        <v>43203</v>
      </c>
      <c r="P84" s="12">
        <v>43211</v>
      </c>
      <c r="Q84" s="12">
        <v>43230</v>
      </c>
      <c r="R84" s="12">
        <v>43112</v>
      </c>
      <c r="S84">
        <f t="shared" si="5"/>
        <v>61</v>
      </c>
      <c r="T84">
        <f t="shared" si="6"/>
        <v>91</v>
      </c>
      <c r="U84">
        <f t="shared" si="7"/>
        <v>118</v>
      </c>
      <c r="V84">
        <v>120</v>
      </c>
      <c r="W84">
        <f t="shared" si="4"/>
        <v>80</v>
      </c>
    </row>
    <row r="85" spans="1:23" x14ac:dyDescent="0.35">
      <c r="A85" t="s">
        <v>51</v>
      </c>
      <c r="B85" t="s">
        <v>91</v>
      </c>
      <c r="C85">
        <v>5</v>
      </c>
      <c r="D85">
        <v>12</v>
      </c>
      <c r="E85">
        <v>512</v>
      </c>
      <c r="F85">
        <v>2</v>
      </c>
      <c r="G85">
        <v>13</v>
      </c>
      <c r="H85">
        <v>150</v>
      </c>
      <c r="I85">
        <v>150</v>
      </c>
      <c r="J85" t="s">
        <v>92</v>
      </c>
      <c r="K85">
        <v>13</v>
      </c>
      <c r="L85">
        <v>1</v>
      </c>
      <c r="M85" s="12">
        <v>43122</v>
      </c>
      <c r="N85" s="12">
        <v>43171</v>
      </c>
      <c r="O85" s="12">
        <v>43204</v>
      </c>
      <c r="P85" s="12">
        <v>43211</v>
      </c>
      <c r="Q85" s="12">
        <v>43230</v>
      </c>
      <c r="R85" s="12">
        <v>43102</v>
      </c>
      <c r="S85">
        <f t="shared" si="5"/>
        <v>69</v>
      </c>
      <c r="T85">
        <f t="shared" si="6"/>
        <v>102</v>
      </c>
      <c r="U85">
        <f t="shared" si="7"/>
        <v>128</v>
      </c>
      <c r="V85">
        <v>130</v>
      </c>
      <c r="W85">
        <f t="shared" si="4"/>
        <v>80</v>
      </c>
    </row>
    <row r="86" spans="1:23" x14ac:dyDescent="0.35">
      <c r="A86" t="s">
        <v>51</v>
      </c>
      <c r="B86" t="s">
        <v>91</v>
      </c>
      <c r="C86">
        <v>5</v>
      </c>
      <c r="D86">
        <v>13</v>
      </c>
      <c r="E86">
        <v>513</v>
      </c>
      <c r="F86">
        <v>2</v>
      </c>
      <c r="G86">
        <v>15</v>
      </c>
      <c r="H86">
        <v>200</v>
      </c>
      <c r="I86">
        <v>450</v>
      </c>
      <c r="J86" t="s">
        <v>92</v>
      </c>
      <c r="K86">
        <v>26</v>
      </c>
      <c r="L86">
        <v>2</v>
      </c>
      <c r="M86" s="12">
        <v>43121</v>
      </c>
      <c r="N86" s="12">
        <v>43173</v>
      </c>
      <c r="O86" s="12">
        <v>43203</v>
      </c>
      <c r="P86" s="12">
        <v>43211</v>
      </c>
      <c r="Q86" s="12">
        <v>43230</v>
      </c>
      <c r="R86" s="12">
        <v>43102</v>
      </c>
      <c r="S86">
        <f t="shared" si="5"/>
        <v>71</v>
      </c>
      <c r="T86">
        <f t="shared" si="6"/>
        <v>101</v>
      </c>
      <c r="U86">
        <f t="shared" si="7"/>
        <v>128</v>
      </c>
      <c r="V86">
        <v>260</v>
      </c>
      <c r="W86">
        <f t="shared" si="4"/>
        <v>80</v>
      </c>
    </row>
    <row r="87" spans="1:23" x14ac:dyDescent="0.35">
      <c r="A87" t="s">
        <v>51</v>
      </c>
      <c r="B87" t="s">
        <v>91</v>
      </c>
      <c r="C87">
        <v>5</v>
      </c>
      <c r="D87">
        <v>14</v>
      </c>
      <c r="E87">
        <v>514</v>
      </c>
      <c r="F87">
        <v>3</v>
      </c>
      <c r="G87">
        <v>15</v>
      </c>
      <c r="H87">
        <v>200</v>
      </c>
      <c r="I87">
        <v>450</v>
      </c>
      <c r="J87" t="s">
        <v>92</v>
      </c>
      <c r="K87">
        <v>23</v>
      </c>
      <c r="L87">
        <v>3</v>
      </c>
      <c r="M87" s="12">
        <v>43120</v>
      </c>
      <c r="N87" s="12">
        <v>43173</v>
      </c>
      <c r="O87" s="12">
        <v>43203</v>
      </c>
      <c r="P87" s="12">
        <v>43211</v>
      </c>
      <c r="Q87" s="12">
        <v>43232</v>
      </c>
      <c r="R87" s="12">
        <v>43102</v>
      </c>
      <c r="S87">
        <f t="shared" si="5"/>
        <v>71</v>
      </c>
      <c r="T87">
        <f t="shared" si="6"/>
        <v>101</v>
      </c>
      <c r="U87">
        <f t="shared" si="7"/>
        <v>130</v>
      </c>
      <c r="V87">
        <v>230</v>
      </c>
      <c r="W87">
        <f t="shared" si="4"/>
        <v>80</v>
      </c>
    </row>
    <row r="88" spans="1:23" x14ac:dyDescent="0.35">
      <c r="A88" t="s">
        <v>51</v>
      </c>
      <c r="B88" t="s">
        <v>91</v>
      </c>
      <c r="C88">
        <v>5</v>
      </c>
      <c r="D88">
        <v>15</v>
      </c>
      <c r="E88">
        <v>515</v>
      </c>
      <c r="F88">
        <v>3</v>
      </c>
      <c r="G88">
        <v>7</v>
      </c>
      <c r="H88">
        <v>200</v>
      </c>
      <c r="I88">
        <v>450</v>
      </c>
      <c r="J88" t="s">
        <v>55</v>
      </c>
      <c r="K88">
        <v>18</v>
      </c>
      <c r="L88">
        <v>2</v>
      </c>
      <c r="M88" s="12">
        <v>43132</v>
      </c>
      <c r="N88" s="12">
        <v>43172</v>
      </c>
      <c r="O88" s="12">
        <v>43202</v>
      </c>
      <c r="P88" s="12">
        <v>43210</v>
      </c>
      <c r="Q88" s="12">
        <v>43229</v>
      </c>
      <c r="R88" s="12">
        <v>43112</v>
      </c>
      <c r="S88">
        <f t="shared" si="5"/>
        <v>60</v>
      </c>
      <c r="T88">
        <f t="shared" si="6"/>
        <v>90</v>
      </c>
      <c r="U88">
        <f t="shared" si="7"/>
        <v>117</v>
      </c>
      <c r="V88">
        <v>180</v>
      </c>
      <c r="W88">
        <f t="shared" si="4"/>
        <v>80</v>
      </c>
    </row>
    <row r="89" spans="1:23" x14ac:dyDescent="0.35">
      <c r="A89" t="s">
        <v>51</v>
      </c>
      <c r="B89" t="s">
        <v>91</v>
      </c>
      <c r="C89">
        <v>5</v>
      </c>
      <c r="D89">
        <v>16</v>
      </c>
      <c r="E89">
        <v>516</v>
      </c>
      <c r="F89">
        <v>1</v>
      </c>
      <c r="G89">
        <v>2</v>
      </c>
      <c r="H89">
        <v>200</v>
      </c>
      <c r="I89">
        <v>300</v>
      </c>
      <c r="J89" t="s">
        <v>65</v>
      </c>
      <c r="K89">
        <v>12</v>
      </c>
      <c r="L89">
        <v>3</v>
      </c>
      <c r="M89" s="12">
        <v>43120</v>
      </c>
      <c r="N89" s="12">
        <v>43170</v>
      </c>
      <c r="O89" s="12">
        <v>43199</v>
      </c>
      <c r="P89" s="12">
        <v>43209</v>
      </c>
      <c r="Q89" s="12">
        <v>43225</v>
      </c>
      <c r="R89" s="12">
        <v>43102</v>
      </c>
      <c r="S89">
        <f t="shared" si="5"/>
        <v>68</v>
      </c>
      <c r="T89">
        <f t="shared" si="6"/>
        <v>97</v>
      </c>
      <c r="U89">
        <f t="shared" si="7"/>
        <v>123</v>
      </c>
      <c r="V89">
        <v>120</v>
      </c>
      <c r="W89">
        <f t="shared" si="4"/>
        <v>80</v>
      </c>
    </row>
    <row r="90" spans="1:23" x14ac:dyDescent="0.35">
      <c r="A90" t="s">
        <v>51</v>
      </c>
      <c r="B90" t="s">
        <v>91</v>
      </c>
      <c r="C90">
        <v>5</v>
      </c>
      <c r="D90">
        <v>17</v>
      </c>
      <c r="E90">
        <v>517</v>
      </c>
      <c r="F90">
        <v>3</v>
      </c>
      <c r="G90">
        <v>10</v>
      </c>
      <c r="H90">
        <v>200</v>
      </c>
      <c r="I90">
        <v>300</v>
      </c>
      <c r="J90" t="s">
        <v>61</v>
      </c>
      <c r="K90">
        <v>32</v>
      </c>
      <c r="L90">
        <v>4</v>
      </c>
      <c r="M90" s="12">
        <v>43119</v>
      </c>
      <c r="N90" s="12">
        <v>43169</v>
      </c>
      <c r="O90" s="12">
        <v>43202</v>
      </c>
      <c r="P90" s="12">
        <v>43210</v>
      </c>
      <c r="Q90" s="12">
        <v>43229</v>
      </c>
      <c r="R90" s="12">
        <v>43102</v>
      </c>
      <c r="S90">
        <f t="shared" si="5"/>
        <v>67</v>
      </c>
      <c r="T90">
        <f t="shared" si="6"/>
        <v>100</v>
      </c>
      <c r="U90">
        <f t="shared" si="7"/>
        <v>127</v>
      </c>
      <c r="V90">
        <v>320</v>
      </c>
      <c r="W90">
        <f t="shared" si="4"/>
        <v>80</v>
      </c>
    </row>
    <row r="91" spans="1:23" x14ac:dyDescent="0.35">
      <c r="A91" t="s">
        <v>51</v>
      </c>
      <c r="B91" t="s">
        <v>91</v>
      </c>
      <c r="C91">
        <v>5</v>
      </c>
      <c r="D91">
        <v>18</v>
      </c>
      <c r="E91">
        <v>518</v>
      </c>
      <c r="F91">
        <v>2</v>
      </c>
      <c r="G91">
        <v>6</v>
      </c>
      <c r="H91">
        <v>200</v>
      </c>
      <c r="I91">
        <v>300</v>
      </c>
      <c r="J91" t="s">
        <v>55</v>
      </c>
      <c r="K91">
        <v>22</v>
      </c>
      <c r="L91">
        <v>0</v>
      </c>
      <c r="M91" s="12">
        <v>43132</v>
      </c>
      <c r="N91" s="12">
        <v>43173</v>
      </c>
      <c r="O91" s="12">
        <v>43203</v>
      </c>
      <c r="P91" s="12">
        <v>43211</v>
      </c>
      <c r="Q91" s="12">
        <v>43229</v>
      </c>
      <c r="R91" s="12">
        <v>43112</v>
      </c>
      <c r="S91">
        <f t="shared" si="5"/>
        <v>61</v>
      </c>
      <c r="T91">
        <f t="shared" si="6"/>
        <v>91</v>
      </c>
      <c r="U91">
        <f t="shared" si="7"/>
        <v>117</v>
      </c>
      <c r="V91">
        <v>220</v>
      </c>
      <c r="W91">
        <f t="shared" si="4"/>
        <v>80</v>
      </c>
    </row>
    <row r="92" spans="1:23" x14ac:dyDescent="0.35">
      <c r="A92" t="s">
        <v>51</v>
      </c>
      <c r="B92" t="s">
        <v>91</v>
      </c>
      <c r="C92">
        <v>6</v>
      </c>
      <c r="D92">
        <v>1</v>
      </c>
      <c r="E92">
        <v>601</v>
      </c>
      <c r="F92">
        <v>2</v>
      </c>
      <c r="G92">
        <v>4</v>
      </c>
      <c r="H92">
        <v>250</v>
      </c>
      <c r="I92">
        <v>600</v>
      </c>
      <c r="J92" t="s">
        <v>65</v>
      </c>
      <c r="K92">
        <v>23</v>
      </c>
      <c r="L92">
        <v>1</v>
      </c>
      <c r="M92" s="12">
        <v>43122</v>
      </c>
      <c r="N92" s="12">
        <v>43169</v>
      </c>
      <c r="O92" s="12">
        <v>43192</v>
      </c>
      <c r="P92" s="12">
        <v>43207</v>
      </c>
      <c r="Q92" s="12">
        <v>43225</v>
      </c>
      <c r="R92" s="12">
        <v>43102</v>
      </c>
      <c r="S92">
        <f t="shared" si="5"/>
        <v>67</v>
      </c>
      <c r="T92">
        <f t="shared" si="6"/>
        <v>90</v>
      </c>
      <c r="U92">
        <f t="shared" si="7"/>
        <v>123</v>
      </c>
      <c r="V92">
        <v>230</v>
      </c>
      <c r="W92">
        <f t="shared" si="4"/>
        <v>80</v>
      </c>
    </row>
    <row r="93" spans="1:23" x14ac:dyDescent="0.35">
      <c r="A93" t="s">
        <v>51</v>
      </c>
      <c r="B93" t="s">
        <v>91</v>
      </c>
      <c r="C93">
        <v>6</v>
      </c>
      <c r="D93">
        <v>2</v>
      </c>
      <c r="E93">
        <v>602</v>
      </c>
      <c r="F93">
        <v>2</v>
      </c>
      <c r="G93">
        <v>6</v>
      </c>
      <c r="H93">
        <v>250</v>
      </c>
      <c r="I93">
        <v>300</v>
      </c>
      <c r="J93" t="s">
        <v>55</v>
      </c>
      <c r="K93">
        <v>7</v>
      </c>
      <c r="L93">
        <v>0</v>
      </c>
      <c r="M93" s="12">
        <v>43132</v>
      </c>
      <c r="N93" s="12">
        <v>43174</v>
      </c>
      <c r="O93" s="12">
        <v>43202</v>
      </c>
      <c r="P93" s="12">
        <v>43210</v>
      </c>
      <c r="Q93" s="12">
        <v>43232</v>
      </c>
      <c r="R93" s="12">
        <v>43112</v>
      </c>
      <c r="S93">
        <f t="shared" si="5"/>
        <v>62</v>
      </c>
      <c r="T93">
        <f t="shared" si="6"/>
        <v>90</v>
      </c>
      <c r="U93">
        <f t="shared" si="7"/>
        <v>120</v>
      </c>
      <c r="V93">
        <v>70</v>
      </c>
      <c r="W93">
        <f t="shared" si="4"/>
        <v>80</v>
      </c>
    </row>
    <row r="94" spans="1:23" x14ac:dyDescent="0.35">
      <c r="A94" t="s">
        <v>51</v>
      </c>
      <c r="B94" t="s">
        <v>91</v>
      </c>
      <c r="C94">
        <v>6</v>
      </c>
      <c r="D94">
        <v>3</v>
      </c>
      <c r="E94">
        <v>603</v>
      </c>
      <c r="F94">
        <v>2</v>
      </c>
      <c r="G94">
        <v>8</v>
      </c>
      <c r="H94">
        <v>250</v>
      </c>
      <c r="I94">
        <v>600</v>
      </c>
      <c r="J94" t="s">
        <v>55</v>
      </c>
      <c r="K94">
        <v>24</v>
      </c>
      <c r="L94">
        <v>1</v>
      </c>
      <c r="M94" s="12">
        <v>43132</v>
      </c>
      <c r="N94" s="12">
        <v>43172</v>
      </c>
      <c r="O94" s="12">
        <v>43203</v>
      </c>
      <c r="P94" s="12">
        <v>43211</v>
      </c>
      <c r="Q94" s="12">
        <v>43231</v>
      </c>
      <c r="R94" s="12">
        <v>43112</v>
      </c>
      <c r="S94">
        <f t="shared" si="5"/>
        <v>60</v>
      </c>
      <c r="T94">
        <f t="shared" si="6"/>
        <v>91</v>
      </c>
      <c r="U94">
        <f t="shared" si="7"/>
        <v>119</v>
      </c>
      <c r="V94">
        <v>240</v>
      </c>
      <c r="W94">
        <f t="shared" si="4"/>
        <v>80</v>
      </c>
    </row>
    <row r="95" spans="1:23" x14ac:dyDescent="0.35">
      <c r="A95" t="s">
        <v>51</v>
      </c>
      <c r="B95" t="s">
        <v>91</v>
      </c>
      <c r="C95">
        <v>6</v>
      </c>
      <c r="D95">
        <v>4</v>
      </c>
      <c r="E95">
        <v>604</v>
      </c>
      <c r="F95">
        <v>3</v>
      </c>
      <c r="G95">
        <v>10</v>
      </c>
      <c r="H95">
        <v>250</v>
      </c>
      <c r="I95">
        <v>300</v>
      </c>
      <c r="J95" t="s">
        <v>61</v>
      </c>
      <c r="K95">
        <v>31</v>
      </c>
      <c r="L95">
        <v>2</v>
      </c>
      <c r="M95" s="12">
        <v>43121</v>
      </c>
      <c r="N95" s="12">
        <v>43172</v>
      </c>
      <c r="O95" s="12">
        <v>43204</v>
      </c>
      <c r="P95" s="12">
        <v>43211</v>
      </c>
      <c r="Q95" s="12">
        <v>43230</v>
      </c>
      <c r="R95" s="12">
        <v>43102</v>
      </c>
      <c r="S95">
        <f t="shared" si="5"/>
        <v>70</v>
      </c>
      <c r="T95">
        <f t="shared" si="6"/>
        <v>102</v>
      </c>
      <c r="U95">
        <f t="shared" si="7"/>
        <v>128</v>
      </c>
      <c r="V95">
        <v>310</v>
      </c>
      <c r="W95">
        <f t="shared" si="4"/>
        <v>80</v>
      </c>
    </row>
    <row r="96" spans="1:23" x14ac:dyDescent="0.35">
      <c r="A96" t="s">
        <v>51</v>
      </c>
      <c r="B96" t="s">
        <v>91</v>
      </c>
      <c r="C96">
        <v>6</v>
      </c>
      <c r="D96">
        <v>5</v>
      </c>
      <c r="E96">
        <v>605</v>
      </c>
      <c r="F96">
        <v>2</v>
      </c>
      <c r="G96">
        <v>5</v>
      </c>
      <c r="H96">
        <v>250</v>
      </c>
      <c r="I96">
        <v>150</v>
      </c>
      <c r="J96" t="s">
        <v>55</v>
      </c>
      <c r="K96">
        <v>8</v>
      </c>
      <c r="L96">
        <v>0</v>
      </c>
      <c r="M96" s="12">
        <v>43132</v>
      </c>
      <c r="N96" s="12">
        <v>43175</v>
      </c>
      <c r="O96" s="12">
        <v>43202</v>
      </c>
      <c r="P96" s="12">
        <v>43210</v>
      </c>
      <c r="Q96" s="12">
        <v>43231</v>
      </c>
      <c r="R96" s="12">
        <v>43112</v>
      </c>
      <c r="S96">
        <f t="shared" si="5"/>
        <v>63</v>
      </c>
      <c r="T96">
        <f t="shared" si="6"/>
        <v>90</v>
      </c>
      <c r="U96">
        <f t="shared" si="7"/>
        <v>119</v>
      </c>
      <c r="V96">
        <v>80</v>
      </c>
      <c r="W96">
        <f t="shared" si="4"/>
        <v>80</v>
      </c>
    </row>
    <row r="97" spans="1:23" x14ac:dyDescent="0.35">
      <c r="A97" t="s">
        <v>51</v>
      </c>
      <c r="B97" t="s">
        <v>91</v>
      </c>
      <c r="C97">
        <v>6</v>
      </c>
      <c r="D97">
        <v>6</v>
      </c>
      <c r="E97">
        <v>606</v>
      </c>
      <c r="F97">
        <v>4</v>
      </c>
      <c r="G97">
        <v>15</v>
      </c>
      <c r="H97">
        <v>250</v>
      </c>
      <c r="I97">
        <v>450</v>
      </c>
      <c r="J97" t="s">
        <v>92</v>
      </c>
      <c r="K97">
        <v>21</v>
      </c>
      <c r="L97">
        <v>1</v>
      </c>
      <c r="M97" s="12">
        <v>43122</v>
      </c>
      <c r="N97" s="12">
        <v>43171</v>
      </c>
      <c r="O97" s="12">
        <v>43204</v>
      </c>
      <c r="P97" s="12">
        <v>43211</v>
      </c>
      <c r="Q97" s="12">
        <v>43230</v>
      </c>
      <c r="R97" s="12">
        <v>43102</v>
      </c>
      <c r="S97">
        <f t="shared" si="5"/>
        <v>69</v>
      </c>
      <c r="T97">
        <f t="shared" si="6"/>
        <v>102</v>
      </c>
      <c r="U97">
        <f t="shared" si="7"/>
        <v>128</v>
      </c>
      <c r="V97">
        <v>210</v>
      </c>
      <c r="W97">
        <f t="shared" si="4"/>
        <v>80</v>
      </c>
    </row>
    <row r="98" spans="1:23" x14ac:dyDescent="0.35">
      <c r="A98" t="s">
        <v>51</v>
      </c>
      <c r="B98" t="s">
        <v>91</v>
      </c>
      <c r="C98">
        <v>6</v>
      </c>
      <c r="D98">
        <v>7</v>
      </c>
      <c r="E98">
        <v>607</v>
      </c>
      <c r="F98">
        <v>2</v>
      </c>
      <c r="G98">
        <v>16</v>
      </c>
      <c r="H98">
        <v>150</v>
      </c>
      <c r="I98">
        <v>600</v>
      </c>
      <c r="J98" t="s">
        <v>92</v>
      </c>
      <c r="K98">
        <v>23</v>
      </c>
      <c r="L98">
        <v>2</v>
      </c>
      <c r="M98" s="12">
        <v>43121</v>
      </c>
      <c r="N98" s="12">
        <v>43172</v>
      </c>
      <c r="O98" s="12">
        <v>43204</v>
      </c>
      <c r="P98" s="12">
        <v>43211</v>
      </c>
      <c r="Q98" s="12">
        <v>43230</v>
      </c>
      <c r="R98" s="12">
        <v>43102</v>
      </c>
      <c r="S98">
        <f t="shared" si="5"/>
        <v>70</v>
      </c>
      <c r="T98">
        <f t="shared" si="6"/>
        <v>102</v>
      </c>
      <c r="U98">
        <f t="shared" si="7"/>
        <v>128</v>
      </c>
      <c r="V98">
        <v>230</v>
      </c>
      <c r="W98">
        <f t="shared" si="4"/>
        <v>80</v>
      </c>
    </row>
    <row r="99" spans="1:23" x14ac:dyDescent="0.35">
      <c r="A99" t="s">
        <v>51</v>
      </c>
      <c r="B99" t="s">
        <v>91</v>
      </c>
      <c r="C99">
        <v>6</v>
      </c>
      <c r="D99">
        <v>8</v>
      </c>
      <c r="E99">
        <v>608</v>
      </c>
      <c r="F99">
        <v>3</v>
      </c>
      <c r="G99">
        <v>5</v>
      </c>
      <c r="H99">
        <v>150</v>
      </c>
      <c r="I99">
        <v>150</v>
      </c>
      <c r="J99" t="s">
        <v>55</v>
      </c>
      <c r="K99">
        <v>12</v>
      </c>
      <c r="L99">
        <v>0</v>
      </c>
      <c r="M99" s="12">
        <v>43132</v>
      </c>
      <c r="N99" s="12">
        <v>43174</v>
      </c>
      <c r="O99" s="12">
        <v>43202</v>
      </c>
      <c r="P99" s="12">
        <v>43210</v>
      </c>
      <c r="Q99" s="12">
        <v>43228</v>
      </c>
      <c r="R99" s="12">
        <v>43112</v>
      </c>
      <c r="S99">
        <f t="shared" si="5"/>
        <v>62</v>
      </c>
      <c r="T99">
        <f t="shared" si="6"/>
        <v>90</v>
      </c>
      <c r="U99">
        <f t="shared" si="7"/>
        <v>116</v>
      </c>
      <c r="V99">
        <v>120</v>
      </c>
      <c r="W99">
        <f t="shared" si="4"/>
        <v>80</v>
      </c>
    </row>
    <row r="100" spans="1:23" x14ac:dyDescent="0.35">
      <c r="A100" t="s">
        <v>51</v>
      </c>
      <c r="B100" t="s">
        <v>91</v>
      </c>
      <c r="C100">
        <v>6</v>
      </c>
      <c r="D100">
        <v>9</v>
      </c>
      <c r="E100">
        <v>609</v>
      </c>
      <c r="F100">
        <v>4</v>
      </c>
      <c r="G100">
        <v>5</v>
      </c>
      <c r="H100">
        <v>150</v>
      </c>
      <c r="I100">
        <v>150</v>
      </c>
      <c r="J100" t="s">
        <v>55</v>
      </c>
      <c r="K100">
        <v>7</v>
      </c>
      <c r="L100">
        <v>0</v>
      </c>
      <c r="M100" s="12">
        <v>43132</v>
      </c>
      <c r="N100" s="12">
        <v>43172</v>
      </c>
      <c r="O100" s="12">
        <v>43203</v>
      </c>
      <c r="P100" s="12">
        <v>43211</v>
      </c>
      <c r="Q100" s="12">
        <v>43229</v>
      </c>
      <c r="R100" s="12">
        <v>43112</v>
      </c>
      <c r="S100">
        <f t="shared" si="5"/>
        <v>60</v>
      </c>
      <c r="T100">
        <f t="shared" si="6"/>
        <v>91</v>
      </c>
      <c r="U100">
        <f t="shared" si="7"/>
        <v>117</v>
      </c>
      <c r="V100">
        <v>70</v>
      </c>
      <c r="W100">
        <f t="shared" si="4"/>
        <v>80</v>
      </c>
    </row>
    <row r="101" spans="1:23" x14ac:dyDescent="0.35">
      <c r="A101" t="s">
        <v>51</v>
      </c>
      <c r="B101" t="s">
        <v>91</v>
      </c>
      <c r="C101">
        <v>6</v>
      </c>
      <c r="D101">
        <v>10</v>
      </c>
      <c r="E101">
        <v>610</v>
      </c>
      <c r="F101">
        <v>4</v>
      </c>
      <c r="G101">
        <v>4</v>
      </c>
      <c r="H101">
        <v>150</v>
      </c>
      <c r="I101">
        <v>600</v>
      </c>
      <c r="J101" t="s">
        <v>65</v>
      </c>
      <c r="K101">
        <v>30</v>
      </c>
      <c r="L101">
        <v>3</v>
      </c>
      <c r="M101" s="12">
        <v>43120</v>
      </c>
      <c r="N101" s="12">
        <v>43169</v>
      </c>
      <c r="O101" s="12">
        <v>43201</v>
      </c>
      <c r="P101" s="12">
        <v>43210</v>
      </c>
      <c r="Q101" s="12">
        <v>43225</v>
      </c>
      <c r="R101" s="12">
        <v>43102</v>
      </c>
      <c r="S101">
        <f t="shared" si="5"/>
        <v>67</v>
      </c>
      <c r="T101">
        <f t="shared" si="6"/>
        <v>99</v>
      </c>
      <c r="U101">
        <f t="shared" si="7"/>
        <v>123</v>
      </c>
      <c r="V101">
        <v>300</v>
      </c>
      <c r="W101">
        <f t="shared" si="4"/>
        <v>80</v>
      </c>
    </row>
    <row r="102" spans="1:23" x14ac:dyDescent="0.35">
      <c r="A102" t="s">
        <v>51</v>
      </c>
      <c r="B102" t="s">
        <v>91</v>
      </c>
      <c r="C102">
        <v>6</v>
      </c>
      <c r="D102">
        <v>11</v>
      </c>
      <c r="E102">
        <v>611</v>
      </c>
      <c r="F102">
        <v>2</v>
      </c>
      <c r="G102">
        <v>15</v>
      </c>
      <c r="H102">
        <v>150</v>
      </c>
      <c r="I102">
        <v>450</v>
      </c>
      <c r="J102" t="s">
        <v>92</v>
      </c>
      <c r="K102">
        <v>31</v>
      </c>
      <c r="L102">
        <v>2</v>
      </c>
      <c r="M102" s="12">
        <v>43121</v>
      </c>
      <c r="N102" s="12">
        <v>43169</v>
      </c>
      <c r="O102" s="12">
        <v>43203</v>
      </c>
      <c r="P102" s="12">
        <v>43211</v>
      </c>
      <c r="Q102" s="12">
        <v>43230</v>
      </c>
      <c r="R102" s="12">
        <v>43102</v>
      </c>
      <c r="S102">
        <f t="shared" si="5"/>
        <v>67</v>
      </c>
      <c r="T102">
        <f t="shared" si="6"/>
        <v>101</v>
      </c>
      <c r="U102">
        <f t="shared" si="7"/>
        <v>128</v>
      </c>
      <c r="V102">
        <v>310</v>
      </c>
      <c r="W102">
        <f t="shared" si="4"/>
        <v>80</v>
      </c>
    </row>
    <row r="103" spans="1:23" x14ac:dyDescent="0.35">
      <c r="A103" t="s">
        <v>51</v>
      </c>
      <c r="B103" t="s">
        <v>91</v>
      </c>
      <c r="C103">
        <v>6</v>
      </c>
      <c r="D103">
        <v>12</v>
      </c>
      <c r="E103">
        <v>612</v>
      </c>
      <c r="F103">
        <v>3</v>
      </c>
      <c r="G103">
        <v>11</v>
      </c>
      <c r="H103">
        <v>150</v>
      </c>
      <c r="I103">
        <v>450</v>
      </c>
      <c r="J103" t="s">
        <v>61</v>
      </c>
      <c r="K103">
        <v>33</v>
      </c>
      <c r="L103">
        <v>3</v>
      </c>
      <c r="M103" s="12">
        <v>43120</v>
      </c>
      <c r="N103" s="12">
        <v>43170</v>
      </c>
      <c r="O103" s="12">
        <v>43202</v>
      </c>
      <c r="P103" s="12">
        <v>43210</v>
      </c>
      <c r="Q103" s="12">
        <v>43227</v>
      </c>
      <c r="R103" s="12">
        <v>43102</v>
      </c>
      <c r="S103">
        <f t="shared" si="5"/>
        <v>68</v>
      </c>
      <c r="T103">
        <f t="shared" si="6"/>
        <v>100</v>
      </c>
      <c r="U103">
        <f t="shared" si="7"/>
        <v>125</v>
      </c>
      <c r="V103">
        <v>330</v>
      </c>
      <c r="W103">
        <f t="shared" si="4"/>
        <v>80</v>
      </c>
    </row>
    <row r="104" spans="1:23" x14ac:dyDescent="0.35">
      <c r="A104" t="s">
        <v>51</v>
      </c>
      <c r="B104" t="s">
        <v>91</v>
      </c>
      <c r="C104">
        <v>6</v>
      </c>
      <c r="D104">
        <v>13</v>
      </c>
      <c r="E104">
        <v>613</v>
      </c>
      <c r="F104">
        <v>4</v>
      </c>
      <c r="G104">
        <v>13</v>
      </c>
      <c r="H104">
        <v>200</v>
      </c>
      <c r="I104">
        <v>150</v>
      </c>
      <c r="J104" t="s">
        <v>92</v>
      </c>
      <c r="K104">
        <v>15</v>
      </c>
      <c r="L104">
        <v>2</v>
      </c>
      <c r="M104" s="12">
        <v>43121</v>
      </c>
      <c r="N104" s="12">
        <v>43171</v>
      </c>
      <c r="O104" s="12">
        <v>43204</v>
      </c>
      <c r="P104" s="12">
        <v>43211</v>
      </c>
      <c r="Q104" s="12">
        <v>43230</v>
      </c>
      <c r="R104" s="12">
        <v>43102</v>
      </c>
      <c r="S104">
        <f t="shared" si="5"/>
        <v>69</v>
      </c>
      <c r="T104">
        <f t="shared" si="6"/>
        <v>102</v>
      </c>
      <c r="U104">
        <f t="shared" si="7"/>
        <v>128</v>
      </c>
      <c r="V104">
        <v>150</v>
      </c>
      <c r="W104">
        <f t="shared" si="4"/>
        <v>80</v>
      </c>
    </row>
    <row r="105" spans="1:23" x14ac:dyDescent="0.35">
      <c r="A105" t="s">
        <v>51</v>
      </c>
      <c r="B105" t="s">
        <v>91</v>
      </c>
      <c r="C105">
        <v>6</v>
      </c>
      <c r="D105">
        <v>14</v>
      </c>
      <c r="E105">
        <v>614</v>
      </c>
      <c r="F105">
        <v>3</v>
      </c>
      <c r="G105">
        <v>4</v>
      </c>
      <c r="H105">
        <v>200</v>
      </c>
      <c r="I105">
        <v>600</v>
      </c>
      <c r="J105" t="s">
        <v>65</v>
      </c>
      <c r="K105">
        <v>20</v>
      </c>
      <c r="L105">
        <v>2</v>
      </c>
      <c r="M105" s="12">
        <v>43121</v>
      </c>
      <c r="N105" s="12">
        <v>43169</v>
      </c>
      <c r="O105" s="12">
        <v>43192</v>
      </c>
      <c r="P105" s="12">
        <v>43206</v>
      </c>
      <c r="Q105" s="12">
        <v>43225</v>
      </c>
      <c r="R105" s="12">
        <v>43102</v>
      </c>
      <c r="S105">
        <f t="shared" si="5"/>
        <v>67</v>
      </c>
      <c r="T105">
        <f t="shared" si="6"/>
        <v>90</v>
      </c>
      <c r="U105">
        <f t="shared" si="7"/>
        <v>123</v>
      </c>
      <c r="V105">
        <v>200</v>
      </c>
      <c r="W105">
        <f t="shared" si="4"/>
        <v>80</v>
      </c>
    </row>
    <row r="106" spans="1:23" x14ac:dyDescent="0.35">
      <c r="A106" t="s">
        <v>51</v>
      </c>
      <c r="B106" t="s">
        <v>91</v>
      </c>
      <c r="C106">
        <v>6</v>
      </c>
      <c r="D106">
        <v>15</v>
      </c>
      <c r="E106">
        <v>615</v>
      </c>
      <c r="F106">
        <v>4</v>
      </c>
      <c r="G106">
        <v>10</v>
      </c>
      <c r="H106">
        <v>200</v>
      </c>
      <c r="I106">
        <v>300</v>
      </c>
      <c r="J106" t="s">
        <v>61</v>
      </c>
      <c r="K106">
        <v>29</v>
      </c>
      <c r="L106">
        <v>3</v>
      </c>
      <c r="M106" s="12">
        <v>43120</v>
      </c>
      <c r="N106" s="12">
        <v>43171</v>
      </c>
      <c r="O106" s="12">
        <v>43201</v>
      </c>
      <c r="P106" s="12">
        <v>43210</v>
      </c>
      <c r="Q106" s="12">
        <v>43228</v>
      </c>
      <c r="R106" s="12">
        <v>43102</v>
      </c>
      <c r="S106">
        <f t="shared" si="5"/>
        <v>69</v>
      </c>
      <c r="T106">
        <f t="shared" si="6"/>
        <v>99</v>
      </c>
      <c r="U106">
        <f t="shared" si="7"/>
        <v>126</v>
      </c>
      <c r="V106">
        <v>290</v>
      </c>
      <c r="W106">
        <f t="shared" si="4"/>
        <v>80</v>
      </c>
    </row>
    <row r="107" spans="1:23" x14ac:dyDescent="0.35">
      <c r="A107" t="s">
        <v>51</v>
      </c>
      <c r="B107" t="s">
        <v>91</v>
      </c>
      <c r="C107">
        <v>6</v>
      </c>
      <c r="D107">
        <v>16</v>
      </c>
      <c r="E107">
        <v>616</v>
      </c>
      <c r="F107">
        <v>2</v>
      </c>
      <c r="G107">
        <v>9</v>
      </c>
      <c r="H107">
        <v>200</v>
      </c>
      <c r="I107">
        <v>150</v>
      </c>
      <c r="J107" t="s">
        <v>61</v>
      </c>
      <c r="K107">
        <v>25</v>
      </c>
      <c r="L107">
        <v>4</v>
      </c>
      <c r="M107" s="12">
        <v>43119</v>
      </c>
      <c r="N107" s="12">
        <v>43171</v>
      </c>
      <c r="O107" s="12">
        <v>43202</v>
      </c>
      <c r="P107" s="12">
        <v>43210</v>
      </c>
      <c r="Q107" s="12">
        <v>43228</v>
      </c>
      <c r="R107" s="12">
        <v>43102</v>
      </c>
      <c r="S107">
        <f t="shared" si="5"/>
        <v>69</v>
      </c>
      <c r="T107">
        <f t="shared" si="6"/>
        <v>100</v>
      </c>
      <c r="U107">
        <f t="shared" si="7"/>
        <v>126</v>
      </c>
      <c r="V107">
        <v>250</v>
      </c>
      <c r="W107">
        <f t="shared" si="4"/>
        <v>80</v>
      </c>
    </row>
    <row r="108" spans="1:23" x14ac:dyDescent="0.35">
      <c r="A108" t="s">
        <v>51</v>
      </c>
      <c r="B108" t="s">
        <v>91</v>
      </c>
      <c r="C108">
        <v>6</v>
      </c>
      <c r="D108">
        <v>17</v>
      </c>
      <c r="E108">
        <v>617</v>
      </c>
      <c r="F108">
        <v>3</v>
      </c>
      <c r="G108">
        <v>5</v>
      </c>
      <c r="H108">
        <v>200</v>
      </c>
      <c r="I108">
        <v>150</v>
      </c>
      <c r="J108" t="s">
        <v>55</v>
      </c>
      <c r="K108">
        <v>12</v>
      </c>
      <c r="L108">
        <v>1</v>
      </c>
      <c r="M108" s="12">
        <v>43132</v>
      </c>
      <c r="N108" s="12">
        <v>43172</v>
      </c>
      <c r="O108" s="12">
        <v>43203</v>
      </c>
      <c r="P108" s="12">
        <v>43211</v>
      </c>
      <c r="Q108" s="12">
        <v>43229</v>
      </c>
      <c r="R108" s="12">
        <v>43112</v>
      </c>
      <c r="S108">
        <f t="shared" si="5"/>
        <v>60</v>
      </c>
      <c r="T108">
        <f t="shared" si="6"/>
        <v>91</v>
      </c>
      <c r="U108">
        <f t="shared" si="7"/>
        <v>117</v>
      </c>
      <c r="V108">
        <v>120</v>
      </c>
      <c r="W108">
        <f t="shared" si="4"/>
        <v>80</v>
      </c>
    </row>
    <row r="109" spans="1:23" x14ac:dyDescent="0.35">
      <c r="A109" t="s">
        <v>51</v>
      </c>
      <c r="B109" t="s">
        <v>91</v>
      </c>
      <c r="C109">
        <v>6</v>
      </c>
      <c r="D109">
        <v>18</v>
      </c>
      <c r="E109">
        <v>618</v>
      </c>
      <c r="F109">
        <v>1</v>
      </c>
      <c r="G109">
        <v>3</v>
      </c>
      <c r="H109">
        <v>200</v>
      </c>
      <c r="I109">
        <v>450</v>
      </c>
      <c r="J109" t="s">
        <v>65</v>
      </c>
      <c r="K109">
        <v>16</v>
      </c>
      <c r="L109">
        <v>3</v>
      </c>
      <c r="M109" s="12">
        <v>43120</v>
      </c>
      <c r="N109" s="12">
        <v>43169</v>
      </c>
      <c r="O109" s="12">
        <v>43193</v>
      </c>
      <c r="P109" s="12">
        <v>43207</v>
      </c>
      <c r="Q109" s="12">
        <v>43225</v>
      </c>
      <c r="R109" s="12">
        <v>43102</v>
      </c>
      <c r="S109">
        <f t="shared" si="5"/>
        <v>67</v>
      </c>
      <c r="T109">
        <f t="shared" si="6"/>
        <v>91</v>
      </c>
      <c r="U109">
        <f t="shared" si="7"/>
        <v>123</v>
      </c>
      <c r="V109">
        <v>160</v>
      </c>
      <c r="W109">
        <f t="shared" si="4"/>
        <v>80</v>
      </c>
    </row>
    <row r="110" spans="1:23" x14ac:dyDescent="0.35">
      <c r="A110" t="s">
        <v>51</v>
      </c>
      <c r="B110" t="s">
        <v>91</v>
      </c>
      <c r="C110">
        <v>7</v>
      </c>
      <c r="D110">
        <v>1</v>
      </c>
      <c r="E110">
        <v>701</v>
      </c>
      <c r="F110">
        <v>3</v>
      </c>
      <c r="G110">
        <v>6</v>
      </c>
      <c r="H110">
        <v>250</v>
      </c>
      <c r="I110">
        <v>300</v>
      </c>
      <c r="J110" t="s">
        <v>55</v>
      </c>
      <c r="K110">
        <v>12</v>
      </c>
      <c r="L110">
        <v>0</v>
      </c>
      <c r="M110" s="12">
        <v>43132</v>
      </c>
      <c r="N110" s="12">
        <v>43173</v>
      </c>
      <c r="O110" s="12">
        <v>43202</v>
      </c>
      <c r="P110" s="12">
        <v>43210</v>
      </c>
      <c r="Q110" s="12">
        <v>43231</v>
      </c>
      <c r="R110" s="12">
        <v>43112</v>
      </c>
      <c r="S110">
        <f t="shared" si="5"/>
        <v>61</v>
      </c>
      <c r="T110">
        <f t="shared" si="6"/>
        <v>90</v>
      </c>
      <c r="U110">
        <f t="shared" si="7"/>
        <v>119</v>
      </c>
      <c r="V110">
        <v>120</v>
      </c>
      <c r="W110">
        <f t="shared" si="4"/>
        <v>80</v>
      </c>
    </row>
    <row r="111" spans="1:23" x14ac:dyDescent="0.35">
      <c r="A111" t="s">
        <v>51</v>
      </c>
      <c r="B111" t="s">
        <v>91</v>
      </c>
      <c r="C111">
        <v>7</v>
      </c>
      <c r="D111">
        <v>2</v>
      </c>
      <c r="E111">
        <v>702</v>
      </c>
      <c r="F111">
        <v>2</v>
      </c>
      <c r="G111">
        <v>11</v>
      </c>
      <c r="H111">
        <v>250</v>
      </c>
      <c r="I111">
        <v>450</v>
      </c>
      <c r="J111" t="s">
        <v>61</v>
      </c>
      <c r="K111">
        <v>23</v>
      </c>
      <c r="L111">
        <v>2</v>
      </c>
      <c r="M111" s="12">
        <v>43121</v>
      </c>
      <c r="N111" s="12">
        <v>43172</v>
      </c>
      <c r="O111" s="12">
        <v>43202</v>
      </c>
      <c r="P111" s="12">
        <v>43210</v>
      </c>
      <c r="Q111" s="12">
        <v>43230</v>
      </c>
      <c r="R111" s="12">
        <v>43102</v>
      </c>
      <c r="S111">
        <f t="shared" si="5"/>
        <v>70</v>
      </c>
      <c r="T111">
        <f t="shared" si="6"/>
        <v>100</v>
      </c>
      <c r="U111">
        <f t="shared" si="7"/>
        <v>128</v>
      </c>
      <c r="V111">
        <v>230</v>
      </c>
      <c r="W111">
        <f t="shared" si="4"/>
        <v>80</v>
      </c>
    </row>
    <row r="112" spans="1:23" x14ac:dyDescent="0.35">
      <c r="A112" t="s">
        <v>51</v>
      </c>
      <c r="B112" t="s">
        <v>91</v>
      </c>
      <c r="C112">
        <v>7</v>
      </c>
      <c r="D112">
        <v>3</v>
      </c>
      <c r="E112">
        <v>703</v>
      </c>
      <c r="F112">
        <v>4</v>
      </c>
      <c r="G112">
        <v>10</v>
      </c>
      <c r="H112">
        <v>250</v>
      </c>
      <c r="I112">
        <v>300</v>
      </c>
      <c r="J112" t="s">
        <v>61</v>
      </c>
      <c r="K112">
        <v>21</v>
      </c>
      <c r="L112">
        <v>3</v>
      </c>
      <c r="M112" s="12">
        <v>43120</v>
      </c>
      <c r="N112" s="12">
        <v>43171</v>
      </c>
      <c r="O112" s="12">
        <v>43203</v>
      </c>
      <c r="P112" s="12">
        <v>43211</v>
      </c>
      <c r="Q112" s="12">
        <v>43229</v>
      </c>
      <c r="R112" s="12">
        <v>43102</v>
      </c>
      <c r="S112">
        <f t="shared" si="5"/>
        <v>69</v>
      </c>
      <c r="T112">
        <f t="shared" si="6"/>
        <v>101</v>
      </c>
      <c r="U112">
        <f t="shared" si="7"/>
        <v>127</v>
      </c>
      <c r="V112">
        <v>210</v>
      </c>
      <c r="W112">
        <f t="shared" si="4"/>
        <v>80</v>
      </c>
    </row>
    <row r="113" spans="1:23" x14ac:dyDescent="0.35">
      <c r="A113" t="s">
        <v>51</v>
      </c>
      <c r="B113" t="s">
        <v>91</v>
      </c>
      <c r="C113">
        <v>7</v>
      </c>
      <c r="D113">
        <v>4</v>
      </c>
      <c r="E113">
        <v>704</v>
      </c>
      <c r="F113">
        <v>4</v>
      </c>
      <c r="G113">
        <v>9</v>
      </c>
      <c r="H113">
        <v>250</v>
      </c>
      <c r="I113">
        <v>150</v>
      </c>
      <c r="J113" t="s">
        <v>61</v>
      </c>
      <c r="K113">
        <v>32</v>
      </c>
      <c r="L113">
        <v>3</v>
      </c>
      <c r="M113" s="12">
        <v>43120</v>
      </c>
      <c r="N113" s="12">
        <v>43169</v>
      </c>
      <c r="O113" s="12">
        <v>43202</v>
      </c>
      <c r="P113" s="12">
        <v>43210</v>
      </c>
      <c r="Q113" s="12">
        <v>43230</v>
      </c>
      <c r="R113" s="12">
        <v>43102</v>
      </c>
      <c r="S113">
        <f t="shared" si="5"/>
        <v>67</v>
      </c>
      <c r="T113">
        <f t="shared" si="6"/>
        <v>100</v>
      </c>
      <c r="U113">
        <f t="shared" si="7"/>
        <v>128</v>
      </c>
      <c r="V113">
        <v>320</v>
      </c>
      <c r="W113">
        <f t="shared" si="4"/>
        <v>80</v>
      </c>
    </row>
    <row r="114" spans="1:23" x14ac:dyDescent="0.35">
      <c r="A114" t="s">
        <v>51</v>
      </c>
      <c r="B114" t="s">
        <v>91</v>
      </c>
      <c r="C114">
        <v>7</v>
      </c>
      <c r="D114">
        <v>5</v>
      </c>
      <c r="E114">
        <v>705</v>
      </c>
      <c r="F114">
        <v>3</v>
      </c>
      <c r="G114">
        <v>13</v>
      </c>
      <c r="H114">
        <v>250</v>
      </c>
      <c r="I114">
        <v>150</v>
      </c>
      <c r="J114" t="s">
        <v>92</v>
      </c>
      <c r="K114">
        <v>10</v>
      </c>
      <c r="L114">
        <v>2</v>
      </c>
      <c r="M114" s="12">
        <v>43121</v>
      </c>
      <c r="N114" s="12">
        <v>43173</v>
      </c>
      <c r="O114" s="12">
        <v>43202</v>
      </c>
      <c r="P114" s="12">
        <v>43210</v>
      </c>
      <c r="Q114" s="12">
        <v>43233</v>
      </c>
      <c r="R114" s="12">
        <v>43102</v>
      </c>
      <c r="S114">
        <f t="shared" si="5"/>
        <v>71</v>
      </c>
      <c r="T114">
        <f t="shared" si="6"/>
        <v>100</v>
      </c>
      <c r="U114">
        <f t="shared" si="7"/>
        <v>131</v>
      </c>
      <c r="V114">
        <v>100</v>
      </c>
      <c r="W114">
        <f t="shared" si="4"/>
        <v>80</v>
      </c>
    </row>
    <row r="115" spans="1:23" x14ac:dyDescent="0.35">
      <c r="A115" t="s">
        <v>51</v>
      </c>
      <c r="B115" t="s">
        <v>91</v>
      </c>
      <c r="C115">
        <v>7</v>
      </c>
      <c r="D115">
        <v>6</v>
      </c>
      <c r="E115">
        <v>706</v>
      </c>
      <c r="F115">
        <v>3</v>
      </c>
      <c r="G115">
        <v>8</v>
      </c>
      <c r="H115">
        <v>250</v>
      </c>
      <c r="I115">
        <v>600</v>
      </c>
      <c r="J115" t="s">
        <v>55</v>
      </c>
      <c r="K115">
        <v>24</v>
      </c>
      <c r="L115">
        <v>2</v>
      </c>
      <c r="M115" s="12">
        <v>43132</v>
      </c>
      <c r="N115" s="12">
        <v>43172</v>
      </c>
      <c r="O115" s="12">
        <v>43200</v>
      </c>
      <c r="P115" s="12">
        <v>43209</v>
      </c>
      <c r="Q115" s="12">
        <v>43229</v>
      </c>
      <c r="R115" s="12">
        <v>43112</v>
      </c>
      <c r="S115">
        <f t="shared" si="5"/>
        <v>60</v>
      </c>
      <c r="T115">
        <f t="shared" si="6"/>
        <v>88</v>
      </c>
      <c r="U115">
        <f t="shared" si="7"/>
        <v>117</v>
      </c>
      <c r="V115">
        <v>240</v>
      </c>
      <c r="W115">
        <f t="shared" si="4"/>
        <v>80</v>
      </c>
    </row>
    <row r="116" spans="1:23" x14ac:dyDescent="0.35">
      <c r="A116" t="s">
        <v>51</v>
      </c>
      <c r="B116" t="s">
        <v>91</v>
      </c>
      <c r="C116">
        <v>7</v>
      </c>
      <c r="D116">
        <v>7</v>
      </c>
      <c r="E116">
        <v>707</v>
      </c>
      <c r="F116">
        <v>3</v>
      </c>
      <c r="G116">
        <v>1</v>
      </c>
      <c r="H116">
        <v>150</v>
      </c>
      <c r="I116">
        <v>150</v>
      </c>
      <c r="J116" t="s">
        <v>65</v>
      </c>
      <c r="K116">
        <v>12</v>
      </c>
      <c r="L116">
        <v>1</v>
      </c>
      <c r="M116" s="12">
        <v>43122</v>
      </c>
      <c r="N116" s="12">
        <v>43172</v>
      </c>
      <c r="O116" s="12">
        <v>43200</v>
      </c>
      <c r="P116" s="12">
        <v>43209</v>
      </c>
      <c r="Q116" s="12">
        <v>43225</v>
      </c>
      <c r="R116" s="12">
        <v>43102</v>
      </c>
      <c r="S116">
        <f t="shared" si="5"/>
        <v>70</v>
      </c>
      <c r="T116">
        <f t="shared" si="6"/>
        <v>98</v>
      </c>
      <c r="U116">
        <f t="shared" si="7"/>
        <v>123</v>
      </c>
      <c r="V116">
        <v>120</v>
      </c>
      <c r="W116">
        <f t="shared" si="4"/>
        <v>80</v>
      </c>
    </row>
    <row r="117" spans="1:23" x14ac:dyDescent="0.35">
      <c r="A117" t="s">
        <v>51</v>
      </c>
      <c r="B117" t="s">
        <v>91</v>
      </c>
      <c r="C117">
        <v>7</v>
      </c>
      <c r="D117">
        <v>8</v>
      </c>
      <c r="E117">
        <v>708</v>
      </c>
      <c r="F117">
        <v>3</v>
      </c>
      <c r="G117">
        <v>13</v>
      </c>
      <c r="H117">
        <v>150</v>
      </c>
      <c r="I117">
        <v>150</v>
      </c>
      <c r="J117" t="s">
        <v>92</v>
      </c>
      <c r="K117">
        <v>15</v>
      </c>
      <c r="L117">
        <v>2</v>
      </c>
      <c r="M117" s="12">
        <v>43121</v>
      </c>
      <c r="N117" s="12">
        <v>43173</v>
      </c>
      <c r="O117" s="12">
        <v>43203</v>
      </c>
      <c r="P117" s="12">
        <v>43211</v>
      </c>
      <c r="Q117" s="12">
        <v>43231</v>
      </c>
      <c r="R117" s="12">
        <v>43102</v>
      </c>
      <c r="S117">
        <f t="shared" si="5"/>
        <v>71</v>
      </c>
      <c r="T117">
        <f t="shared" si="6"/>
        <v>101</v>
      </c>
      <c r="U117">
        <f t="shared" si="7"/>
        <v>129</v>
      </c>
      <c r="V117">
        <v>150</v>
      </c>
      <c r="W117">
        <f t="shared" si="4"/>
        <v>80</v>
      </c>
    </row>
    <row r="118" spans="1:23" x14ac:dyDescent="0.35">
      <c r="A118" t="s">
        <v>51</v>
      </c>
      <c r="B118" t="s">
        <v>91</v>
      </c>
      <c r="C118">
        <v>7</v>
      </c>
      <c r="D118">
        <v>9</v>
      </c>
      <c r="E118">
        <v>709</v>
      </c>
      <c r="F118">
        <v>2</v>
      </c>
      <c r="G118">
        <v>6</v>
      </c>
      <c r="H118">
        <v>150</v>
      </c>
      <c r="I118">
        <v>300</v>
      </c>
      <c r="J118" t="s">
        <v>55</v>
      </c>
      <c r="K118">
        <v>17</v>
      </c>
      <c r="L118">
        <v>1</v>
      </c>
      <c r="M118" s="12">
        <v>43132</v>
      </c>
      <c r="N118" s="12">
        <v>43173</v>
      </c>
      <c r="O118" s="12">
        <v>43202</v>
      </c>
      <c r="P118" s="12">
        <v>43210</v>
      </c>
      <c r="Q118" s="12">
        <v>43230</v>
      </c>
      <c r="R118" s="12">
        <v>43112</v>
      </c>
      <c r="S118">
        <f t="shared" si="5"/>
        <v>61</v>
      </c>
      <c r="T118">
        <f t="shared" si="6"/>
        <v>90</v>
      </c>
      <c r="U118">
        <f t="shared" si="7"/>
        <v>118</v>
      </c>
      <c r="V118">
        <v>170</v>
      </c>
      <c r="W118">
        <f t="shared" si="4"/>
        <v>80</v>
      </c>
    </row>
    <row r="119" spans="1:23" x14ac:dyDescent="0.35">
      <c r="A119" t="s">
        <v>51</v>
      </c>
      <c r="B119" t="s">
        <v>91</v>
      </c>
      <c r="C119">
        <v>7</v>
      </c>
      <c r="D119">
        <v>10</v>
      </c>
      <c r="E119">
        <v>710</v>
      </c>
      <c r="F119">
        <v>3</v>
      </c>
      <c r="G119">
        <v>2</v>
      </c>
      <c r="H119">
        <v>150</v>
      </c>
      <c r="I119">
        <v>300</v>
      </c>
      <c r="J119" t="s">
        <v>65</v>
      </c>
      <c r="K119">
        <v>22</v>
      </c>
      <c r="L119">
        <v>2</v>
      </c>
      <c r="M119" s="12">
        <v>43121</v>
      </c>
      <c r="N119" s="12">
        <v>43168</v>
      </c>
      <c r="O119" s="12">
        <v>43193</v>
      </c>
      <c r="P119" s="12">
        <v>43208</v>
      </c>
      <c r="Q119" s="12">
        <v>43225</v>
      </c>
      <c r="R119" s="12">
        <v>43102</v>
      </c>
      <c r="S119">
        <f t="shared" si="5"/>
        <v>66</v>
      </c>
      <c r="T119">
        <f t="shared" si="6"/>
        <v>91</v>
      </c>
      <c r="U119">
        <f t="shared" si="7"/>
        <v>123</v>
      </c>
      <c r="V119">
        <v>220</v>
      </c>
      <c r="W119">
        <f t="shared" si="4"/>
        <v>80</v>
      </c>
    </row>
    <row r="120" spans="1:23" x14ac:dyDescent="0.35">
      <c r="A120" t="s">
        <v>51</v>
      </c>
      <c r="B120" t="s">
        <v>91</v>
      </c>
      <c r="C120">
        <v>7</v>
      </c>
      <c r="D120">
        <v>11</v>
      </c>
      <c r="E120">
        <v>711</v>
      </c>
      <c r="F120">
        <v>3</v>
      </c>
      <c r="G120">
        <v>12</v>
      </c>
      <c r="H120">
        <v>150</v>
      </c>
      <c r="I120">
        <v>600</v>
      </c>
      <c r="J120" t="s">
        <v>61</v>
      </c>
      <c r="K120">
        <v>42</v>
      </c>
      <c r="L120">
        <v>3</v>
      </c>
      <c r="M120" s="12">
        <v>43120</v>
      </c>
      <c r="N120" s="12">
        <v>43171</v>
      </c>
      <c r="O120" s="12">
        <v>43192</v>
      </c>
      <c r="P120" s="12">
        <v>43208</v>
      </c>
      <c r="Q120" s="12">
        <v>43228</v>
      </c>
      <c r="R120" s="12">
        <v>43102</v>
      </c>
      <c r="S120">
        <f t="shared" si="5"/>
        <v>69</v>
      </c>
      <c r="T120">
        <f t="shared" si="6"/>
        <v>90</v>
      </c>
      <c r="U120">
        <f t="shared" si="7"/>
        <v>126</v>
      </c>
      <c r="V120">
        <v>420</v>
      </c>
      <c r="W120">
        <f t="shared" si="4"/>
        <v>80</v>
      </c>
    </row>
    <row r="121" spans="1:23" x14ac:dyDescent="0.35">
      <c r="A121" t="s">
        <v>51</v>
      </c>
      <c r="B121" t="s">
        <v>91</v>
      </c>
      <c r="C121">
        <v>7</v>
      </c>
      <c r="D121">
        <v>12</v>
      </c>
      <c r="E121">
        <v>712</v>
      </c>
      <c r="F121">
        <v>3</v>
      </c>
      <c r="G121">
        <v>3</v>
      </c>
      <c r="H121">
        <v>150</v>
      </c>
      <c r="I121">
        <v>450</v>
      </c>
      <c r="J121" t="s">
        <v>65</v>
      </c>
      <c r="K121">
        <v>13</v>
      </c>
      <c r="L121">
        <v>1</v>
      </c>
      <c r="M121" s="12">
        <v>43122</v>
      </c>
      <c r="N121" s="12">
        <v>43170</v>
      </c>
      <c r="O121" s="12">
        <v>43202</v>
      </c>
      <c r="P121" s="12">
        <v>43210</v>
      </c>
      <c r="Q121" s="12">
        <v>43223</v>
      </c>
      <c r="R121" s="12">
        <v>43102</v>
      </c>
      <c r="S121">
        <f t="shared" si="5"/>
        <v>68</v>
      </c>
      <c r="T121">
        <f t="shared" si="6"/>
        <v>100</v>
      </c>
      <c r="U121">
        <f t="shared" si="7"/>
        <v>121</v>
      </c>
      <c r="V121">
        <v>130</v>
      </c>
      <c r="W121">
        <f t="shared" si="4"/>
        <v>80</v>
      </c>
    </row>
    <row r="122" spans="1:23" x14ac:dyDescent="0.35">
      <c r="A122" t="s">
        <v>51</v>
      </c>
      <c r="B122" t="s">
        <v>91</v>
      </c>
      <c r="C122">
        <v>7</v>
      </c>
      <c r="D122">
        <v>13</v>
      </c>
      <c r="E122">
        <v>713</v>
      </c>
      <c r="F122">
        <v>1</v>
      </c>
      <c r="G122">
        <v>16</v>
      </c>
      <c r="H122">
        <v>200</v>
      </c>
      <c r="I122">
        <v>600</v>
      </c>
      <c r="J122" t="s">
        <v>92</v>
      </c>
      <c r="K122">
        <v>27</v>
      </c>
      <c r="L122">
        <v>2</v>
      </c>
      <c r="M122" s="12">
        <v>43121</v>
      </c>
      <c r="N122" s="12">
        <v>43172</v>
      </c>
      <c r="O122" s="12">
        <v>43203</v>
      </c>
      <c r="P122" s="12">
        <v>43211</v>
      </c>
      <c r="Q122" s="12">
        <v>43229</v>
      </c>
      <c r="R122" s="12">
        <v>43102</v>
      </c>
      <c r="S122">
        <f t="shared" si="5"/>
        <v>70</v>
      </c>
      <c r="T122">
        <f t="shared" si="6"/>
        <v>101</v>
      </c>
      <c r="U122">
        <f t="shared" si="7"/>
        <v>127</v>
      </c>
      <c r="V122">
        <v>270</v>
      </c>
      <c r="W122">
        <f t="shared" si="4"/>
        <v>80</v>
      </c>
    </row>
    <row r="123" spans="1:23" x14ac:dyDescent="0.35">
      <c r="A123" t="s">
        <v>51</v>
      </c>
      <c r="B123" t="s">
        <v>91</v>
      </c>
      <c r="C123">
        <v>7</v>
      </c>
      <c r="D123">
        <v>14</v>
      </c>
      <c r="E123">
        <v>714</v>
      </c>
      <c r="F123">
        <v>2</v>
      </c>
      <c r="G123">
        <v>2</v>
      </c>
      <c r="H123">
        <v>200</v>
      </c>
      <c r="I123">
        <v>300</v>
      </c>
      <c r="J123" t="s">
        <v>65</v>
      </c>
      <c r="K123">
        <v>12</v>
      </c>
      <c r="L123">
        <v>1</v>
      </c>
      <c r="M123" s="12">
        <v>43122</v>
      </c>
      <c r="N123" s="12">
        <v>43170</v>
      </c>
      <c r="O123" s="12">
        <v>43200</v>
      </c>
      <c r="P123" s="12">
        <v>43209</v>
      </c>
      <c r="Q123" s="12">
        <v>43225</v>
      </c>
      <c r="R123" s="12">
        <v>43102</v>
      </c>
      <c r="S123">
        <f t="shared" si="5"/>
        <v>68</v>
      </c>
      <c r="T123">
        <f t="shared" si="6"/>
        <v>98</v>
      </c>
      <c r="U123">
        <f t="shared" si="7"/>
        <v>123</v>
      </c>
      <c r="V123">
        <v>120</v>
      </c>
      <c r="W123">
        <f t="shared" si="4"/>
        <v>80</v>
      </c>
    </row>
    <row r="124" spans="1:23" x14ac:dyDescent="0.35">
      <c r="A124" t="s">
        <v>51</v>
      </c>
      <c r="B124" t="s">
        <v>91</v>
      </c>
      <c r="C124">
        <v>7</v>
      </c>
      <c r="D124">
        <v>15</v>
      </c>
      <c r="E124">
        <v>715</v>
      </c>
      <c r="F124">
        <v>3</v>
      </c>
      <c r="G124">
        <v>2</v>
      </c>
      <c r="H124">
        <v>200</v>
      </c>
      <c r="I124">
        <v>300</v>
      </c>
      <c r="J124" t="s">
        <v>65</v>
      </c>
      <c r="K124">
        <v>12</v>
      </c>
      <c r="L124">
        <v>1</v>
      </c>
      <c r="M124" s="12">
        <v>43122</v>
      </c>
      <c r="N124" s="12">
        <v>43172</v>
      </c>
      <c r="O124" s="12">
        <v>43200</v>
      </c>
      <c r="P124" s="12">
        <v>43209</v>
      </c>
      <c r="Q124" s="12">
        <v>43225</v>
      </c>
      <c r="R124" s="12">
        <v>43102</v>
      </c>
      <c r="S124">
        <f t="shared" si="5"/>
        <v>70</v>
      </c>
      <c r="T124">
        <f t="shared" si="6"/>
        <v>98</v>
      </c>
      <c r="U124">
        <f t="shared" si="7"/>
        <v>123</v>
      </c>
      <c r="V124">
        <v>120</v>
      </c>
      <c r="W124">
        <f t="shared" si="4"/>
        <v>80</v>
      </c>
    </row>
    <row r="125" spans="1:23" x14ac:dyDescent="0.35">
      <c r="A125" t="s">
        <v>51</v>
      </c>
      <c r="B125" t="s">
        <v>91</v>
      </c>
      <c r="C125">
        <v>7</v>
      </c>
      <c r="D125">
        <v>16</v>
      </c>
      <c r="E125">
        <v>716</v>
      </c>
      <c r="F125">
        <v>4</v>
      </c>
      <c r="G125">
        <v>7</v>
      </c>
      <c r="H125">
        <v>200</v>
      </c>
      <c r="I125">
        <v>450</v>
      </c>
      <c r="J125" t="s">
        <v>55</v>
      </c>
      <c r="K125">
        <v>25</v>
      </c>
      <c r="L125">
        <v>1</v>
      </c>
      <c r="M125" s="12">
        <v>43132</v>
      </c>
      <c r="N125" s="12">
        <v>43172</v>
      </c>
      <c r="O125" s="12">
        <v>43202</v>
      </c>
      <c r="P125" s="12">
        <v>43210</v>
      </c>
      <c r="Q125" s="12">
        <v>43228</v>
      </c>
      <c r="R125" s="12">
        <v>43112</v>
      </c>
      <c r="S125">
        <f t="shared" si="5"/>
        <v>60</v>
      </c>
      <c r="T125">
        <f t="shared" si="6"/>
        <v>90</v>
      </c>
      <c r="U125">
        <f t="shared" si="7"/>
        <v>116</v>
      </c>
      <c r="V125">
        <v>250</v>
      </c>
      <c r="W125">
        <f t="shared" si="4"/>
        <v>80</v>
      </c>
    </row>
    <row r="126" spans="1:23" x14ac:dyDescent="0.35">
      <c r="A126" t="s">
        <v>51</v>
      </c>
      <c r="B126" t="s">
        <v>91</v>
      </c>
      <c r="C126">
        <v>7</v>
      </c>
      <c r="D126">
        <v>17</v>
      </c>
      <c r="E126">
        <v>717</v>
      </c>
      <c r="F126">
        <v>2</v>
      </c>
      <c r="G126">
        <v>3</v>
      </c>
      <c r="H126">
        <v>200</v>
      </c>
      <c r="I126">
        <v>450</v>
      </c>
      <c r="J126" t="s">
        <v>65</v>
      </c>
      <c r="K126">
        <v>22</v>
      </c>
      <c r="L126">
        <v>3</v>
      </c>
      <c r="M126" s="12">
        <v>43120</v>
      </c>
      <c r="N126" s="12">
        <v>43170</v>
      </c>
      <c r="O126" s="12">
        <v>43192</v>
      </c>
      <c r="P126" s="12">
        <v>43208</v>
      </c>
      <c r="Q126" s="12">
        <v>43225</v>
      </c>
      <c r="R126" s="12">
        <v>43102</v>
      </c>
      <c r="S126">
        <f t="shared" si="5"/>
        <v>68</v>
      </c>
      <c r="T126">
        <f t="shared" si="6"/>
        <v>90</v>
      </c>
      <c r="U126">
        <f t="shared" si="7"/>
        <v>123</v>
      </c>
      <c r="V126">
        <v>220</v>
      </c>
      <c r="W126">
        <f t="shared" si="4"/>
        <v>80</v>
      </c>
    </row>
    <row r="127" spans="1:23" x14ac:dyDescent="0.35">
      <c r="A127" t="s">
        <v>51</v>
      </c>
      <c r="B127" t="s">
        <v>91</v>
      </c>
      <c r="C127">
        <v>7</v>
      </c>
      <c r="D127">
        <v>18</v>
      </c>
      <c r="E127">
        <v>718</v>
      </c>
      <c r="F127">
        <v>3</v>
      </c>
      <c r="G127">
        <v>9</v>
      </c>
      <c r="H127">
        <v>200</v>
      </c>
      <c r="I127">
        <v>150</v>
      </c>
      <c r="J127" t="s">
        <v>61</v>
      </c>
      <c r="K127">
        <v>23</v>
      </c>
      <c r="L127">
        <v>3</v>
      </c>
      <c r="M127" s="12">
        <v>43120</v>
      </c>
      <c r="N127" s="12">
        <v>43170</v>
      </c>
      <c r="O127" s="12">
        <v>43202</v>
      </c>
      <c r="P127" s="12">
        <v>43210</v>
      </c>
      <c r="Q127" s="12">
        <v>43230</v>
      </c>
      <c r="R127" s="12">
        <v>43102</v>
      </c>
      <c r="S127">
        <f t="shared" si="5"/>
        <v>68</v>
      </c>
      <c r="T127">
        <f t="shared" si="6"/>
        <v>100</v>
      </c>
      <c r="U127">
        <f t="shared" si="7"/>
        <v>128</v>
      </c>
      <c r="V127">
        <v>230</v>
      </c>
      <c r="W127">
        <f t="shared" si="4"/>
        <v>80</v>
      </c>
    </row>
    <row r="128" spans="1:23" x14ac:dyDescent="0.35">
      <c r="A128" t="s">
        <v>51</v>
      </c>
      <c r="B128" t="s">
        <v>91</v>
      </c>
      <c r="C128">
        <v>8</v>
      </c>
      <c r="D128">
        <v>1</v>
      </c>
      <c r="E128">
        <v>801</v>
      </c>
      <c r="F128">
        <v>3</v>
      </c>
      <c r="G128">
        <v>5</v>
      </c>
      <c r="H128">
        <v>250</v>
      </c>
      <c r="I128">
        <v>150</v>
      </c>
      <c r="J128" t="s">
        <v>55</v>
      </c>
      <c r="K128">
        <v>12</v>
      </c>
      <c r="L128">
        <v>0</v>
      </c>
      <c r="M128" s="12">
        <v>43132</v>
      </c>
      <c r="N128" s="12">
        <v>43171</v>
      </c>
      <c r="O128" s="12">
        <v>43202</v>
      </c>
      <c r="P128" s="12">
        <v>43210</v>
      </c>
      <c r="Q128" s="12">
        <v>43231</v>
      </c>
      <c r="R128" s="12">
        <v>43112</v>
      </c>
      <c r="S128">
        <f t="shared" si="5"/>
        <v>59</v>
      </c>
      <c r="T128">
        <f t="shared" si="6"/>
        <v>90</v>
      </c>
      <c r="U128">
        <f t="shared" si="7"/>
        <v>119</v>
      </c>
      <c r="V128">
        <v>120</v>
      </c>
      <c r="W128">
        <f t="shared" si="4"/>
        <v>80</v>
      </c>
    </row>
    <row r="129" spans="1:23" x14ac:dyDescent="0.35">
      <c r="A129" t="s">
        <v>51</v>
      </c>
      <c r="B129" t="s">
        <v>91</v>
      </c>
      <c r="C129">
        <v>8</v>
      </c>
      <c r="D129">
        <v>2</v>
      </c>
      <c r="E129">
        <v>802</v>
      </c>
      <c r="F129">
        <v>3</v>
      </c>
      <c r="G129">
        <v>11</v>
      </c>
      <c r="H129">
        <v>250</v>
      </c>
      <c r="I129">
        <v>450</v>
      </c>
      <c r="J129" t="s">
        <v>61</v>
      </c>
      <c r="K129">
        <v>31</v>
      </c>
      <c r="L129">
        <v>2</v>
      </c>
      <c r="M129" s="12">
        <v>43121</v>
      </c>
      <c r="N129" s="12">
        <v>43170</v>
      </c>
      <c r="O129" s="12">
        <v>43203</v>
      </c>
      <c r="P129" s="12">
        <v>43211</v>
      </c>
      <c r="Q129" s="12">
        <v>43230</v>
      </c>
      <c r="R129" s="12">
        <v>43102</v>
      </c>
      <c r="S129">
        <f t="shared" si="5"/>
        <v>68</v>
      </c>
      <c r="T129">
        <f t="shared" si="6"/>
        <v>101</v>
      </c>
      <c r="U129">
        <f t="shared" si="7"/>
        <v>128</v>
      </c>
      <c r="V129">
        <v>310</v>
      </c>
      <c r="W129">
        <f t="shared" si="4"/>
        <v>80</v>
      </c>
    </row>
    <row r="130" spans="1:23" x14ac:dyDescent="0.35">
      <c r="A130" t="s">
        <v>51</v>
      </c>
      <c r="B130" t="s">
        <v>91</v>
      </c>
      <c r="C130">
        <v>8</v>
      </c>
      <c r="D130">
        <v>3</v>
      </c>
      <c r="E130">
        <v>803</v>
      </c>
      <c r="F130">
        <v>4</v>
      </c>
      <c r="G130">
        <v>7</v>
      </c>
      <c r="H130">
        <v>250</v>
      </c>
      <c r="I130">
        <v>450</v>
      </c>
      <c r="J130" t="s">
        <v>55</v>
      </c>
      <c r="K130">
        <v>20</v>
      </c>
      <c r="L130">
        <v>0</v>
      </c>
      <c r="M130" s="12">
        <v>43132</v>
      </c>
      <c r="N130" s="12">
        <v>43172</v>
      </c>
      <c r="O130" s="12">
        <v>43202</v>
      </c>
      <c r="P130" s="12">
        <v>43210</v>
      </c>
      <c r="Q130" s="12">
        <v>43231</v>
      </c>
      <c r="R130" s="12">
        <v>43112</v>
      </c>
      <c r="S130">
        <f t="shared" si="5"/>
        <v>60</v>
      </c>
      <c r="T130">
        <f t="shared" si="6"/>
        <v>90</v>
      </c>
      <c r="U130">
        <f t="shared" si="7"/>
        <v>119</v>
      </c>
      <c r="V130">
        <v>200</v>
      </c>
      <c r="W130">
        <f t="shared" ref="W130:W191" si="8">W131</f>
        <v>80</v>
      </c>
    </row>
    <row r="131" spans="1:23" x14ac:dyDescent="0.35">
      <c r="A131" t="s">
        <v>51</v>
      </c>
      <c r="B131" t="s">
        <v>91</v>
      </c>
      <c r="C131">
        <v>8</v>
      </c>
      <c r="D131">
        <v>4</v>
      </c>
      <c r="E131">
        <v>804</v>
      </c>
      <c r="F131">
        <v>2</v>
      </c>
      <c r="G131">
        <v>3</v>
      </c>
      <c r="H131">
        <v>250</v>
      </c>
      <c r="I131">
        <v>450</v>
      </c>
      <c r="J131" t="s">
        <v>65</v>
      </c>
      <c r="K131">
        <v>17</v>
      </c>
      <c r="L131">
        <v>2</v>
      </c>
      <c r="M131" s="12">
        <v>43121</v>
      </c>
      <c r="N131" s="12">
        <v>43166</v>
      </c>
      <c r="O131" s="12">
        <v>43196</v>
      </c>
      <c r="P131" s="12">
        <v>43208</v>
      </c>
      <c r="Q131" s="12">
        <v>43225</v>
      </c>
      <c r="R131" s="12">
        <v>43102</v>
      </c>
      <c r="S131">
        <f t="shared" ref="S131:S193" si="9">N131-R131</f>
        <v>64</v>
      </c>
      <c r="T131">
        <f t="shared" ref="T131:T193" si="10">O131-R131</f>
        <v>94</v>
      </c>
      <c r="U131">
        <f t="shared" ref="U131:U193" si="11">Q131-R131</f>
        <v>123</v>
      </c>
      <c r="V131">
        <v>170</v>
      </c>
      <c r="W131">
        <f t="shared" si="8"/>
        <v>80</v>
      </c>
    </row>
    <row r="132" spans="1:23" x14ac:dyDescent="0.35">
      <c r="A132" t="s">
        <v>51</v>
      </c>
      <c r="B132" t="s">
        <v>91</v>
      </c>
      <c r="C132">
        <v>8</v>
      </c>
      <c r="D132">
        <v>5</v>
      </c>
      <c r="E132">
        <v>805</v>
      </c>
      <c r="F132">
        <v>4</v>
      </c>
      <c r="G132">
        <v>6</v>
      </c>
      <c r="H132">
        <v>250</v>
      </c>
      <c r="I132">
        <v>300</v>
      </c>
      <c r="J132" t="s">
        <v>55</v>
      </c>
      <c r="K132">
        <v>11</v>
      </c>
      <c r="L132">
        <v>0</v>
      </c>
      <c r="M132" s="12">
        <v>43132</v>
      </c>
      <c r="N132" s="12">
        <v>43171</v>
      </c>
      <c r="O132" s="12">
        <v>43200</v>
      </c>
      <c r="P132" s="12">
        <v>43209</v>
      </c>
      <c r="Q132" s="12">
        <v>43233</v>
      </c>
      <c r="R132" s="12">
        <v>43112</v>
      </c>
      <c r="S132">
        <f t="shared" si="9"/>
        <v>59</v>
      </c>
      <c r="T132">
        <f t="shared" si="10"/>
        <v>88</v>
      </c>
      <c r="U132">
        <f t="shared" si="11"/>
        <v>121</v>
      </c>
      <c r="V132">
        <v>110</v>
      </c>
      <c r="W132">
        <f t="shared" si="8"/>
        <v>80</v>
      </c>
    </row>
    <row r="133" spans="1:23" x14ac:dyDescent="0.35">
      <c r="A133" t="s">
        <v>51</v>
      </c>
      <c r="B133" t="s">
        <v>91</v>
      </c>
      <c r="C133">
        <v>8</v>
      </c>
      <c r="D133">
        <v>6</v>
      </c>
      <c r="E133">
        <v>806</v>
      </c>
      <c r="F133">
        <v>2</v>
      </c>
      <c r="G133">
        <v>2</v>
      </c>
      <c r="H133">
        <v>250</v>
      </c>
      <c r="I133">
        <v>300</v>
      </c>
      <c r="J133" t="s">
        <v>65</v>
      </c>
      <c r="K133">
        <v>19</v>
      </c>
      <c r="L133">
        <v>0</v>
      </c>
      <c r="M133" s="12">
        <v>43123</v>
      </c>
      <c r="N133" s="12">
        <v>43168</v>
      </c>
      <c r="O133" s="12">
        <v>43192</v>
      </c>
      <c r="P133" s="12">
        <v>43208</v>
      </c>
      <c r="Q133" s="12">
        <v>43227</v>
      </c>
      <c r="R133" s="12">
        <v>43102</v>
      </c>
      <c r="S133">
        <f t="shared" si="9"/>
        <v>66</v>
      </c>
      <c r="T133">
        <f t="shared" si="10"/>
        <v>90</v>
      </c>
      <c r="U133">
        <f t="shared" si="11"/>
        <v>125</v>
      </c>
      <c r="V133">
        <v>190</v>
      </c>
      <c r="W133">
        <f t="shared" si="8"/>
        <v>80</v>
      </c>
    </row>
    <row r="134" spans="1:23" x14ac:dyDescent="0.35">
      <c r="A134" t="s">
        <v>51</v>
      </c>
      <c r="B134" t="s">
        <v>91</v>
      </c>
      <c r="C134">
        <v>8</v>
      </c>
      <c r="D134">
        <v>7</v>
      </c>
      <c r="E134">
        <v>807</v>
      </c>
      <c r="F134">
        <v>4</v>
      </c>
      <c r="G134">
        <v>11</v>
      </c>
      <c r="H134">
        <v>150</v>
      </c>
      <c r="I134">
        <v>450</v>
      </c>
      <c r="J134" t="s">
        <v>61</v>
      </c>
      <c r="K134">
        <v>33</v>
      </c>
      <c r="L134">
        <v>2</v>
      </c>
      <c r="M134" s="12">
        <v>43121</v>
      </c>
      <c r="N134" s="12">
        <v>43169</v>
      </c>
      <c r="O134" s="12">
        <v>43202</v>
      </c>
      <c r="P134" s="12">
        <v>43210</v>
      </c>
      <c r="Q134" s="12">
        <v>43228</v>
      </c>
      <c r="R134" s="12">
        <v>43102</v>
      </c>
      <c r="S134">
        <f t="shared" si="9"/>
        <v>67</v>
      </c>
      <c r="T134">
        <f t="shared" si="10"/>
        <v>100</v>
      </c>
      <c r="U134">
        <f t="shared" si="11"/>
        <v>126</v>
      </c>
      <c r="V134">
        <v>330</v>
      </c>
      <c r="W134">
        <f t="shared" si="8"/>
        <v>80</v>
      </c>
    </row>
    <row r="135" spans="1:23" x14ac:dyDescent="0.35">
      <c r="A135" t="s">
        <v>51</v>
      </c>
      <c r="B135" t="s">
        <v>91</v>
      </c>
      <c r="C135">
        <v>8</v>
      </c>
      <c r="D135">
        <v>8</v>
      </c>
      <c r="E135">
        <v>808</v>
      </c>
      <c r="F135">
        <v>1</v>
      </c>
      <c r="G135">
        <v>8</v>
      </c>
      <c r="H135">
        <v>150</v>
      </c>
      <c r="I135">
        <v>600</v>
      </c>
      <c r="J135" t="s">
        <v>55</v>
      </c>
      <c r="K135">
        <v>39</v>
      </c>
      <c r="L135">
        <v>1</v>
      </c>
      <c r="M135" s="12">
        <v>43132</v>
      </c>
      <c r="N135" s="12">
        <v>43172</v>
      </c>
      <c r="O135" s="12">
        <v>43203</v>
      </c>
      <c r="P135" s="12">
        <v>43211</v>
      </c>
      <c r="Q135" s="12">
        <v>43232</v>
      </c>
      <c r="R135" s="12">
        <v>43112</v>
      </c>
      <c r="S135">
        <f t="shared" si="9"/>
        <v>60</v>
      </c>
      <c r="T135">
        <f t="shared" si="10"/>
        <v>91</v>
      </c>
      <c r="U135">
        <f t="shared" si="11"/>
        <v>120</v>
      </c>
      <c r="V135">
        <v>390</v>
      </c>
      <c r="W135">
        <f t="shared" si="8"/>
        <v>80</v>
      </c>
    </row>
    <row r="136" spans="1:23" x14ac:dyDescent="0.35">
      <c r="A136" t="s">
        <v>51</v>
      </c>
      <c r="B136" t="s">
        <v>91</v>
      </c>
      <c r="C136">
        <v>8</v>
      </c>
      <c r="D136">
        <v>9</v>
      </c>
      <c r="E136">
        <v>809</v>
      </c>
      <c r="F136">
        <v>3</v>
      </c>
      <c r="G136">
        <v>16</v>
      </c>
      <c r="H136">
        <v>150</v>
      </c>
      <c r="I136">
        <v>600</v>
      </c>
      <c r="J136" t="s">
        <v>92</v>
      </c>
      <c r="K136">
        <v>27</v>
      </c>
      <c r="L136">
        <v>2</v>
      </c>
      <c r="M136" s="12">
        <v>43121</v>
      </c>
      <c r="N136" s="12">
        <v>43170</v>
      </c>
      <c r="O136" s="12">
        <v>43203</v>
      </c>
      <c r="P136" s="12">
        <v>43211</v>
      </c>
      <c r="Q136" s="12">
        <v>43231</v>
      </c>
      <c r="R136" s="12">
        <v>43102</v>
      </c>
      <c r="S136">
        <f t="shared" si="9"/>
        <v>68</v>
      </c>
      <c r="T136">
        <f t="shared" si="10"/>
        <v>101</v>
      </c>
      <c r="U136">
        <f t="shared" si="11"/>
        <v>129</v>
      </c>
      <c r="V136">
        <v>270</v>
      </c>
      <c r="W136">
        <f t="shared" si="8"/>
        <v>80</v>
      </c>
    </row>
    <row r="137" spans="1:23" x14ac:dyDescent="0.35">
      <c r="A137" t="s">
        <v>51</v>
      </c>
      <c r="B137" t="s">
        <v>91</v>
      </c>
      <c r="C137">
        <v>8</v>
      </c>
      <c r="D137">
        <v>10</v>
      </c>
      <c r="E137">
        <v>810</v>
      </c>
      <c r="F137">
        <v>3</v>
      </c>
      <c r="G137">
        <v>10</v>
      </c>
      <c r="H137">
        <v>150</v>
      </c>
      <c r="I137">
        <v>300</v>
      </c>
      <c r="J137" t="s">
        <v>61</v>
      </c>
      <c r="K137">
        <v>31</v>
      </c>
      <c r="L137">
        <v>3</v>
      </c>
      <c r="M137" s="12">
        <v>43120</v>
      </c>
      <c r="N137" s="12">
        <v>43167</v>
      </c>
      <c r="O137" s="12">
        <v>43201</v>
      </c>
      <c r="P137" s="12">
        <v>43210</v>
      </c>
      <c r="Q137" s="12">
        <v>43229</v>
      </c>
      <c r="R137" s="12">
        <v>43102</v>
      </c>
      <c r="S137">
        <f t="shared" si="9"/>
        <v>65</v>
      </c>
      <c r="T137">
        <f t="shared" si="10"/>
        <v>99</v>
      </c>
      <c r="U137">
        <f t="shared" si="11"/>
        <v>127</v>
      </c>
      <c r="V137">
        <v>310</v>
      </c>
      <c r="W137">
        <f t="shared" si="8"/>
        <v>80</v>
      </c>
    </row>
    <row r="138" spans="1:23" x14ac:dyDescent="0.35">
      <c r="A138" t="s">
        <v>51</v>
      </c>
      <c r="B138" t="s">
        <v>91</v>
      </c>
      <c r="C138">
        <v>8</v>
      </c>
      <c r="D138">
        <v>11</v>
      </c>
      <c r="E138">
        <v>811</v>
      </c>
      <c r="F138">
        <v>3</v>
      </c>
      <c r="G138">
        <v>14</v>
      </c>
      <c r="H138">
        <v>150</v>
      </c>
      <c r="I138">
        <v>300</v>
      </c>
      <c r="J138" t="s">
        <v>92</v>
      </c>
      <c r="K138">
        <v>19</v>
      </c>
      <c r="L138">
        <v>2</v>
      </c>
      <c r="M138" s="12">
        <v>43121</v>
      </c>
      <c r="N138" s="12">
        <v>43173</v>
      </c>
      <c r="O138" s="12">
        <v>43203</v>
      </c>
      <c r="P138" s="12">
        <v>43211</v>
      </c>
      <c r="Q138" s="12">
        <v>43232</v>
      </c>
      <c r="R138" s="12">
        <v>43102</v>
      </c>
      <c r="S138">
        <f t="shared" si="9"/>
        <v>71</v>
      </c>
      <c r="T138">
        <f t="shared" si="10"/>
        <v>101</v>
      </c>
      <c r="U138">
        <f t="shared" si="11"/>
        <v>130</v>
      </c>
      <c r="V138">
        <v>190</v>
      </c>
      <c r="W138">
        <f t="shared" si="8"/>
        <v>80</v>
      </c>
    </row>
    <row r="139" spans="1:23" x14ac:dyDescent="0.35">
      <c r="A139" t="s">
        <v>51</v>
      </c>
      <c r="B139" t="s">
        <v>91</v>
      </c>
      <c r="C139">
        <v>8</v>
      </c>
      <c r="D139">
        <v>12</v>
      </c>
      <c r="E139">
        <v>812</v>
      </c>
      <c r="F139">
        <v>4</v>
      </c>
      <c r="G139">
        <v>10</v>
      </c>
      <c r="H139">
        <v>150</v>
      </c>
      <c r="I139">
        <v>300</v>
      </c>
      <c r="J139" t="s">
        <v>61</v>
      </c>
      <c r="K139">
        <v>39</v>
      </c>
      <c r="L139">
        <v>3</v>
      </c>
      <c r="M139" s="12">
        <v>43120</v>
      </c>
      <c r="N139" s="12">
        <v>43171</v>
      </c>
      <c r="O139" s="12">
        <v>43203</v>
      </c>
      <c r="P139" s="12">
        <v>43211</v>
      </c>
      <c r="Q139" s="12">
        <v>43229</v>
      </c>
      <c r="R139" s="12">
        <v>43102</v>
      </c>
      <c r="S139">
        <f t="shared" si="9"/>
        <v>69</v>
      </c>
      <c r="T139">
        <f t="shared" si="10"/>
        <v>101</v>
      </c>
      <c r="U139">
        <f t="shared" si="11"/>
        <v>127</v>
      </c>
      <c r="V139">
        <v>390</v>
      </c>
      <c r="W139">
        <f t="shared" si="8"/>
        <v>80</v>
      </c>
    </row>
    <row r="140" spans="1:23" x14ac:dyDescent="0.35">
      <c r="A140" t="s">
        <v>51</v>
      </c>
      <c r="B140" t="s">
        <v>91</v>
      </c>
      <c r="C140">
        <v>8</v>
      </c>
      <c r="D140">
        <v>13</v>
      </c>
      <c r="E140">
        <v>813</v>
      </c>
      <c r="F140">
        <v>3</v>
      </c>
      <c r="G140">
        <v>11</v>
      </c>
      <c r="H140">
        <v>200</v>
      </c>
      <c r="I140">
        <v>450</v>
      </c>
      <c r="J140" t="s">
        <v>61</v>
      </c>
      <c r="K140">
        <v>29</v>
      </c>
      <c r="L140">
        <v>3</v>
      </c>
      <c r="M140" s="12">
        <v>43120</v>
      </c>
      <c r="N140" s="12">
        <v>43171</v>
      </c>
      <c r="O140" s="12">
        <v>43203</v>
      </c>
      <c r="P140" s="12">
        <v>43211</v>
      </c>
      <c r="Q140" s="12">
        <v>43228</v>
      </c>
      <c r="R140" s="12">
        <v>43102</v>
      </c>
      <c r="S140">
        <f t="shared" si="9"/>
        <v>69</v>
      </c>
      <c r="T140">
        <f t="shared" si="10"/>
        <v>101</v>
      </c>
      <c r="U140">
        <f t="shared" si="11"/>
        <v>126</v>
      </c>
      <c r="V140">
        <v>290</v>
      </c>
      <c r="W140">
        <f t="shared" si="8"/>
        <v>80</v>
      </c>
    </row>
    <row r="141" spans="1:23" x14ac:dyDescent="0.35">
      <c r="A141" t="s">
        <v>51</v>
      </c>
      <c r="B141" t="s">
        <v>91</v>
      </c>
      <c r="C141">
        <v>8</v>
      </c>
      <c r="D141">
        <v>14</v>
      </c>
      <c r="E141">
        <v>814</v>
      </c>
      <c r="F141">
        <v>3</v>
      </c>
      <c r="G141">
        <v>6</v>
      </c>
      <c r="H141">
        <v>200</v>
      </c>
      <c r="I141">
        <v>300</v>
      </c>
      <c r="J141" t="s">
        <v>55</v>
      </c>
      <c r="K141">
        <v>25</v>
      </c>
      <c r="L141">
        <v>0</v>
      </c>
      <c r="M141" s="12">
        <v>43132</v>
      </c>
      <c r="N141" s="12">
        <v>43174</v>
      </c>
      <c r="O141" s="12">
        <v>43203</v>
      </c>
      <c r="P141" s="12">
        <v>43211</v>
      </c>
      <c r="Q141" s="12">
        <v>43230</v>
      </c>
      <c r="R141" s="12">
        <v>43112</v>
      </c>
      <c r="S141">
        <f t="shared" si="9"/>
        <v>62</v>
      </c>
      <c r="T141">
        <f t="shared" si="10"/>
        <v>91</v>
      </c>
      <c r="U141">
        <f t="shared" si="11"/>
        <v>118</v>
      </c>
      <c r="V141">
        <v>250</v>
      </c>
      <c r="W141">
        <f t="shared" si="8"/>
        <v>80</v>
      </c>
    </row>
    <row r="142" spans="1:23" x14ac:dyDescent="0.35">
      <c r="A142" t="s">
        <v>51</v>
      </c>
      <c r="B142" t="s">
        <v>91</v>
      </c>
      <c r="C142">
        <v>8</v>
      </c>
      <c r="D142">
        <v>15</v>
      </c>
      <c r="E142">
        <v>815</v>
      </c>
      <c r="F142">
        <v>4</v>
      </c>
      <c r="G142">
        <v>5</v>
      </c>
      <c r="H142">
        <v>200</v>
      </c>
      <c r="I142">
        <v>150</v>
      </c>
      <c r="J142" t="s">
        <v>55</v>
      </c>
      <c r="K142">
        <v>16</v>
      </c>
      <c r="L142">
        <v>0</v>
      </c>
      <c r="M142" s="12">
        <v>43132</v>
      </c>
      <c r="N142" s="12">
        <v>43172</v>
      </c>
      <c r="O142" s="12">
        <v>43202</v>
      </c>
      <c r="P142" s="12">
        <v>43210</v>
      </c>
      <c r="Q142" s="12">
        <v>43229</v>
      </c>
      <c r="R142" s="12">
        <v>43112</v>
      </c>
      <c r="S142">
        <f t="shared" si="9"/>
        <v>60</v>
      </c>
      <c r="T142">
        <f t="shared" si="10"/>
        <v>90</v>
      </c>
      <c r="U142">
        <f t="shared" si="11"/>
        <v>117</v>
      </c>
      <c r="V142">
        <v>160</v>
      </c>
      <c r="W142">
        <f t="shared" si="8"/>
        <v>80</v>
      </c>
    </row>
    <row r="143" spans="1:23" x14ac:dyDescent="0.35">
      <c r="A143" t="s">
        <v>51</v>
      </c>
      <c r="B143" t="s">
        <v>91</v>
      </c>
      <c r="C143">
        <v>8</v>
      </c>
      <c r="D143">
        <v>16</v>
      </c>
      <c r="E143">
        <v>816</v>
      </c>
      <c r="F143">
        <v>2</v>
      </c>
      <c r="G143">
        <v>16</v>
      </c>
      <c r="H143">
        <v>200</v>
      </c>
      <c r="I143">
        <v>600</v>
      </c>
      <c r="J143" t="s">
        <v>92</v>
      </c>
      <c r="K143">
        <v>30</v>
      </c>
      <c r="L143">
        <v>1</v>
      </c>
      <c r="M143" s="12">
        <v>43122</v>
      </c>
      <c r="N143" s="12">
        <v>43174</v>
      </c>
      <c r="O143" s="12">
        <v>43203</v>
      </c>
      <c r="P143" s="12">
        <v>43211</v>
      </c>
      <c r="Q143" s="12">
        <v>43230</v>
      </c>
      <c r="R143" s="12">
        <v>43102</v>
      </c>
      <c r="S143">
        <f t="shared" si="9"/>
        <v>72</v>
      </c>
      <c r="T143">
        <f t="shared" si="10"/>
        <v>101</v>
      </c>
      <c r="U143">
        <f t="shared" si="11"/>
        <v>128</v>
      </c>
      <c r="V143">
        <v>300</v>
      </c>
      <c r="W143">
        <f t="shared" si="8"/>
        <v>80</v>
      </c>
    </row>
    <row r="144" spans="1:23" x14ac:dyDescent="0.35">
      <c r="A144" t="s">
        <v>51</v>
      </c>
      <c r="B144" t="s">
        <v>91</v>
      </c>
      <c r="C144">
        <v>8</v>
      </c>
      <c r="D144">
        <v>17</v>
      </c>
      <c r="E144">
        <v>817</v>
      </c>
      <c r="F144">
        <v>3</v>
      </c>
      <c r="G144">
        <v>3</v>
      </c>
      <c r="H144">
        <v>200</v>
      </c>
      <c r="I144">
        <v>450</v>
      </c>
      <c r="J144" t="s">
        <v>65</v>
      </c>
      <c r="K144">
        <v>13</v>
      </c>
      <c r="L144">
        <v>2</v>
      </c>
      <c r="M144" s="12">
        <v>43121</v>
      </c>
      <c r="N144" s="12">
        <v>43168</v>
      </c>
      <c r="O144" s="12">
        <v>43191</v>
      </c>
      <c r="P144" s="12">
        <v>43205</v>
      </c>
      <c r="Q144" s="12">
        <v>43225</v>
      </c>
      <c r="R144" s="12">
        <v>43102</v>
      </c>
      <c r="S144">
        <f t="shared" si="9"/>
        <v>66</v>
      </c>
      <c r="T144">
        <f t="shared" si="10"/>
        <v>89</v>
      </c>
      <c r="U144">
        <f t="shared" si="11"/>
        <v>123</v>
      </c>
      <c r="V144">
        <v>130</v>
      </c>
      <c r="W144">
        <f t="shared" si="8"/>
        <v>80</v>
      </c>
    </row>
    <row r="145" spans="1:23" x14ac:dyDescent="0.35">
      <c r="A145" t="s">
        <v>51</v>
      </c>
      <c r="B145" t="s">
        <v>91</v>
      </c>
      <c r="C145">
        <v>8</v>
      </c>
      <c r="D145">
        <v>18</v>
      </c>
      <c r="E145">
        <v>818</v>
      </c>
      <c r="F145">
        <v>4</v>
      </c>
      <c r="G145">
        <v>15</v>
      </c>
      <c r="H145">
        <v>200</v>
      </c>
      <c r="I145">
        <v>450</v>
      </c>
      <c r="J145" t="s">
        <v>92</v>
      </c>
      <c r="K145">
        <v>25</v>
      </c>
      <c r="L145">
        <v>2</v>
      </c>
      <c r="M145" s="12">
        <v>43121</v>
      </c>
      <c r="N145" s="12">
        <v>43171</v>
      </c>
      <c r="O145" s="12">
        <v>43204</v>
      </c>
      <c r="P145" s="12">
        <v>43211</v>
      </c>
      <c r="Q145" s="12">
        <v>43231</v>
      </c>
      <c r="R145" s="12">
        <v>43102</v>
      </c>
      <c r="S145">
        <f t="shared" si="9"/>
        <v>69</v>
      </c>
      <c r="T145">
        <f t="shared" si="10"/>
        <v>102</v>
      </c>
      <c r="U145">
        <f t="shared" si="11"/>
        <v>129</v>
      </c>
      <c r="V145">
        <v>250</v>
      </c>
      <c r="W145">
        <f t="shared" si="8"/>
        <v>80</v>
      </c>
    </row>
    <row r="146" spans="1:23" x14ac:dyDescent="0.35">
      <c r="A146" t="s">
        <v>51</v>
      </c>
      <c r="B146" t="s">
        <v>91</v>
      </c>
      <c r="C146">
        <v>9</v>
      </c>
      <c r="D146">
        <v>1</v>
      </c>
      <c r="E146">
        <v>901</v>
      </c>
      <c r="F146">
        <v>3</v>
      </c>
      <c r="G146">
        <v>12</v>
      </c>
      <c r="H146">
        <v>250</v>
      </c>
      <c r="I146">
        <v>600</v>
      </c>
      <c r="J146" t="s">
        <v>61</v>
      </c>
      <c r="K146">
        <v>37</v>
      </c>
      <c r="L146">
        <v>3</v>
      </c>
      <c r="M146" s="12">
        <v>43120</v>
      </c>
      <c r="N146" s="12">
        <v>43171</v>
      </c>
      <c r="O146" s="12">
        <v>43200</v>
      </c>
      <c r="P146" s="12">
        <v>43209</v>
      </c>
      <c r="Q146" s="12">
        <v>43231</v>
      </c>
      <c r="R146" s="12">
        <v>43102</v>
      </c>
      <c r="S146">
        <f t="shared" si="9"/>
        <v>69</v>
      </c>
      <c r="T146">
        <f t="shared" si="10"/>
        <v>98</v>
      </c>
      <c r="U146">
        <f t="shared" si="11"/>
        <v>129</v>
      </c>
      <c r="V146">
        <v>370</v>
      </c>
      <c r="W146">
        <f t="shared" si="8"/>
        <v>80</v>
      </c>
    </row>
    <row r="147" spans="1:23" x14ac:dyDescent="0.35">
      <c r="A147" t="s">
        <v>51</v>
      </c>
      <c r="B147" t="s">
        <v>91</v>
      </c>
      <c r="C147">
        <v>9</v>
      </c>
      <c r="D147">
        <v>2</v>
      </c>
      <c r="E147">
        <v>902</v>
      </c>
      <c r="F147">
        <v>3</v>
      </c>
      <c r="G147">
        <v>14</v>
      </c>
      <c r="H147">
        <v>250</v>
      </c>
      <c r="I147">
        <v>300</v>
      </c>
      <c r="J147" t="s">
        <v>92</v>
      </c>
      <c r="K147">
        <v>12</v>
      </c>
      <c r="L147">
        <v>0</v>
      </c>
      <c r="M147" s="12">
        <v>43123</v>
      </c>
      <c r="N147" s="12">
        <v>43175</v>
      </c>
      <c r="O147" s="12">
        <v>43204</v>
      </c>
      <c r="P147" s="12">
        <v>43211</v>
      </c>
      <c r="Q147" s="12">
        <v>43251</v>
      </c>
      <c r="R147" s="12">
        <v>43102</v>
      </c>
      <c r="S147">
        <f t="shared" si="9"/>
        <v>73</v>
      </c>
      <c r="T147">
        <f t="shared" si="10"/>
        <v>102</v>
      </c>
      <c r="U147">
        <f t="shared" si="11"/>
        <v>149</v>
      </c>
      <c r="V147">
        <v>120</v>
      </c>
      <c r="W147">
        <f t="shared" si="8"/>
        <v>80</v>
      </c>
    </row>
    <row r="148" spans="1:23" x14ac:dyDescent="0.35">
      <c r="A148" t="s">
        <v>51</v>
      </c>
      <c r="B148" t="s">
        <v>91</v>
      </c>
      <c r="C148">
        <v>9</v>
      </c>
      <c r="D148">
        <v>3</v>
      </c>
      <c r="E148">
        <v>903</v>
      </c>
      <c r="F148">
        <v>4</v>
      </c>
      <c r="G148">
        <v>14</v>
      </c>
      <c r="H148">
        <v>250</v>
      </c>
      <c r="I148">
        <v>300</v>
      </c>
      <c r="J148" t="s">
        <v>92</v>
      </c>
      <c r="K148">
        <v>21</v>
      </c>
      <c r="L148">
        <v>2</v>
      </c>
      <c r="M148" s="12">
        <v>43121</v>
      </c>
      <c r="N148" s="12">
        <v>43172</v>
      </c>
      <c r="O148" s="12">
        <v>43204</v>
      </c>
      <c r="P148" s="12">
        <v>43211</v>
      </c>
      <c r="Q148" s="12">
        <v>43234</v>
      </c>
      <c r="R148" s="12">
        <v>43102</v>
      </c>
      <c r="S148">
        <f t="shared" si="9"/>
        <v>70</v>
      </c>
      <c r="T148">
        <f t="shared" si="10"/>
        <v>102</v>
      </c>
      <c r="U148">
        <f t="shared" si="11"/>
        <v>132</v>
      </c>
      <c r="V148">
        <v>210</v>
      </c>
      <c r="W148">
        <f t="shared" si="8"/>
        <v>80</v>
      </c>
    </row>
    <row r="149" spans="1:23" x14ac:dyDescent="0.35">
      <c r="A149" t="s">
        <v>51</v>
      </c>
      <c r="B149" t="s">
        <v>91</v>
      </c>
      <c r="C149">
        <v>9</v>
      </c>
      <c r="D149">
        <v>4</v>
      </c>
      <c r="E149">
        <v>904</v>
      </c>
      <c r="F149">
        <v>4</v>
      </c>
      <c r="G149">
        <v>5</v>
      </c>
      <c r="H149">
        <v>250</v>
      </c>
      <c r="I149">
        <v>150</v>
      </c>
      <c r="J149" t="s">
        <v>55</v>
      </c>
      <c r="K149">
        <v>14</v>
      </c>
      <c r="L149">
        <v>0</v>
      </c>
      <c r="M149" s="12">
        <v>43132</v>
      </c>
      <c r="N149" s="12">
        <v>43174</v>
      </c>
      <c r="O149" s="12">
        <v>43203</v>
      </c>
      <c r="P149" s="12">
        <v>43211</v>
      </c>
      <c r="Q149" s="12">
        <v>43231</v>
      </c>
      <c r="R149" s="12">
        <v>43112</v>
      </c>
      <c r="S149">
        <f t="shared" si="9"/>
        <v>62</v>
      </c>
      <c r="T149">
        <f t="shared" si="10"/>
        <v>91</v>
      </c>
      <c r="U149">
        <f t="shared" si="11"/>
        <v>119</v>
      </c>
      <c r="V149">
        <v>140</v>
      </c>
      <c r="W149">
        <f t="shared" si="8"/>
        <v>80</v>
      </c>
    </row>
    <row r="150" spans="1:23" x14ac:dyDescent="0.35">
      <c r="A150" t="s">
        <v>51</v>
      </c>
      <c r="B150" t="s">
        <v>91</v>
      </c>
      <c r="C150">
        <v>9</v>
      </c>
      <c r="D150">
        <v>5</v>
      </c>
      <c r="E150">
        <v>905</v>
      </c>
      <c r="F150">
        <v>3</v>
      </c>
      <c r="G150">
        <v>3</v>
      </c>
      <c r="H150">
        <v>250</v>
      </c>
      <c r="I150">
        <v>450</v>
      </c>
      <c r="J150" t="s">
        <v>65</v>
      </c>
      <c r="K150">
        <v>25</v>
      </c>
      <c r="L150">
        <v>3</v>
      </c>
      <c r="M150" s="12">
        <v>43120</v>
      </c>
      <c r="N150" s="12">
        <v>43177</v>
      </c>
      <c r="O150" s="12">
        <v>43199</v>
      </c>
      <c r="P150" s="12">
        <v>43209</v>
      </c>
      <c r="Q150" s="12">
        <v>43225</v>
      </c>
      <c r="R150" s="12">
        <v>43102</v>
      </c>
      <c r="S150">
        <f t="shared" si="9"/>
        <v>75</v>
      </c>
      <c r="T150">
        <f t="shared" si="10"/>
        <v>97</v>
      </c>
      <c r="U150">
        <f t="shared" si="11"/>
        <v>123</v>
      </c>
      <c r="V150">
        <v>250</v>
      </c>
      <c r="W150">
        <f t="shared" si="8"/>
        <v>80</v>
      </c>
    </row>
    <row r="151" spans="1:23" x14ac:dyDescent="0.35">
      <c r="A151" t="s">
        <v>51</v>
      </c>
      <c r="B151" t="s">
        <v>91</v>
      </c>
      <c r="C151">
        <v>9</v>
      </c>
      <c r="D151">
        <v>6</v>
      </c>
      <c r="E151">
        <v>906</v>
      </c>
      <c r="F151">
        <v>3</v>
      </c>
      <c r="G151">
        <v>2</v>
      </c>
      <c r="H151">
        <v>250</v>
      </c>
      <c r="I151">
        <v>300</v>
      </c>
      <c r="J151" t="s">
        <v>65</v>
      </c>
      <c r="K151">
        <v>27</v>
      </c>
      <c r="L151">
        <v>2</v>
      </c>
      <c r="M151" s="12">
        <v>43121</v>
      </c>
      <c r="N151" s="12">
        <v>43168</v>
      </c>
      <c r="O151" s="12">
        <v>43191</v>
      </c>
      <c r="P151" s="12">
        <v>43208</v>
      </c>
      <c r="Q151" s="12">
        <v>43225</v>
      </c>
      <c r="R151" s="12">
        <v>43102</v>
      </c>
      <c r="S151">
        <f t="shared" si="9"/>
        <v>66</v>
      </c>
      <c r="T151">
        <f t="shared" si="10"/>
        <v>89</v>
      </c>
      <c r="U151">
        <f t="shared" si="11"/>
        <v>123</v>
      </c>
      <c r="V151">
        <v>270</v>
      </c>
      <c r="W151">
        <f t="shared" si="8"/>
        <v>80</v>
      </c>
    </row>
    <row r="152" spans="1:23" x14ac:dyDescent="0.35">
      <c r="A152" t="s">
        <v>51</v>
      </c>
      <c r="B152" t="s">
        <v>91</v>
      </c>
      <c r="C152">
        <v>9</v>
      </c>
      <c r="D152">
        <v>7</v>
      </c>
      <c r="E152">
        <v>907</v>
      </c>
      <c r="F152">
        <v>3</v>
      </c>
      <c r="G152">
        <v>15</v>
      </c>
      <c r="H152">
        <v>150</v>
      </c>
      <c r="I152">
        <v>450</v>
      </c>
      <c r="J152" t="s">
        <v>92</v>
      </c>
      <c r="K152">
        <v>15</v>
      </c>
      <c r="L152">
        <v>1</v>
      </c>
      <c r="M152" s="12">
        <v>43122</v>
      </c>
      <c r="N152" s="12">
        <v>43174</v>
      </c>
      <c r="O152" s="12">
        <v>43204</v>
      </c>
      <c r="P152" s="12">
        <v>43211</v>
      </c>
      <c r="Q152" s="12">
        <v>43232</v>
      </c>
      <c r="R152" s="12">
        <v>43102</v>
      </c>
      <c r="S152">
        <f t="shared" si="9"/>
        <v>72</v>
      </c>
      <c r="T152">
        <f t="shared" si="10"/>
        <v>102</v>
      </c>
      <c r="U152">
        <f t="shared" si="11"/>
        <v>130</v>
      </c>
      <c r="V152">
        <v>150</v>
      </c>
      <c r="W152">
        <f t="shared" si="8"/>
        <v>80</v>
      </c>
    </row>
    <row r="153" spans="1:23" x14ac:dyDescent="0.35">
      <c r="A153" t="s">
        <v>51</v>
      </c>
      <c r="B153" t="s">
        <v>91</v>
      </c>
      <c r="C153">
        <v>9</v>
      </c>
      <c r="D153">
        <v>8</v>
      </c>
      <c r="E153">
        <v>908</v>
      </c>
      <c r="F153">
        <v>3</v>
      </c>
      <c r="G153">
        <v>6</v>
      </c>
      <c r="H153">
        <v>150</v>
      </c>
      <c r="I153">
        <v>300</v>
      </c>
      <c r="J153" t="s">
        <v>55</v>
      </c>
      <c r="K153">
        <v>13</v>
      </c>
      <c r="L153">
        <v>1</v>
      </c>
      <c r="M153" s="12">
        <v>43132</v>
      </c>
      <c r="N153" s="12">
        <v>43174</v>
      </c>
      <c r="O153" s="12">
        <v>43203</v>
      </c>
      <c r="P153" s="12">
        <v>43211</v>
      </c>
      <c r="Q153" s="12">
        <v>43231</v>
      </c>
      <c r="R153" s="12">
        <v>43112</v>
      </c>
      <c r="S153">
        <f t="shared" si="9"/>
        <v>62</v>
      </c>
      <c r="T153">
        <f t="shared" si="10"/>
        <v>91</v>
      </c>
      <c r="U153">
        <f t="shared" si="11"/>
        <v>119</v>
      </c>
      <c r="V153">
        <v>130</v>
      </c>
      <c r="W153">
        <f t="shared" si="8"/>
        <v>80</v>
      </c>
    </row>
    <row r="154" spans="1:23" x14ac:dyDescent="0.35">
      <c r="A154" t="s">
        <v>51</v>
      </c>
      <c r="B154" t="s">
        <v>91</v>
      </c>
      <c r="C154">
        <v>9</v>
      </c>
      <c r="D154">
        <v>9</v>
      </c>
      <c r="E154">
        <v>909</v>
      </c>
      <c r="F154">
        <v>4</v>
      </c>
      <c r="G154">
        <v>16</v>
      </c>
      <c r="H154">
        <v>150</v>
      </c>
      <c r="I154">
        <v>600</v>
      </c>
      <c r="J154" t="s">
        <v>92</v>
      </c>
      <c r="K154">
        <v>32</v>
      </c>
      <c r="L154">
        <v>2</v>
      </c>
      <c r="M154" s="12">
        <v>43121</v>
      </c>
      <c r="N154" s="12">
        <v>43172</v>
      </c>
      <c r="O154" s="12">
        <v>43204</v>
      </c>
      <c r="P154" s="12">
        <v>43211</v>
      </c>
      <c r="Q154" s="12">
        <v>43231</v>
      </c>
      <c r="R154" s="12">
        <v>43102</v>
      </c>
      <c r="S154">
        <f t="shared" si="9"/>
        <v>70</v>
      </c>
      <c r="T154">
        <f t="shared" si="10"/>
        <v>102</v>
      </c>
      <c r="U154">
        <f t="shared" si="11"/>
        <v>129</v>
      </c>
      <c r="V154">
        <v>320</v>
      </c>
      <c r="W154">
        <f t="shared" si="8"/>
        <v>80</v>
      </c>
    </row>
    <row r="155" spans="1:23" x14ac:dyDescent="0.35">
      <c r="A155" t="s">
        <v>51</v>
      </c>
      <c r="B155" t="s">
        <v>91</v>
      </c>
      <c r="C155">
        <v>9</v>
      </c>
      <c r="D155">
        <v>10</v>
      </c>
      <c r="E155">
        <v>910</v>
      </c>
      <c r="F155">
        <v>4</v>
      </c>
      <c r="G155">
        <v>6</v>
      </c>
      <c r="H155">
        <v>150</v>
      </c>
      <c r="I155">
        <v>300</v>
      </c>
      <c r="J155" t="s">
        <v>55</v>
      </c>
      <c r="K155">
        <v>15</v>
      </c>
      <c r="L155">
        <v>1</v>
      </c>
      <c r="M155" s="12">
        <v>43132</v>
      </c>
      <c r="N155" s="12">
        <v>43172</v>
      </c>
      <c r="O155" s="12">
        <v>43202</v>
      </c>
      <c r="P155" s="12">
        <v>43210</v>
      </c>
      <c r="Q155" s="12">
        <v>43229</v>
      </c>
      <c r="R155" s="12">
        <v>43112</v>
      </c>
      <c r="S155">
        <f t="shared" si="9"/>
        <v>60</v>
      </c>
      <c r="T155">
        <f t="shared" si="10"/>
        <v>90</v>
      </c>
      <c r="U155">
        <f t="shared" si="11"/>
        <v>117</v>
      </c>
      <c r="V155">
        <v>150</v>
      </c>
      <c r="W155">
        <f t="shared" si="8"/>
        <v>80</v>
      </c>
    </row>
    <row r="156" spans="1:23" x14ac:dyDescent="0.35">
      <c r="A156" t="s">
        <v>51</v>
      </c>
      <c r="B156" t="s">
        <v>91</v>
      </c>
      <c r="C156">
        <v>9</v>
      </c>
      <c r="D156">
        <v>11</v>
      </c>
      <c r="E156">
        <v>911</v>
      </c>
      <c r="F156">
        <v>2</v>
      </c>
      <c r="G156">
        <v>8</v>
      </c>
      <c r="H156">
        <v>150</v>
      </c>
      <c r="I156">
        <v>600</v>
      </c>
      <c r="J156" t="s">
        <v>55</v>
      </c>
      <c r="K156">
        <v>42</v>
      </c>
      <c r="L156">
        <v>1</v>
      </c>
      <c r="M156" s="12">
        <v>43132</v>
      </c>
      <c r="N156" s="12">
        <v>43172</v>
      </c>
      <c r="O156" s="12">
        <v>43204</v>
      </c>
      <c r="P156" s="12">
        <v>43211</v>
      </c>
      <c r="Q156" s="12">
        <v>43229</v>
      </c>
      <c r="R156" s="12">
        <v>43112</v>
      </c>
      <c r="S156">
        <f t="shared" si="9"/>
        <v>60</v>
      </c>
      <c r="T156">
        <f t="shared" si="10"/>
        <v>92</v>
      </c>
      <c r="U156">
        <f t="shared" si="11"/>
        <v>117</v>
      </c>
      <c r="V156">
        <v>420</v>
      </c>
      <c r="W156">
        <f t="shared" si="8"/>
        <v>80</v>
      </c>
    </row>
    <row r="157" spans="1:23" x14ac:dyDescent="0.35">
      <c r="A157" t="s">
        <v>51</v>
      </c>
      <c r="B157" t="s">
        <v>91</v>
      </c>
      <c r="C157">
        <v>9</v>
      </c>
      <c r="D157">
        <v>12</v>
      </c>
      <c r="E157">
        <v>912</v>
      </c>
      <c r="F157">
        <v>4</v>
      </c>
      <c r="G157">
        <v>13</v>
      </c>
      <c r="H157">
        <v>150</v>
      </c>
      <c r="I157">
        <v>150</v>
      </c>
      <c r="J157" t="s">
        <v>92</v>
      </c>
      <c r="K157">
        <v>15</v>
      </c>
      <c r="L157">
        <v>1</v>
      </c>
      <c r="M157" s="12">
        <v>43122</v>
      </c>
      <c r="N157" s="12">
        <v>43171</v>
      </c>
      <c r="O157" s="12">
        <v>43204</v>
      </c>
      <c r="P157" s="12">
        <v>43211</v>
      </c>
      <c r="Q157" s="12">
        <v>43231</v>
      </c>
      <c r="R157" s="12">
        <v>43102</v>
      </c>
      <c r="S157">
        <f t="shared" si="9"/>
        <v>69</v>
      </c>
      <c r="T157">
        <f t="shared" si="10"/>
        <v>102</v>
      </c>
      <c r="U157">
        <f t="shared" si="11"/>
        <v>129</v>
      </c>
      <c r="V157">
        <v>150</v>
      </c>
      <c r="W157">
        <f t="shared" si="8"/>
        <v>80</v>
      </c>
    </row>
    <row r="158" spans="1:23" x14ac:dyDescent="0.35">
      <c r="A158" t="s">
        <v>51</v>
      </c>
      <c r="B158" t="s">
        <v>91</v>
      </c>
      <c r="C158">
        <v>9</v>
      </c>
      <c r="D158">
        <v>13</v>
      </c>
      <c r="E158">
        <v>913</v>
      </c>
      <c r="F158">
        <v>4</v>
      </c>
      <c r="G158">
        <v>9</v>
      </c>
      <c r="H158">
        <v>200</v>
      </c>
      <c r="I158">
        <v>150</v>
      </c>
      <c r="J158" t="s">
        <v>61</v>
      </c>
      <c r="K158">
        <v>25</v>
      </c>
      <c r="L158">
        <v>3</v>
      </c>
      <c r="M158" s="12">
        <v>43120</v>
      </c>
      <c r="N158" s="12">
        <v>43168</v>
      </c>
      <c r="O158" s="12">
        <v>43202</v>
      </c>
      <c r="P158" s="12">
        <v>43210</v>
      </c>
      <c r="Q158" s="12">
        <v>43228</v>
      </c>
      <c r="R158" s="12">
        <v>43102</v>
      </c>
      <c r="S158">
        <f t="shared" si="9"/>
        <v>66</v>
      </c>
      <c r="T158">
        <f t="shared" si="10"/>
        <v>100</v>
      </c>
      <c r="U158">
        <f t="shared" si="11"/>
        <v>126</v>
      </c>
      <c r="V158">
        <v>250</v>
      </c>
      <c r="W158">
        <f t="shared" si="8"/>
        <v>80</v>
      </c>
    </row>
    <row r="159" spans="1:23" x14ac:dyDescent="0.35">
      <c r="A159" t="s">
        <v>51</v>
      </c>
      <c r="B159" t="s">
        <v>91</v>
      </c>
      <c r="C159">
        <v>9</v>
      </c>
      <c r="D159">
        <v>14</v>
      </c>
      <c r="E159">
        <v>914</v>
      </c>
      <c r="F159">
        <v>4</v>
      </c>
      <c r="G159">
        <v>4</v>
      </c>
      <c r="H159">
        <v>200</v>
      </c>
      <c r="I159">
        <v>600</v>
      </c>
      <c r="J159" t="s">
        <v>65</v>
      </c>
      <c r="K159">
        <v>17</v>
      </c>
      <c r="L159">
        <v>2</v>
      </c>
      <c r="M159" s="12">
        <v>43121</v>
      </c>
      <c r="N159" s="12">
        <v>43171</v>
      </c>
      <c r="O159" s="12">
        <v>43193</v>
      </c>
      <c r="P159" s="12">
        <v>43207</v>
      </c>
      <c r="Q159" s="12">
        <v>43225</v>
      </c>
      <c r="R159" s="12">
        <v>43102</v>
      </c>
      <c r="S159">
        <f t="shared" si="9"/>
        <v>69</v>
      </c>
      <c r="T159">
        <f t="shared" si="10"/>
        <v>91</v>
      </c>
      <c r="U159">
        <f t="shared" si="11"/>
        <v>123</v>
      </c>
      <c r="V159">
        <v>170</v>
      </c>
      <c r="W159">
        <f t="shared" si="8"/>
        <v>80</v>
      </c>
    </row>
    <row r="160" spans="1:23" x14ac:dyDescent="0.35">
      <c r="A160" t="s">
        <v>51</v>
      </c>
      <c r="B160" t="s">
        <v>91</v>
      </c>
      <c r="C160">
        <v>9</v>
      </c>
      <c r="D160">
        <v>15</v>
      </c>
      <c r="E160">
        <v>915</v>
      </c>
      <c r="F160">
        <v>4</v>
      </c>
      <c r="G160">
        <v>11</v>
      </c>
      <c r="H160">
        <v>200</v>
      </c>
      <c r="I160">
        <v>450</v>
      </c>
      <c r="J160" t="s">
        <v>61</v>
      </c>
      <c r="K160">
        <v>32</v>
      </c>
      <c r="L160">
        <v>4</v>
      </c>
      <c r="M160" s="12">
        <v>43119</v>
      </c>
      <c r="N160" s="12">
        <v>43168</v>
      </c>
      <c r="O160" s="12">
        <v>43200</v>
      </c>
      <c r="P160" s="12">
        <v>43209</v>
      </c>
      <c r="Q160" s="12">
        <v>43227</v>
      </c>
      <c r="R160" s="12">
        <v>43102</v>
      </c>
      <c r="S160">
        <f t="shared" si="9"/>
        <v>66</v>
      </c>
      <c r="T160">
        <f t="shared" si="10"/>
        <v>98</v>
      </c>
      <c r="U160">
        <f t="shared" si="11"/>
        <v>125</v>
      </c>
      <c r="V160">
        <v>320</v>
      </c>
      <c r="W160">
        <f t="shared" si="8"/>
        <v>80</v>
      </c>
    </row>
    <row r="161" spans="1:23" x14ac:dyDescent="0.35">
      <c r="A161" t="s">
        <v>51</v>
      </c>
      <c r="B161" t="s">
        <v>91</v>
      </c>
      <c r="C161">
        <v>9</v>
      </c>
      <c r="D161">
        <v>16</v>
      </c>
      <c r="E161">
        <v>916</v>
      </c>
      <c r="F161">
        <v>3</v>
      </c>
      <c r="G161">
        <v>12</v>
      </c>
      <c r="H161">
        <v>200</v>
      </c>
      <c r="I161">
        <v>600</v>
      </c>
      <c r="J161" t="s">
        <v>61</v>
      </c>
      <c r="K161">
        <v>36</v>
      </c>
      <c r="L161">
        <v>4</v>
      </c>
      <c r="M161" s="12">
        <v>43119</v>
      </c>
      <c r="N161" s="12">
        <v>43171</v>
      </c>
      <c r="O161" s="12">
        <v>43192</v>
      </c>
      <c r="P161" s="12">
        <v>43206</v>
      </c>
      <c r="Q161" s="12">
        <v>43227</v>
      </c>
      <c r="R161" s="12">
        <v>43102</v>
      </c>
      <c r="S161">
        <f t="shared" si="9"/>
        <v>69</v>
      </c>
      <c r="T161">
        <f t="shared" si="10"/>
        <v>90</v>
      </c>
      <c r="U161">
        <f t="shared" si="11"/>
        <v>125</v>
      </c>
      <c r="V161">
        <v>360</v>
      </c>
      <c r="W161">
        <f t="shared" si="8"/>
        <v>80</v>
      </c>
    </row>
    <row r="162" spans="1:23" x14ac:dyDescent="0.35">
      <c r="A162" t="s">
        <v>51</v>
      </c>
      <c r="B162" t="s">
        <v>91</v>
      </c>
      <c r="C162">
        <v>9</v>
      </c>
      <c r="D162">
        <v>17</v>
      </c>
      <c r="E162">
        <v>917</v>
      </c>
      <c r="F162">
        <v>4</v>
      </c>
      <c r="G162">
        <v>12</v>
      </c>
      <c r="H162">
        <v>200</v>
      </c>
      <c r="I162">
        <v>600</v>
      </c>
      <c r="J162" t="s">
        <v>61</v>
      </c>
      <c r="K162">
        <v>35</v>
      </c>
      <c r="L162">
        <v>4</v>
      </c>
      <c r="M162" s="12">
        <v>43119</v>
      </c>
      <c r="N162" s="12">
        <v>43166</v>
      </c>
      <c r="O162" s="12">
        <v>43192</v>
      </c>
      <c r="P162" s="12">
        <v>43206</v>
      </c>
      <c r="Q162" s="12">
        <v>43227</v>
      </c>
      <c r="R162" s="12">
        <v>43102</v>
      </c>
      <c r="S162">
        <f t="shared" si="9"/>
        <v>64</v>
      </c>
      <c r="T162">
        <f t="shared" si="10"/>
        <v>90</v>
      </c>
      <c r="U162">
        <f t="shared" si="11"/>
        <v>125</v>
      </c>
      <c r="V162">
        <v>350</v>
      </c>
      <c r="W162">
        <f t="shared" si="8"/>
        <v>80</v>
      </c>
    </row>
    <row r="163" spans="1:23" x14ac:dyDescent="0.35">
      <c r="A163" t="s">
        <v>51</v>
      </c>
      <c r="B163" t="s">
        <v>91</v>
      </c>
      <c r="C163">
        <v>9</v>
      </c>
      <c r="D163">
        <v>18</v>
      </c>
      <c r="E163">
        <v>918</v>
      </c>
      <c r="F163">
        <v>2</v>
      </c>
      <c r="G163">
        <v>14</v>
      </c>
      <c r="H163">
        <v>200</v>
      </c>
      <c r="I163">
        <v>300</v>
      </c>
      <c r="J163" t="s">
        <v>92</v>
      </c>
      <c r="K163">
        <v>14</v>
      </c>
      <c r="L163">
        <v>3</v>
      </c>
      <c r="M163" s="12">
        <v>43120</v>
      </c>
      <c r="N163" s="12">
        <v>43170</v>
      </c>
      <c r="O163" s="12">
        <v>43204</v>
      </c>
      <c r="P163" s="12">
        <v>43211</v>
      </c>
      <c r="Q163" s="12">
        <v>43232</v>
      </c>
      <c r="R163" s="12">
        <v>43102</v>
      </c>
      <c r="S163">
        <f t="shared" si="9"/>
        <v>68</v>
      </c>
      <c r="T163">
        <f t="shared" si="10"/>
        <v>102</v>
      </c>
      <c r="U163">
        <f t="shared" si="11"/>
        <v>130</v>
      </c>
      <c r="V163">
        <v>140</v>
      </c>
      <c r="W163">
        <f t="shared" si="8"/>
        <v>80</v>
      </c>
    </row>
    <row r="164" spans="1:23" x14ac:dyDescent="0.35">
      <c r="A164" t="s">
        <v>51</v>
      </c>
      <c r="B164" t="s">
        <v>91</v>
      </c>
      <c r="C164">
        <v>10</v>
      </c>
      <c r="D164">
        <v>1</v>
      </c>
      <c r="E164">
        <v>1001</v>
      </c>
      <c r="F164">
        <v>4</v>
      </c>
      <c r="G164">
        <v>2</v>
      </c>
      <c r="H164">
        <v>250</v>
      </c>
      <c r="I164">
        <v>300</v>
      </c>
      <c r="J164" t="s">
        <v>65</v>
      </c>
      <c r="K164">
        <v>16</v>
      </c>
      <c r="L164">
        <v>0</v>
      </c>
      <c r="M164" s="12">
        <v>43123</v>
      </c>
      <c r="N164" s="12">
        <v>43171</v>
      </c>
      <c r="O164" s="12">
        <v>43197</v>
      </c>
      <c r="P164" s="12">
        <v>43208</v>
      </c>
      <c r="Q164" s="12">
        <v>43225</v>
      </c>
      <c r="R164" s="12">
        <v>43102</v>
      </c>
      <c r="S164">
        <f t="shared" si="9"/>
        <v>69</v>
      </c>
      <c r="T164">
        <f t="shared" si="10"/>
        <v>95</v>
      </c>
      <c r="U164">
        <f t="shared" si="11"/>
        <v>123</v>
      </c>
      <c r="V164">
        <v>160</v>
      </c>
      <c r="W164">
        <f t="shared" si="8"/>
        <v>80</v>
      </c>
    </row>
    <row r="165" spans="1:23" x14ac:dyDescent="0.35">
      <c r="A165" t="s">
        <v>51</v>
      </c>
      <c r="B165" t="s">
        <v>91</v>
      </c>
      <c r="C165">
        <v>10</v>
      </c>
      <c r="D165">
        <v>2</v>
      </c>
      <c r="E165">
        <v>1002</v>
      </c>
      <c r="F165">
        <v>4</v>
      </c>
      <c r="G165">
        <v>1</v>
      </c>
      <c r="H165">
        <v>250</v>
      </c>
      <c r="I165">
        <v>150</v>
      </c>
      <c r="J165" t="s">
        <v>65</v>
      </c>
      <c r="K165">
        <v>7</v>
      </c>
      <c r="L165">
        <v>1</v>
      </c>
      <c r="M165" s="12">
        <v>43122</v>
      </c>
      <c r="N165" s="12">
        <v>43169</v>
      </c>
      <c r="O165" s="12">
        <v>43201</v>
      </c>
      <c r="P165" s="12">
        <v>43210</v>
      </c>
      <c r="Q165" s="12">
        <v>43227</v>
      </c>
      <c r="R165" s="12">
        <v>43102</v>
      </c>
      <c r="S165">
        <f t="shared" si="9"/>
        <v>67</v>
      </c>
      <c r="T165">
        <f t="shared" si="10"/>
        <v>99</v>
      </c>
      <c r="U165">
        <f t="shared" si="11"/>
        <v>125</v>
      </c>
      <c r="V165">
        <v>70</v>
      </c>
      <c r="W165">
        <f t="shared" si="8"/>
        <v>80</v>
      </c>
    </row>
    <row r="166" spans="1:23" x14ac:dyDescent="0.35">
      <c r="A166" t="s">
        <v>51</v>
      </c>
      <c r="B166" t="s">
        <v>91</v>
      </c>
      <c r="C166">
        <v>10</v>
      </c>
      <c r="D166">
        <v>3</v>
      </c>
      <c r="E166">
        <v>1003</v>
      </c>
      <c r="F166">
        <v>4</v>
      </c>
      <c r="G166">
        <v>8</v>
      </c>
      <c r="H166">
        <v>250</v>
      </c>
      <c r="I166">
        <v>600</v>
      </c>
      <c r="J166" t="s">
        <v>55</v>
      </c>
      <c r="K166">
        <v>31</v>
      </c>
      <c r="L166">
        <v>1</v>
      </c>
      <c r="M166" s="12">
        <v>43132</v>
      </c>
      <c r="N166" s="12">
        <v>43171</v>
      </c>
      <c r="O166" s="12">
        <v>43202</v>
      </c>
      <c r="P166" s="12">
        <v>43210</v>
      </c>
      <c r="Q166" s="12">
        <v>43232</v>
      </c>
      <c r="R166" s="12">
        <v>43112</v>
      </c>
      <c r="S166">
        <f t="shared" si="9"/>
        <v>59</v>
      </c>
      <c r="T166">
        <f t="shared" si="10"/>
        <v>90</v>
      </c>
      <c r="U166">
        <f t="shared" si="11"/>
        <v>120</v>
      </c>
      <c r="V166">
        <v>310</v>
      </c>
      <c r="W166">
        <f t="shared" si="8"/>
        <v>80</v>
      </c>
    </row>
    <row r="167" spans="1:23" x14ac:dyDescent="0.35">
      <c r="A167" t="s">
        <v>51</v>
      </c>
      <c r="B167" t="s">
        <v>91</v>
      </c>
      <c r="C167">
        <v>10</v>
      </c>
      <c r="D167">
        <v>4</v>
      </c>
      <c r="E167">
        <v>1004</v>
      </c>
      <c r="F167">
        <v>3</v>
      </c>
      <c r="G167">
        <v>4</v>
      </c>
      <c r="H167">
        <v>250</v>
      </c>
      <c r="I167">
        <v>600</v>
      </c>
      <c r="J167" t="s">
        <v>65</v>
      </c>
      <c r="K167">
        <v>25</v>
      </c>
      <c r="L167">
        <v>2</v>
      </c>
      <c r="M167" s="12">
        <v>43121</v>
      </c>
      <c r="N167" s="12">
        <v>43171</v>
      </c>
      <c r="O167" s="12">
        <v>43203</v>
      </c>
      <c r="P167" s="12">
        <v>43209</v>
      </c>
      <c r="Q167" s="12">
        <v>43225</v>
      </c>
      <c r="R167" s="12">
        <v>43102</v>
      </c>
      <c r="S167">
        <f t="shared" si="9"/>
        <v>69</v>
      </c>
      <c r="T167">
        <f t="shared" si="10"/>
        <v>101</v>
      </c>
      <c r="U167">
        <f t="shared" si="11"/>
        <v>123</v>
      </c>
      <c r="V167">
        <v>250</v>
      </c>
      <c r="W167">
        <f t="shared" si="8"/>
        <v>80</v>
      </c>
    </row>
    <row r="168" spans="1:23" x14ac:dyDescent="0.35">
      <c r="A168" t="s">
        <v>51</v>
      </c>
      <c r="B168" t="s">
        <v>91</v>
      </c>
      <c r="C168">
        <v>10</v>
      </c>
      <c r="D168">
        <v>5</v>
      </c>
      <c r="E168">
        <v>1005</v>
      </c>
      <c r="F168">
        <v>4</v>
      </c>
      <c r="G168">
        <v>4</v>
      </c>
      <c r="H168">
        <v>250</v>
      </c>
      <c r="I168">
        <v>600</v>
      </c>
      <c r="J168" t="s">
        <v>65</v>
      </c>
      <c r="K168">
        <v>24</v>
      </c>
      <c r="L168">
        <v>2</v>
      </c>
      <c r="M168" s="12">
        <v>43121</v>
      </c>
      <c r="N168" s="12">
        <v>43168</v>
      </c>
      <c r="O168" s="12">
        <v>43200</v>
      </c>
      <c r="P168" s="12">
        <v>43209</v>
      </c>
      <c r="Q168" s="12">
        <v>43225</v>
      </c>
      <c r="R168" s="12">
        <v>43102</v>
      </c>
      <c r="S168">
        <f t="shared" si="9"/>
        <v>66</v>
      </c>
      <c r="T168">
        <f t="shared" si="10"/>
        <v>98</v>
      </c>
      <c r="U168">
        <f t="shared" si="11"/>
        <v>123</v>
      </c>
      <c r="V168">
        <v>240</v>
      </c>
      <c r="W168">
        <f t="shared" si="8"/>
        <v>80</v>
      </c>
    </row>
    <row r="169" spans="1:23" x14ac:dyDescent="0.35">
      <c r="A169" t="s">
        <v>51</v>
      </c>
      <c r="B169" t="s">
        <v>91</v>
      </c>
      <c r="C169">
        <v>10</v>
      </c>
      <c r="D169">
        <v>6</v>
      </c>
      <c r="E169">
        <v>1006</v>
      </c>
      <c r="F169">
        <v>4</v>
      </c>
      <c r="G169">
        <v>13</v>
      </c>
      <c r="H169">
        <v>250</v>
      </c>
      <c r="I169">
        <v>150</v>
      </c>
      <c r="J169" t="s">
        <v>92</v>
      </c>
      <c r="K169">
        <v>10</v>
      </c>
      <c r="L169">
        <v>2</v>
      </c>
      <c r="M169" s="12">
        <v>43121</v>
      </c>
      <c r="N169" s="12">
        <v>43172</v>
      </c>
      <c r="O169" s="12">
        <v>43204</v>
      </c>
      <c r="P169" s="12">
        <v>43211</v>
      </c>
      <c r="Q169" s="12">
        <v>43232</v>
      </c>
      <c r="R169" s="12">
        <v>43102</v>
      </c>
      <c r="S169">
        <f t="shared" si="9"/>
        <v>70</v>
      </c>
      <c r="T169">
        <f t="shared" si="10"/>
        <v>102</v>
      </c>
      <c r="U169">
        <f t="shared" si="11"/>
        <v>130</v>
      </c>
      <c r="V169">
        <v>100</v>
      </c>
      <c r="W169">
        <f t="shared" si="8"/>
        <v>80</v>
      </c>
    </row>
    <row r="170" spans="1:23" x14ac:dyDescent="0.35">
      <c r="A170" t="s">
        <v>51</v>
      </c>
      <c r="B170" t="s">
        <v>91</v>
      </c>
      <c r="C170">
        <v>10</v>
      </c>
      <c r="D170">
        <v>7</v>
      </c>
      <c r="E170">
        <v>1007</v>
      </c>
      <c r="F170">
        <v>4</v>
      </c>
      <c r="G170">
        <v>2</v>
      </c>
      <c r="H170">
        <v>150</v>
      </c>
      <c r="I170">
        <v>300</v>
      </c>
      <c r="J170" t="s">
        <v>65</v>
      </c>
      <c r="K170">
        <v>24</v>
      </c>
      <c r="L170">
        <v>1</v>
      </c>
      <c r="M170" s="12">
        <v>43122</v>
      </c>
      <c r="N170" s="12">
        <v>43166</v>
      </c>
      <c r="O170" s="12">
        <v>43191</v>
      </c>
      <c r="P170" s="12">
        <v>43206</v>
      </c>
      <c r="Q170" s="12">
        <v>43225</v>
      </c>
      <c r="R170" s="12">
        <v>43102</v>
      </c>
      <c r="S170">
        <f t="shared" si="9"/>
        <v>64</v>
      </c>
      <c r="T170">
        <f t="shared" si="10"/>
        <v>89</v>
      </c>
      <c r="U170">
        <f t="shared" si="11"/>
        <v>123</v>
      </c>
      <c r="V170">
        <v>240</v>
      </c>
      <c r="W170">
        <f t="shared" si="8"/>
        <v>80</v>
      </c>
    </row>
    <row r="171" spans="1:23" x14ac:dyDescent="0.35">
      <c r="A171" t="s">
        <v>51</v>
      </c>
      <c r="B171" t="s">
        <v>91</v>
      </c>
      <c r="C171">
        <v>10</v>
      </c>
      <c r="D171">
        <v>8</v>
      </c>
      <c r="E171">
        <v>1008</v>
      </c>
      <c r="F171">
        <v>4</v>
      </c>
      <c r="G171">
        <v>14</v>
      </c>
      <c r="H171">
        <v>150</v>
      </c>
      <c r="I171">
        <v>300</v>
      </c>
      <c r="J171" t="s">
        <v>92</v>
      </c>
      <c r="K171">
        <v>24</v>
      </c>
      <c r="L171">
        <v>0</v>
      </c>
      <c r="M171" s="12">
        <v>43123</v>
      </c>
      <c r="N171" s="12">
        <v>43173</v>
      </c>
      <c r="O171" s="12">
        <v>43204</v>
      </c>
      <c r="P171" s="12">
        <v>43211</v>
      </c>
      <c r="Q171" s="12">
        <v>43232</v>
      </c>
      <c r="R171" s="12">
        <v>43102</v>
      </c>
      <c r="S171">
        <f t="shared" si="9"/>
        <v>71</v>
      </c>
      <c r="T171">
        <f t="shared" si="10"/>
        <v>102</v>
      </c>
      <c r="U171">
        <f t="shared" si="11"/>
        <v>130</v>
      </c>
      <c r="V171">
        <v>240</v>
      </c>
      <c r="W171">
        <f t="shared" si="8"/>
        <v>80</v>
      </c>
    </row>
    <row r="172" spans="1:23" x14ac:dyDescent="0.35">
      <c r="A172" t="s">
        <v>51</v>
      </c>
      <c r="B172" t="s">
        <v>91</v>
      </c>
      <c r="C172">
        <v>10</v>
      </c>
      <c r="D172">
        <v>9</v>
      </c>
      <c r="E172">
        <v>1009</v>
      </c>
      <c r="F172">
        <v>4</v>
      </c>
      <c r="G172">
        <v>1</v>
      </c>
      <c r="H172">
        <v>150</v>
      </c>
      <c r="I172">
        <v>150</v>
      </c>
      <c r="J172" t="s">
        <v>65</v>
      </c>
      <c r="K172">
        <v>9</v>
      </c>
      <c r="L172">
        <v>2</v>
      </c>
      <c r="M172" s="12">
        <v>43121</v>
      </c>
      <c r="N172" s="12">
        <v>43171</v>
      </c>
      <c r="O172" s="12">
        <v>43201</v>
      </c>
      <c r="P172" s="12">
        <v>43210</v>
      </c>
      <c r="Q172" s="12">
        <v>43225</v>
      </c>
      <c r="R172" s="12">
        <v>43102</v>
      </c>
      <c r="S172">
        <f t="shared" si="9"/>
        <v>69</v>
      </c>
      <c r="T172">
        <f t="shared" si="10"/>
        <v>99</v>
      </c>
      <c r="U172">
        <f t="shared" si="11"/>
        <v>123</v>
      </c>
      <c r="V172">
        <v>90</v>
      </c>
      <c r="W172">
        <f t="shared" si="8"/>
        <v>80</v>
      </c>
    </row>
    <row r="173" spans="1:23" x14ac:dyDescent="0.35">
      <c r="A173" t="s">
        <v>51</v>
      </c>
      <c r="B173" t="s">
        <v>91</v>
      </c>
      <c r="C173">
        <v>10</v>
      </c>
      <c r="D173">
        <v>10</v>
      </c>
      <c r="E173">
        <v>1010</v>
      </c>
      <c r="F173">
        <v>3</v>
      </c>
      <c r="G173">
        <v>8</v>
      </c>
      <c r="H173">
        <v>150</v>
      </c>
      <c r="I173">
        <v>600</v>
      </c>
      <c r="J173" t="s">
        <v>55</v>
      </c>
      <c r="K173">
        <v>30</v>
      </c>
      <c r="L173">
        <v>1</v>
      </c>
      <c r="M173" s="12">
        <v>43132</v>
      </c>
      <c r="N173" s="12">
        <v>43172</v>
      </c>
      <c r="O173" s="12">
        <v>43203</v>
      </c>
      <c r="P173" s="12">
        <v>43211</v>
      </c>
      <c r="Q173" s="12">
        <v>43229</v>
      </c>
      <c r="R173" s="12">
        <v>43112</v>
      </c>
      <c r="S173">
        <f t="shared" si="9"/>
        <v>60</v>
      </c>
      <c r="T173">
        <f t="shared" si="10"/>
        <v>91</v>
      </c>
      <c r="U173">
        <f t="shared" si="11"/>
        <v>117</v>
      </c>
      <c r="V173">
        <v>300</v>
      </c>
      <c r="W173">
        <f t="shared" si="8"/>
        <v>80</v>
      </c>
    </row>
    <row r="174" spans="1:23" x14ac:dyDescent="0.35">
      <c r="A174" t="s">
        <v>51</v>
      </c>
      <c r="B174" t="s">
        <v>91</v>
      </c>
      <c r="C174">
        <v>10</v>
      </c>
      <c r="D174">
        <v>11</v>
      </c>
      <c r="E174">
        <v>1011</v>
      </c>
      <c r="F174">
        <v>4</v>
      </c>
      <c r="G174">
        <v>9</v>
      </c>
      <c r="H174">
        <v>150</v>
      </c>
      <c r="I174">
        <v>150</v>
      </c>
      <c r="J174" t="s">
        <v>61</v>
      </c>
      <c r="K174">
        <v>32</v>
      </c>
      <c r="L174">
        <v>3</v>
      </c>
      <c r="M174" s="12">
        <v>43120</v>
      </c>
      <c r="N174" s="12">
        <v>43172</v>
      </c>
      <c r="O174" s="12">
        <v>43203</v>
      </c>
      <c r="P174" s="12">
        <v>43211</v>
      </c>
      <c r="Q174" s="12">
        <v>43231</v>
      </c>
      <c r="R174" s="12">
        <v>43102</v>
      </c>
      <c r="S174">
        <f t="shared" si="9"/>
        <v>70</v>
      </c>
      <c r="T174">
        <f t="shared" si="10"/>
        <v>101</v>
      </c>
      <c r="U174">
        <f t="shared" si="11"/>
        <v>129</v>
      </c>
      <c r="V174">
        <v>320</v>
      </c>
      <c r="W174">
        <f t="shared" si="8"/>
        <v>80</v>
      </c>
    </row>
    <row r="175" spans="1:23" x14ac:dyDescent="0.35">
      <c r="A175" t="s">
        <v>51</v>
      </c>
      <c r="B175" t="s">
        <v>91</v>
      </c>
      <c r="C175">
        <v>10</v>
      </c>
      <c r="D175">
        <v>12</v>
      </c>
      <c r="E175">
        <v>1012</v>
      </c>
      <c r="F175">
        <v>4</v>
      </c>
      <c r="G175">
        <v>7</v>
      </c>
      <c r="H175">
        <v>150</v>
      </c>
      <c r="I175">
        <v>450</v>
      </c>
      <c r="J175" t="s">
        <v>55</v>
      </c>
      <c r="K175">
        <v>22</v>
      </c>
      <c r="L175">
        <v>1</v>
      </c>
      <c r="M175" s="12">
        <v>43132</v>
      </c>
      <c r="N175" s="12">
        <v>43171</v>
      </c>
      <c r="O175" s="12">
        <v>43203</v>
      </c>
      <c r="P175" s="12">
        <v>43211</v>
      </c>
      <c r="Q175" s="12">
        <v>43229</v>
      </c>
      <c r="R175" s="12">
        <v>43112</v>
      </c>
      <c r="S175">
        <f t="shared" si="9"/>
        <v>59</v>
      </c>
      <c r="T175">
        <f t="shared" si="10"/>
        <v>91</v>
      </c>
      <c r="U175">
        <f t="shared" si="11"/>
        <v>117</v>
      </c>
      <c r="V175">
        <v>220</v>
      </c>
      <c r="W175">
        <f t="shared" si="8"/>
        <v>80</v>
      </c>
    </row>
    <row r="176" spans="1:23" x14ac:dyDescent="0.35">
      <c r="A176" t="s">
        <v>51</v>
      </c>
      <c r="B176" t="s">
        <v>91</v>
      </c>
      <c r="C176">
        <v>10</v>
      </c>
      <c r="D176">
        <v>13</v>
      </c>
      <c r="E176">
        <v>1013</v>
      </c>
      <c r="F176">
        <v>3</v>
      </c>
      <c r="G176">
        <v>16</v>
      </c>
      <c r="H176">
        <v>200</v>
      </c>
      <c r="I176">
        <v>600</v>
      </c>
      <c r="J176" t="s">
        <v>92</v>
      </c>
      <c r="K176">
        <v>37</v>
      </c>
      <c r="L176">
        <v>2</v>
      </c>
      <c r="M176" s="12">
        <v>43121</v>
      </c>
      <c r="N176" s="12">
        <v>43173</v>
      </c>
      <c r="O176" s="12">
        <v>43204</v>
      </c>
      <c r="P176" s="12">
        <v>43211</v>
      </c>
      <c r="Q176" s="12">
        <v>43230</v>
      </c>
      <c r="R176" s="12">
        <v>43102</v>
      </c>
      <c r="S176">
        <f t="shared" si="9"/>
        <v>71</v>
      </c>
      <c r="T176">
        <f t="shared" si="10"/>
        <v>102</v>
      </c>
      <c r="U176">
        <f t="shared" si="11"/>
        <v>128</v>
      </c>
      <c r="V176">
        <v>370</v>
      </c>
      <c r="W176">
        <f t="shared" si="8"/>
        <v>80</v>
      </c>
    </row>
    <row r="177" spans="1:23" x14ac:dyDescent="0.35">
      <c r="A177" t="s">
        <v>51</v>
      </c>
      <c r="B177" t="s">
        <v>91</v>
      </c>
      <c r="C177">
        <v>10</v>
      </c>
      <c r="D177">
        <v>14</v>
      </c>
      <c r="E177">
        <v>1014</v>
      </c>
      <c r="F177">
        <v>3</v>
      </c>
      <c r="G177">
        <v>14</v>
      </c>
      <c r="H177">
        <v>200</v>
      </c>
      <c r="I177">
        <v>300</v>
      </c>
      <c r="J177" t="s">
        <v>92</v>
      </c>
      <c r="K177">
        <v>14</v>
      </c>
      <c r="L177">
        <v>1</v>
      </c>
      <c r="M177" s="12">
        <v>43122</v>
      </c>
      <c r="N177" s="12">
        <v>43172</v>
      </c>
      <c r="O177" s="12">
        <v>43204</v>
      </c>
      <c r="P177" s="12">
        <v>43211</v>
      </c>
      <c r="Q177" s="12">
        <v>43230</v>
      </c>
      <c r="R177" s="12">
        <v>43102</v>
      </c>
      <c r="S177">
        <f t="shared" si="9"/>
        <v>70</v>
      </c>
      <c r="T177">
        <f t="shared" si="10"/>
        <v>102</v>
      </c>
      <c r="U177">
        <f t="shared" si="11"/>
        <v>128</v>
      </c>
      <c r="V177">
        <v>140</v>
      </c>
      <c r="W177">
        <f t="shared" si="8"/>
        <v>80</v>
      </c>
    </row>
    <row r="178" spans="1:23" x14ac:dyDescent="0.35">
      <c r="A178" t="s">
        <v>51</v>
      </c>
      <c r="B178" t="s">
        <v>91</v>
      </c>
      <c r="C178">
        <v>10</v>
      </c>
      <c r="D178">
        <v>15</v>
      </c>
      <c r="E178">
        <v>1015</v>
      </c>
      <c r="F178">
        <v>4</v>
      </c>
      <c r="G178">
        <v>8</v>
      </c>
      <c r="H178">
        <v>200</v>
      </c>
      <c r="I178">
        <v>600</v>
      </c>
      <c r="J178" t="s">
        <v>55</v>
      </c>
      <c r="K178">
        <v>41</v>
      </c>
      <c r="L178">
        <v>0</v>
      </c>
      <c r="M178" s="12">
        <v>43132</v>
      </c>
      <c r="N178" s="12">
        <v>43173</v>
      </c>
      <c r="O178" s="12">
        <v>43202</v>
      </c>
      <c r="P178" s="12">
        <v>43210</v>
      </c>
      <c r="Q178" s="12">
        <v>43228</v>
      </c>
      <c r="R178" s="12">
        <v>43112</v>
      </c>
      <c r="S178">
        <f t="shared" si="9"/>
        <v>61</v>
      </c>
      <c r="T178">
        <f t="shared" si="10"/>
        <v>90</v>
      </c>
      <c r="U178">
        <f t="shared" si="11"/>
        <v>116</v>
      </c>
      <c r="V178">
        <v>410</v>
      </c>
      <c r="W178">
        <f t="shared" si="8"/>
        <v>80</v>
      </c>
    </row>
    <row r="179" spans="1:23" x14ac:dyDescent="0.35">
      <c r="A179" t="s">
        <v>51</v>
      </c>
      <c r="B179" t="s">
        <v>91</v>
      </c>
      <c r="C179">
        <v>10</v>
      </c>
      <c r="D179">
        <v>16</v>
      </c>
      <c r="E179">
        <v>1016</v>
      </c>
      <c r="F179">
        <v>4</v>
      </c>
      <c r="G179">
        <v>14</v>
      </c>
      <c r="H179">
        <v>200</v>
      </c>
      <c r="I179">
        <v>300</v>
      </c>
      <c r="J179" t="s">
        <v>92</v>
      </c>
      <c r="K179">
        <v>19</v>
      </c>
      <c r="L179">
        <v>4</v>
      </c>
      <c r="M179" s="12">
        <v>43119</v>
      </c>
      <c r="N179" s="12">
        <v>43173</v>
      </c>
      <c r="O179" s="12">
        <v>43203</v>
      </c>
      <c r="P179" s="12">
        <v>43211</v>
      </c>
      <c r="Q179" s="12">
        <v>43230</v>
      </c>
      <c r="R179" s="12">
        <v>43102</v>
      </c>
      <c r="S179">
        <f t="shared" si="9"/>
        <v>71</v>
      </c>
      <c r="T179">
        <f t="shared" si="10"/>
        <v>101</v>
      </c>
      <c r="U179">
        <f t="shared" si="11"/>
        <v>128</v>
      </c>
      <c r="V179">
        <v>190</v>
      </c>
      <c r="W179">
        <f t="shared" si="8"/>
        <v>80</v>
      </c>
    </row>
    <row r="180" spans="1:23" x14ac:dyDescent="0.35">
      <c r="A180" t="s">
        <v>51</v>
      </c>
      <c r="B180" t="s">
        <v>91</v>
      </c>
      <c r="C180">
        <v>10</v>
      </c>
      <c r="D180">
        <v>17</v>
      </c>
      <c r="E180">
        <v>1017</v>
      </c>
      <c r="F180">
        <v>4</v>
      </c>
      <c r="G180">
        <v>3</v>
      </c>
      <c r="H180">
        <v>200</v>
      </c>
      <c r="I180">
        <v>450</v>
      </c>
      <c r="J180" t="s">
        <v>65</v>
      </c>
      <c r="K180">
        <v>17</v>
      </c>
      <c r="L180">
        <v>3</v>
      </c>
      <c r="M180" s="12">
        <v>43120</v>
      </c>
      <c r="N180" s="12">
        <v>43171</v>
      </c>
      <c r="O180" s="12">
        <v>43196</v>
      </c>
      <c r="P180" s="12">
        <v>43204</v>
      </c>
      <c r="Q180" s="12">
        <v>43225</v>
      </c>
      <c r="R180" s="12">
        <v>43102</v>
      </c>
      <c r="S180">
        <f t="shared" si="9"/>
        <v>69</v>
      </c>
      <c r="T180">
        <f t="shared" si="10"/>
        <v>94</v>
      </c>
      <c r="U180">
        <f t="shared" si="11"/>
        <v>123</v>
      </c>
      <c r="V180">
        <v>170</v>
      </c>
      <c r="W180">
        <f t="shared" si="8"/>
        <v>80</v>
      </c>
    </row>
    <row r="181" spans="1:23" x14ac:dyDescent="0.35">
      <c r="A181" t="s">
        <v>51</v>
      </c>
      <c r="B181" t="s">
        <v>91</v>
      </c>
      <c r="C181">
        <v>10</v>
      </c>
      <c r="D181">
        <v>18</v>
      </c>
      <c r="E181">
        <v>1018</v>
      </c>
      <c r="F181">
        <v>4</v>
      </c>
      <c r="G181">
        <v>2</v>
      </c>
      <c r="H181">
        <v>200</v>
      </c>
      <c r="I181">
        <v>300</v>
      </c>
      <c r="J181" t="s">
        <v>65</v>
      </c>
      <c r="K181">
        <v>21</v>
      </c>
      <c r="L181">
        <v>2</v>
      </c>
      <c r="M181" s="12">
        <v>43121</v>
      </c>
      <c r="N181" s="12">
        <v>43171</v>
      </c>
      <c r="O181" s="12">
        <v>43199</v>
      </c>
      <c r="P181" s="12">
        <v>43209</v>
      </c>
      <c r="Q181" s="12">
        <v>43225</v>
      </c>
      <c r="R181" s="12">
        <v>43102</v>
      </c>
      <c r="S181">
        <f t="shared" si="9"/>
        <v>69</v>
      </c>
      <c r="T181">
        <f t="shared" si="10"/>
        <v>97</v>
      </c>
      <c r="U181">
        <f t="shared" si="11"/>
        <v>123</v>
      </c>
      <c r="V181">
        <v>210</v>
      </c>
      <c r="W181">
        <f t="shared" si="8"/>
        <v>80</v>
      </c>
    </row>
    <row r="182" spans="1:23" x14ac:dyDescent="0.35">
      <c r="A182" t="s">
        <v>51</v>
      </c>
      <c r="B182" t="s">
        <v>91</v>
      </c>
      <c r="C182">
        <v>11</v>
      </c>
      <c r="D182">
        <v>1</v>
      </c>
      <c r="E182">
        <v>1101</v>
      </c>
      <c r="F182">
        <v>4</v>
      </c>
      <c r="G182">
        <v>12</v>
      </c>
      <c r="H182">
        <v>250</v>
      </c>
      <c r="I182">
        <v>600</v>
      </c>
      <c r="J182" t="s">
        <v>61</v>
      </c>
      <c r="K182">
        <v>28</v>
      </c>
      <c r="L182">
        <v>3</v>
      </c>
      <c r="M182" s="12">
        <v>43120</v>
      </c>
      <c r="N182" s="12">
        <v>43171</v>
      </c>
      <c r="O182" s="12">
        <v>43200</v>
      </c>
      <c r="P182" s="12">
        <v>43209</v>
      </c>
      <c r="Q182" s="12">
        <v>43233</v>
      </c>
      <c r="R182" s="12">
        <v>43102</v>
      </c>
      <c r="S182">
        <f t="shared" si="9"/>
        <v>69</v>
      </c>
      <c r="T182">
        <f t="shared" si="10"/>
        <v>98</v>
      </c>
      <c r="U182">
        <f t="shared" si="11"/>
        <v>131</v>
      </c>
      <c r="V182">
        <v>280</v>
      </c>
      <c r="W182">
        <f t="shared" si="8"/>
        <v>80</v>
      </c>
    </row>
    <row r="183" spans="1:23" x14ac:dyDescent="0.35">
      <c r="A183" t="s">
        <v>51</v>
      </c>
      <c r="B183" t="s">
        <v>91</v>
      </c>
      <c r="C183">
        <v>11</v>
      </c>
      <c r="D183">
        <v>4</v>
      </c>
      <c r="E183">
        <v>1104</v>
      </c>
      <c r="F183">
        <v>4</v>
      </c>
      <c r="G183">
        <v>16</v>
      </c>
      <c r="H183">
        <v>250</v>
      </c>
      <c r="I183">
        <v>600</v>
      </c>
      <c r="J183" t="s">
        <v>92</v>
      </c>
      <c r="K183">
        <v>33</v>
      </c>
      <c r="L183">
        <v>2</v>
      </c>
      <c r="M183" s="12">
        <v>43121</v>
      </c>
      <c r="N183" s="12">
        <v>43173</v>
      </c>
      <c r="O183" s="12">
        <v>43204</v>
      </c>
      <c r="P183" s="12">
        <v>43211</v>
      </c>
      <c r="Q183" s="12">
        <v>43233</v>
      </c>
      <c r="R183" s="12">
        <v>43102</v>
      </c>
      <c r="S183">
        <f t="shared" si="9"/>
        <v>71</v>
      </c>
      <c r="T183">
        <f t="shared" si="10"/>
        <v>102</v>
      </c>
      <c r="U183">
        <f t="shared" si="11"/>
        <v>131</v>
      </c>
      <c r="V183">
        <v>330</v>
      </c>
      <c r="W183">
        <f t="shared" si="8"/>
        <v>80</v>
      </c>
    </row>
    <row r="184" spans="1:23" x14ac:dyDescent="0.35">
      <c r="A184" t="s">
        <v>51</v>
      </c>
      <c r="B184" t="s">
        <v>91</v>
      </c>
      <c r="C184">
        <v>11</v>
      </c>
      <c r="D184">
        <v>5</v>
      </c>
      <c r="E184">
        <v>1105</v>
      </c>
      <c r="F184">
        <v>4</v>
      </c>
      <c r="G184">
        <v>3</v>
      </c>
      <c r="H184">
        <v>250</v>
      </c>
      <c r="I184">
        <v>450</v>
      </c>
      <c r="J184" t="s">
        <v>65</v>
      </c>
      <c r="K184">
        <v>27</v>
      </c>
      <c r="L184">
        <v>2</v>
      </c>
      <c r="M184" s="12">
        <v>43121</v>
      </c>
      <c r="N184" s="12">
        <v>43169</v>
      </c>
      <c r="O184" s="12">
        <v>43199</v>
      </c>
      <c r="P184" s="12">
        <v>43209</v>
      </c>
      <c r="Q184" s="12">
        <v>43223</v>
      </c>
      <c r="R184" s="12">
        <v>43102</v>
      </c>
      <c r="S184">
        <f t="shared" si="9"/>
        <v>67</v>
      </c>
      <c r="T184">
        <f t="shared" si="10"/>
        <v>97</v>
      </c>
      <c r="U184">
        <f t="shared" si="11"/>
        <v>121</v>
      </c>
      <c r="V184">
        <v>270</v>
      </c>
      <c r="W184">
        <f t="shared" si="8"/>
        <v>80</v>
      </c>
    </row>
    <row r="185" spans="1:23" x14ac:dyDescent="0.35">
      <c r="A185" t="s">
        <v>51</v>
      </c>
      <c r="B185" t="s">
        <v>91</v>
      </c>
      <c r="C185">
        <v>11</v>
      </c>
      <c r="D185">
        <v>6</v>
      </c>
      <c r="E185">
        <v>1106</v>
      </c>
      <c r="F185">
        <v>4</v>
      </c>
      <c r="G185">
        <v>11</v>
      </c>
      <c r="H185">
        <v>250</v>
      </c>
      <c r="I185">
        <v>450</v>
      </c>
      <c r="J185" t="s">
        <v>61</v>
      </c>
      <c r="K185">
        <v>38</v>
      </c>
      <c r="L185">
        <v>3</v>
      </c>
      <c r="M185" s="12">
        <v>43120</v>
      </c>
      <c r="N185" s="12">
        <v>43170</v>
      </c>
      <c r="O185" s="12">
        <v>43202</v>
      </c>
      <c r="P185" s="12">
        <v>43210</v>
      </c>
      <c r="Q185" s="12">
        <v>43229</v>
      </c>
      <c r="R185" s="12">
        <v>43102</v>
      </c>
      <c r="S185">
        <f t="shared" si="9"/>
        <v>68</v>
      </c>
      <c r="T185">
        <f t="shared" si="10"/>
        <v>100</v>
      </c>
      <c r="U185">
        <f t="shared" si="11"/>
        <v>127</v>
      </c>
      <c r="V185">
        <v>380</v>
      </c>
      <c r="W185">
        <f t="shared" si="8"/>
        <v>80</v>
      </c>
    </row>
    <row r="186" spans="1:23" x14ac:dyDescent="0.35">
      <c r="A186" t="s">
        <v>51</v>
      </c>
      <c r="B186" t="s">
        <v>91</v>
      </c>
      <c r="C186">
        <v>11</v>
      </c>
      <c r="D186">
        <v>7</v>
      </c>
      <c r="E186">
        <v>1107</v>
      </c>
      <c r="F186">
        <v>4</v>
      </c>
      <c r="G186">
        <v>12</v>
      </c>
      <c r="H186">
        <v>150</v>
      </c>
      <c r="I186">
        <v>600</v>
      </c>
      <c r="J186" t="s">
        <v>61</v>
      </c>
      <c r="K186">
        <v>32</v>
      </c>
      <c r="L186">
        <v>2</v>
      </c>
      <c r="M186" s="12">
        <v>43121</v>
      </c>
      <c r="N186" s="12">
        <v>43171</v>
      </c>
      <c r="O186" s="12">
        <v>43202</v>
      </c>
      <c r="P186" s="12">
        <v>43210</v>
      </c>
      <c r="Q186" s="12">
        <v>43229</v>
      </c>
      <c r="R186" s="12">
        <v>43102</v>
      </c>
      <c r="S186">
        <f t="shared" si="9"/>
        <v>69</v>
      </c>
      <c r="T186">
        <f t="shared" si="10"/>
        <v>100</v>
      </c>
      <c r="U186">
        <f t="shared" si="11"/>
        <v>127</v>
      </c>
      <c r="V186">
        <v>320</v>
      </c>
      <c r="W186">
        <f t="shared" si="8"/>
        <v>80</v>
      </c>
    </row>
    <row r="187" spans="1:23" x14ac:dyDescent="0.35">
      <c r="A187" t="s">
        <v>51</v>
      </c>
      <c r="B187" t="s">
        <v>91</v>
      </c>
      <c r="C187">
        <v>11</v>
      </c>
      <c r="D187">
        <v>10</v>
      </c>
      <c r="E187">
        <v>1110</v>
      </c>
      <c r="F187">
        <v>4</v>
      </c>
      <c r="G187">
        <v>15</v>
      </c>
      <c r="H187">
        <v>150</v>
      </c>
      <c r="I187">
        <v>450</v>
      </c>
      <c r="J187" t="s">
        <v>92</v>
      </c>
      <c r="K187">
        <v>28</v>
      </c>
      <c r="L187">
        <v>1</v>
      </c>
      <c r="M187" s="12">
        <v>43122</v>
      </c>
      <c r="N187" s="12">
        <v>43173</v>
      </c>
      <c r="O187" s="12">
        <v>43203</v>
      </c>
      <c r="P187" s="12">
        <v>43211</v>
      </c>
      <c r="Q187" s="12">
        <v>43230</v>
      </c>
      <c r="R187" s="12">
        <v>43102</v>
      </c>
      <c r="S187">
        <f t="shared" si="9"/>
        <v>71</v>
      </c>
      <c r="T187">
        <f t="shared" si="10"/>
        <v>101</v>
      </c>
      <c r="U187">
        <f t="shared" si="11"/>
        <v>128</v>
      </c>
      <c r="V187">
        <v>280</v>
      </c>
      <c r="W187">
        <f t="shared" si="8"/>
        <v>80</v>
      </c>
    </row>
    <row r="188" spans="1:23" x14ac:dyDescent="0.35">
      <c r="A188" t="s">
        <v>51</v>
      </c>
      <c r="B188" t="s">
        <v>91</v>
      </c>
      <c r="C188">
        <v>11</v>
      </c>
      <c r="D188">
        <v>11</v>
      </c>
      <c r="E188">
        <v>1111</v>
      </c>
      <c r="F188">
        <v>4</v>
      </c>
      <c r="G188">
        <v>3</v>
      </c>
      <c r="H188">
        <v>150</v>
      </c>
      <c r="I188">
        <v>450</v>
      </c>
      <c r="J188" t="s">
        <v>65</v>
      </c>
      <c r="K188">
        <v>12</v>
      </c>
      <c r="L188">
        <v>1</v>
      </c>
      <c r="M188" s="12">
        <v>43122</v>
      </c>
      <c r="N188" s="12">
        <v>43171</v>
      </c>
      <c r="O188" s="12">
        <v>43200</v>
      </c>
      <c r="P188" s="12">
        <v>43209</v>
      </c>
      <c r="Q188" s="12">
        <v>43225</v>
      </c>
      <c r="R188" s="12">
        <v>43102</v>
      </c>
      <c r="S188">
        <f t="shared" si="9"/>
        <v>69</v>
      </c>
      <c r="T188">
        <f t="shared" si="10"/>
        <v>98</v>
      </c>
      <c r="U188">
        <f t="shared" si="11"/>
        <v>123</v>
      </c>
      <c r="V188">
        <v>120</v>
      </c>
      <c r="W188">
        <f t="shared" si="8"/>
        <v>80</v>
      </c>
    </row>
    <row r="189" spans="1:23" x14ac:dyDescent="0.35">
      <c r="A189" t="s">
        <v>51</v>
      </c>
      <c r="B189" t="s">
        <v>91</v>
      </c>
      <c r="C189">
        <v>11</v>
      </c>
      <c r="D189">
        <v>12</v>
      </c>
      <c r="E189">
        <v>1112</v>
      </c>
      <c r="F189">
        <v>4</v>
      </c>
      <c r="G189">
        <v>8</v>
      </c>
      <c r="H189">
        <v>150</v>
      </c>
      <c r="I189">
        <v>600</v>
      </c>
      <c r="J189" t="s">
        <v>55</v>
      </c>
      <c r="K189">
        <v>28</v>
      </c>
      <c r="L189">
        <v>0</v>
      </c>
      <c r="M189" s="12">
        <v>43132</v>
      </c>
      <c r="N189" s="12">
        <v>43172</v>
      </c>
      <c r="O189" s="12">
        <v>43203</v>
      </c>
      <c r="P189" s="12">
        <v>43211</v>
      </c>
      <c r="Q189" s="12">
        <v>43229</v>
      </c>
      <c r="R189" s="12">
        <v>43112</v>
      </c>
      <c r="S189">
        <f t="shared" si="9"/>
        <v>60</v>
      </c>
      <c r="T189">
        <f t="shared" si="10"/>
        <v>91</v>
      </c>
      <c r="U189">
        <f t="shared" si="11"/>
        <v>117</v>
      </c>
      <c r="V189">
        <v>280</v>
      </c>
      <c r="W189">
        <f t="shared" si="8"/>
        <v>80</v>
      </c>
    </row>
    <row r="190" spans="1:23" x14ac:dyDescent="0.35">
      <c r="A190" t="s">
        <v>51</v>
      </c>
      <c r="B190" t="s">
        <v>91</v>
      </c>
      <c r="C190">
        <v>11</v>
      </c>
      <c r="D190">
        <v>13</v>
      </c>
      <c r="E190">
        <v>1113</v>
      </c>
      <c r="F190">
        <v>4</v>
      </c>
      <c r="G190">
        <v>6</v>
      </c>
      <c r="H190">
        <v>200</v>
      </c>
      <c r="I190">
        <v>300</v>
      </c>
      <c r="J190" t="s">
        <v>55</v>
      </c>
      <c r="K190">
        <v>28</v>
      </c>
      <c r="L190">
        <v>0</v>
      </c>
      <c r="M190" s="12">
        <v>43132</v>
      </c>
      <c r="N190" s="12">
        <v>43174</v>
      </c>
      <c r="O190" s="12">
        <v>43204</v>
      </c>
      <c r="P190" s="12">
        <v>43211</v>
      </c>
      <c r="Q190" s="12">
        <v>43228</v>
      </c>
      <c r="R190" s="12">
        <v>43112</v>
      </c>
      <c r="S190">
        <f t="shared" si="9"/>
        <v>62</v>
      </c>
      <c r="T190">
        <f t="shared" si="10"/>
        <v>92</v>
      </c>
      <c r="U190">
        <f t="shared" si="11"/>
        <v>116</v>
      </c>
      <c r="V190">
        <v>280</v>
      </c>
      <c r="W190">
        <f t="shared" si="8"/>
        <v>80</v>
      </c>
    </row>
    <row r="191" spans="1:23" x14ac:dyDescent="0.35">
      <c r="A191" t="s">
        <v>51</v>
      </c>
      <c r="B191" t="s">
        <v>91</v>
      </c>
      <c r="C191">
        <v>11</v>
      </c>
      <c r="D191">
        <v>16</v>
      </c>
      <c r="E191">
        <v>1116</v>
      </c>
      <c r="F191">
        <v>3</v>
      </c>
      <c r="G191">
        <v>1</v>
      </c>
      <c r="H191">
        <v>200</v>
      </c>
      <c r="I191">
        <v>150</v>
      </c>
      <c r="J191" t="s">
        <v>65</v>
      </c>
      <c r="K191">
        <v>12</v>
      </c>
      <c r="L191">
        <v>1</v>
      </c>
      <c r="M191" s="12">
        <v>43122</v>
      </c>
      <c r="N191" s="12">
        <v>43171</v>
      </c>
      <c r="O191" s="12">
        <v>43200</v>
      </c>
      <c r="P191" s="12">
        <v>43209</v>
      </c>
      <c r="Q191" s="12">
        <v>43223</v>
      </c>
      <c r="R191" s="12">
        <v>43102</v>
      </c>
      <c r="S191">
        <f t="shared" si="9"/>
        <v>69</v>
      </c>
      <c r="T191">
        <f t="shared" si="10"/>
        <v>98</v>
      </c>
      <c r="U191">
        <f t="shared" si="11"/>
        <v>121</v>
      </c>
      <c r="V191">
        <v>120</v>
      </c>
      <c r="W191">
        <f t="shared" si="8"/>
        <v>80</v>
      </c>
    </row>
    <row r="192" spans="1:23" x14ac:dyDescent="0.35">
      <c r="A192" t="s">
        <v>51</v>
      </c>
      <c r="B192" t="s">
        <v>91</v>
      </c>
      <c r="C192">
        <v>11</v>
      </c>
      <c r="D192">
        <v>17</v>
      </c>
      <c r="E192">
        <v>1117</v>
      </c>
      <c r="F192">
        <v>4</v>
      </c>
      <c r="G192">
        <v>16</v>
      </c>
      <c r="H192">
        <v>200</v>
      </c>
      <c r="I192">
        <v>600</v>
      </c>
      <c r="J192" t="s">
        <v>92</v>
      </c>
      <c r="K192">
        <v>31</v>
      </c>
      <c r="L192">
        <v>2</v>
      </c>
      <c r="M192" s="12">
        <v>43121</v>
      </c>
      <c r="N192" s="12">
        <v>43173</v>
      </c>
      <c r="O192" s="12">
        <v>43204</v>
      </c>
      <c r="P192" s="12">
        <v>43211</v>
      </c>
      <c r="Q192" s="12">
        <v>43232</v>
      </c>
      <c r="R192" s="12">
        <v>43102</v>
      </c>
      <c r="S192">
        <f t="shared" si="9"/>
        <v>71</v>
      </c>
      <c r="T192">
        <f t="shared" si="10"/>
        <v>102</v>
      </c>
      <c r="U192">
        <f t="shared" si="11"/>
        <v>130</v>
      </c>
      <c r="V192">
        <v>310</v>
      </c>
      <c r="W192">
        <f>W193</f>
        <v>80</v>
      </c>
    </row>
    <row r="193" spans="1:23" x14ac:dyDescent="0.35">
      <c r="A193" t="s">
        <v>51</v>
      </c>
      <c r="B193" t="s">
        <v>91</v>
      </c>
      <c r="C193">
        <v>11</v>
      </c>
      <c r="D193">
        <v>18</v>
      </c>
      <c r="E193">
        <v>1118</v>
      </c>
      <c r="F193">
        <v>4</v>
      </c>
      <c r="G193">
        <v>1</v>
      </c>
      <c r="H193">
        <v>200</v>
      </c>
      <c r="I193">
        <v>150</v>
      </c>
      <c r="J193" t="s">
        <v>65</v>
      </c>
      <c r="K193">
        <v>14</v>
      </c>
      <c r="L193">
        <v>2</v>
      </c>
      <c r="M193" s="12">
        <v>43121</v>
      </c>
      <c r="N193" s="12">
        <v>43171</v>
      </c>
      <c r="O193" s="12">
        <v>43200</v>
      </c>
      <c r="P193" s="12">
        <v>43209</v>
      </c>
      <c r="Q193" s="12">
        <v>43225</v>
      </c>
      <c r="R193" s="12">
        <v>43102</v>
      </c>
      <c r="S193">
        <f t="shared" si="9"/>
        <v>69</v>
      </c>
      <c r="T193">
        <f t="shared" si="10"/>
        <v>98</v>
      </c>
      <c r="U193">
        <f t="shared" si="11"/>
        <v>123</v>
      </c>
      <c r="V193">
        <v>140</v>
      </c>
      <c r="W193">
        <v>80</v>
      </c>
    </row>
    <row r="194" spans="1:23" x14ac:dyDescent="0.35">
      <c r="A194" t="s">
        <v>51</v>
      </c>
      <c r="B194" t="s">
        <v>52</v>
      </c>
      <c r="C194">
        <v>0</v>
      </c>
      <c r="D194">
        <v>2</v>
      </c>
      <c r="E194" t="s">
        <v>53</v>
      </c>
      <c r="F194">
        <v>0</v>
      </c>
      <c r="G194" t="s">
        <v>54</v>
      </c>
      <c r="H194">
        <v>0</v>
      </c>
      <c r="I194">
        <v>200</v>
      </c>
      <c r="J194" t="s">
        <v>55</v>
      </c>
      <c r="K194">
        <v>24</v>
      </c>
      <c r="L194">
        <v>0</v>
      </c>
      <c r="M194" s="12">
        <v>43133</v>
      </c>
      <c r="N194" s="12">
        <v>43174</v>
      </c>
      <c r="O194" s="12">
        <v>43203</v>
      </c>
      <c r="P194" s="12">
        <v>43211</v>
      </c>
      <c r="Q194" s="12">
        <v>43229</v>
      </c>
      <c r="R194" s="12">
        <v>43112</v>
      </c>
      <c r="S194">
        <v>62</v>
      </c>
      <c r="T194">
        <v>91</v>
      </c>
      <c r="U194">
        <v>117</v>
      </c>
      <c r="V194">
        <v>240</v>
      </c>
      <c r="W194">
        <v>0</v>
      </c>
    </row>
    <row r="195" spans="1:23" x14ac:dyDescent="0.35">
      <c r="A195" t="s">
        <v>51</v>
      </c>
      <c r="B195" t="s">
        <v>52</v>
      </c>
      <c r="C195">
        <v>0</v>
      </c>
      <c r="D195">
        <v>4</v>
      </c>
      <c r="E195" t="s">
        <v>59</v>
      </c>
      <c r="F195">
        <v>0</v>
      </c>
      <c r="G195" t="s">
        <v>60</v>
      </c>
      <c r="H195">
        <v>0</v>
      </c>
      <c r="I195">
        <v>200</v>
      </c>
      <c r="J195" t="s">
        <v>61</v>
      </c>
      <c r="K195">
        <v>37</v>
      </c>
      <c r="L195">
        <v>2</v>
      </c>
      <c r="M195" s="12">
        <v>43121</v>
      </c>
      <c r="N195" s="12">
        <v>43172</v>
      </c>
      <c r="O195" s="12">
        <v>43203</v>
      </c>
      <c r="P195" s="12">
        <v>43211</v>
      </c>
      <c r="Q195" s="12">
        <v>43228</v>
      </c>
      <c r="R195" s="12">
        <v>43102</v>
      </c>
      <c r="S195">
        <v>70</v>
      </c>
      <c r="T195">
        <v>101</v>
      </c>
      <c r="U195">
        <v>126</v>
      </c>
      <c r="V195">
        <v>296</v>
      </c>
      <c r="W195">
        <v>0</v>
      </c>
    </row>
    <row r="196" spans="1:23" x14ac:dyDescent="0.35">
      <c r="A196" t="s">
        <v>51</v>
      </c>
      <c r="B196" t="s">
        <v>52</v>
      </c>
      <c r="C196">
        <v>0</v>
      </c>
      <c r="D196">
        <v>6</v>
      </c>
      <c r="E196" t="s">
        <v>63</v>
      </c>
      <c r="F196">
        <v>0</v>
      </c>
      <c r="G196" t="s">
        <v>64</v>
      </c>
      <c r="H196">
        <v>0</v>
      </c>
      <c r="I196">
        <v>200</v>
      </c>
      <c r="J196" t="s">
        <v>65</v>
      </c>
      <c r="K196">
        <v>17</v>
      </c>
      <c r="L196">
        <v>1</v>
      </c>
      <c r="M196" s="12">
        <v>43122</v>
      </c>
      <c r="N196" s="12">
        <v>43169</v>
      </c>
      <c r="O196" s="12">
        <v>43196</v>
      </c>
      <c r="P196" s="12">
        <v>43204</v>
      </c>
      <c r="Q196" s="12">
        <v>43225</v>
      </c>
      <c r="R196" s="12">
        <v>43102</v>
      </c>
      <c r="S196">
        <v>67</v>
      </c>
      <c r="T196">
        <v>94</v>
      </c>
      <c r="U196">
        <v>123</v>
      </c>
      <c r="V196">
        <v>136</v>
      </c>
      <c r="W196">
        <v>0</v>
      </c>
    </row>
    <row r="197" spans="1:23" x14ac:dyDescent="0.35">
      <c r="A197" t="s">
        <v>51</v>
      </c>
      <c r="B197" t="s">
        <v>52</v>
      </c>
      <c r="C197">
        <v>1</v>
      </c>
      <c r="D197">
        <v>1</v>
      </c>
      <c r="E197">
        <v>101</v>
      </c>
      <c r="F197">
        <v>1</v>
      </c>
      <c r="G197">
        <v>4</v>
      </c>
      <c r="H197">
        <v>200</v>
      </c>
      <c r="I197">
        <v>200</v>
      </c>
      <c r="J197" t="s">
        <v>55</v>
      </c>
      <c r="K197">
        <v>40</v>
      </c>
      <c r="L197">
        <v>1</v>
      </c>
      <c r="M197" s="12">
        <v>43133</v>
      </c>
      <c r="N197" s="12">
        <v>43172</v>
      </c>
      <c r="O197" s="12">
        <v>43201</v>
      </c>
      <c r="P197" s="12">
        <v>43210</v>
      </c>
      <c r="Q197" s="12">
        <v>43229</v>
      </c>
      <c r="R197" s="12">
        <v>43112</v>
      </c>
      <c r="S197">
        <v>60</v>
      </c>
      <c r="T197">
        <v>89</v>
      </c>
      <c r="U197">
        <v>117</v>
      </c>
      <c r="V197">
        <v>320</v>
      </c>
      <c r="W197">
        <v>50</v>
      </c>
    </row>
    <row r="198" spans="1:23" x14ac:dyDescent="0.35">
      <c r="A198" t="s">
        <v>51</v>
      </c>
      <c r="B198" t="s">
        <v>52</v>
      </c>
      <c r="C198">
        <v>1</v>
      </c>
      <c r="D198">
        <v>2</v>
      </c>
      <c r="E198">
        <v>102</v>
      </c>
      <c r="F198">
        <v>1</v>
      </c>
      <c r="G198">
        <v>12</v>
      </c>
      <c r="H198">
        <f>H197</f>
        <v>200</v>
      </c>
      <c r="I198">
        <v>200</v>
      </c>
      <c r="J198" t="s">
        <v>61</v>
      </c>
      <c r="K198">
        <v>40</v>
      </c>
      <c r="L198">
        <v>3</v>
      </c>
      <c r="M198" s="12">
        <v>43120</v>
      </c>
      <c r="N198" s="12">
        <v>43168</v>
      </c>
      <c r="O198" s="12">
        <v>43199</v>
      </c>
      <c r="P198" s="12">
        <v>43209</v>
      </c>
      <c r="Q198" s="12">
        <v>43227</v>
      </c>
      <c r="R198" s="12">
        <v>43102</v>
      </c>
      <c r="S198">
        <v>66</v>
      </c>
      <c r="T198">
        <v>97</v>
      </c>
      <c r="U198">
        <v>125</v>
      </c>
      <c r="V198">
        <v>320</v>
      </c>
      <c r="W198">
        <v>100</v>
      </c>
    </row>
    <row r="199" spans="1:23" x14ac:dyDescent="0.35">
      <c r="A199" t="s">
        <v>51</v>
      </c>
      <c r="B199" t="s">
        <v>52</v>
      </c>
      <c r="C199">
        <v>1</v>
      </c>
      <c r="D199">
        <v>3</v>
      </c>
      <c r="E199">
        <v>103</v>
      </c>
      <c r="F199">
        <v>1</v>
      </c>
      <c r="G199">
        <v>10</v>
      </c>
      <c r="H199">
        <f t="shared" ref="H199:H244" si="12">H198</f>
        <v>200</v>
      </c>
      <c r="I199">
        <v>200</v>
      </c>
      <c r="J199" t="s">
        <v>55</v>
      </c>
      <c r="K199">
        <v>32</v>
      </c>
      <c r="L199">
        <v>0</v>
      </c>
      <c r="M199" s="12">
        <v>43133</v>
      </c>
      <c r="N199" s="12">
        <v>43172</v>
      </c>
      <c r="O199" s="12">
        <v>43202</v>
      </c>
      <c r="P199" s="12">
        <v>43210</v>
      </c>
      <c r="Q199" s="12">
        <v>43230</v>
      </c>
      <c r="R199" s="12">
        <v>43112</v>
      </c>
      <c r="S199">
        <v>60</v>
      </c>
      <c r="T199">
        <v>90</v>
      </c>
      <c r="U199">
        <v>118</v>
      </c>
      <c r="V199">
        <v>256</v>
      </c>
      <c r="W199">
        <v>100</v>
      </c>
    </row>
    <row r="200" spans="1:23" x14ac:dyDescent="0.35">
      <c r="A200" t="s">
        <v>51</v>
      </c>
      <c r="B200" t="s">
        <v>52</v>
      </c>
      <c r="C200">
        <v>1</v>
      </c>
      <c r="D200">
        <v>4</v>
      </c>
      <c r="E200">
        <v>104</v>
      </c>
      <c r="F200">
        <v>1</v>
      </c>
      <c r="G200">
        <v>11</v>
      </c>
      <c r="H200">
        <f t="shared" si="12"/>
        <v>200</v>
      </c>
      <c r="I200">
        <v>200</v>
      </c>
      <c r="J200" t="s">
        <v>65</v>
      </c>
      <c r="K200">
        <v>22</v>
      </c>
      <c r="L200">
        <v>2</v>
      </c>
      <c r="M200" s="12">
        <v>43121</v>
      </c>
      <c r="N200" s="12">
        <v>43167</v>
      </c>
      <c r="O200" s="12">
        <v>43192</v>
      </c>
      <c r="P200" s="12">
        <v>43204</v>
      </c>
      <c r="Q200" s="12">
        <v>43225</v>
      </c>
      <c r="R200" s="12">
        <v>43102</v>
      </c>
      <c r="S200">
        <v>65</v>
      </c>
      <c r="T200">
        <v>90</v>
      </c>
      <c r="U200">
        <v>123</v>
      </c>
      <c r="V200">
        <v>176</v>
      </c>
      <c r="W200">
        <v>100</v>
      </c>
    </row>
    <row r="201" spans="1:23" x14ac:dyDescent="0.35">
      <c r="A201" t="s">
        <v>51</v>
      </c>
      <c r="B201" t="s">
        <v>52</v>
      </c>
      <c r="C201">
        <v>1</v>
      </c>
      <c r="D201">
        <v>5</v>
      </c>
      <c r="E201">
        <v>105</v>
      </c>
      <c r="F201">
        <v>1</v>
      </c>
      <c r="G201">
        <v>1</v>
      </c>
      <c r="H201">
        <f t="shared" si="12"/>
        <v>200</v>
      </c>
      <c r="I201">
        <v>200</v>
      </c>
      <c r="J201" t="s">
        <v>55</v>
      </c>
      <c r="K201">
        <v>21</v>
      </c>
      <c r="L201">
        <v>1</v>
      </c>
      <c r="M201" s="12">
        <v>43133</v>
      </c>
      <c r="N201" s="12">
        <v>43172</v>
      </c>
      <c r="O201" s="12">
        <v>43201</v>
      </c>
      <c r="P201" s="12">
        <v>43210</v>
      </c>
      <c r="Q201" s="12">
        <v>43230</v>
      </c>
      <c r="R201" s="12">
        <v>43112</v>
      </c>
      <c r="S201">
        <v>60</v>
      </c>
      <c r="T201">
        <v>89</v>
      </c>
      <c r="U201">
        <v>118</v>
      </c>
      <c r="V201">
        <v>168</v>
      </c>
      <c r="W201">
        <v>20</v>
      </c>
    </row>
    <row r="202" spans="1:23" x14ac:dyDescent="0.35">
      <c r="A202" t="s">
        <v>51</v>
      </c>
      <c r="B202" t="s">
        <v>52</v>
      </c>
      <c r="C202">
        <v>1</v>
      </c>
      <c r="D202">
        <v>6</v>
      </c>
      <c r="E202">
        <v>106</v>
      </c>
      <c r="F202">
        <v>1</v>
      </c>
      <c r="G202">
        <v>7</v>
      </c>
      <c r="H202">
        <f t="shared" si="12"/>
        <v>200</v>
      </c>
      <c r="I202">
        <v>200</v>
      </c>
      <c r="J202" t="s">
        <v>55</v>
      </c>
      <c r="K202">
        <v>35</v>
      </c>
      <c r="L202">
        <v>0</v>
      </c>
      <c r="M202" s="12">
        <v>43133</v>
      </c>
      <c r="N202" s="12">
        <v>43173</v>
      </c>
      <c r="O202" s="12">
        <v>43201</v>
      </c>
      <c r="P202" s="12">
        <v>43210</v>
      </c>
      <c r="Q202" s="12">
        <v>43230</v>
      </c>
      <c r="R202" s="12">
        <v>43112</v>
      </c>
      <c r="S202">
        <v>61</v>
      </c>
      <c r="T202">
        <v>89</v>
      </c>
      <c r="U202">
        <v>118</v>
      </c>
      <c r="V202">
        <v>280</v>
      </c>
      <c r="W202">
        <v>80</v>
      </c>
    </row>
    <row r="203" spans="1:23" x14ac:dyDescent="0.35">
      <c r="A203" t="s">
        <v>51</v>
      </c>
      <c r="B203" t="s">
        <v>52</v>
      </c>
      <c r="C203">
        <v>2</v>
      </c>
      <c r="D203">
        <v>1</v>
      </c>
      <c r="E203">
        <v>201</v>
      </c>
      <c r="F203">
        <v>1</v>
      </c>
      <c r="G203">
        <v>5</v>
      </c>
      <c r="H203">
        <f t="shared" si="12"/>
        <v>200</v>
      </c>
      <c r="I203">
        <v>200</v>
      </c>
      <c r="J203" t="s">
        <v>65</v>
      </c>
      <c r="K203">
        <v>29</v>
      </c>
      <c r="L203">
        <v>2</v>
      </c>
      <c r="M203" s="12">
        <v>43121</v>
      </c>
      <c r="N203" s="12">
        <v>43169</v>
      </c>
      <c r="O203" s="12">
        <v>43193</v>
      </c>
      <c r="P203" s="12">
        <v>43204</v>
      </c>
      <c r="Q203" s="12">
        <v>43225</v>
      </c>
      <c r="R203" s="12">
        <v>43102</v>
      </c>
      <c r="S203">
        <v>67</v>
      </c>
      <c r="T203">
        <v>91</v>
      </c>
      <c r="U203">
        <v>123</v>
      </c>
      <c r="V203">
        <v>232</v>
      </c>
      <c r="W203">
        <v>50</v>
      </c>
    </row>
    <row r="204" spans="1:23" x14ac:dyDescent="0.35">
      <c r="A204" t="s">
        <v>51</v>
      </c>
      <c r="B204" t="s">
        <v>52</v>
      </c>
      <c r="C204">
        <v>2</v>
      </c>
      <c r="D204">
        <v>2</v>
      </c>
      <c r="E204">
        <v>202</v>
      </c>
      <c r="F204">
        <v>1</v>
      </c>
      <c r="G204">
        <v>3</v>
      </c>
      <c r="H204">
        <f t="shared" si="12"/>
        <v>200</v>
      </c>
      <c r="I204">
        <v>200</v>
      </c>
      <c r="J204" t="s">
        <v>61</v>
      </c>
      <c r="K204">
        <v>34</v>
      </c>
      <c r="L204">
        <v>2</v>
      </c>
      <c r="M204" s="12">
        <v>43121</v>
      </c>
      <c r="N204" s="12">
        <v>43170</v>
      </c>
      <c r="O204" s="12">
        <v>43199</v>
      </c>
      <c r="P204" s="12">
        <v>43209</v>
      </c>
      <c r="Q204" s="12">
        <v>43228</v>
      </c>
      <c r="R204" s="12">
        <v>43102</v>
      </c>
      <c r="S204">
        <v>68</v>
      </c>
      <c r="T204">
        <v>97</v>
      </c>
      <c r="U204">
        <v>126</v>
      </c>
      <c r="V204">
        <v>272</v>
      </c>
      <c r="W204">
        <v>20</v>
      </c>
    </row>
    <row r="205" spans="1:23" x14ac:dyDescent="0.35">
      <c r="A205" t="s">
        <v>51</v>
      </c>
      <c r="B205" t="s">
        <v>52</v>
      </c>
      <c r="C205">
        <v>2</v>
      </c>
      <c r="D205">
        <v>3</v>
      </c>
      <c r="E205">
        <v>203</v>
      </c>
      <c r="F205">
        <v>1</v>
      </c>
      <c r="G205">
        <v>9</v>
      </c>
      <c r="H205">
        <f t="shared" si="12"/>
        <v>200</v>
      </c>
      <c r="I205">
        <v>200</v>
      </c>
      <c r="J205" t="s">
        <v>61</v>
      </c>
      <c r="K205">
        <v>43</v>
      </c>
      <c r="L205">
        <v>2</v>
      </c>
      <c r="M205" s="12">
        <v>43121</v>
      </c>
      <c r="N205" s="12">
        <v>43171</v>
      </c>
      <c r="O205" s="12">
        <v>43199</v>
      </c>
      <c r="P205" s="12">
        <v>43209</v>
      </c>
      <c r="Q205" s="12">
        <v>43228</v>
      </c>
      <c r="R205" s="12">
        <v>43102</v>
      </c>
      <c r="S205">
        <v>69</v>
      </c>
      <c r="T205">
        <v>97</v>
      </c>
      <c r="U205">
        <v>126</v>
      </c>
      <c r="V205">
        <v>344</v>
      </c>
      <c r="W205">
        <v>80</v>
      </c>
    </row>
    <row r="206" spans="1:23" x14ac:dyDescent="0.35">
      <c r="A206" t="s">
        <v>51</v>
      </c>
      <c r="B206" t="s">
        <v>52</v>
      </c>
      <c r="C206">
        <v>2</v>
      </c>
      <c r="D206">
        <v>4</v>
      </c>
      <c r="E206">
        <v>204</v>
      </c>
      <c r="F206">
        <v>1</v>
      </c>
      <c r="G206">
        <v>6</v>
      </c>
      <c r="H206">
        <f t="shared" si="12"/>
        <v>200</v>
      </c>
      <c r="I206">
        <v>200</v>
      </c>
      <c r="J206" t="s">
        <v>61</v>
      </c>
      <c r="K206">
        <v>40</v>
      </c>
      <c r="L206">
        <v>2</v>
      </c>
      <c r="M206" s="12">
        <v>43121</v>
      </c>
      <c r="N206" s="12">
        <v>43167</v>
      </c>
      <c r="O206" s="12">
        <v>43196</v>
      </c>
      <c r="P206" s="12">
        <v>43204</v>
      </c>
      <c r="Q206" s="12">
        <v>43227</v>
      </c>
      <c r="R206" s="12">
        <v>43102</v>
      </c>
      <c r="S206">
        <v>65</v>
      </c>
      <c r="T206">
        <v>94</v>
      </c>
      <c r="U206">
        <v>125</v>
      </c>
      <c r="V206">
        <v>320</v>
      </c>
      <c r="W206">
        <v>50</v>
      </c>
    </row>
    <row r="207" spans="1:23" x14ac:dyDescent="0.35">
      <c r="A207" t="s">
        <v>51</v>
      </c>
      <c r="B207" t="s">
        <v>52</v>
      </c>
      <c r="C207">
        <v>2</v>
      </c>
      <c r="D207">
        <v>5</v>
      </c>
      <c r="E207">
        <v>205</v>
      </c>
      <c r="F207">
        <v>1</v>
      </c>
      <c r="G207">
        <v>8</v>
      </c>
      <c r="H207">
        <f t="shared" si="12"/>
        <v>200</v>
      </c>
      <c r="I207">
        <v>200</v>
      </c>
      <c r="J207" t="s">
        <v>65</v>
      </c>
      <c r="K207">
        <v>26</v>
      </c>
      <c r="L207">
        <v>2</v>
      </c>
      <c r="M207" s="12">
        <v>43121</v>
      </c>
      <c r="N207" s="12">
        <v>43170</v>
      </c>
      <c r="O207" s="12">
        <v>43196</v>
      </c>
      <c r="P207" s="12">
        <v>43202</v>
      </c>
      <c r="Q207" s="12">
        <v>43225</v>
      </c>
      <c r="R207" s="12">
        <v>43102</v>
      </c>
      <c r="S207">
        <v>68</v>
      </c>
      <c r="T207">
        <v>94</v>
      </c>
      <c r="U207">
        <v>123</v>
      </c>
      <c r="V207">
        <v>208</v>
      </c>
      <c r="W207">
        <v>80</v>
      </c>
    </row>
    <row r="208" spans="1:23" x14ac:dyDescent="0.35">
      <c r="A208" t="s">
        <v>51</v>
      </c>
      <c r="B208" t="s">
        <v>52</v>
      </c>
      <c r="C208">
        <v>2</v>
      </c>
      <c r="D208">
        <v>6</v>
      </c>
      <c r="E208">
        <v>206</v>
      </c>
      <c r="F208">
        <v>1</v>
      </c>
      <c r="G208">
        <v>2</v>
      </c>
      <c r="H208">
        <f t="shared" si="12"/>
        <v>200</v>
      </c>
      <c r="I208">
        <v>200</v>
      </c>
      <c r="J208" t="s">
        <v>65</v>
      </c>
      <c r="K208">
        <v>31</v>
      </c>
      <c r="L208">
        <v>1</v>
      </c>
      <c r="M208" s="12">
        <v>43122</v>
      </c>
      <c r="N208" s="12">
        <v>43169</v>
      </c>
      <c r="O208" s="12">
        <v>43193</v>
      </c>
      <c r="P208" s="12">
        <v>43202</v>
      </c>
      <c r="Q208" s="12">
        <v>43225</v>
      </c>
      <c r="R208" s="12">
        <v>43102</v>
      </c>
      <c r="S208">
        <v>67</v>
      </c>
      <c r="T208">
        <v>91</v>
      </c>
      <c r="U208">
        <v>123</v>
      </c>
      <c r="V208">
        <v>248</v>
      </c>
      <c r="W208">
        <v>20</v>
      </c>
    </row>
    <row r="209" spans="1:23" x14ac:dyDescent="0.35">
      <c r="A209" t="s">
        <v>51</v>
      </c>
      <c r="B209" t="s">
        <v>52</v>
      </c>
      <c r="C209">
        <v>3</v>
      </c>
      <c r="D209">
        <v>1</v>
      </c>
      <c r="E209">
        <v>301</v>
      </c>
      <c r="F209">
        <v>2</v>
      </c>
      <c r="G209">
        <v>3</v>
      </c>
      <c r="H209">
        <f t="shared" si="12"/>
        <v>200</v>
      </c>
      <c r="I209">
        <v>200</v>
      </c>
      <c r="J209" t="s">
        <v>61</v>
      </c>
      <c r="K209">
        <v>40</v>
      </c>
      <c r="L209">
        <v>2</v>
      </c>
      <c r="M209" s="12">
        <v>43121</v>
      </c>
      <c r="N209" s="12">
        <v>43169</v>
      </c>
      <c r="O209" s="12">
        <v>43193</v>
      </c>
      <c r="P209" s="12">
        <v>43204</v>
      </c>
      <c r="Q209" s="12">
        <v>43228</v>
      </c>
      <c r="R209" s="12">
        <v>43102</v>
      </c>
      <c r="S209">
        <v>67</v>
      </c>
      <c r="T209">
        <v>91</v>
      </c>
      <c r="U209">
        <v>126</v>
      </c>
      <c r="V209">
        <v>320</v>
      </c>
      <c r="W209">
        <v>20</v>
      </c>
    </row>
    <row r="210" spans="1:23" x14ac:dyDescent="0.35">
      <c r="A210" t="s">
        <v>51</v>
      </c>
      <c r="B210" t="s">
        <v>52</v>
      </c>
      <c r="C210">
        <v>3</v>
      </c>
      <c r="D210">
        <v>2</v>
      </c>
      <c r="E210">
        <v>302</v>
      </c>
      <c r="F210">
        <v>2</v>
      </c>
      <c r="G210">
        <v>11</v>
      </c>
      <c r="H210">
        <f t="shared" si="12"/>
        <v>200</v>
      </c>
      <c r="I210">
        <v>200</v>
      </c>
      <c r="J210" t="s">
        <v>65</v>
      </c>
      <c r="K210">
        <v>23</v>
      </c>
      <c r="L210">
        <v>2</v>
      </c>
      <c r="M210" s="12">
        <v>43121</v>
      </c>
      <c r="N210" s="12">
        <v>43168</v>
      </c>
      <c r="O210" s="12">
        <v>43196</v>
      </c>
      <c r="P210" s="12">
        <v>43204</v>
      </c>
      <c r="Q210" s="12">
        <v>43225</v>
      </c>
      <c r="R210" s="12">
        <v>43102</v>
      </c>
      <c r="S210">
        <v>66</v>
      </c>
      <c r="T210">
        <v>94</v>
      </c>
      <c r="U210">
        <v>123</v>
      </c>
      <c r="V210">
        <v>184</v>
      </c>
      <c r="W210">
        <v>100</v>
      </c>
    </row>
    <row r="211" spans="1:23" x14ac:dyDescent="0.35">
      <c r="A211" t="s">
        <v>51</v>
      </c>
      <c r="B211" t="s">
        <v>52</v>
      </c>
      <c r="C211">
        <v>3</v>
      </c>
      <c r="D211">
        <v>3</v>
      </c>
      <c r="E211">
        <v>303</v>
      </c>
      <c r="F211">
        <v>2</v>
      </c>
      <c r="G211">
        <v>8</v>
      </c>
      <c r="H211">
        <f t="shared" si="12"/>
        <v>200</v>
      </c>
      <c r="I211">
        <v>200</v>
      </c>
      <c r="J211" t="s">
        <v>65</v>
      </c>
      <c r="K211">
        <v>26</v>
      </c>
      <c r="L211">
        <v>2</v>
      </c>
      <c r="M211" s="12">
        <v>43121</v>
      </c>
      <c r="N211" s="12">
        <v>43170</v>
      </c>
      <c r="O211" s="12">
        <v>43196</v>
      </c>
      <c r="P211" s="12">
        <v>43203</v>
      </c>
      <c r="Q211" s="12">
        <v>43225</v>
      </c>
      <c r="R211" s="12">
        <v>43102</v>
      </c>
      <c r="S211">
        <v>68</v>
      </c>
      <c r="T211">
        <v>94</v>
      </c>
      <c r="U211">
        <v>123</v>
      </c>
      <c r="V211">
        <v>208</v>
      </c>
      <c r="W211">
        <v>80</v>
      </c>
    </row>
    <row r="212" spans="1:23" x14ac:dyDescent="0.35">
      <c r="A212" t="s">
        <v>51</v>
      </c>
      <c r="B212" t="s">
        <v>52</v>
      </c>
      <c r="C212">
        <v>3</v>
      </c>
      <c r="D212">
        <v>4</v>
      </c>
      <c r="E212">
        <v>304</v>
      </c>
      <c r="F212">
        <v>2</v>
      </c>
      <c r="G212">
        <v>9</v>
      </c>
      <c r="H212">
        <f t="shared" si="12"/>
        <v>200</v>
      </c>
      <c r="I212">
        <v>200</v>
      </c>
      <c r="J212" t="s">
        <v>61</v>
      </c>
      <c r="K212">
        <v>37</v>
      </c>
      <c r="L212">
        <v>2</v>
      </c>
      <c r="M212" s="12">
        <v>43121</v>
      </c>
      <c r="N212" s="12">
        <v>43170</v>
      </c>
      <c r="O212" s="12">
        <v>43196</v>
      </c>
      <c r="P212" s="12">
        <v>43204</v>
      </c>
      <c r="Q212" s="12">
        <v>43227</v>
      </c>
      <c r="R212" s="12">
        <v>43102</v>
      </c>
      <c r="S212">
        <v>68</v>
      </c>
      <c r="T212">
        <v>94</v>
      </c>
      <c r="U212">
        <v>125</v>
      </c>
      <c r="V212">
        <v>296</v>
      </c>
      <c r="W212">
        <v>80</v>
      </c>
    </row>
    <row r="213" spans="1:23" x14ac:dyDescent="0.35">
      <c r="A213" t="s">
        <v>51</v>
      </c>
      <c r="B213" t="s">
        <v>52</v>
      </c>
      <c r="C213">
        <v>3</v>
      </c>
      <c r="D213">
        <v>5</v>
      </c>
      <c r="E213">
        <v>305</v>
      </c>
      <c r="F213">
        <v>2</v>
      </c>
      <c r="G213">
        <v>2</v>
      </c>
      <c r="H213">
        <f t="shared" si="12"/>
        <v>200</v>
      </c>
      <c r="I213">
        <v>200</v>
      </c>
      <c r="J213" t="s">
        <v>65</v>
      </c>
      <c r="K213">
        <v>18</v>
      </c>
      <c r="L213">
        <v>2</v>
      </c>
      <c r="M213" s="12">
        <v>43121</v>
      </c>
      <c r="N213" s="12">
        <v>43169</v>
      </c>
      <c r="O213" s="12">
        <v>43196</v>
      </c>
      <c r="P213" s="12">
        <v>43202</v>
      </c>
      <c r="Q213" s="12">
        <v>43225</v>
      </c>
      <c r="R213" s="12">
        <v>43102</v>
      </c>
      <c r="S213">
        <v>67</v>
      </c>
      <c r="T213">
        <v>94</v>
      </c>
      <c r="U213">
        <v>123</v>
      </c>
      <c r="V213">
        <v>144</v>
      </c>
      <c r="W213">
        <v>20</v>
      </c>
    </row>
    <row r="214" spans="1:23" x14ac:dyDescent="0.35">
      <c r="A214" t="s">
        <v>51</v>
      </c>
      <c r="B214" t="s">
        <v>52</v>
      </c>
      <c r="C214">
        <v>3</v>
      </c>
      <c r="D214">
        <v>6</v>
      </c>
      <c r="E214">
        <v>306</v>
      </c>
      <c r="F214">
        <v>2</v>
      </c>
      <c r="G214">
        <v>4</v>
      </c>
      <c r="H214">
        <f t="shared" si="12"/>
        <v>200</v>
      </c>
      <c r="I214">
        <v>200</v>
      </c>
      <c r="J214" t="s">
        <v>55</v>
      </c>
      <c r="K214">
        <v>28</v>
      </c>
      <c r="L214">
        <v>0</v>
      </c>
      <c r="M214" s="12">
        <v>43133</v>
      </c>
      <c r="N214" s="12">
        <v>43173</v>
      </c>
      <c r="O214" s="12">
        <v>43201</v>
      </c>
      <c r="P214" s="12">
        <v>43200</v>
      </c>
      <c r="Q214" s="12">
        <v>43229</v>
      </c>
      <c r="R214" s="12">
        <v>43112</v>
      </c>
      <c r="S214">
        <v>61</v>
      </c>
      <c r="T214">
        <v>89</v>
      </c>
      <c r="U214">
        <v>117</v>
      </c>
      <c r="V214">
        <v>224</v>
      </c>
      <c r="W214">
        <v>50</v>
      </c>
    </row>
    <row r="215" spans="1:23" x14ac:dyDescent="0.35">
      <c r="A215" t="s">
        <v>51</v>
      </c>
      <c r="B215" t="s">
        <v>52</v>
      </c>
      <c r="C215">
        <v>4</v>
      </c>
      <c r="D215">
        <v>1</v>
      </c>
      <c r="E215">
        <v>401</v>
      </c>
      <c r="F215">
        <v>2</v>
      </c>
      <c r="G215">
        <v>6</v>
      </c>
      <c r="H215">
        <f t="shared" si="12"/>
        <v>200</v>
      </c>
      <c r="I215">
        <v>200</v>
      </c>
      <c r="J215" t="s">
        <v>61</v>
      </c>
      <c r="K215">
        <v>47</v>
      </c>
      <c r="L215">
        <v>2</v>
      </c>
      <c r="M215" s="12">
        <v>43121</v>
      </c>
      <c r="N215" s="12">
        <v>43169</v>
      </c>
      <c r="O215" s="12">
        <v>43196</v>
      </c>
      <c r="P215" s="12">
        <v>43204</v>
      </c>
      <c r="Q215" s="12">
        <v>43228</v>
      </c>
      <c r="R215" s="12">
        <v>43102</v>
      </c>
      <c r="S215">
        <v>67</v>
      </c>
      <c r="T215">
        <v>94</v>
      </c>
      <c r="U215">
        <v>126</v>
      </c>
      <c r="V215">
        <v>376</v>
      </c>
      <c r="W215">
        <v>50</v>
      </c>
    </row>
    <row r="216" spans="1:23" x14ac:dyDescent="0.35">
      <c r="A216" t="s">
        <v>51</v>
      </c>
      <c r="B216" t="s">
        <v>52</v>
      </c>
      <c r="C216">
        <v>4</v>
      </c>
      <c r="D216">
        <v>2</v>
      </c>
      <c r="E216">
        <v>402</v>
      </c>
      <c r="F216">
        <v>2</v>
      </c>
      <c r="G216">
        <v>5</v>
      </c>
      <c r="H216">
        <f t="shared" si="12"/>
        <v>200</v>
      </c>
      <c r="I216">
        <v>200</v>
      </c>
      <c r="J216" t="s">
        <v>65</v>
      </c>
      <c r="K216">
        <v>25</v>
      </c>
      <c r="L216">
        <v>2</v>
      </c>
      <c r="M216" s="12">
        <v>43121</v>
      </c>
      <c r="N216" s="12">
        <v>43167</v>
      </c>
      <c r="O216" s="12">
        <v>43192</v>
      </c>
      <c r="P216" s="12">
        <v>43203</v>
      </c>
      <c r="Q216" s="12">
        <v>43225</v>
      </c>
      <c r="R216" s="12">
        <v>43102</v>
      </c>
      <c r="S216">
        <v>65</v>
      </c>
      <c r="T216">
        <v>90</v>
      </c>
      <c r="U216">
        <v>123</v>
      </c>
      <c r="V216">
        <v>200</v>
      </c>
      <c r="W216">
        <v>50</v>
      </c>
    </row>
    <row r="217" spans="1:23" x14ac:dyDescent="0.35">
      <c r="A217" t="s">
        <v>51</v>
      </c>
      <c r="B217" t="s">
        <v>52</v>
      </c>
      <c r="C217">
        <v>4</v>
      </c>
      <c r="D217">
        <v>3</v>
      </c>
      <c r="E217">
        <v>403</v>
      </c>
      <c r="F217">
        <v>2</v>
      </c>
      <c r="G217">
        <v>10</v>
      </c>
      <c r="H217">
        <f t="shared" si="12"/>
        <v>200</v>
      </c>
      <c r="I217">
        <v>200</v>
      </c>
      <c r="J217" t="s">
        <v>55</v>
      </c>
      <c r="K217">
        <v>26</v>
      </c>
      <c r="L217">
        <v>0</v>
      </c>
      <c r="M217" s="12">
        <v>43133</v>
      </c>
      <c r="N217" s="12">
        <v>43173</v>
      </c>
      <c r="O217" s="12">
        <v>43201</v>
      </c>
      <c r="P217" s="12">
        <v>43210</v>
      </c>
      <c r="Q217" s="12">
        <v>43229</v>
      </c>
      <c r="R217" s="12">
        <v>43112</v>
      </c>
      <c r="S217">
        <v>61</v>
      </c>
      <c r="T217">
        <v>89</v>
      </c>
      <c r="U217">
        <v>117</v>
      </c>
      <c r="V217">
        <v>208</v>
      </c>
      <c r="W217">
        <v>100</v>
      </c>
    </row>
    <row r="218" spans="1:23" x14ac:dyDescent="0.35">
      <c r="A218" t="s">
        <v>51</v>
      </c>
      <c r="B218" t="s">
        <v>52</v>
      </c>
      <c r="C218">
        <v>4</v>
      </c>
      <c r="D218">
        <v>4</v>
      </c>
      <c r="E218">
        <v>404</v>
      </c>
      <c r="F218">
        <v>2</v>
      </c>
      <c r="G218">
        <v>1</v>
      </c>
      <c r="H218">
        <f t="shared" si="12"/>
        <v>200</v>
      </c>
      <c r="I218">
        <v>200</v>
      </c>
      <c r="J218" t="s">
        <v>55</v>
      </c>
      <c r="K218">
        <v>30</v>
      </c>
      <c r="L218">
        <v>0</v>
      </c>
      <c r="M218" s="12">
        <v>43133</v>
      </c>
      <c r="N218" s="12">
        <v>43173</v>
      </c>
      <c r="O218" s="12">
        <v>43202</v>
      </c>
      <c r="P218" s="12">
        <v>43210</v>
      </c>
      <c r="Q218" s="12">
        <v>43229</v>
      </c>
      <c r="R218" s="12">
        <v>43112</v>
      </c>
      <c r="S218">
        <v>61</v>
      </c>
      <c r="T218">
        <v>90</v>
      </c>
      <c r="U218">
        <v>117</v>
      </c>
      <c r="V218">
        <v>240</v>
      </c>
      <c r="W218">
        <v>20</v>
      </c>
    </row>
    <row r="219" spans="1:23" x14ac:dyDescent="0.35">
      <c r="A219" t="s">
        <v>51</v>
      </c>
      <c r="B219" t="s">
        <v>52</v>
      </c>
      <c r="C219">
        <v>4</v>
      </c>
      <c r="D219">
        <v>5</v>
      </c>
      <c r="E219">
        <v>405</v>
      </c>
      <c r="F219">
        <v>2</v>
      </c>
      <c r="G219">
        <v>7</v>
      </c>
      <c r="H219">
        <f t="shared" si="12"/>
        <v>200</v>
      </c>
      <c r="I219">
        <v>200</v>
      </c>
      <c r="J219" t="s">
        <v>55</v>
      </c>
      <c r="K219">
        <v>34</v>
      </c>
      <c r="L219">
        <v>0</v>
      </c>
      <c r="M219" s="12">
        <v>43133</v>
      </c>
      <c r="N219" s="12">
        <v>43173</v>
      </c>
      <c r="O219" s="12">
        <v>43202</v>
      </c>
      <c r="P219" s="12">
        <v>43210</v>
      </c>
      <c r="Q219" s="12">
        <v>43229</v>
      </c>
      <c r="R219" s="12">
        <v>43112</v>
      </c>
      <c r="S219">
        <v>61</v>
      </c>
      <c r="T219">
        <v>90</v>
      </c>
      <c r="U219">
        <v>117</v>
      </c>
      <c r="V219">
        <v>272</v>
      </c>
      <c r="W219">
        <v>80</v>
      </c>
    </row>
    <row r="220" spans="1:23" x14ac:dyDescent="0.35">
      <c r="A220" t="s">
        <v>51</v>
      </c>
      <c r="B220" t="s">
        <v>52</v>
      </c>
      <c r="C220">
        <v>4</v>
      </c>
      <c r="D220">
        <v>6</v>
      </c>
      <c r="E220">
        <v>406</v>
      </c>
      <c r="F220">
        <v>2</v>
      </c>
      <c r="G220">
        <v>12</v>
      </c>
      <c r="H220">
        <f t="shared" si="12"/>
        <v>200</v>
      </c>
      <c r="I220">
        <v>200</v>
      </c>
      <c r="J220" t="s">
        <v>61</v>
      </c>
      <c r="K220">
        <v>37</v>
      </c>
      <c r="L220">
        <v>3</v>
      </c>
      <c r="M220" s="12">
        <v>43120</v>
      </c>
      <c r="N220" s="12">
        <v>43169</v>
      </c>
      <c r="O220" s="12">
        <v>43198</v>
      </c>
      <c r="P220" s="12">
        <v>43208</v>
      </c>
      <c r="Q220" s="12">
        <v>43227</v>
      </c>
      <c r="R220" s="12">
        <v>43102</v>
      </c>
      <c r="S220">
        <v>67</v>
      </c>
      <c r="T220">
        <v>96</v>
      </c>
      <c r="U220">
        <v>125</v>
      </c>
      <c r="V220">
        <v>296</v>
      </c>
      <c r="W220">
        <v>100</v>
      </c>
    </row>
    <row r="221" spans="1:23" x14ac:dyDescent="0.35">
      <c r="A221" t="s">
        <v>51</v>
      </c>
      <c r="B221" t="s">
        <v>52</v>
      </c>
      <c r="C221">
        <v>5</v>
      </c>
      <c r="D221">
        <v>1</v>
      </c>
      <c r="E221">
        <v>501</v>
      </c>
      <c r="F221">
        <v>3</v>
      </c>
      <c r="G221">
        <v>10</v>
      </c>
      <c r="H221">
        <f t="shared" si="12"/>
        <v>200</v>
      </c>
      <c r="I221">
        <v>200</v>
      </c>
      <c r="J221" t="s">
        <v>55</v>
      </c>
      <c r="K221">
        <v>27</v>
      </c>
      <c r="L221">
        <v>1</v>
      </c>
      <c r="M221" s="12">
        <v>43133</v>
      </c>
      <c r="N221" s="12">
        <v>43173</v>
      </c>
      <c r="O221" s="12">
        <v>43199</v>
      </c>
      <c r="P221" s="12">
        <v>43209</v>
      </c>
      <c r="Q221" s="12">
        <v>43230</v>
      </c>
      <c r="R221" s="12">
        <v>43112</v>
      </c>
      <c r="S221">
        <v>61</v>
      </c>
      <c r="T221">
        <v>87</v>
      </c>
      <c r="U221">
        <v>118</v>
      </c>
      <c r="V221">
        <v>216</v>
      </c>
      <c r="W221">
        <v>100</v>
      </c>
    </row>
    <row r="222" spans="1:23" x14ac:dyDescent="0.35">
      <c r="A222" t="s">
        <v>51</v>
      </c>
      <c r="B222" t="s">
        <v>52</v>
      </c>
      <c r="C222">
        <v>5</v>
      </c>
      <c r="D222">
        <v>2</v>
      </c>
      <c r="E222">
        <v>502</v>
      </c>
      <c r="F222">
        <v>3</v>
      </c>
      <c r="G222">
        <v>11</v>
      </c>
      <c r="H222">
        <f t="shared" si="12"/>
        <v>200</v>
      </c>
      <c r="I222">
        <v>200</v>
      </c>
      <c r="J222" t="s">
        <v>65</v>
      </c>
      <c r="K222">
        <v>23</v>
      </c>
      <c r="L222">
        <v>2</v>
      </c>
      <c r="M222" s="12">
        <v>43121</v>
      </c>
      <c r="N222" s="12">
        <v>43169</v>
      </c>
      <c r="O222" s="12">
        <v>43192</v>
      </c>
      <c r="P222" s="12">
        <v>43202</v>
      </c>
      <c r="Q222" s="12">
        <v>43225</v>
      </c>
      <c r="R222" s="12">
        <v>43102</v>
      </c>
      <c r="S222">
        <v>67</v>
      </c>
      <c r="T222">
        <v>90</v>
      </c>
      <c r="U222">
        <v>123</v>
      </c>
      <c r="V222">
        <v>184</v>
      </c>
      <c r="W222">
        <v>100</v>
      </c>
    </row>
    <row r="223" spans="1:23" x14ac:dyDescent="0.35">
      <c r="A223" t="s">
        <v>51</v>
      </c>
      <c r="B223" t="s">
        <v>52</v>
      </c>
      <c r="C223">
        <v>5</v>
      </c>
      <c r="D223">
        <v>3</v>
      </c>
      <c r="E223">
        <v>503</v>
      </c>
      <c r="F223">
        <v>3</v>
      </c>
      <c r="G223">
        <v>12</v>
      </c>
      <c r="H223">
        <f t="shared" si="12"/>
        <v>200</v>
      </c>
      <c r="I223">
        <v>200</v>
      </c>
      <c r="J223" t="s">
        <v>61</v>
      </c>
      <c r="K223">
        <v>47</v>
      </c>
      <c r="L223">
        <v>2</v>
      </c>
      <c r="M223" s="12">
        <v>43121</v>
      </c>
      <c r="N223" s="12">
        <v>43167</v>
      </c>
      <c r="O223" s="12">
        <v>43198</v>
      </c>
      <c r="P223" s="12">
        <v>43208</v>
      </c>
      <c r="Q223" s="12">
        <v>43227</v>
      </c>
      <c r="R223" s="12">
        <v>43102</v>
      </c>
      <c r="S223">
        <v>65</v>
      </c>
      <c r="T223">
        <v>96</v>
      </c>
      <c r="U223">
        <v>125</v>
      </c>
      <c r="V223">
        <v>376</v>
      </c>
      <c r="W223">
        <v>100</v>
      </c>
    </row>
    <row r="224" spans="1:23" x14ac:dyDescent="0.35">
      <c r="A224" t="s">
        <v>51</v>
      </c>
      <c r="B224" t="s">
        <v>52</v>
      </c>
      <c r="C224">
        <v>5</v>
      </c>
      <c r="D224">
        <v>4</v>
      </c>
      <c r="E224">
        <v>504</v>
      </c>
      <c r="F224">
        <v>3</v>
      </c>
      <c r="G224">
        <v>6</v>
      </c>
      <c r="H224">
        <f t="shared" si="12"/>
        <v>200</v>
      </c>
      <c r="I224">
        <v>200</v>
      </c>
      <c r="J224" t="s">
        <v>61</v>
      </c>
      <c r="K224">
        <v>43</v>
      </c>
      <c r="L224">
        <v>2</v>
      </c>
      <c r="M224" s="12">
        <v>43121</v>
      </c>
      <c r="N224" s="12">
        <v>43169</v>
      </c>
      <c r="O224" s="12">
        <v>43196</v>
      </c>
      <c r="P224" s="12">
        <v>43203</v>
      </c>
      <c r="Q224" s="12">
        <v>43227</v>
      </c>
      <c r="R224" s="12">
        <v>43102</v>
      </c>
      <c r="S224">
        <v>67</v>
      </c>
      <c r="T224">
        <v>94</v>
      </c>
      <c r="U224">
        <v>125</v>
      </c>
      <c r="V224">
        <v>344</v>
      </c>
      <c r="W224">
        <v>50</v>
      </c>
    </row>
    <row r="225" spans="1:23" x14ac:dyDescent="0.35">
      <c r="A225" t="s">
        <v>51</v>
      </c>
      <c r="B225" t="s">
        <v>52</v>
      </c>
      <c r="C225">
        <v>5</v>
      </c>
      <c r="D225">
        <v>5</v>
      </c>
      <c r="E225">
        <v>505</v>
      </c>
      <c r="F225">
        <v>3</v>
      </c>
      <c r="G225">
        <v>3</v>
      </c>
      <c r="H225">
        <f t="shared" si="12"/>
        <v>200</v>
      </c>
      <c r="I225">
        <v>200</v>
      </c>
      <c r="J225" t="s">
        <v>61</v>
      </c>
      <c r="K225">
        <v>39</v>
      </c>
      <c r="L225">
        <v>2</v>
      </c>
      <c r="M225" s="12">
        <v>43121</v>
      </c>
      <c r="N225" s="12">
        <v>43166</v>
      </c>
      <c r="O225" s="12">
        <v>43192</v>
      </c>
      <c r="P225" s="12">
        <v>43204</v>
      </c>
      <c r="Q225" s="12">
        <v>43227</v>
      </c>
      <c r="R225" s="12">
        <v>43102</v>
      </c>
      <c r="S225">
        <v>64</v>
      </c>
      <c r="T225">
        <v>90</v>
      </c>
      <c r="U225">
        <v>125</v>
      </c>
      <c r="V225">
        <v>312</v>
      </c>
      <c r="W225">
        <v>20</v>
      </c>
    </row>
    <row r="226" spans="1:23" x14ac:dyDescent="0.35">
      <c r="A226" t="s">
        <v>51</v>
      </c>
      <c r="B226" t="s">
        <v>52</v>
      </c>
      <c r="C226">
        <v>5</v>
      </c>
      <c r="D226">
        <v>6</v>
      </c>
      <c r="E226">
        <v>506</v>
      </c>
      <c r="F226">
        <v>3</v>
      </c>
      <c r="G226">
        <v>7</v>
      </c>
      <c r="H226">
        <f t="shared" si="12"/>
        <v>200</v>
      </c>
      <c r="I226">
        <v>200</v>
      </c>
      <c r="J226" t="s">
        <v>55</v>
      </c>
      <c r="K226">
        <v>29</v>
      </c>
      <c r="L226">
        <v>0</v>
      </c>
      <c r="M226" s="12">
        <v>43133</v>
      </c>
      <c r="N226" s="12">
        <v>43173</v>
      </c>
      <c r="O226" s="12">
        <v>43201</v>
      </c>
      <c r="P226" s="12">
        <v>43210</v>
      </c>
      <c r="Q226" s="12">
        <v>43229</v>
      </c>
      <c r="R226" s="12">
        <v>43112</v>
      </c>
      <c r="S226">
        <v>61</v>
      </c>
      <c r="T226">
        <v>89</v>
      </c>
      <c r="U226">
        <v>117</v>
      </c>
      <c r="V226">
        <v>232</v>
      </c>
      <c r="W226">
        <v>80</v>
      </c>
    </row>
    <row r="227" spans="1:23" x14ac:dyDescent="0.35">
      <c r="A227" t="s">
        <v>51</v>
      </c>
      <c r="B227" t="s">
        <v>52</v>
      </c>
      <c r="C227">
        <v>6</v>
      </c>
      <c r="D227">
        <v>1</v>
      </c>
      <c r="E227">
        <v>601</v>
      </c>
      <c r="F227">
        <v>3</v>
      </c>
      <c r="G227">
        <v>5</v>
      </c>
      <c r="H227">
        <f t="shared" si="12"/>
        <v>200</v>
      </c>
      <c r="I227">
        <v>200</v>
      </c>
      <c r="J227" t="s">
        <v>65</v>
      </c>
      <c r="K227">
        <v>30</v>
      </c>
      <c r="L227">
        <v>2</v>
      </c>
      <c r="M227" s="12">
        <v>43121</v>
      </c>
      <c r="N227" s="12">
        <v>43168</v>
      </c>
      <c r="O227" s="12">
        <v>43193</v>
      </c>
      <c r="P227" s="12">
        <v>43201</v>
      </c>
      <c r="Q227" s="12">
        <v>43225</v>
      </c>
      <c r="R227" s="12">
        <v>43102</v>
      </c>
      <c r="S227">
        <v>66</v>
      </c>
      <c r="T227">
        <v>91</v>
      </c>
      <c r="U227">
        <v>123</v>
      </c>
      <c r="V227">
        <v>240</v>
      </c>
      <c r="W227">
        <v>50</v>
      </c>
    </row>
    <row r="228" spans="1:23" x14ac:dyDescent="0.35">
      <c r="A228" t="s">
        <v>51</v>
      </c>
      <c r="B228" t="s">
        <v>52</v>
      </c>
      <c r="C228">
        <v>6</v>
      </c>
      <c r="D228">
        <v>2</v>
      </c>
      <c r="E228">
        <v>602</v>
      </c>
      <c r="F228">
        <v>3</v>
      </c>
      <c r="G228">
        <v>1</v>
      </c>
      <c r="H228">
        <f t="shared" si="12"/>
        <v>200</v>
      </c>
      <c r="I228">
        <v>200</v>
      </c>
      <c r="J228" t="s">
        <v>55</v>
      </c>
      <c r="K228">
        <v>23</v>
      </c>
      <c r="L228">
        <v>0</v>
      </c>
      <c r="M228" s="12">
        <v>43133</v>
      </c>
      <c r="N228" s="12">
        <v>43172</v>
      </c>
      <c r="O228" s="12">
        <v>43201</v>
      </c>
      <c r="P228" s="12">
        <v>43210</v>
      </c>
      <c r="Q228" s="12">
        <v>43231</v>
      </c>
      <c r="R228" s="12">
        <v>43112</v>
      </c>
      <c r="S228">
        <v>60</v>
      </c>
      <c r="T228">
        <v>89</v>
      </c>
      <c r="U228">
        <v>119</v>
      </c>
      <c r="V228">
        <v>184</v>
      </c>
      <c r="W228">
        <v>20</v>
      </c>
    </row>
    <row r="229" spans="1:23" x14ac:dyDescent="0.35">
      <c r="A229" t="s">
        <v>51</v>
      </c>
      <c r="B229" t="s">
        <v>52</v>
      </c>
      <c r="C229">
        <v>6</v>
      </c>
      <c r="D229">
        <v>3</v>
      </c>
      <c r="E229">
        <v>603</v>
      </c>
      <c r="F229">
        <v>3</v>
      </c>
      <c r="G229">
        <v>2</v>
      </c>
      <c r="H229">
        <f t="shared" si="12"/>
        <v>200</v>
      </c>
      <c r="I229">
        <v>200</v>
      </c>
      <c r="J229" t="s">
        <v>65</v>
      </c>
      <c r="K229">
        <v>39</v>
      </c>
      <c r="L229">
        <v>2</v>
      </c>
      <c r="M229" s="12">
        <v>43121</v>
      </c>
      <c r="N229" s="12">
        <v>43168</v>
      </c>
      <c r="O229" s="12">
        <v>43196</v>
      </c>
      <c r="P229" s="12">
        <v>43204</v>
      </c>
      <c r="Q229" s="12">
        <v>43225</v>
      </c>
      <c r="R229" s="12">
        <v>43102</v>
      </c>
      <c r="S229">
        <v>66</v>
      </c>
      <c r="T229">
        <v>94</v>
      </c>
      <c r="U229">
        <v>123</v>
      </c>
      <c r="V229">
        <v>312</v>
      </c>
      <c r="W229">
        <v>20</v>
      </c>
    </row>
    <row r="230" spans="1:23" x14ac:dyDescent="0.35">
      <c r="A230" t="s">
        <v>51</v>
      </c>
      <c r="B230" t="s">
        <v>52</v>
      </c>
      <c r="C230">
        <v>6</v>
      </c>
      <c r="D230">
        <v>4</v>
      </c>
      <c r="E230">
        <v>604</v>
      </c>
      <c r="F230">
        <v>3</v>
      </c>
      <c r="G230">
        <v>4</v>
      </c>
      <c r="H230">
        <f t="shared" si="12"/>
        <v>200</v>
      </c>
      <c r="I230">
        <v>200</v>
      </c>
      <c r="J230" t="s">
        <v>55</v>
      </c>
      <c r="K230">
        <v>31</v>
      </c>
      <c r="L230">
        <v>0</v>
      </c>
      <c r="M230" s="12">
        <v>43133</v>
      </c>
      <c r="N230" s="12">
        <v>43173</v>
      </c>
      <c r="O230" s="12">
        <v>43201</v>
      </c>
      <c r="P230" s="12">
        <v>43210</v>
      </c>
      <c r="Q230" s="12">
        <v>43229</v>
      </c>
      <c r="R230" s="12">
        <v>43112</v>
      </c>
      <c r="S230">
        <v>61</v>
      </c>
      <c r="T230">
        <v>89</v>
      </c>
      <c r="U230">
        <v>117</v>
      </c>
      <c r="V230">
        <v>248</v>
      </c>
      <c r="W230">
        <v>50</v>
      </c>
    </row>
    <row r="231" spans="1:23" x14ac:dyDescent="0.35">
      <c r="A231" t="s">
        <v>51</v>
      </c>
      <c r="B231" t="s">
        <v>52</v>
      </c>
      <c r="C231">
        <v>6</v>
      </c>
      <c r="D231">
        <v>5</v>
      </c>
      <c r="E231">
        <v>605</v>
      </c>
      <c r="F231">
        <v>3</v>
      </c>
      <c r="G231">
        <v>9</v>
      </c>
      <c r="H231">
        <f t="shared" si="12"/>
        <v>200</v>
      </c>
      <c r="I231">
        <v>200</v>
      </c>
      <c r="J231" t="s">
        <v>61</v>
      </c>
      <c r="K231">
        <v>40</v>
      </c>
      <c r="L231">
        <v>2</v>
      </c>
      <c r="M231" s="12">
        <v>43121</v>
      </c>
      <c r="N231" s="12">
        <v>43167</v>
      </c>
      <c r="O231" s="12">
        <v>43201</v>
      </c>
      <c r="P231" s="12">
        <v>43210</v>
      </c>
      <c r="Q231" s="12">
        <v>43228</v>
      </c>
      <c r="R231" s="12">
        <v>43102</v>
      </c>
      <c r="S231">
        <v>65</v>
      </c>
      <c r="T231">
        <v>99</v>
      </c>
      <c r="U231">
        <v>126</v>
      </c>
      <c r="V231">
        <v>320</v>
      </c>
      <c r="W231">
        <v>80</v>
      </c>
    </row>
    <row r="232" spans="1:23" x14ac:dyDescent="0.35">
      <c r="A232" t="s">
        <v>51</v>
      </c>
      <c r="B232" t="s">
        <v>52</v>
      </c>
      <c r="C232">
        <v>6</v>
      </c>
      <c r="D232">
        <v>6</v>
      </c>
      <c r="E232">
        <v>606</v>
      </c>
      <c r="F232">
        <v>3</v>
      </c>
      <c r="G232">
        <v>8</v>
      </c>
      <c r="H232">
        <f t="shared" si="12"/>
        <v>200</v>
      </c>
      <c r="I232">
        <v>200</v>
      </c>
      <c r="J232" t="s">
        <v>65</v>
      </c>
      <c r="K232">
        <v>34</v>
      </c>
      <c r="L232">
        <v>3</v>
      </c>
      <c r="M232" s="12">
        <v>43120</v>
      </c>
      <c r="N232" s="12">
        <v>43167</v>
      </c>
      <c r="O232" s="12">
        <v>43196</v>
      </c>
      <c r="P232" s="12">
        <v>43203</v>
      </c>
      <c r="Q232" s="12">
        <v>43225</v>
      </c>
      <c r="R232" s="12">
        <v>43102</v>
      </c>
      <c r="S232">
        <v>65</v>
      </c>
      <c r="T232">
        <v>94</v>
      </c>
      <c r="U232">
        <v>123</v>
      </c>
      <c r="V232">
        <v>272</v>
      </c>
      <c r="W232">
        <v>80</v>
      </c>
    </row>
    <row r="233" spans="1:23" x14ac:dyDescent="0.35">
      <c r="A233" t="s">
        <v>51</v>
      </c>
      <c r="B233" t="s">
        <v>52</v>
      </c>
      <c r="C233">
        <v>7</v>
      </c>
      <c r="D233">
        <v>1</v>
      </c>
      <c r="E233">
        <v>701</v>
      </c>
      <c r="F233">
        <v>4</v>
      </c>
      <c r="G233">
        <v>9</v>
      </c>
      <c r="H233">
        <f t="shared" si="12"/>
        <v>200</v>
      </c>
      <c r="I233">
        <v>200</v>
      </c>
      <c r="J233" t="s">
        <v>61</v>
      </c>
      <c r="K233">
        <v>35</v>
      </c>
      <c r="L233">
        <v>2</v>
      </c>
      <c r="M233" s="12">
        <v>43121</v>
      </c>
      <c r="N233" s="12">
        <v>43167</v>
      </c>
      <c r="O233" s="12">
        <v>43196</v>
      </c>
      <c r="P233" s="12">
        <v>43204</v>
      </c>
      <c r="Q233" s="12">
        <v>43227</v>
      </c>
      <c r="R233" s="12">
        <v>43102</v>
      </c>
      <c r="S233">
        <v>65</v>
      </c>
      <c r="T233">
        <v>94</v>
      </c>
      <c r="U233">
        <v>125</v>
      </c>
      <c r="V233">
        <v>280</v>
      </c>
      <c r="W233">
        <v>80</v>
      </c>
    </row>
    <row r="234" spans="1:23" x14ac:dyDescent="0.35">
      <c r="A234" t="s">
        <v>51</v>
      </c>
      <c r="B234" t="s">
        <v>52</v>
      </c>
      <c r="C234">
        <v>7</v>
      </c>
      <c r="D234">
        <v>2</v>
      </c>
      <c r="E234">
        <v>702</v>
      </c>
      <c r="F234">
        <v>4</v>
      </c>
      <c r="G234">
        <v>6</v>
      </c>
      <c r="H234">
        <f t="shared" si="12"/>
        <v>200</v>
      </c>
      <c r="I234">
        <v>200</v>
      </c>
      <c r="J234" t="s">
        <v>61</v>
      </c>
      <c r="K234">
        <v>41</v>
      </c>
      <c r="L234">
        <v>2</v>
      </c>
      <c r="M234" s="12">
        <v>43121</v>
      </c>
      <c r="N234" s="12">
        <v>43169</v>
      </c>
      <c r="O234" s="12">
        <v>43200</v>
      </c>
      <c r="P234" s="12">
        <v>43209</v>
      </c>
      <c r="Q234" s="12">
        <v>43227</v>
      </c>
      <c r="R234" s="12">
        <v>43102</v>
      </c>
      <c r="S234">
        <v>67</v>
      </c>
      <c r="T234">
        <v>98</v>
      </c>
      <c r="U234">
        <v>125</v>
      </c>
      <c r="V234">
        <v>328</v>
      </c>
      <c r="W234">
        <v>50</v>
      </c>
    </row>
    <row r="235" spans="1:23" x14ac:dyDescent="0.35">
      <c r="A235" t="s">
        <v>51</v>
      </c>
      <c r="B235" t="s">
        <v>52</v>
      </c>
      <c r="C235">
        <v>7</v>
      </c>
      <c r="D235">
        <v>3</v>
      </c>
      <c r="E235">
        <v>703</v>
      </c>
      <c r="F235">
        <v>4</v>
      </c>
      <c r="G235">
        <v>1</v>
      </c>
      <c r="H235">
        <f t="shared" si="12"/>
        <v>200</v>
      </c>
      <c r="I235">
        <v>200</v>
      </c>
      <c r="J235" t="s">
        <v>55</v>
      </c>
      <c r="K235">
        <v>36</v>
      </c>
      <c r="L235">
        <v>0</v>
      </c>
      <c r="M235" s="12">
        <v>43133</v>
      </c>
      <c r="N235" s="12">
        <v>43172</v>
      </c>
      <c r="O235" s="12">
        <v>43201</v>
      </c>
      <c r="P235" s="12">
        <v>43210</v>
      </c>
      <c r="Q235" s="12">
        <v>43230</v>
      </c>
      <c r="R235" s="12">
        <v>43112</v>
      </c>
      <c r="S235">
        <v>60</v>
      </c>
      <c r="T235">
        <v>89</v>
      </c>
      <c r="U235">
        <v>118</v>
      </c>
      <c r="V235">
        <v>288</v>
      </c>
      <c r="W235">
        <v>20</v>
      </c>
    </row>
    <row r="236" spans="1:23" x14ac:dyDescent="0.35">
      <c r="A236" t="s">
        <v>51</v>
      </c>
      <c r="B236" t="s">
        <v>52</v>
      </c>
      <c r="C236">
        <v>7</v>
      </c>
      <c r="D236">
        <v>4</v>
      </c>
      <c r="E236">
        <v>704</v>
      </c>
      <c r="F236">
        <v>4</v>
      </c>
      <c r="G236">
        <v>2</v>
      </c>
      <c r="H236">
        <f t="shared" si="12"/>
        <v>200</v>
      </c>
      <c r="I236">
        <v>200</v>
      </c>
      <c r="J236" t="s">
        <v>65</v>
      </c>
      <c r="K236">
        <v>29</v>
      </c>
      <c r="L236">
        <v>2</v>
      </c>
      <c r="M236" s="12">
        <v>43121</v>
      </c>
      <c r="N236" s="12">
        <v>43169</v>
      </c>
      <c r="O236" s="12">
        <v>43197</v>
      </c>
      <c r="P236" s="12">
        <v>43204</v>
      </c>
      <c r="Q236" s="12">
        <v>43225</v>
      </c>
      <c r="R236" s="12">
        <v>43102</v>
      </c>
      <c r="S236">
        <v>67</v>
      </c>
      <c r="T236">
        <v>95</v>
      </c>
      <c r="U236">
        <v>123</v>
      </c>
      <c r="V236">
        <v>232</v>
      </c>
      <c r="W236">
        <v>20</v>
      </c>
    </row>
    <row r="237" spans="1:23" x14ac:dyDescent="0.35">
      <c r="A237" t="s">
        <v>51</v>
      </c>
      <c r="B237" t="s">
        <v>52</v>
      </c>
      <c r="C237">
        <v>7</v>
      </c>
      <c r="D237">
        <v>5</v>
      </c>
      <c r="E237">
        <v>705</v>
      </c>
      <c r="F237">
        <v>4</v>
      </c>
      <c r="G237">
        <v>10</v>
      </c>
      <c r="H237">
        <f t="shared" si="12"/>
        <v>200</v>
      </c>
      <c r="I237">
        <v>200</v>
      </c>
      <c r="J237" t="s">
        <v>55</v>
      </c>
      <c r="K237">
        <v>32</v>
      </c>
      <c r="L237">
        <v>1</v>
      </c>
      <c r="M237" s="12">
        <v>43133</v>
      </c>
      <c r="N237" s="12">
        <v>43173</v>
      </c>
      <c r="O237" s="12">
        <v>43201</v>
      </c>
      <c r="P237" s="12">
        <v>43210</v>
      </c>
      <c r="Q237" s="12">
        <v>43229</v>
      </c>
      <c r="R237" s="12">
        <v>43112</v>
      </c>
      <c r="S237">
        <v>61</v>
      </c>
      <c r="T237">
        <v>89</v>
      </c>
      <c r="U237">
        <v>117</v>
      </c>
      <c r="V237">
        <v>256</v>
      </c>
      <c r="W237">
        <v>100</v>
      </c>
    </row>
    <row r="238" spans="1:23" x14ac:dyDescent="0.35">
      <c r="A238" t="s">
        <v>51</v>
      </c>
      <c r="B238" t="s">
        <v>52</v>
      </c>
      <c r="C238">
        <v>7</v>
      </c>
      <c r="D238">
        <v>6</v>
      </c>
      <c r="E238">
        <v>706</v>
      </c>
      <c r="F238">
        <v>4</v>
      </c>
      <c r="G238">
        <v>3</v>
      </c>
      <c r="H238">
        <f t="shared" si="12"/>
        <v>200</v>
      </c>
      <c r="I238">
        <v>200</v>
      </c>
      <c r="J238" t="s">
        <v>61</v>
      </c>
      <c r="K238">
        <v>43</v>
      </c>
      <c r="L238">
        <v>3</v>
      </c>
      <c r="M238" s="12">
        <v>43120</v>
      </c>
      <c r="N238" s="12">
        <v>43171</v>
      </c>
      <c r="O238" s="12">
        <v>43200</v>
      </c>
      <c r="P238" s="12">
        <v>43209</v>
      </c>
      <c r="Q238" s="12">
        <v>43228</v>
      </c>
      <c r="R238" s="12">
        <v>43102</v>
      </c>
      <c r="S238">
        <v>69</v>
      </c>
      <c r="T238">
        <v>98</v>
      </c>
      <c r="U238">
        <v>126</v>
      </c>
      <c r="V238">
        <v>344</v>
      </c>
      <c r="W238">
        <v>20</v>
      </c>
    </row>
    <row r="239" spans="1:23" x14ac:dyDescent="0.35">
      <c r="A239" t="s">
        <v>51</v>
      </c>
      <c r="B239" t="s">
        <v>52</v>
      </c>
      <c r="C239">
        <v>8</v>
      </c>
      <c r="D239">
        <v>1</v>
      </c>
      <c r="E239">
        <v>801</v>
      </c>
      <c r="F239">
        <v>4</v>
      </c>
      <c r="G239">
        <v>11</v>
      </c>
      <c r="H239">
        <f t="shared" si="12"/>
        <v>200</v>
      </c>
      <c r="I239">
        <v>200</v>
      </c>
      <c r="J239" t="s">
        <v>65</v>
      </c>
      <c r="K239">
        <v>29</v>
      </c>
      <c r="L239">
        <v>2</v>
      </c>
      <c r="M239" s="12">
        <v>43121</v>
      </c>
      <c r="N239" s="12">
        <v>43170</v>
      </c>
      <c r="O239" s="12">
        <v>43196</v>
      </c>
      <c r="P239" s="12">
        <v>43200</v>
      </c>
      <c r="Q239" s="12">
        <v>43225</v>
      </c>
      <c r="R239" s="12">
        <v>43102</v>
      </c>
      <c r="S239">
        <v>68</v>
      </c>
      <c r="T239">
        <v>94</v>
      </c>
      <c r="U239">
        <v>123</v>
      </c>
      <c r="V239">
        <v>232</v>
      </c>
      <c r="W239">
        <v>100</v>
      </c>
    </row>
    <row r="240" spans="1:23" x14ac:dyDescent="0.35">
      <c r="A240" t="s">
        <v>51</v>
      </c>
      <c r="B240" t="s">
        <v>52</v>
      </c>
      <c r="C240">
        <v>8</v>
      </c>
      <c r="D240">
        <v>2</v>
      </c>
      <c r="E240">
        <v>802</v>
      </c>
      <c r="F240">
        <v>4</v>
      </c>
      <c r="G240">
        <v>7</v>
      </c>
      <c r="H240">
        <f t="shared" si="12"/>
        <v>200</v>
      </c>
      <c r="I240">
        <v>200</v>
      </c>
      <c r="J240" t="s">
        <v>55</v>
      </c>
      <c r="K240">
        <v>35</v>
      </c>
      <c r="L240">
        <v>0</v>
      </c>
      <c r="M240" s="12">
        <v>43133</v>
      </c>
      <c r="N240" s="12">
        <v>43173</v>
      </c>
      <c r="O240" s="12">
        <v>43201</v>
      </c>
      <c r="P240" s="12">
        <v>43210</v>
      </c>
      <c r="Q240" s="12">
        <v>43227</v>
      </c>
      <c r="R240" s="12">
        <v>43112</v>
      </c>
      <c r="S240">
        <v>61</v>
      </c>
      <c r="T240">
        <v>89</v>
      </c>
      <c r="U240">
        <v>115</v>
      </c>
      <c r="V240">
        <v>280</v>
      </c>
      <c r="W240">
        <v>80</v>
      </c>
    </row>
    <row r="241" spans="1:23" x14ac:dyDescent="0.35">
      <c r="A241" t="s">
        <v>51</v>
      </c>
      <c r="B241" t="s">
        <v>52</v>
      </c>
      <c r="C241">
        <v>8</v>
      </c>
      <c r="D241">
        <v>3</v>
      </c>
      <c r="E241">
        <v>803</v>
      </c>
      <c r="F241">
        <v>4</v>
      </c>
      <c r="G241">
        <v>4</v>
      </c>
      <c r="H241">
        <f t="shared" si="12"/>
        <v>200</v>
      </c>
      <c r="I241">
        <v>200</v>
      </c>
      <c r="J241" t="s">
        <v>55</v>
      </c>
      <c r="K241">
        <v>40</v>
      </c>
      <c r="L241">
        <v>0</v>
      </c>
      <c r="M241" s="12">
        <v>43133</v>
      </c>
      <c r="N241" s="12">
        <v>43169</v>
      </c>
      <c r="O241" s="12">
        <v>43200</v>
      </c>
      <c r="P241" s="12">
        <v>43209</v>
      </c>
      <c r="Q241" s="12">
        <v>43228</v>
      </c>
      <c r="R241" s="12">
        <v>43112</v>
      </c>
      <c r="S241">
        <v>57</v>
      </c>
      <c r="T241">
        <v>88</v>
      </c>
      <c r="U241">
        <v>116</v>
      </c>
      <c r="V241">
        <v>320</v>
      </c>
      <c r="W241">
        <v>50</v>
      </c>
    </row>
    <row r="242" spans="1:23" x14ac:dyDescent="0.35">
      <c r="A242" t="s">
        <v>51</v>
      </c>
      <c r="B242" t="s">
        <v>52</v>
      </c>
      <c r="C242">
        <v>8</v>
      </c>
      <c r="D242">
        <v>4</v>
      </c>
      <c r="E242">
        <v>804</v>
      </c>
      <c r="F242">
        <v>4</v>
      </c>
      <c r="G242">
        <v>5</v>
      </c>
      <c r="H242">
        <f t="shared" si="12"/>
        <v>200</v>
      </c>
      <c r="I242">
        <v>200</v>
      </c>
      <c r="J242" t="s">
        <v>65</v>
      </c>
      <c r="K242">
        <v>27</v>
      </c>
      <c r="L242">
        <v>2</v>
      </c>
      <c r="M242" s="12">
        <v>43121</v>
      </c>
      <c r="N242" s="12">
        <v>43170</v>
      </c>
      <c r="O242" s="12">
        <v>43198</v>
      </c>
      <c r="P242" s="12">
        <v>43204</v>
      </c>
      <c r="Q242" s="12">
        <v>43225</v>
      </c>
      <c r="R242" s="12">
        <v>43102</v>
      </c>
      <c r="S242">
        <v>68</v>
      </c>
      <c r="T242">
        <v>96</v>
      </c>
      <c r="U242">
        <v>123</v>
      </c>
      <c r="V242">
        <v>216</v>
      </c>
      <c r="W242">
        <v>50</v>
      </c>
    </row>
    <row r="243" spans="1:23" x14ac:dyDescent="0.35">
      <c r="A243" t="s">
        <v>51</v>
      </c>
      <c r="B243" t="s">
        <v>52</v>
      </c>
      <c r="C243">
        <v>8</v>
      </c>
      <c r="D243">
        <v>5</v>
      </c>
      <c r="E243">
        <v>805</v>
      </c>
      <c r="F243">
        <v>4</v>
      </c>
      <c r="G243">
        <v>8</v>
      </c>
      <c r="H243">
        <f t="shared" si="12"/>
        <v>200</v>
      </c>
      <c r="I243">
        <v>200</v>
      </c>
      <c r="J243" t="s">
        <v>65</v>
      </c>
      <c r="K243">
        <v>32</v>
      </c>
      <c r="L243">
        <v>2</v>
      </c>
      <c r="M243" s="12">
        <v>43121</v>
      </c>
      <c r="N243" s="12">
        <v>43170</v>
      </c>
      <c r="O243" s="12">
        <v>43196</v>
      </c>
      <c r="P243" s="12">
        <v>43201</v>
      </c>
      <c r="Q243" s="12">
        <v>43225</v>
      </c>
      <c r="R243" s="12">
        <v>43102</v>
      </c>
      <c r="S243">
        <v>68</v>
      </c>
      <c r="T243">
        <v>94</v>
      </c>
      <c r="U243">
        <v>123</v>
      </c>
      <c r="V243">
        <v>256</v>
      </c>
      <c r="W243">
        <v>80</v>
      </c>
    </row>
    <row r="244" spans="1:23" x14ac:dyDescent="0.35">
      <c r="A244" t="s">
        <v>51</v>
      </c>
      <c r="B244" t="s">
        <v>52</v>
      </c>
      <c r="C244">
        <v>8</v>
      </c>
      <c r="D244">
        <v>6</v>
      </c>
      <c r="E244">
        <v>806</v>
      </c>
      <c r="F244">
        <v>4</v>
      </c>
      <c r="G244">
        <v>12</v>
      </c>
      <c r="H244">
        <f t="shared" si="12"/>
        <v>200</v>
      </c>
      <c r="I244">
        <v>200</v>
      </c>
      <c r="J244" t="s">
        <v>61</v>
      </c>
      <c r="K244">
        <v>37</v>
      </c>
      <c r="L244">
        <v>3</v>
      </c>
      <c r="M244" s="12">
        <v>43120</v>
      </c>
      <c r="N244" s="12">
        <v>43168</v>
      </c>
      <c r="O244" s="12">
        <v>43199</v>
      </c>
      <c r="P244" s="12">
        <v>43209</v>
      </c>
      <c r="Q244" s="12">
        <v>43227</v>
      </c>
      <c r="R244" s="12">
        <v>43102</v>
      </c>
      <c r="S244">
        <v>66</v>
      </c>
      <c r="T244">
        <v>97</v>
      </c>
      <c r="U244">
        <v>125</v>
      </c>
      <c r="V244">
        <v>296</v>
      </c>
      <c r="W244">
        <v>100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pivot_Ntiming</vt:lpstr>
      <vt:lpstr>pivot_poNrate</vt:lpstr>
      <vt:lpstr>yield_WPopXNrate</vt:lpstr>
      <vt:lpstr>walk N timming sampling</vt:lpstr>
      <vt:lpstr>W_Ntime_ws</vt:lpstr>
      <vt:lpstr>W_Npop_ws</vt:lpstr>
      <vt:lpstr>field_density</vt:lpstr>
      <vt:lpstr>pivot_pheno</vt:lpstr>
      <vt:lpstr>Walkamin_phenology_ws</vt:lpstr>
      <vt:lpstr>Dry_season_2018Walkamin_yield_p</vt:lpstr>
      <vt:lpstr>W_Ntime_ws!_FilterDatabase</vt:lpstr>
    </vt:vector>
  </TitlesOfParts>
  <Company>University of Southern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 Radanielson</dc:creator>
  <cp:lastModifiedBy>Ando Radanielson</cp:lastModifiedBy>
  <dcterms:created xsi:type="dcterms:W3CDTF">2021-01-13T01:02:14Z</dcterms:created>
  <dcterms:modified xsi:type="dcterms:W3CDTF">2021-01-13T06:01:43Z</dcterms:modified>
</cp:coreProperties>
</file>