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Basic" sheetId="1" r:id="rId1"/>
    <sheet name="Calcs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2" l="1"/>
  <c r="I18" i="2"/>
  <c r="I17" i="2"/>
  <c r="E25" i="2" a="1"/>
  <c r="E30" i="2" a="1"/>
  <c r="E27" i="2" a="1"/>
  <c r="E20" i="2"/>
  <c r="E17" i="2"/>
  <c r="E29" i="2" a="1"/>
  <c r="E24" i="2" a="1"/>
  <c r="A7" i="1" a="1"/>
  <c r="E7" i="1" a="1"/>
  <c r="F24" i="2" l="1"/>
  <c r="E24" i="2"/>
  <c r="G24" i="2"/>
  <c r="E29" i="2"/>
  <c r="E27" i="2"/>
  <c r="G27" i="2"/>
  <c r="F27" i="2"/>
  <c r="E30" i="2"/>
  <c r="F25" i="2"/>
  <c r="E25" i="2"/>
  <c r="G25" i="2"/>
  <c r="E7" i="1"/>
  <c r="A16" i="2" s="1" a="1"/>
  <c r="A16" i="2" s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A7" i="1"/>
  <c r="A9" i="1"/>
  <c r="A11" i="1"/>
  <c r="A13" i="1"/>
  <c r="A15" i="1"/>
  <c r="A17" i="1"/>
  <c r="A19" i="1"/>
  <c r="A21" i="1"/>
  <c r="A23" i="1"/>
  <c r="A25" i="1"/>
  <c r="A27" i="1"/>
  <c r="A29" i="1"/>
  <c r="A8" i="1"/>
  <c r="A10" i="1"/>
  <c r="A12" i="1"/>
  <c r="A14" i="1"/>
  <c r="A16" i="1"/>
  <c r="A18" i="1"/>
  <c r="A20" i="1"/>
  <c r="A22" i="1"/>
  <c r="A24" i="1"/>
  <c r="A26" i="1"/>
  <c r="A28" i="1"/>
  <c r="E1" i="2"/>
  <c r="A20" i="2"/>
  <c r="A24" i="2"/>
  <c r="A28" i="2"/>
  <c r="A32" i="2"/>
  <c r="A36" i="2"/>
  <c r="A40" i="2"/>
  <c r="A17" i="2"/>
  <c r="A21" i="2"/>
  <c r="A25" i="2"/>
  <c r="A29" i="2"/>
  <c r="A33" i="2"/>
  <c r="A37" i="2"/>
  <c r="A19" i="2"/>
  <c r="A23" i="2"/>
  <c r="A27" i="2"/>
  <c r="A31" i="2"/>
  <c r="A35" i="2"/>
  <c r="A39" i="2"/>
  <c r="A18" i="2"/>
  <c r="A22" i="2"/>
  <c r="A26" i="2"/>
  <c r="A30" i="2"/>
  <c r="A34" i="2"/>
  <c r="A38" i="2"/>
  <c r="B16" i="2" a="1"/>
  <c r="B24" i="2"/>
  <c r="B31" i="2"/>
  <c r="B19" i="2"/>
  <c r="B17" i="2"/>
  <c r="B37" i="2"/>
  <c r="G7" i="1" a="1"/>
  <c r="J15" i="2" a="1"/>
  <c r="B26" i="2"/>
  <c r="B23" i="2"/>
  <c r="B35" i="2"/>
  <c r="B27" i="2"/>
  <c r="B38" i="2"/>
  <c r="B25" i="2"/>
  <c r="B20" i="2"/>
  <c r="B32" i="2"/>
  <c r="B40" i="2"/>
  <c r="B29" i="2"/>
  <c r="B36" i="2"/>
  <c r="B30" i="2"/>
  <c r="B18" i="2"/>
  <c r="B22" i="2"/>
  <c r="B34" i="2"/>
  <c r="B28" i="2"/>
  <c r="B21" i="2"/>
  <c r="B33" i="2"/>
  <c r="B39" i="2"/>
  <c r="C7" i="1" a="1"/>
  <c r="I7" i="1" a="1"/>
  <c r="M15" i="2" l="1"/>
  <c r="M16" i="2"/>
  <c r="M17" i="2"/>
  <c r="M18" i="2"/>
  <c r="M19" i="2"/>
  <c r="L15" i="2"/>
  <c r="L16" i="2"/>
  <c r="L17" i="2"/>
  <c r="L18" i="2"/>
  <c r="L19" i="2"/>
  <c r="K15" i="2"/>
  <c r="K16" i="2"/>
  <c r="K17" i="2"/>
  <c r="K18" i="2"/>
  <c r="K19" i="2"/>
  <c r="J15" i="2"/>
  <c r="J16" i="2"/>
  <c r="J17" i="2"/>
  <c r="J18" i="2"/>
  <c r="J19" i="2"/>
  <c r="B16" i="2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C8" i="1"/>
  <c r="C10" i="1"/>
  <c r="C12" i="1"/>
  <c r="C14" i="1"/>
  <c r="C16" i="1"/>
  <c r="C18" i="1"/>
  <c r="C20" i="1"/>
  <c r="C22" i="1"/>
  <c r="C24" i="1"/>
  <c r="C26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30" i="1"/>
  <c r="C38" i="1"/>
  <c r="C46" i="1"/>
  <c r="C54" i="1"/>
  <c r="C62" i="1"/>
  <c r="C70" i="1"/>
  <c r="C78" i="1"/>
  <c r="C86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C272" i="1"/>
  <c r="C274" i="1"/>
  <c r="C276" i="1"/>
  <c r="C278" i="1"/>
  <c r="C280" i="1"/>
  <c r="C282" i="1"/>
  <c r="C284" i="1"/>
  <c r="C286" i="1"/>
  <c r="C288" i="1"/>
  <c r="C290" i="1"/>
  <c r="C292" i="1"/>
  <c r="C294" i="1"/>
  <c r="C296" i="1"/>
  <c r="C298" i="1"/>
  <c r="C300" i="1"/>
  <c r="C302" i="1"/>
  <c r="C34" i="1"/>
  <c r="C42" i="1"/>
  <c r="C50" i="1"/>
  <c r="C58" i="1"/>
  <c r="C66" i="1"/>
  <c r="C74" i="1"/>
  <c r="C82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29" i="1"/>
  <c r="C231" i="1"/>
  <c r="C233" i="1"/>
  <c r="C235" i="1"/>
  <c r="C237" i="1"/>
  <c r="C239" i="1"/>
  <c r="C241" i="1"/>
  <c r="C243" i="1"/>
  <c r="C245" i="1"/>
  <c r="C247" i="1"/>
  <c r="C249" i="1"/>
  <c r="C251" i="1"/>
  <c r="C253" i="1"/>
  <c r="C255" i="1"/>
  <c r="C257" i="1"/>
  <c r="C259" i="1"/>
  <c r="C261" i="1"/>
  <c r="C263" i="1"/>
  <c r="C265" i="1"/>
  <c r="C267" i="1"/>
  <c r="C269" i="1"/>
  <c r="C271" i="1"/>
  <c r="C273" i="1"/>
  <c r="C275" i="1"/>
  <c r="C277" i="1"/>
  <c r="C279" i="1"/>
  <c r="C281" i="1"/>
  <c r="C283" i="1"/>
  <c r="C285" i="1"/>
  <c r="C287" i="1"/>
  <c r="C289" i="1"/>
  <c r="C291" i="1"/>
  <c r="C293" i="1"/>
  <c r="C295" i="1"/>
  <c r="C297" i="1"/>
  <c r="C299" i="1"/>
  <c r="C301" i="1"/>
  <c r="C303" i="1"/>
  <c r="D16" i="2"/>
  <c r="D32" i="2"/>
  <c r="D21" i="2"/>
  <c r="D27" i="2"/>
  <c r="D18" i="2"/>
  <c r="D34" i="2"/>
  <c r="D20" i="2"/>
  <c r="D36" i="2"/>
  <c r="D25" i="2"/>
  <c r="D31" i="2"/>
  <c r="D22" i="2"/>
  <c r="D24" i="2"/>
  <c r="D29" i="2"/>
  <c r="D19" i="2"/>
  <c r="D35" i="2"/>
  <c r="D26" i="2"/>
  <c r="D28" i="2"/>
  <c r="D17" i="2"/>
  <c r="D33" i="2"/>
  <c r="D23" i="2"/>
  <c r="D30" i="2"/>
  <c r="G10" i="1"/>
  <c r="G9" i="1"/>
  <c r="G7" i="1"/>
  <c r="E11" i="2" s="1"/>
  <c r="G8" i="1"/>
  <c r="E18" i="2"/>
  <c r="E16" i="2"/>
  <c r="E33" i="2"/>
  <c r="E34" i="2"/>
  <c r="E32" i="2"/>
  <c r="E22" i="2"/>
  <c r="E26" i="2" a="1"/>
  <c r="E21" i="2"/>
  <c r="E19" i="2"/>
  <c r="E36" i="2"/>
  <c r="E31" i="2"/>
  <c r="E35" i="2"/>
  <c r="E28" i="2"/>
  <c r="E23" i="2" a="1"/>
  <c r="F23" i="2" l="1"/>
  <c r="E23" i="2"/>
  <c r="G23" i="2"/>
  <c r="G26" i="2"/>
  <c r="E26" i="2"/>
  <c r="F26" i="2"/>
</calcChain>
</file>

<file path=xl/comments1.xml><?xml version="1.0" encoding="utf-8"?>
<comments xmlns="http://schemas.openxmlformats.org/spreadsheetml/2006/main">
  <authors>
    <author>Wendel Marcus</author>
  </authors>
  <commentList>
    <comment ref="B15" authorId="0">
      <text>
        <r>
          <rPr>
            <sz val="9"/>
            <color indexed="81"/>
            <rFont val="Segoe UI"/>
            <family val="2"/>
          </rPr>
          <t xml:space="preserve">All properties are in SI units.
</t>
        </r>
      </text>
    </comment>
    <comment ref="E15" authorId="0">
      <text>
        <r>
          <rPr>
            <sz val="9"/>
            <color indexed="81"/>
            <rFont val="Segoe UI"/>
            <family val="2"/>
          </rPr>
          <t xml:space="preserve">All properties are in SI units, at the specified basis, i.e. enthalpy can be in J/kg or J/mol
</t>
        </r>
      </text>
    </comment>
    <comment ref="J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K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L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M16" authorId="0">
      <text>
        <r>
          <rPr>
            <b/>
            <sz val="9"/>
            <color indexed="81"/>
            <rFont val="Segoe UI"/>
            <family val="2"/>
          </rPr>
          <t>This is the phase mole fraction in the mixture.</t>
        </r>
      </text>
    </comment>
    <comment ref="J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7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8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J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K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L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  <comment ref="M19" authorId="0">
      <text>
        <r>
          <rPr>
            <b/>
            <sz val="9"/>
            <color indexed="81"/>
            <rFont val="Segoe UI"/>
            <family val="2"/>
          </rPr>
          <t>This is the compound mole fraction in the phase.</t>
        </r>
      </text>
    </comment>
  </commentList>
</comments>
</file>

<file path=xl/sharedStrings.xml><?xml version="1.0" encoding="utf-8"?>
<sst xmlns="http://schemas.openxmlformats.org/spreadsheetml/2006/main" count="42" uniqueCount="37">
  <si>
    <t>Basic Functions</t>
  </si>
  <si>
    <t>GetCompoundPropList</t>
  </si>
  <si>
    <t>GetPhaseList</t>
  </si>
  <si>
    <t>GetCompoundList</t>
  </si>
  <si>
    <t>GetPropPackList</t>
  </si>
  <si>
    <t>GetPropList</t>
  </si>
  <si>
    <t>Calculation Functions</t>
  </si>
  <si>
    <t>GetSingleCompProp</t>
  </si>
  <si>
    <t>Sample Mixture:</t>
  </si>
  <si>
    <t>Methane</t>
  </si>
  <si>
    <t>Ethane</t>
  </si>
  <si>
    <t>Propane</t>
  </si>
  <si>
    <t>Compound</t>
  </si>
  <si>
    <t>Mole Fraction</t>
  </si>
  <si>
    <t>Temperature</t>
  </si>
  <si>
    <t>K</t>
  </si>
  <si>
    <t>Pressure</t>
  </si>
  <si>
    <t>Pa</t>
  </si>
  <si>
    <t>Property</t>
  </si>
  <si>
    <t>Value</t>
  </si>
  <si>
    <t>CalcProp</t>
  </si>
  <si>
    <t>Phase</t>
  </si>
  <si>
    <t>Basis</t>
  </si>
  <si>
    <t>Molar</t>
  </si>
  <si>
    <t>Selected Property Package</t>
  </si>
  <si>
    <t>PTFlash</t>
  </si>
  <si>
    <t>Mol Frac / Phase</t>
  </si>
  <si>
    <t>Returns a list of supported Property Packages.</t>
  </si>
  <si>
    <t>Returns a list of supported compounds.</t>
  </si>
  <si>
    <t>Returns a list of supported single-compound properties.</t>
  </si>
  <si>
    <t>Returns a list of supported phases.</t>
  </si>
  <si>
    <t>Returns a list of supported phase properties.</t>
  </si>
  <si>
    <t>Calculates properties specific to a single compound.</t>
  </si>
  <si>
    <t>Calculates the phase equilibrium of a mixture at specified conditions</t>
  </si>
  <si>
    <t>All DWSIM functions returns values in arrays.</t>
  </si>
  <si>
    <t>Calculates properties of a given mixture in a specified state 
(phase and conditions)</t>
  </si>
  <si>
    <t>Due to long calculation times automatic recalculation is deactivated. Press F9 for manual recalculation!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</si>
</sst>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0" fillId="3" borderId="9" xfId="0" applyFill="1" applyBorder="1"/>
    <xf numFmtId="2" fontId="3" fillId="3" borderId="10" xfId="0" applyNumberFormat="1" applyFont="1" applyFill="1" applyBorder="1" applyAlignment="1">
      <alignment horizontal="right"/>
    </xf>
    <xf numFmtId="0" fontId="0" fillId="3" borderId="11" xfId="0" applyFill="1" applyBorder="1"/>
    <xf numFmtId="2" fontId="3" fillId="3" borderId="12" xfId="0" applyNumberFormat="1" applyFont="1" applyFill="1" applyBorder="1" applyAlignment="1">
      <alignment horizontal="right"/>
    </xf>
    <xf numFmtId="0" fontId="0" fillId="3" borderId="0" xfId="0" applyFill="1" applyBorder="1"/>
    <xf numFmtId="0" fontId="0" fillId="2" borderId="1" xfId="0" applyFill="1" applyBorder="1"/>
    <xf numFmtId="0" fontId="0" fillId="2" borderId="0" xfId="0" applyFill="1" applyBorder="1"/>
    <xf numFmtId="0" fontId="9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6" xfId="0" applyFill="1" applyBorder="1"/>
    <xf numFmtId="0" fontId="0" fillId="2" borderId="18" xfId="0" applyFill="1" applyBorder="1"/>
    <xf numFmtId="0" fontId="0" fillId="2" borderId="7" xfId="0" applyFill="1" applyBorder="1"/>
    <xf numFmtId="0" fontId="2" fillId="6" borderId="19" xfId="0" applyFont="1" applyFill="1" applyBorder="1"/>
    <xf numFmtId="0" fontId="0" fillId="6" borderId="14" xfId="0" applyFill="1" applyBorder="1"/>
    <xf numFmtId="0" fontId="5" fillId="6" borderId="14" xfId="0" applyFont="1" applyFill="1" applyBorder="1"/>
    <xf numFmtId="0" fontId="0" fillId="6" borderId="20" xfId="0" applyFill="1" applyBorder="1"/>
    <xf numFmtId="0" fontId="2" fillId="6" borderId="8" xfId="0" applyFont="1" applyFill="1" applyBorder="1"/>
    <xf numFmtId="0" fontId="2" fillId="6" borderId="8" xfId="0" applyFont="1" applyFill="1" applyBorder="1" applyAlignment="1">
      <alignment horizontal="right"/>
    </xf>
    <xf numFmtId="0" fontId="5" fillId="6" borderId="8" xfId="0" applyFont="1" applyFill="1" applyBorder="1"/>
    <xf numFmtId="0" fontId="0" fillId="6" borderId="8" xfId="0" applyFill="1" applyBorder="1"/>
    <xf numFmtId="0" fontId="0" fillId="3" borderId="18" xfId="0" applyFill="1" applyBorder="1"/>
    <xf numFmtId="0" fontId="0" fillId="3" borderId="7" xfId="0" applyFill="1" applyBorder="1"/>
    <xf numFmtId="0" fontId="0" fillId="3" borderId="21" xfId="0" applyFill="1" applyBorder="1"/>
    <xf numFmtId="0" fontId="2" fillId="3" borderId="8" xfId="0" applyFont="1" applyFill="1" applyBorder="1"/>
    <xf numFmtId="165" fontId="3" fillId="3" borderId="8" xfId="0" applyNumberFormat="1" applyFont="1" applyFill="1" applyBorder="1"/>
    <xf numFmtId="165" fontId="3" fillId="3" borderId="22" xfId="0" applyNumberFormat="1" applyFont="1" applyFill="1" applyBorder="1"/>
    <xf numFmtId="0" fontId="0" fillId="3" borderId="23" xfId="0" applyFill="1" applyBorder="1"/>
    <xf numFmtId="165" fontId="3" fillId="3" borderId="10" xfId="0" applyNumberFormat="1" applyFont="1" applyFill="1" applyBorder="1"/>
    <xf numFmtId="165" fontId="3" fillId="3" borderId="24" xfId="0" applyNumberFormat="1" applyFont="1" applyFill="1" applyBorder="1"/>
    <xf numFmtId="0" fontId="4" fillId="3" borderId="8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/>
    <xf numFmtId="164" fontId="3" fillId="3" borderId="24" xfId="0" applyNumberFormat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0" fontId="0" fillId="2" borderId="26" xfId="0" applyFill="1" applyBorder="1"/>
    <xf numFmtId="0" fontId="1" fillId="2" borderId="26" xfId="0" applyFont="1" applyFill="1" applyBorder="1"/>
    <xf numFmtId="0" fontId="0" fillId="2" borderId="27" xfId="0" applyFill="1" applyBorder="1"/>
    <xf numFmtId="0" fontId="0" fillId="3" borderId="29" xfId="0" applyFill="1" applyBorder="1"/>
    <xf numFmtId="0" fontId="3" fillId="3" borderId="29" xfId="0" applyFont="1" applyFill="1" applyBorder="1"/>
    <xf numFmtId="0" fontId="0" fillId="3" borderId="30" xfId="0" applyFill="1" applyBorder="1"/>
    <xf numFmtId="0" fontId="3" fillId="3" borderId="31" xfId="0" applyFont="1" applyFill="1" applyBorder="1"/>
    <xf numFmtId="0" fontId="8" fillId="4" borderId="2" xfId="0" applyFont="1" applyFill="1" applyBorder="1"/>
    <xf numFmtId="0" fontId="2" fillId="4" borderId="3" xfId="0" applyFont="1" applyFill="1" applyBorder="1"/>
    <xf numFmtId="0" fontId="0" fillId="4" borderId="6" xfId="0" applyFont="1" applyFill="1" applyBorder="1" applyAlignment="1">
      <alignment vertical="top"/>
    </xf>
    <xf numFmtId="0" fontId="0" fillId="4" borderId="7" xfId="0" applyFont="1" applyFill="1" applyBorder="1"/>
    <xf numFmtId="0" fontId="2" fillId="4" borderId="21" xfId="0" applyFont="1" applyFill="1" applyBorder="1"/>
    <xf numFmtId="0" fontId="0" fillId="4" borderId="3" xfId="0" applyFill="1" applyBorder="1"/>
    <xf numFmtId="0" fontId="0" fillId="4" borderId="21" xfId="0" applyFill="1" applyBorder="1"/>
    <xf numFmtId="0" fontId="0" fillId="6" borderId="2" xfId="0" applyFill="1" applyBorder="1"/>
    <xf numFmtId="0" fontId="0" fillId="6" borderId="3" xfId="0" applyFill="1" applyBorder="1"/>
    <xf numFmtId="0" fontId="2" fillId="6" borderId="6" xfId="0" applyFont="1" applyFill="1" applyBorder="1"/>
    <xf numFmtId="0" fontId="5" fillId="6" borderId="7" xfId="0" applyFont="1" applyFill="1" applyBorder="1"/>
    <xf numFmtId="0" fontId="2" fillId="6" borderId="2" xfId="0" applyFont="1" applyFill="1" applyBorder="1"/>
    <xf numFmtId="0" fontId="5" fillId="6" borderId="21" xfId="0" applyFont="1" applyFill="1" applyBorder="1"/>
    <xf numFmtId="0" fontId="0" fillId="6" borderId="21" xfId="0" applyFill="1" applyBorder="1"/>
    <xf numFmtId="0" fontId="5" fillId="6" borderId="18" xfId="0" applyFont="1" applyFill="1" applyBorder="1"/>
    <xf numFmtId="0" fontId="0" fillId="6" borderId="18" xfId="0" applyFill="1" applyBorder="1"/>
    <xf numFmtId="0" fontId="0" fillId="6" borderId="7" xfId="0" applyFill="1" applyBorder="1"/>
    <xf numFmtId="0" fontId="2" fillId="4" borderId="32" xfId="0" applyFont="1" applyFill="1" applyBorder="1"/>
    <xf numFmtId="0" fontId="0" fillId="4" borderId="33" xfId="0" applyFill="1" applyBorder="1"/>
    <xf numFmtId="0" fontId="0" fillId="4" borderId="34" xfId="0" applyFill="1" applyBorder="1"/>
    <xf numFmtId="0" fontId="3" fillId="3" borderId="28" xfId="0" applyFont="1" applyFill="1" applyBorder="1"/>
    <xf numFmtId="0" fontId="3" fillId="3" borderId="30" xfId="0" applyFont="1" applyFill="1" applyBorder="1"/>
    <xf numFmtId="0" fontId="0" fillId="0" borderId="0" xfId="0" applyAlignment="1">
      <alignment horizontal="left" vertical="top" wrapText="1"/>
    </xf>
    <xf numFmtId="0" fontId="10" fillId="2" borderId="25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0" fillId="4" borderId="33" xfId="0" applyFill="1" applyBorder="1" applyAlignment="1">
      <alignment horizontal="left" vertical="top" wrapText="1"/>
    </xf>
    <xf numFmtId="0" fontId="0" fillId="4" borderId="34" xfId="0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18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selection activeCell="A27" sqref="A27"/>
    </sheetView>
  </sheetViews>
  <sheetFormatPr defaultColWidth="9.140625" defaultRowHeight="15" x14ac:dyDescent="0.25"/>
  <cols>
    <col min="1" max="1" width="41.5703125" customWidth="1"/>
    <col min="3" max="3" width="35.5703125" customWidth="1"/>
    <col min="5" max="5" width="39.140625" bestFit="1" customWidth="1"/>
    <col min="7" max="7" width="17.5703125" customWidth="1"/>
    <col min="9" max="9" width="26.7109375" customWidth="1"/>
  </cols>
  <sheetData>
    <row r="1" spans="1:9" ht="24" thickBot="1" x14ac:dyDescent="0.4">
      <c r="A1" s="81" t="s">
        <v>0</v>
      </c>
      <c r="B1" s="51"/>
      <c r="C1" s="52" t="s">
        <v>34</v>
      </c>
      <c r="D1" s="51"/>
      <c r="E1" s="53"/>
    </row>
    <row r="2" spans="1:9" ht="15.75" thickBot="1" x14ac:dyDescent="0.3">
      <c r="A2" s="82" t="s">
        <v>36</v>
      </c>
      <c r="B2" s="83"/>
      <c r="C2" s="83"/>
      <c r="D2" s="83"/>
      <c r="E2" s="84"/>
    </row>
    <row r="3" spans="1:9" ht="15.75" thickBot="1" x14ac:dyDescent="0.3"/>
    <row r="4" spans="1:9" x14ac:dyDescent="0.25">
      <c r="A4" s="75" t="s">
        <v>4</v>
      </c>
      <c r="B4" s="1"/>
      <c r="C4" s="75" t="s">
        <v>3</v>
      </c>
      <c r="D4" s="1"/>
      <c r="E4" s="75" t="s">
        <v>1</v>
      </c>
      <c r="F4" s="1"/>
      <c r="G4" s="75" t="s">
        <v>2</v>
      </c>
      <c r="H4" s="1"/>
      <c r="I4" s="75" t="s">
        <v>5</v>
      </c>
    </row>
    <row r="5" spans="1:9" ht="15" customHeight="1" x14ac:dyDescent="0.25">
      <c r="A5" s="76" t="s">
        <v>27</v>
      </c>
      <c r="C5" s="76" t="s">
        <v>28</v>
      </c>
      <c r="E5" s="85" t="s">
        <v>29</v>
      </c>
      <c r="G5" s="85" t="s">
        <v>30</v>
      </c>
      <c r="H5" s="80"/>
      <c r="I5" s="85" t="s">
        <v>31</v>
      </c>
    </row>
    <row r="6" spans="1:9" ht="15.75" thickBot="1" x14ac:dyDescent="0.3">
      <c r="A6" s="77"/>
      <c r="C6" s="76"/>
      <c r="E6" s="85"/>
      <c r="G6" s="86"/>
      <c r="H6" s="80"/>
      <c r="I6" s="85"/>
    </row>
    <row r="7" spans="1:9" x14ac:dyDescent="0.25">
      <c r="A7" s="57" t="str">
        <f t="array" ref="A7:A29">_xll.GetPropPackList()</f>
        <v>FPROPS</v>
      </c>
      <c r="C7" s="78" t="str">
        <f t="array" ref="C7:C303">_xll.GetCompoundList(A10)</f>
        <v>Air</v>
      </c>
      <c r="E7" s="78" t="str">
        <f t="array" ref="E7:E38">_xll.GetCompoundPropList()</f>
        <v>molecularweight</v>
      </c>
      <c r="G7" s="78" t="str">
        <f t="array" ref="G7:G10">_xll.GetPhaseList(A10)</f>
        <v>Vapor</v>
      </c>
      <c r="I7" s="78" t="str">
        <f t="array" ref="I7:I32">_xll.GetPropList(A10)</f>
        <v>compressibilityFactor</v>
      </c>
    </row>
    <row r="8" spans="1:9" x14ac:dyDescent="0.25">
      <c r="A8" s="55" t="str">
        <v>CoolProp</v>
      </c>
      <c r="C8" s="55" t="str">
        <v>Argon</v>
      </c>
      <c r="E8" s="55" t="str">
        <v>criticaltemperature</v>
      </c>
      <c r="G8" s="55" t="str">
        <v>Liquid</v>
      </c>
      <c r="I8" s="55" t="str">
        <v>heatCapacityCp</v>
      </c>
    </row>
    <row r="9" spans="1:9" x14ac:dyDescent="0.25">
      <c r="A9" s="55" t="str">
        <v>PC-SAFT</v>
      </c>
      <c r="C9" s="55" t="str">
        <v>Bromine</v>
      </c>
      <c r="E9" s="55" t="str">
        <v>criticalpressure</v>
      </c>
      <c r="G9" s="55" t="str">
        <v>Liquid2</v>
      </c>
      <c r="I9" s="55" t="str">
        <v>heatCapacityCv</v>
      </c>
    </row>
    <row r="10" spans="1:9" ht="15.75" thickBot="1" x14ac:dyDescent="0.3">
      <c r="A10" s="55" t="str">
        <v>Peng-Robinson (PR)</v>
      </c>
      <c r="C10" s="55" t="str">
        <v>Carbon tetrachloride</v>
      </c>
      <c r="E10" s="55" t="str">
        <v>criticalvolume</v>
      </c>
      <c r="G10" s="79" t="str">
        <v>Solid</v>
      </c>
      <c r="I10" s="55" t="str">
        <v>excessEnthalpy</v>
      </c>
    </row>
    <row r="11" spans="1:9" x14ac:dyDescent="0.25">
      <c r="A11" s="55" t="str">
        <v>Peng-Robinson-Stryjek-Vera 2 (PRSV2-M)</v>
      </c>
      <c r="C11" s="55" t="str">
        <v>Carbon monoxide</v>
      </c>
      <c r="E11" s="55" t="str">
        <v>criticalcompressibilityfactor</v>
      </c>
      <c r="I11" s="55" t="str">
        <v>excessEntropy</v>
      </c>
    </row>
    <row r="12" spans="1:9" x14ac:dyDescent="0.25">
      <c r="A12" s="55" t="str">
        <v>Peng-Robinson-Stryjek-Vera 2 (PRSV2-VL)</v>
      </c>
      <c r="C12" s="55" t="str">
        <v>Carbon dioxide</v>
      </c>
      <c r="E12" s="55" t="str">
        <v>acentricfactor</v>
      </c>
      <c r="I12" s="55" t="str">
        <v>viscosity</v>
      </c>
    </row>
    <row r="13" spans="1:9" x14ac:dyDescent="0.25">
      <c r="A13" s="55" t="str">
        <v>Soave-Redlich-Kwong (SRK)</v>
      </c>
      <c r="C13" s="55" t="str">
        <v>Carbon disulfide</v>
      </c>
      <c r="E13" s="55" t="str">
        <v>normalboilingpoint</v>
      </c>
      <c r="I13" s="55" t="str">
        <v>thermalConductivity</v>
      </c>
    </row>
    <row r="14" spans="1:9" x14ac:dyDescent="0.25">
      <c r="A14" s="55" t="str">
        <v>Peng-Robinson / Lee-Kesler (PR/LK)</v>
      </c>
      <c r="C14" s="55" t="str">
        <v>Phosgene</v>
      </c>
      <c r="E14" s="55" t="str">
        <v>idealgasgibbsfreeenergyofformationat25c</v>
      </c>
      <c r="I14" s="55" t="str">
        <v>fugacity</v>
      </c>
    </row>
    <row r="15" spans="1:9" x14ac:dyDescent="0.25">
      <c r="A15" s="55" t="str">
        <v>UNIFAC</v>
      </c>
      <c r="C15" s="55" t="str">
        <v>Trichloroacetyl chloride</v>
      </c>
      <c r="E15" s="55" t="str">
        <v>idealgasenthalpyofformationat25c</v>
      </c>
      <c r="I15" s="55" t="str">
        <v>fugacityCoefficient</v>
      </c>
    </row>
    <row r="16" spans="1:9" x14ac:dyDescent="0.25">
      <c r="A16" s="55" t="str">
        <v>UNIFAC-LL</v>
      </c>
      <c r="C16" s="55" t="str">
        <v>Hydrogen chloride</v>
      </c>
      <c r="E16" s="55" t="str">
        <v>casregistrynumber</v>
      </c>
      <c r="I16" s="55" t="str">
        <v>activity</v>
      </c>
    </row>
    <row r="17" spans="1:9" x14ac:dyDescent="0.25">
      <c r="A17" s="55" t="str">
        <v>Modified UNIFAC (Dortmund)</v>
      </c>
      <c r="C17" s="55" t="str">
        <v>Chlorine</v>
      </c>
      <c r="E17" s="55" t="str">
        <v>chemicalformula</v>
      </c>
      <c r="I17" s="55" t="str">
        <v>activityCoefficient</v>
      </c>
    </row>
    <row r="18" spans="1:9" x14ac:dyDescent="0.25">
      <c r="A18" s="55" t="str">
        <v>Modified UNIFAC (NIST)</v>
      </c>
      <c r="C18" s="55" t="str">
        <v>Hydrogen iodide</v>
      </c>
      <c r="E18" s="55" t="str">
        <v>boilingPointTemperature</v>
      </c>
      <c r="I18" s="55" t="str">
        <v>logFugacityCoefficient</v>
      </c>
    </row>
    <row r="19" spans="1:9" x14ac:dyDescent="0.25">
      <c r="A19" s="55" t="str">
        <v>NRTL</v>
      </c>
      <c r="C19" s="55" t="str">
        <v>Hydrogen</v>
      </c>
      <c r="E19" s="55" t="str">
        <v>heatOfVaporization</v>
      </c>
      <c r="I19" s="55" t="str">
        <v>volume</v>
      </c>
    </row>
    <row r="20" spans="1:9" x14ac:dyDescent="0.25">
      <c r="A20" s="55" t="str">
        <v>UNIQUAC</v>
      </c>
      <c r="C20" s="55" t="str">
        <v>Water</v>
      </c>
      <c r="E20" s="55" t="str">
        <v>idealGasEnthalpy</v>
      </c>
      <c r="I20" s="55" t="str">
        <v>density</v>
      </c>
    </row>
    <row r="21" spans="1:9" x14ac:dyDescent="0.25">
      <c r="A21" s="55" t="str">
        <v>Chao-Seader</v>
      </c>
      <c r="C21" s="55" t="str">
        <v>Hydrogen sulfide</v>
      </c>
      <c r="E21" s="55" t="str">
        <v>idealGasEntropy</v>
      </c>
      <c r="I21" s="55" t="str">
        <v>enthalpy</v>
      </c>
    </row>
    <row r="22" spans="1:9" x14ac:dyDescent="0.25">
      <c r="A22" s="55" t="str">
        <v>Grayson-Streed</v>
      </c>
      <c r="C22" s="55" t="str">
        <v>Ammonia</v>
      </c>
      <c r="E22" s="55" t="str">
        <v>idealGasHeatCapacity</v>
      </c>
      <c r="I22" s="55" t="str">
        <v>entropy</v>
      </c>
    </row>
    <row r="23" spans="1:9" x14ac:dyDescent="0.25">
      <c r="A23" s="55" t="str">
        <v>Lee-Kesler-Plöcker</v>
      </c>
      <c r="C23" s="55" t="str">
        <v>Neon</v>
      </c>
      <c r="E23" s="55" t="str">
        <v>vaporPressure</v>
      </c>
      <c r="I23" s="55" t="str">
        <v>enthalpyF</v>
      </c>
    </row>
    <row r="24" spans="1:9" x14ac:dyDescent="0.25">
      <c r="A24" s="55" t="str">
        <v>Raoult's Law</v>
      </c>
      <c r="C24" s="55" t="str">
        <v>Nitric acid</v>
      </c>
      <c r="E24" s="55" t="str">
        <v>viscosityOfLiquid</v>
      </c>
      <c r="I24" s="55" t="str">
        <v>entropyF</v>
      </c>
    </row>
    <row r="25" spans="1:9" x14ac:dyDescent="0.25">
      <c r="A25" s="55" t="str">
        <v>IAPWS-IF97 Steam Tables</v>
      </c>
      <c r="C25" s="55" t="str">
        <v>Nitric oxide</v>
      </c>
      <c r="E25" s="55" t="str">
        <v>heatCapacityOfLiquid</v>
      </c>
      <c r="I25" s="55" t="str">
        <v>enthalpyNF</v>
      </c>
    </row>
    <row r="26" spans="1:9" x14ac:dyDescent="0.25">
      <c r="A26" s="55" t="str">
        <v>IAPWS-08 Seawater</v>
      </c>
      <c r="C26" s="55" t="str">
        <v>Nitrogen dioxide</v>
      </c>
      <c r="E26" s="55" t="str">
        <v>heatCapacityOfSolid</v>
      </c>
      <c r="I26" s="55" t="str">
        <v>entropyNF</v>
      </c>
    </row>
    <row r="27" spans="1:9" x14ac:dyDescent="0.25">
      <c r="A27" s="54" t="str">
        <v>Sour Water</v>
      </c>
      <c r="C27" s="55" t="str">
        <v>Nitrogen</v>
      </c>
      <c r="E27" s="55" t="str">
        <v>thermalConductivityOfLiquid</v>
      </c>
      <c r="I27" s="55" t="str">
        <v>molecularWeight</v>
      </c>
    </row>
    <row r="28" spans="1:9" x14ac:dyDescent="0.25">
      <c r="A28" s="54" t="e">
        <v>#N/A</v>
      </c>
      <c r="C28" s="55" t="str">
        <v>Nitrous oxide</v>
      </c>
      <c r="E28" s="55" t="str">
        <v>thermalConductivityOfVapor</v>
      </c>
      <c r="I28" s="54" t="e">
        <v>#N/A</v>
      </c>
    </row>
    <row r="29" spans="1:9" ht="15.75" thickBot="1" x14ac:dyDescent="0.3">
      <c r="A29" s="56" t="e">
        <v>#N/A</v>
      </c>
      <c r="C29" s="55" t="str">
        <v>Oxygen</v>
      </c>
      <c r="E29" s="55" t="str">
        <v>viscosityOfVapor</v>
      </c>
      <c r="I29" s="54" t="e">
        <v>#N/A</v>
      </c>
    </row>
    <row r="30" spans="1:9" x14ac:dyDescent="0.25">
      <c r="C30" s="55" t="str">
        <v>Sulfur dioxide</v>
      </c>
      <c r="E30" s="55" t="e">
        <v>#N/A</v>
      </c>
      <c r="I30" s="54" t="e">
        <v>#N/A</v>
      </c>
    </row>
    <row r="31" spans="1:9" x14ac:dyDescent="0.25">
      <c r="C31" s="55" t="str">
        <v>Sulfur trioxide</v>
      </c>
      <c r="E31" s="55" t="e">
        <v>#N/A</v>
      </c>
      <c r="I31" s="54" t="e">
        <v>#N/A</v>
      </c>
    </row>
    <row r="32" spans="1:9" ht="15.75" thickBot="1" x14ac:dyDescent="0.3">
      <c r="C32" s="55" t="str">
        <v>Chloroform</v>
      </c>
      <c r="E32" s="54" t="e">
        <v>#N/A</v>
      </c>
      <c r="I32" s="56" t="e">
        <v>#N/A</v>
      </c>
    </row>
    <row r="33" spans="3:5" x14ac:dyDescent="0.25">
      <c r="C33" s="55" t="str">
        <v>Hydrogen cyanide</v>
      </c>
      <c r="E33" s="54" t="e">
        <v>#N/A</v>
      </c>
    </row>
    <row r="34" spans="3:5" x14ac:dyDescent="0.25">
      <c r="C34" s="55" t="str">
        <v>Formaldehyde</v>
      </c>
      <c r="E34" s="54" t="e">
        <v>#N/A</v>
      </c>
    </row>
    <row r="35" spans="3:5" x14ac:dyDescent="0.25">
      <c r="C35" s="55" t="str">
        <v>Methyl chloride</v>
      </c>
      <c r="E35" s="54" t="e">
        <v>#N/A</v>
      </c>
    </row>
    <row r="36" spans="3:5" x14ac:dyDescent="0.25">
      <c r="C36" s="55" t="str">
        <v>Methyl iodide</v>
      </c>
      <c r="E36" s="54" t="e">
        <v>#N/A</v>
      </c>
    </row>
    <row r="37" spans="3:5" x14ac:dyDescent="0.25">
      <c r="C37" s="55" t="str">
        <v>Methane</v>
      </c>
      <c r="E37" s="54" t="e">
        <v>#N/A</v>
      </c>
    </row>
    <row r="38" spans="3:5" ht="15.75" thickBot="1" x14ac:dyDescent="0.3">
      <c r="C38" s="55" t="str">
        <v>Methanol</v>
      </c>
      <c r="E38" s="56" t="e">
        <v>#N/A</v>
      </c>
    </row>
    <row r="39" spans="3:5" x14ac:dyDescent="0.25">
      <c r="C39" s="55" t="str">
        <v>Methylamine</v>
      </c>
    </row>
    <row r="40" spans="3:5" x14ac:dyDescent="0.25">
      <c r="C40" s="55" t="str">
        <v>Trichloroethylene</v>
      </c>
    </row>
    <row r="41" spans="3:5" x14ac:dyDescent="0.25">
      <c r="C41" s="55" t="str">
        <v>Dichloroacetyl chloride</v>
      </c>
    </row>
    <row r="42" spans="3:5" x14ac:dyDescent="0.25">
      <c r="C42" s="55" t="str">
        <v>Trichloroacetaldehyde</v>
      </c>
    </row>
    <row r="43" spans="3:5" x14ac:dyDescent="0.25">
      <c r="C43" s="55" t="str">
        <v>Acetylene</v>
      </c>
    </row>
    <row r="44" spans="3:5" x14ac:dyDescent="0.25">
      <c r="C44" s="55" t="str">
        <v>Dichloroacetaldehyde</v>
      </c>
    </row>
    <row r="45" spans="3:5" x14ac:dyDescent="0.25">
      <c r="C45" s="55" t="str">
        <v>Vinyl chloride</v>
      </c>
    </row>
    <row r="46" spans="3:5" x14ac:dyDescent="0.25">
      <c r="C46" s="55" t="str">
        <v>Acetyl chloride</v>
      </c>
    </row>
    <row r="47" spans="3:5" x14ac:dyDescent="0.25">
      <c r="C47" s="55" t="str">
        <v>1,1,2-trichloroethane</v>
      </c>
    </row>
    <row r="48" spans="3:5" x14ac:dyDescent="0.25">
      <c r="C48" s="55" t="str">
        <v>Acetonitrile</v>
      </c>
    </row>
    <row r="49" spans="3:3" x14ac:dyDescent="0.25">
      <c r="C49" s="55" t="str">
        <v>Ethylene</v>
      </c>
    </row>
    <row r="50" spans="3:3" x14ac:dyDescent="0.25">
      <c r="C50" s="55" t="str">
        <v>1,1-dichloroethane</v>
      </c>
    </row>
    <row r="51" spans="3:3" x14ac:dyDescent="0.25">
      <c r="C51" s="55" t="str">
        <v>1,2-dichloroethane</v>
      </c>
    </row>
    <row r="52" spans="3:3" x14ac:dyDescent="0.25">
      <c r="C52" s="55" t="str">
        <v>Acetaldehyde</v>
      </c>
    </row>
    <row r="53" spans="3:3" x14ac:dyDescent="0.25">
      <c r="C53" s="55" t="str">
        <v>Ethylene oxide</v>
      </c>
    </row>
    <row r="54" spans="3:3" x14ac:dyDescent="0.25">
      <c r="C54" s="55" t="str">
        <v>Acetic acid</v>
      </c>
    </row>
    <row r="55" spans="3:3" x14ac:dyDescent="0.25">
      <c r="C55" s="55" t="str">
        <v>Methyl formate</v>
      </c>
    </row>
    <row r="56" spans="3:3" x14ac:dyDescent="0.25">
      <c r="C56" s="55" t="str">
        <v>Ethyl chloride</v>
      </c>
    </row>
    <row r="57" spans="3:3" x14ac:dyDescent="0.25">
      <c r="C57" s="55" t="str">
        <v>Ethane</v>
      </c>
    </row>
    <row r="58" spans="3:3" x14ac:dyDescent="0.25">
      <c r="C58" s="55" t="str">
        <v>Ethanol</v>
      </c>
    </row>
    <row r="59" spans="3:3" x14ac:dyDescent="0.25">
      <c r="C59" s="55" t="str">
        <v>Dimethyl ether</v>
      </c>
    </row>
    <row r="60" spans="3:3" x14ac:dyDescent="0.25">
      <c r="C60" s="55" t="str">
        <v>Ethylene glycol</v>
      </c>
    </row>
    <row r="61" spans="3:3" x14ac:dyDescent="0.25">
      <c r="C61" s="55" t="str">
        <v>Dimethyl sulfide</v>
      </c>
    </row>
    <row r="62" spans="3:3" x14ac:dyDescent="0.25">
      <c r="C62" s="55" t="str">
        <v>Ethyl mercaptan</v>
      </c>
    </row>
    <row r="63" spans="3:3" x14ac:dyDescent="0.25">
      <c r="C63" s="55" t="str">
        <v>Ethylamine</v>
      </c>
    </row>
    <row r="64" spans="3:3" x14ac:dyDescent="0.25">
      <c r="C64" s="55" t="str">
        <v>Acrylonitrile</v>
      </c>
    </row>
    <row r="65" spans="3:3" x14ac:dyDescent="0.25">
      <c r="C65" s="55" t="str">
        <v>Methylacetylene</v>
      </c>
    </row>
    <row r="66" spans="3:3" x14ac:dyDescent="0.25">
      <c r="C66" s="55" t="str">
        <v>Propadiene</v>
      </c>
    </row>
    <row r="67" spans="3:3" x14ac:dyDescent="0.25">
      <c r="C67" s="55" t="str">
        <v>Propylene</v>
      </c>
    </row>
    <row r="68" spans="3:3" x14ac:dyDescent="0.25">
      <c r="C68" s="55" t="str">
        <v>Acetone</v>
      </c>
    </row>
    <row r="69" spans="3:3" x14ac:dyDescent="0.25">
      <c r="C69" s="55" t="str">
        <v>Ethyl formate</v>
      </c>
    </row>
    <row r="70" spans="3:3" x14ac:dyDescent="0.25">
      <c r="C70" s="55" t="str">
        <v>Methyl acetate</v>
      </c>
    </row>
    <row r="71" spans="3:3" x14ac:dyDescent="0.25">
      <c r="C71" s="55" t="str">
        <v>Propionic acid</v>
      </c>
    </row>
    <row r="72" spans="3:3" x14ac:dyDescent="0.25">
      <c r="C72" s="55" t="str">
        <v>N,n-dimethylformamide</v>
      </c>
    </row>
    <row r="73" spans="3:3" x14ac:dyDescent="0.25">
      <c r="C73" s="55" t="str">
        <v>Propane</v>
      </c>
    </row>
    <row r="74" spans="3:3" x14ac:dyDescent="0.25">
      <c r="C74" s="55" t="str">
        <v>Isopropanol</v>
      </c>
    </row>
    <row r="75" spans="3:3" x14ac:dyDescent="0.25">
      <c r="C75" s="55" t="str">
        <v>1-propanol</v>
      </c>
    </row>
    <row r="76" spans="3:3" x14ac:dyDescent="0.25">
      <c r="C76" s="55" t="str">
        <v>Trimethylamine</v>
      </c>
    </row>
    <row r="77" spans="3:3" x14ac:dyDescent="0.25">
      <c r="C77" s="55" t="str">
        <v>Vinylacetylene</v>
      </c>
    </row>
    <row r="78" spans="3:3" x14ac:dyDescent="0.25">
      <c r="C78" s="55" t="str">
        <v>Thiophene</v>
      </c>
    </row>
    <row r="79" spans="3:3" x14ac:dyDescent="0.25">
      <c r="C79" s="55" t="str">
        <v>Methacrylonitrile</v>
      </c>
    </row>
    <row r="80" spans="3:3" x14ac:dyDescent="0.25">
      <c r="C80" s="55" t="str">
        <v>Dimethylacetylene</v>
      </c>
    </row>
    <row r="81" spans="3:3" x14ac:dyDescent="0.25">
      <c r="C81" s="55" t="str">
        <v>Ethylacetylene</v>
      </c>
    </row>
    <row r="82" spans="3:3" x14ac:dyDescent="0.25">
      <c r="C82" s="55" t="str">
        <v>1,2-butadiene</v>
      </c>
    </row>
    <row r="83" spans="3:3" x14ac:dyDescent="0.25">
      <c r="C83" s="55" t="str">
        <v>1,3-butadiene</v>
      </c>
    </row>
    <row r="84" spans="3:3" x14ac:dyDescent="0.25">
      <c r="C84" s="55" t="str">
        <v>1-butene</v>
      </c>
    </row>
    <row r="85" spans="3:3" x14ac:dyDescent="0.25">
      <c r="C85" s="55" t="str">
        <v>Cis-2-butene</v>
      </c>
    </row>
    <row r="86" spans="3:3" x14ac:dyDescent="0.25">
      <c r="C86" s="55" t="str">
        <v>Trans-2-butene</v>
      </c>
    </row>
    <row r="87" spans="3:3" x14ac:dyDescent="0.25">
      <c r="C87" s="55" t="str">
        <v>Isobutene</v>
      </c>
    </row>
    <row r="88" spans="3:3" x14ac:dyDescent="0.25">
      <c r="C88" s="55" t="str">
        <v>2-methylpropanal</v>
      </c>
    </row>
    <row r="89" spans="3:3" x14ac:dyDescent="0.25">
      <c r="C89" s="55" t="str">
        <v>Methyl ethyl ketone</v>
      </c>
    </row>
    <row r="90" spans="3:3" x14ac:dyDescent="0.25">
      <c r="C90" s="55" t="str">
        <v>Tetrahydrofuran</v>
      </c>
    </row>
    <row r="91" spans="3:3" x14ac:dyDescent="0.25">
      <c r="C91" s="55" t="str">
        <v>1,4-dioxane</v>
      </c>
    </row>
    <row r="92" spans="3:3" x14ac:dyDescent="0.25">
      <c r="C92" s="55" t="str">
        <v>N-butyric acid</v>
      </c>
    </row>
    <row r="93" spans="3:3" x14ac:dyDescent="0.25">
      <c r="C93" s="55" t="str">
        <v>Ethyl acetate</v>
      </c>
    </row>
    <row r="94" spans="3:3" x14ac:dyDescent="0.25">
      <c r="C94" s="55" t="str">
        <v>Methyl propionate</v>
      </c>
    </row>
    <row r="95" spans="3:3" x14ac:dyDescent="0.25">
      <c r="C95" s="55" t="str">
        <v>N-propyl formate</v>
      </c>
    </row>
    <row r="96" spans="3:3" x14ac:dyDescent="0.25">
      <c r="C96" s="55" t="str">
        <v>Sulfolane</v>
      </c>
    </row>
    <row r="97" spans="3:3" x14ac:dyDescent="0.25">
      <c r="C97" s="55" t="str">
        <v>N,n-dimethylacetamide</v>
      </c>
    </row>
    <row r="98" spans="3:3" x14ac:dyDescent="0.25">
      <c r="C98" s="55" t="str">
        <v>N-butane</v>
      </c>
    </row>
    <row r="99" spans="3:3" x14ac:dyDescent="0.25">
      <c r="C99" s="55" t="str">
        <v>Isobutane</v>
      </c>
    </row>
    <row r="100" spans="3:3" x14ac:dyDescent="0.25">
      <c r="C100" s="55" t="str">
        <v>1-butanol</v>
      </c>
    </row>
    <row r="101" spans="3:3" x14ac:dyDescent="0.25">
      <c r="C101" s="55" t="str">
        <v>2-methyl-1-propanol</v>
      </c>
    </row>
    <row r="102" spans="3:3" x14ac:dyDescent="0.25">
      <c r="C102" s="55" t="str">
        <v>2-butanol</v>
      </c>
    </row>
    <row r="103" spans="3:3" x14ac:dyDescent="0.25">
      <c r="C103" s="55" t="str">
        <v>2-methyl-2-propanol</v>
      </c>
    </row>
    <row r="104" spans="3:3" x14ac:dyDescent="0.25">
      <c r="C104" s="55" t="str">
        <v>Diethyl ether</v>
      </c>
    </row>
    <row r="105" spans="3:3" x14ac:dyDescent="0.25">
      <c r="C105" s="55" t="str">
        <v>Diethylene glycol</v>
      </c>
    </row>
    <row r="106" spans="3:3" x14ac:dyDescent="0.25">
      <c r="C106" s="55" t="str">
        <v>Diethylamine</v>
      </c>
    </row>
    <row r="107" spans="3:3" x14ac:dyDescent="0.25">
      <c r="C107" s="55" t="str">
        <v>Furfural</v>
      </c>
    </row>
    <row r="108" spans="3:3" x14ac:dyDescent="0.25">
      <c r="C108" s="55" t="str">
        <v>Pyridine</v>
      </c>
    </row>
    <row r="109" spans="3:3" x14ac:dyDescent="0.25">
      <c r="C109" s="55" t="str">
        <v>Isoprene</v>
      </c>
    </row>
    <row r="110" spans="3:3" x14ac:dyDescent="0.25">
      <c r="C110" s="55" t="str">
        <v>Cyclopentane</v>
      </c>
    </row>
    <row r="111" spans="3:3" x14ac:dyDescent="0.25">
      <c r="C111" s="55" t="str">
        <v>2-methyl-1-butene</v>
      </c>
    </row>
    <row r="112" spans="3:3" x14ac:dyDescent="0.25">
      <c r="C112" s="55" t="str">
        <v>3-methyl-1-butene</v>
      </c>
    </row>
    <row r="113" spans="3:3" x14ac:dyDescent="0.25">
      <c r="C113" s="55" t="str">
        <v>2-methyl-2-butene</v>
      </c>
    </row>
    <row r="114" spans="3:3" x14ac:dyDescent="0.25">
      <c r="C114" s="55" t="str">
        <v>1-pentene</v>
      </c>
    </row>
    <row r="115" spans="3:3" x14ac:dyDescent="0.25">
      <c r="C115" s="55" t="str">
        <v>Cis-2-pentene</v>
      </c>
    </row>
    <row r="116" spans="3:3" x14ac:dyDescent="0.25">
      <c r="C116" s="55" t="str">
        <v>Trans-2-pentene</v>
      </c>
    </row>
    <row r="117" spans="3:3" x14ac:dyDescent="0.25">
      <c r="C117" s="55" t="str">
        <v>3-pentanone</v>
      </c>
    </row>
    <row r="118" spans="3:3" x14ac:dyDescent="0.25">
      <c r="C118" s="55" t="str">
        <v>Methyl isopropyl ketone</v>
      </c>
    </row>
    <row r="119" spans="3:3" x14ac:dyDescent="0.25">
      <c r="C119" s="55" t="str">
        <v>N-propyl acetate</v>
      </c>
    </row>
    <row r="120" spans="3:3" x14ac:dyDescent="0.25">
      <c r="C120" s="55" t="str">
        <v>Isopentane</v>
      </c>
    </row>
    <row r="121" spans="3:3" x14ac:dyDescent="0.25">
      <c r="C121" s="55" t="str">
        <v>N-pentane</v>
      </c>
    </row>
    <row r="122" spans="3:3" x14ac:dyDescent="0.25">
      <c r="C122" s="55" t="str">
        <v>Neopentane</v>
      </c>
    </row>
    <row r="123" spans="3:3" x14ac:dyDescent="0.25">
      <c r="C123" s="55" t="str">
        <v>1,2,4-trichlorobenzene</v>
      </c>
    </row>
    <row r="124" spans="3:3" x14ac:dyDescent="0.25">
      <c r="C124" s="55" t="str">
        <v>M-dichlorobenzene</v>
      </c>
    </row>
    <row r="125" spans="3:3" x14ac:dyDescent="0.25">
      <c r="C125" s="55" t="str">
        <v>O-dichlorobenzene</v>
      </c>
    </row>
    <row r="126" spans="3:3" x14ac:dyDescent="0.25">
      <c r="C126" s="55" t="str">
        <v>P-dichlorobenzene</v>
      </c>
    </row>
    <row r="127" spans="3:3" x14ac:dyDescent="0.25">
      <c r="C127" s="55" t="str">
        <v>Bromobenzene</v>
      </c>
    </row>
    <row r="128" spans="3:3" x14ac:dyDescent="0.25">
      <c r="C128" s="55" t="str">
        <v>Monochlorobenzene</v>
      </c>
    </row>
    <row r="129" spans="3:3" x14ac:dyDescent="0.25">
      <c r="C129" s="55" t="str">
        <v>Iodobenzene</v>
      </c>
    </row>
    <row r="130" spans="3:3" x14ac:dyDescent="0.25">
      <c r="C130" s="55" t="str">
        <v>Nitrobenzene</v>
      </c>
    </row>
    <row r="131" spans="3:3" x14ac:dyDescent="0.25">
      <c r="C131" s="55" t="str">
        <v>Benzene</v>
      </c>
    </row>
    <row r="132" spans="3:3" x14ac:dyDescent="0.25">
      <c r="C132" s="55" t="str">
        <v>Phenol</v>
      </c>
    </row>
    <row r="133" spans="3:3" x14ac:dyDescent="0.25">
      <c r="C133" s="55" t="str">
        <v>Aniline</v>
      </c>
    </row>
    <row r="134" spans="3:3" x14ac:dyDescent="0.25">
      <c r="C134" s="55" t="str">
        <v>Cyclohexanone</v>
      </c>
    </row>
    <row r="135" spans="3:3" x14ac:dyDescent="0.25">
      <c r="C135" s="55" t="str">
        <v>Cyclohexane</v>
      </c>
    </row>
    <row r="136" spans="3:3" x14ac:dyDescent="0.25">
      <c r="C136" s="55" t="str">
        <v>1-hexene</v>
      </c>
    </row>
    <row r="137" spans="3:3" x14ac:dyDescent="0.25">
      <c r="C137" s="55" t="str">
        <v>Methylcyclopentane</v>
      </c>
    </row>
    <row r="138" spans="3:3" x14ac:dyDescent="0.25">
      <c r="C138" s="55" t="str">
        <v>Cyclohexanol</v>
      </c>
    </row>
    <row r="139" spans="3:3" x14ac:dyDescent="0.25">
      <c r="C139" s="55" t="str">
        <v>2,2-dimethylbutane</v>
      </c>
    </row>
    <row r="140" spans="3:3" x14ac:dyDescent="0.25">
      <c r="C140" s="55" t="str">
        <v>2,3-dimethylbutane</v>
      </c>
    </row>
    <row r="141" spans="3:3" x14ac:dyDescent="0.25">
      <c r="C141" s="55" t="str">
        <v>N-hexane</v>
      </c>
    </row>
    <row r="142" spans="3:3" x14ac:dyDescent="0.25">
      <c r="C142" s="55" t="str">
        <v>2-methylpentane</v>
      </c>
    </row>
    <row r="143" spans="3:3" x14ac:dyDescent="0.25">
      <c r="C143" s="55" t="str">
        <v>3-methylpentane</v>
      </c>
    </row>
    <row r="144" spans="3:3" x14ac:dyDescent="0.25">
      <c r="C144" s="55" t="str">
        <v>Triethylene glycol</v>
      </c>
    </row>
    <row r="145" spans="3:3" x14ac:dyDescent="0.25">
      <c r="C145" s="55" t="str">
        <v>Triethylamine</v>
      </c>
    </row>
    <row r="146" spans="3:3" x14ac:dyDescent="0.25">
      <c r="C146" s="55" t="str">
        <v>Toluene</v>
      </c>
    </row>
    <row r="147" spans="3:3" x14ac:dyDescent="0.25">
      <c r="C147" s="55" t="str">
        <v>M-cresol</v>
      </c>
    </row>
    <row r="148" spans="3:3" x14ac:dyDescent="0.25">
      <c r="C148" s="55" t="str">
        <v>O-cresol</v>
      </c>
    </row>
    <row r="149" spans="3:3" x14ac:dyDescent="0.25">
      <c r="C149" s="55" t="str">
        <v>P-cresol</v>
      </c>
    </row>
    <row r="150" spans="3:3" x14ac:dyDescent="0.25">
      <c r="C150" s="55" t="str">
        <v>Methylcyclohexane</v>
      </c>
    </row>
    <row r="151" spans="3:3" x14ac:dyDescent="0.25">
      <c r="C151" s="55" t="str">
        <v>Ethylcyclopentane</v>
      </c>
    </row>
    <row r="152" spans="3:3" x14ac:dyDescent="0.25">
      <c r="C152" s="55" t="str">
        <v>1-heptene</v>
      </c>
    </row>
    <row r="153" spans="3:3" x14ac:dyDescent="0.25">
      <c r="C153" s="55" t="str">
        <v>N-heptane</v>
      </c>
    </row>
    <row r="154" spans="3:3" x14ac:dyDescent="0.25">
      <c r="C154" s="55" t="str">
        <v>Styrene</v>
      </c>
    </row>
    <row r="155" spans="3:3" x14ac:dyDescent="0.25">
      <c r="C155" s="55" t="str">
        <v>Ethylbenzene</v>
      </c>
    </row>
    <row r="156" spans="3:3" x14ac:dyDescent="0.25">
      <c r="C156" s="55" t="str">
        <v>M-xylene</v>
      </c>
    </row>
    <row r="157" spans="3:3" x14ac:dyDescent="0.25">
      <c r="C157" s="55" t="str">
        <v>O-xylene</v>
      </c>
    </row>
    <row r="158" spans="3:3" x14ac:dyDescent="0.25">
      <c r="C158" s="55" t="str">
        <v>P-xylene</v>
      </c>
    </row>
    <row r="159" spans="3:3" x14ac:dyDescent="0.25">
      <c r="C159" s="55" t="str">
        <v>Ethylcyclohexane</v>
      </c>
    </row>
    <row r="160" spans="3:3" x14ac:dyDescent="0.25">
      <c r="C160" s="55" t="str">
        <v>N-propylcyclopentane</v>
      </c>
    </row>
    <row r="161" spans="3:3" x14ac:dyDescent="0.25">
      <c r="C161" s="55" t="str">
        <v>N-octane</v>
      </c>
    </row>
    <row r="162" spans="3:3" x14ac:dyDescent="0.25">
      <c r="C162" s="55" t="str">
        <v>2,2,3-trimethylpentane</v>
      </c>
    </row>
    <row r="163" spans="3:3" x14ac:dyDescent="0.25">
      <c r="C163" s="55" t="str">
        <v>2,2,4-trimethylpentane</v>
      </c>
    </row>
    <row r="164" spans="3:3" x14ac:dyDescent="0.25">
      <c r="C164" s="55" t="str">
        <v>2,3,3-trimethylpentane</v>
      </c>
    </row>
    <row r="165" spans="3:3" x14ac:dyDescent="0.25">
      <c r="C165" s="55" t="str">
        <v>2,3,4-trimethylpentane</v>
      </c>
    </row>
    <row r="166" spans="3:3" x14ac:dyDescent="0.25">
      <c r="C166" s="55" t="str">
        <v>Tetraethylene glycol</v>
      </c>
    </row>
    <row r="167" spans="3:3" x14ac:dyDescent="0.25">
      <c r="C167" s="55" t="str">
        <v>Indene</v>
      </c>
    </row>
    <row r="168" spans="3:3" x14ac:dyDescent="0.25">
      <c r="C168" s="55" t="str">
        <v>Indane</v>
      </c>
    </row>
    <row r="169" spans="3:3" x14ac:dyDescent="0.25">
      <c r="C169" s="55" t="str">
        <v>Cumene</v>
      </c>
    </row>
    <row r="170" spans="3:3" x14ac:dyDescent="0.25">
      <c r="C170" s="55" t="str">
        <v>N-propylbenzene</v>
      </c>
    </row>
    <row r="171" spans="3:3" x14ac:dyDescent="0.25">
      <c r="C171" s="55" t="str">
        <v>N-propylcyclohexane</v>
      </c>
    </row>
    <row r="172" spans="3:3" x14ac:dyDescent="0.25">
      <c r="C172" s="55" t="str">
        <v>N-nonane</v>
      </c>
    </row>
    <row r="173" spans="3:3" x14ac:dyDescent="0.25">
      <c r="C173" s="55" t="str">
        <v>Naphthalene</v>
      </c>
    </row>
    <row r="174" spans="3:3" x14ac:dyDescent="0.25">
      <c r="C174" s="55" t="str">
        <v>1-methylindene</v>
      </c>
    </row>
    <row r="175" spans="3:3" x14ac:dyDescent="0.25">
      <c r="C175" s="55" t="str">
        <v>2-methylindene</v>
      </c>
    </row>
    <row r="176" spans="3:3" x14ac:dyDescent="0.25">
      <c r="C176" s="55" t="str">
        <v>Dicyclopentadiene</v>
      </c>
    </row>
    <row r="177" spans="3:3" x14ac:dyDescent="0.25">
      <c r="C177" s="55" t="str">
        <v>N-butylbenzene</v>
      </c>
    </row>
    <row r="178" spans="3:3" x14ac:dyDescent="0.25">
      <c r="C178" s="55" t="str">
        <v>N-butylcyclohexane</v>
      </c>
    </row>
    <row r="179" spans="3:3" x14ac:dyDescent="0.25">
      <c r="C179" s="55" t="str">
        <v>N-decane</v>
      </c>
    </row>
    <row r="180" spans="3:3" x14ac:dyDescent="0.25">
      <c r="C180" s="55" t="str">
        <v>1-methylnaphthalene</v>
      </c>
    </row>
    <row r="181" spans="3:3" x14ac:dyDescent="0.25">
      <c r="C181" s="55" t="str">
        <v>2-methylnaphthalene</v>
      </c>
    </row>
    <row r="182" spans="3:3" x14ac:dyDescent="0.25">
      <c r="C182" s="55" t="str">
        <v>N-undecane</v>
      </c>
    </row>
    <row r="183" spans="3:3" x14ac:dyDescent="0.25">
      <c r="C183" s="55" t="str">
        <v>Acenaphthene</v>
      </c>
    </row>
    <row r="184" spans="3:3" x14ac:dyDescent="0.25">
      <c r="C184" s="55" t="str">
        <v>Biphenyl</v>
      </c>
    </row>
    <row r="185" spans="3:3" x14ac:dyDescent="0.25">
      <c r="C185" s="55" t="str">
        <v>N-dodecane</v>
      </c>
    </row>
    <row r="186" spans="3:3" x14ac:dyDescent="0.25">
      <c r="C186" s="55" t="str">
        <v>Fluorene</v>
      </c>
    </row>
    <row r="187" spans="3:3" x14ac:dyDescent="0.25">
      <c r="C187" s="55" t="str">
        <v>N-tridecane</v>
      </c>
    </row>
    <row r="188" spans="3:3" x14ac:dyDescent="0.25">
      <c r="C188" s="55" t="str">
        <v>Phenanthrene</v>
      </c>
    </row>
    <row r="189" spans="3:3" x14ac:dyDescent="0.25">
      <c r="C189" s="55" t="str">
        <v>N-tetradecane</v>
      </c>
    </row>
    <row r="190" spans="3:3" x14ac:dyDescent="0.25">
      <c r="C190" s="55" t="str">
        <v>N-pentadecane</v>
      </c>
    </row>
    <row r="191" spans="3:3" x14ac:dyDescent="0.25">
      <c r="C191" s="55" t="str">
        <v>Fluoranthene</v>
      </c>
    </row>
    <row r="192" spans="3:3" x14ac:dyDescent="0.25">
      <c r="C192" s="55" t="str">
        <v>Pyrene</v>
      </c>
    </row>
    <row r="193" spans="3:3" x14ac:dyDescent="0.25">
      <c r="C193" s="55" t="str">
        <v>1-phenylnaphthalene</v>
      </c>
    </row>
    <row r="194" spans="3:3" x14ac:dyDescent="0.25">
      <c r="C194" s="55" t="str">
        <v>N-hexadecane</v>
      </c>
    </row>
    <row r="195" spans="3:3" x14ac:dyDescent="0.25">
      <c r="C195" s="55" t="str">
        <v>Chrysene</v>
      </c>
    </row>
    <row r="196" spans="3:3" x14ac:dyDescent="0.25">
      <c r="C196" s="55" t="str">
        <v>Cis-decahydronaphthalene</v>
      </c>
    </row>
    <row r="197" spans="3:3" x14ac:dyDescent="0.25">
      <c r="C197" s="55" t="str">
        <v>Trans-decahydronaphthalene</v>
      </c>
    </row>
    <row r="198" spans="3:3" x14ac:dyDescent="0.25">
      <c r="C198" s="55" t="str">
        <v>Methyl tert-butyl ether</v>
      </c>
    </row>
    <row r="199" spans="3:3" x14ac:dyDescent="0.25">
      <c r="C199" s="55" t="str">
        <v>Methyl tert-pentyl ether</v>
      </c>
    </row>
    <row r="200" spans="3:3" x14ac:dyDescent="0.25">
      <c r="C200" s="55" t="str">
        <v>2-methyl-2-butanol</v>
      </c>
    </row>
    <row r="201" spans="3:3" x14ac:dyDescent="0.25">
      <c r="C201" s="55" t="str">
        <v>Nitrogen trioxide</v>
      </c>
    </row>
    <row r="202" spans="3:3" x14ac:dyDescent="0.25">
      <c r="C202" s="55" t="str">
        <v>Nitrogen tetroxide</v>
      </c>
    </row>
    <row r="203" spans="3:3" x14ac:dyDescent="0.25">
      <c r="C203" s="55" t="str">
        <v>Helium-4</v>
      </c>
    </row>
    <row r="204" spans="3:3" x14ac:dyDescent="0.25">
      <c r="C204" s="55" t="str">
        <v>Fluorine</v>
      </c>
    </row>
    <row r="205" spans="3:3" x14ac:dyDescent="0.25">
      <c r="C205" s="55" t="str">
        <v>Krypton</v>
      </c>
    </row>
    <row r="206" spans="3:3" x14ac:dyDescent="0.25">
      <c r="C206" s="55" t="str">
        <v>Xenon</v>
      </c>
    </row>
    <row r="207" spans="3:3" x14ac:dyDescent="0.25">
      <c r="C207" s="55" t="str">
        <v>Ozone</v>
      </c>
    </row>
    <row r="208" spans="3:3" x14ac:dyDescent="0.25">
      <c r="C208" s="55" t="str">
        <v>Carbonyl sulfide</v>
      </c>
    </row>
    <row r="209" spans="3:3" x14ac:dyDescent="0.25">
      <c r="C209" s="55" t="str">
        <v>Sulfur hexafluoride</v>
      </c>
    </row>
    <row r="210" spans="3:3" x14ac:dyDescent="0.25">
      <c r="C210" s="55" t="str">
        <v>Dimethyl sulfoxide</v>
      </c>
    </row>
    <row r="211" spans="3:3" x14ac:dyDescent="0.25">
      <c r="C211" s="55" t="str">
        <v>N-heptadecane</v>
      </c>
    </row>
    <row r="212" spans="3:3" x14ac:dyDescent="0.25">
      <c r="C212" s="55" t="str">
        <v>N-octadecane</v>
      </c>
    </row>
    <row r="213" spans="3:3" x14ac:dyDescent="0.25">
      <c r="C213" s="55" t="str">
        <v>N-nonadecane</v>
      </c>
    </row>
    <row r="214" spans="3:3" x14ac:dyDescent="0.25">
      <c r="C214" s="55" t="str">
        <v>N-heneicosane</v>
      </c>
    </row>
    <row r="215" spans="3:3" x14ac:dyDescent="0.25">
      <c r="C215" s="55" t="str">
        <v>N-docosane</v>
      </c>
    </row>
    <row r="216" spans="3:3" x14ac:dyDescent="0.25">
      <c r="C216" s="55" t="str">
        <v>N-tricosane</v>
      </c>
    </row>
    <row r="217" spans="3:3" x14ac:dyDescent="0.25">
      <c r="C217" s="55" t="str">
        <v>N-tetracosane</v>
      </c>
    </row>
    <row r="218" spans="3:3" x14ac:dyDescent="0.25">
      <c r="C218" s="55" t="str">
        <v>N-pentacosane</v>
      </c>
    </row>
    <row r="219" spans="3:3" x14ac:dyDescent="0.25">
      <c r="C219" s="55" t="str">
        <v>N-hexacosane</v>
      </c>
    </row>
    <row r="220" spans="3:3" x14ac:dyDescent="0.25">
      <c r="C220" s="55" t="str">
        <v>N-heptacosane</v>
      </c>
    </row>
    <row r="221" spans="3:3" x14ac:dyDescent="0.25">
      <c r="C221" s="55" t="str">
        <v>N-octacosane</v>
      </c>
    </row>
    <row r="222" spans="3:3" x14ac:dyDescent="0.25">
      <c r="C222" s="55" t="str">
        <v>N-nonacosane</v>
      </c>
    </row>
    <row r="223" spans="3:3" x14ac:dyDescent="0.25">
      <c r="C223" s="55" t="str">
        <v>Squalane</v>
      </c>
    </row>
    <row r="224" spans="3:3" x14ac:dyDescent="0.25">
      <c r="C224" s="55" t="str">
        <v>2-methylhexane</v>
      </c>
    </row>
    <row r="225" spans="3:3" x14ac:dyDescent="0.25">
      <c r="C225" s="55" t="str">
        <v>3-methylhexane</v>
      </c>
    </row>
    <row r="226" spans="3:3" x14ac:dyDescent="0.25">
      <c r="C226" s="55" t="str">
        <v>3-ethylpentane</v>
      </c>
    </row>
    <row r="227" spans="3:3" x14ac:dyDescent="0.25">
      <c r="C227" s="55" t="str">
        <v>2,2-dimethylpentane</v>
      </c>
    </row>
    <row r="228" spans="3:3" x14ac:dyDescent="0.25">
      <c r="C228" s="55" t="str">
        <v>2,3-dimethylpentane</v>
      </c>
    </row>
    <row r="229" spans="3:3" x14ac:dyDescent="0.25">
      <c r="C229" s="55" t="str">
        <v>2,4-dimethylpentane</v>
      </c>
    </row>
    <row r="230" spans="3:3" x14ac:dyDescent="0.25">
      <c r="C230" s="55" t="str">
        <v>3,3-dimethylpentane</v>
      </c>
    </row>
    <row r="231" spans="3:3" x14ac:dyDescent="0.25">
      <c r="C231" s="55" t="str">
        <v>2,2,3-trimethylbutane</v>
      </c>
    </row>
    <row r="232" spans="3:3" x14ac:dyDescent="0.25">
      <c r="C232" s="55" t="str">
        <v>2-methylheptane</v>
      </c>
    </row>
    <row r="233" spans="3:3" x14ac:dyDescent="0.25">
      <c r="C233" s="55" t="str">
        <v>3-methylheptane</v>
      </c>
    </row>
    <row r="234" spans="3:3" x14ac:dyDescent="0.25">
      <c r="C234" s="55" t="str">
        <v>4-methylheptane</v>
      </c>
    </row>
    <row r="235" spans="3:3" x14ac:dyDescent="0.25">
      <c r="C235" s="55" t="str">
        <v>3-ethylhexane</v>
      </c>
    </row>
    <row r="236" spans="3:3" x14ac:dyDescent="0.25">
      <c r="C236" s="55" t="str">
        <v>2,2-dimethylhexane</v>
      </c>
    </row>
    <row r="237" spans="3:3" x14ac:dyDescent="0.25">
      <c r="C237" s="55" t="str">
        <v>2,3-dimethylhexane</v>
      </c>
    </row>
    <row r="238" spans="3:3" x14ac:dyDescent="0.25">
      <c r="C238" s="55" t="str">
        <v>2,4-dimethylhexane</v>
      </c>
    </row>
    <row r="239" spans="3:3" x14ac:dyDescent="0.25">
      <c r="C239" s="55" t="str">
        <v>2,5-dimethylhexane</v>
      </c>
    </row>
    <row r="240" spans="3:3" x14ac:dyDescent="0.25">
      <c r="C240" s="55" t="str">
        <v>3,3-dimethylhexane</v>
      </c>
    </row>
    <row r="241" spans="3:3" x14ac:dyDescent="0.25">
      <c r="C241" s="55" t="str">
        <v>3,4-dimethylhexane</v>
      </c>
    </row>
    <row r="242" spans="3:3" x14ac:dyDescent="0.25">
      <c r="C242" s="55" t="str">
        <v>2-methyl-3-ethylpentane</v>
      </c>
    </row>
    <row r="243" spans="3:3" x14ac:dyDescent="0.25">
      <c r="C243" s="55" t="str">
        <v>3-methyl-3-ethylpentane</v>
      </c>
    </row>
    <row r="244" spans="3:3" x14ac:dyDescent="0.25">
      <c r="C244" s="55" t="str">
        <v>2,2,3,3-tetramethylbutane</v>
      </c>
    </row>
    <row r="245" spans="3:3" x14ac:dyDescent="0.25">
      <c r="C245" s="55" t="str">
        <v>2,2,5-trimethylhexane</v>
      </c>
    </row>
    <row r="246" spans="3:3" x14ac:dyDescent="0.25">
      <c r="C246" s="55" t="str">
        <v>2,4,4-trimethylhexane</v>
      </c>
    </row>
    <row r="247" spans="3:3" x14ac:dyDescent="0.25">
      <c r="C247" s="55" t="str">
        <v>3,3-diethylpentane</v>
      </c>
    </row>
    <row r="248" spans="3:3" x14ac:dyDescent="0.25">
      <c r="C248" s="55" t="str">
        <v>2,2,3,3-tetramethylpentane</v>
      </c>
    </row>
    <row r="249" spans="3:3" x14ac:dyDescent="0.25">
      <c r="C249" s="55" t="str">
        <v>2,2,3,4-tetramethylpentane</v>
      </c>
    </row>
    <row r="250" spans="3:3" x14ac:dyDescent="0.25">
      <c r="C250" s="55" t="str">
        <v>2,2,4,4-tetramethylpentane</v>
      </c>
    </row>
    <row r="251" spans="3:3" x14ac:dyDescent="0.25">
      <c r="C251" s="55" t="str">
        <v>2,3,3,4-tetramethylpentane</v>
      </c>
    </row>
    <row r="252" spans="3:3" x14ac:dyDescent="0.25">
      <c r="C252" s="55" t="str">
        <v>2-methyloctane</v>
      </c>
    </row>
    <row r="253" spans="3:3" x14ac:dyDescent="0.25">
      <c r="C253" s="55" t="str">
        <v>3-methyloctane</v>
      </c>
    </row>
    <row r="254" spans="3:3" x14ac:dyDescent="0.25">
      <c r="C254" s="55" t="str">
        <v>4-methyloctane</v>
      </c>
    </row>
    <row r="255" spans="3:3" x14ac:dyDescent="0.25">
      <c r="C255" s="55" t="str">
        <v>3-ethylheptane</v>
      </c>
    </row>
    <row r="256" spans="3:3" x14ac:dyDescent="0.25">
      <c r="C256" s="55" t="str">
        <v>2,2-dimethylheptane</v>
      </c>
    </row>
    <row r="257" spans="3:3" x14ac:dyDescent="0.25">
      <c r="C257" s="55" t="str">
        <v>3,3,5-trimethylheptane</v>
      </c>
    </row>
    <row r="258" spans="3:3" x14ac:dyDescent="0.25">
      <c r="C258" s="55" t="str">
        <v>2,2-dimethyloctane</v>
      </c>
    </row>
    <row r="259" spans="3:3" x14ac:dyDescent="0.25">
      <c r="C259" s="55" t="str">
        <v>3-methylnonane</v>
      </c>
    </row>
    <row r="260" spans="3:3" x14ac:dyDescent="0.25">
      <c r="C260" s="55" t="str">
        <v>2-methylnonane</v>
      </c>
    </row>
    <row r="261" spans="3:3" x14ac:dyDescent="0.25">
      <c r="C261" s="55" t="str">
        <v>4-methylnonane</v>
      </c>
    </row>
    <row r="262" spans="3:3" x14ac:dyDescent="0.25">
      <c r="C262" s="55" t="str">
        <v>5-methylnonane</v>
      </c>
    </row>
    <row r="263" spans="3:3" x14ac:dyDescent="0.25">
      <c r="C263" s="55" t="str">
        <v>Cis-2-hexene</v>
      </c>
    </row>
    <row r="264" spans="3:3" x14ac:dyDescent="0.25">
      <c r="C264" s="55" t="str">
        <v>Trans-2-hexene</v>
      </c>
    </row>
    <row r="265" spans="3:3" x14ac:dyDescent="0.25">
      <c r="C265" s="55" t="str">
        <v>1-octene</v>
      </c>
    </row>
    <row r="266" spans="3:3" x14ac:dyDescent="0.25">
      <c r="C266" s="55" t="str">
        <v>1-nonene</v>
      </c>
    </row>
    <row r="267" spans="3:3" x14ac:dyDescent="0.25">
      <c r="C267" s="55" t="str">
        <v>1-undecene</v>
      </c>
    </row>
    <row r="268" spans="3:3" x14ac:dyDescent="0.25">
      <c r="C268" s="55" t="str">
        <v>2-methyl-1-pentene</v>
      </c>
    </row>
    <row r="269" spans="3:3" x14ac:dyDescent="0.25">
      <c r="C269" s="55" t="str">
        <v>4-methyl-cis-2-pentene</v>
      </c>
    </row>
    <row r="270" spans="3:3" x14ac:dyDescent="0.25">
      <c r="C270" s="55" t="str">
        <v>4-methyl-trans-2-pentene</v>
      </c>
    </row>
    <row r="271" spans="3:3" x14ac:dyDescent="0.25">
      <c r="C271" s="55" t="str">
        <v>Cyclohexene</v>
      </c>
    </row>
    <row r="272" spans="3:3" x14ac:dyDescent="0.25">
      <c r="C272" s="55" t="str">
        <v>1,1-dimethylcyclopentane</v>
      </c>
    </row>
    <row r="273" spans="3:3" x14ac:dyDescent="0.25">
      <c r="C273" s="55" t="str">
        <v>Cis-1,2-dimethylcyclopentane</v>
      </c>
    </row>
    <row r="274" spans="3:3" x14ac:dyDescent="0.25">
      <c r="C274" s="55" t="str">
        <v>Trans-1,2-dimethylcyclopentane</v>
      </c>
    </row>
    <row r="275" spans="3:3" x14ac:dyDescent="0.25">
      <c r="C275" s="55" t="str">
        <v>Cis-1,3-dimethylcyclopentane</v>
      </c>
    </row>
    <row r="276" spans="3:3" x14ac:dyDescent="0.25">
      <c r="C276" s="55" t="str">
        <v>Trans-1,3-dimethylcyclopentane</v>
      </c>
    </row>
    <row r="277" spans="3:3" x14ac:dyDescent="0.25">
      <c r="C277" s="55" t="str">
        <v>Isopropylcyclopentane</v>
      </c>
    </row>
    <row r="278" spans="3:3" x14ac:dyDescent="0.25">
      <c r="C278" s="55" t="str">
        <v>1-methyl-1-ethylcyclopentane</v>
      </c>
    </row>
    <row r="279" spans="3:3" x14ac:dyDescent="0.25">
      <c r="C279" s="55" t="str">
        <v>N-butylcyclopentane</v>
      </c>
    </row>
    <row r="280" spans="3:3" x14ac:dyDescent="0.25">
      <c r="C280" s="55" t="str">
        <v>1,1-dimethylcyclohexane</v>
      </c>
    </row>
    <row r="281" spans="3:3" x14ac:dyDescent="0.25">
      <c r="C281" s="55" t="str">
        <v>Cis-1,2-dimethylcyclohexane</v>
      </c>
    </row>
    <row r="282" spans="3:3" x14ac:dyDescent="0.25">
      <c r="C282" s="55" t="str">
        <v>Trans-1,2-dimethylcyclohexane</v>
      </c>
    </row>
    <row r="283" spans="3:3" x14ac:dyDescent="0.25">
      <c r="C283" s="55" t="str">
        <v>Cis-1,3-dimethylcyclohexane</v>
      </c>
    </row>
    <row r="284" spans="3:3" x14ac:dyDescent="0.25">
      <c r="C284" s="55" t="str">
        <v>Trans-1,3-dimethylcyclohexane</v>
      </c>
    </row>
    <row r="285" spans="3:3" x14ac:dyDescent="0.25">
      <c r="C285" s="55" t="str">
        <v>Cis-1,4-dimethylcyclohexane</v>
      </c>
    </row>
    <row r="286" spans="3:3" x14ac:dyDescent="0.25">
      <c r="C286" s="55" t="str">
        <v>Trans-1,4-dimethylcyclohexane</v>
      </c>
    </row>
    <row r="287" spans="3:3" x14ac:dyDescent="0.25">
      <c r="C287" s="55" t="str">
        <v>Tert-butylcyclohexane</v>
      </c>
    </row>
    <row r="288" spans="3:3" x14ac:dyDescent="0.25">
      <c r="C288" s="55" t="str">
        <v>O-ethyltoluene</v>
      </c>
    </row>
    <row r="289" spans="3:3" x14ac:dyDescent="0.25">
      <c r="C289" s="55" t="str">
        <v>M-ethyltoluene</v>
      </c>
    </row>
    <row r="290" spans="3:3" x14ac:dyDescent="0.25">
      <c r="C290" s="55" t="str">
        <v>P-ethyltoluene</v>
      </c>
    </row>
    <row r="291" spans="3:3" x14ac:dyDescent="0.25">
      <c r="C291" s="55" t="str">
        <v>1,2,3-trimethylbenzene</v>
      </c>
    </row>
    <row r="292" spans="3:3" x14ac:dyDescent="0.25">
      <c r="C292" s="55" t="str">
        <v>1,2,4-trimethylbenzene</v>
      </c>
    </row>
    <row r="293" spans="3:3" x14ac:dyDescent="0.25">
      <c r="C293" s="55" t="str">
        <v>Mesitylene</v>
      </c>
    </row>
    <row r="294" spans="3:3" x14ac:dyDescent="0.25">
      <c r="C294" s="55" t="str">
        <v>Isobutylbenzene</v>
      </c>
    </row>
    <row r="295" spans="3:3" x14ac:dyDescent="0.25">
      <c r="C295" s="55" t="str">
        <v>Sec-butylbenzene</v>
      </c>
    </row>
    <row r="296" spans="3:3" x14ac:dyDescent="0.25">
      <c r="C296" s="55" t="str">
        <v>Tert-butylbenzene</v>
      </c>
    </row>
    <row r="297" spans="3:3" x14ac:dyDescent="0.25">
      <c r="C297" s="55" t="str">
        <v>O-cymene</v>
      </c>
    </row>
    <row r="298" spans="3:3" x14ac:dyDescent="0.25">
      <c r="C298" s="55" t="str">
        <v>M-cymene</v>
      </c>
    </row>
    <row r="299" spans="3:3" x14ac:dyDescent="0.25">
      <c r="C299" s="55" t="str">
        <v>P-cymene</v>
      </c>
    </row>
    <row r="300" spans="3:3" x14ac:dyDescent="0.25">
      <c r="C300" s="55" t="str">
        <v>O-diethylbenzene</v>
      </c>
    </row>
    <row r="301" spans="3:3" x14ac:dyDescent="0.25">
      <c r="C301" s="55" t="str">
        <v>M-diethylbenzene</v>
      </c>
    </row>
    <row r="302" spans="3:3" x14ac:dyDescent="0.25">
      <c r="C302" s="55" t="str">
        <v>P-diethylbenzene</v>
      </c>
    </row>
    <row r="303" spans="3:3" ht="15.75" thickBot="1" x14ac:dyDescent="0.3">
      <c r="C303" s="79" t="str">
        <v>1,2,3,4-tetramethylbenzene</v>
      </c>
    </row>
  </sheetData>
  <mergeCells count="3">
    <mergeCell ref="E5:E6"/>
    <mergeCell ref="G5:G6"/>
    <mergeCell ref="I5:I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zoomScale="90" zoomScaleNormal="90" workbookViewId="0">
      <selection activeCell="N11" sqref="N11"/>
    </sheetView>
  </sheetViews>
  <sheetFormatPr defaultColWidth="9.140625" defaultRowHeight="15" x14ac:dyDescent="0.25"/>
  <cols>
    <col min="1" max="1" width="47.7109375" bestFit="1" customWidth="1"/>
    <col min="2" max="2" width="13.7109375" bestFit="1" customWidth="1"/>
    <col min="3" max="3" width="10.7109375" bestFit="1" customWidth="1"/>
    <col min="4" max="4" width="29.28515625" customWidth="1"/>
    <col min="5" max="5" width="13" customWidth="1"/>
    <col min="6" max="6" width="12.5703125" bestFit="1" customWidth="1"/>
    <col min="7" max="7" width="15.5703125" bestFit="1" customWidth="1"/>
    <col min="8" max="8" width="9.5703125" bestFit="1" customWidth="1"/>
    <col min="9" max="9" width="15.85546875" customWidth="1"/>
  </cols>
  <sheetData>
    <row r="1" spans="1:13" ht="21" x14ac:dyDescent="0.35">
      <c r="A1" s="19" t="s">
        <v>6</v>
      </c>
      <c r="B1" s="20"/>
      <c r="C1" s="27" t="s">
        <v>24</v>
      </c>
      <c r="D1" s="28"/>
      <c r="E1" s="29" t="str">
        <f>Basic!A10</f>
        <v>Peng-Robinson (PR)</v>
      </c>
      <c r="F1" s="30"/>
      <c r="G1" s="20"/>
      <c r="H1" s="20"/>
      <c r="I1" s="20"/>
      <c r="J1" s="20"/>
      <c r="K1" s="20"/>
      <c r="L1" s="21"/>
    </row>
    <row r="2" spans="1:13" x14ac:dyDescent="0.25">
      <c r="A2" s="4"/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</row>
    <row r="3" spans="1:13" x14ac:dyDescent="0.25">
      <c r="A3" s="22" t="s">
        <v>8</v>
      </c>
      <c r="B3" s="17"/>
      <c r="C3" s="31" t="s">
        <v>12</v>
      </c>
      <c r="D3" s="32" t="s">
        <v>13</v>
      </c>
      <c r="E3" s="17"/>
      <c r="F3" s="31" t="s">
        <v>14</v>
      </c>
      <c r="G3" s="33">
        <v>250</v>
      </c>
      <c r="H3" s="34" t="s">
        <v>15</v>
      </c>
      <c r="I3" s="17"/>
      <c r="J3" s="17"/>
      <c r="K3" s="17"/>
      <c r="L3" s="23"/>
    </row>
    <row r="4" spans="1:13" x14ac:dyDescent="0.25">
      <c r="A4" s="4"/>
      <c r="B4" s="18"/>
      <c r="C4" s="31" t="s">
        <v>9</v>
      </c>
      <c r="D4" s="33">
        <v>0.33</v>
      </c>
      <c r="E4" s="18"/>
      <c r="F4" s="31" t="s">
        <v>16</v>
      </c>
      <c r="G4" s="33">
        <v>1000000</v>
      </c>
      <c r="H4" s="34" t="s">
        <v>17</v>
      </c>
      <c r="I4" s="18"/>
      <c r="J4" s="18"/>
      <c r="K4" s="18"/>
      <c r="L4" s="18"/>
      <c r="M4" s="5"/>
    </row>
    <row r="5" spans="1:13" x14ac:dyDescent="0.25">
      <c r="A5" s="4"/>
      <c r="B5" s="18"/>
      <c r="C5" s="31" t="s">
        <v>10</v>
      </c>
      <c r="D5" s="33">
        <v>0.33</v>
      </c>
      <c r="E5" s="18"/>
      <c r="F5" s="18"/>
      <c r="G5" s="18"/>
      <c r="H5" s="18"/>
      <c r="I5" s="18"/>
      <c r="J5" s="18"/>
      <c r="K5" s="18"/>
      <c r="L5" s="18"/>
      <c r="M5" s="5"/>
    </row>
    <row r="6" spans="1:13" x14ac:dyDescent="0.25">
      <c r="A6" s="4"/>
      <c r="B6" s="18"/>
      <c r="C6" s="31" t="s">
        <v>11</v>
      </c>
      <c r="D6" s="33">
        <v>0.34</v>
      </c>
      <c r="E6" s="18"/>
      <c r="F6" s="18"/>
      <c r="G6" s="18"/>
      <c r="H6" s="18"/>
      <c r="I6" s="18"/>
      <c r="J6" s="18"/>
      <c r="K6" s="18"/>
      <c r="L6" s="18"/>
      <c r="M6" s="5"/>
    </row>
    <row r="7" spans="1:13" ht="15.75" thickBot="1" x14ac:dyDescent="0.3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15.75" thickBo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15.75" x14ac:dyDescent="0.25">
      <c r="A9" s="58" t="s">
        <v>7</v>
      </c>
      <c r="B9" s="59"/>
      <c r="C9" s="1"/>
      <c r="D9" s="58" t="s">
        <v>20</v>
      </c>
      <c r="E9" s="62"/>
      <c r="F9" s="62"/>
      <c r="G9" s="63"/>
      <c r="I9" s="58" t="s">
        <v>25</v>
      </c>
      <c r="J9" s="64"/>
      <c r="K9" s="64"/>
      <c r="L9" s="64"/>
      <c r="M9" s="63"/>
    </row>
    <row r="10" spans="1:13" s="2" customFormat="1" ht="30" customHeight="1" thickBot="1" x14ac:dyDescent="0.3">
      <c r="A10" s="60" t="s">
        <v>32</v>
      </c>
      <c r="B10" s="61"/>
      <c r="D10" s="87" t="s">
        <v>35</v>
      </c>
      <c r="E10" s="88"/>
      <c r="F10" s="88"/>
      <c r="G10" s="89"/>
      <c r="I10" s="87" t="s">
        <v>33</v>
      </c>
      <c r="J10" s="88"/>
      <c r="K10" s="88"/>
      <c r="L10" s="88"/>
      <c r="M10" s="89"/>
    </row>
    <row r="11" spans="1:13" x14ac:dyDescent="0.25">
      <c r="A11" s="65"/>
      <c r="B11" s="66"/>
      <c r="D11" s="69" t="s">
        <v>21</v>
      </c>
      <c r="E11" s="70" t="str">
        <f>Basic!G7</f>
        <v>Vapor</v>
      </c>
      <c r="F11" s="71"/>
      <c r="G11" s="66"/>
      <c r="I11" s="8"/>
      <c r="J11" s="16"/>
      <c r="K11" s="16"/>
      <c r="L11" s="16"/>
      <c r="M11" s="9"/>
    </row>
    <row r="12" spans="1:13" ht="15.75" thickBot="1" x14ac:dyDescent="0.3">
      <c r="A12" s="67" t="s">
        <v>12</v>
      </c>
      <c r="B12" s="68" t="s">
        <v>11</v>
      </c>
      <c r="D12" s="67" t="s">
        <v>22</v>
      </c>
      <c r="E12" s="72" t="s">
        <v>23</v>
      </c>
      <c r="F12" s="73"/>
      <c r="G12" s="74"/>
      <c r="I12" s="8"/>
      <c r="J12" s="16"/>
      <c r="K12" s="16"/>
      <c r="L12" s="16"/>
      <c r="M12" s="9"/>
    </row>
    <row r="13" spans="1:13" x14ac:dyDescent="0.25">
      <c r="A13" s="8"/>
      <c r="B13" s="9"/>
      <c r="D13" s="6"/>
      <c r="E13" s="37"/>
      <c r="F13" s="37"/>
      <c r="G13" s="7"/>
      <c r="I13" s="8"/>
      <c r="J13" s="16"/>
      <c r="K13" s="16"/>
      <c r="L13" s="16"/>
      <c r="M13" s="9"/>
    </row>
    <row r="14" spans="1:13" x14ac:dyDescent="0.25">
      <c r="A14" s="8"/>
      <c r="B14" s="9"/>
      <c r="D14" s="8"/>
      <c r="E14" s="16"/>
      <c r="F14" s="16"/>
      <c r="G14" s="9"/>
      <c r="I14" s="8"/>
      <c r="J14" s="16"/>
      <c r="K14" s="16"/>
      <c r="L14" s="16"/>
      <c r="M14" s="9"/>
    </row>
    <row r="15" spans="1:13" x14ac:dyDescent="0.25">
      <c r="A15" s="10" t="s">
        <v>18</v>
      </c>
      <c r="B15" s="11" t="s">
        <v>19</v>
      </c>
      <c r="C15" s="1"/>
      <c r="D15" s="10" t="s">
        <v>18</v>
      </c>
      <c r="E15" s="38" t="s">
        <v>19</v>
      </c>
      <c r="F15" s="16"/>
      <c r="G15" s="9"/>
      <c r="I15" s="10" t="s">
        <v>26</v>
      </c>
      <c r="J15" s="44" t="str">
        <f t="array" ref="J15:M19">_xll.PTFlash($E$1,0,$G$4,$G$3,$C$4:$C$6,$D$4:$D$6)</f>
        <v>Vapor</v>
      </c>
      <c r="K15" s="44" t="str">
        <v>Liquid</v>
      </c>
      <c r="L15" s="44" t="str">
        <v>Liquid2</v>
      </c>
      <c r="M15" s="46" t="str">
        <v>Solid</v>
      </c>
    </row>
    <row r="16" spans="1:13" x14ac:dyDescent="0.25">
      <c r="A16" s="12" t="str">
        <f t="array" ref="A16">Basic!E7</f>
        <v>molecularweight</v>
      </c>
      <c r="B16" s="13">
        <f t="array" ref="B16">_xll.GetCompoundProp($B$12,A16)</f>
        <v>44.097000000000001</v>
      </c>
      <c r="D16" s="12" t="str">
        <f>Basic!I7</f>
        <v>compressibilityFactor</v>
      </c>
      <c r="E16" s="39">
        <f>_xll.CalcProp($E$1,D16,$E$12,$E$11,$C$4:$C$6,$G$3,$G$4,$D$4:$D$6)</f>
        <v>0.8569120331334269</v>
      </c>
      <c r="F16" s="16"/>
      <c r="G16" s="9"/>
      <c r="I16" s="10" t="s">
        <v>21</v>
      </c>
      <c r="J16" s="45">
        <v>0.67692641633931838</v>
      </c>
      <c r="K16" s="45">
        <v>0.32307358366068162</v>
      </c>
      <c r="L16" s="45">
        <v>0</v>
      </c>
      <c r="M16" s="47">
        <v>0</v>
      </c>
    </row>
    <row r="17" spans="1:13" x14ac:dyDescent="0.25">
      <c r="A17" s="12" t="str">
        <f>Basic!E8</f>
        <v>criticaltemperature</v>
      </c>
      <c r="B17" s="13">
        <f>_xll.GetCompoundProp($B$12,A17)</f>
        <v>369.83</v>
      </c>
      <c r="D17" s="12" t="str">
        <f>Basic!I8</f>
        <v>heatCapacityCp</v>
      </c>
      <c r="E17" s="39">
        <f>_xll.CalcProp($E$1,D17,$E$12,$E$11,$C$4:$C$6,$G$3,$G$4,$D$4:$D$6)</f>
        <v>54.863015550076</v>
      </c>
      <c r="F17" s="16"/>
      <c r="G17" s="9"/>
      <c r="I17" s="10" t="str">
        <f>C4</f>
        <v>Methane</v>
      </c>
      <c r="J17" s="45">
        <v>0.46595491368709924</v>
      </c>
      <c r="K17" s="45">
        <v>4.5137538061071479E-2</v>
      </c>
      <c r="L17" s="45">
        <v>0</v>
      </c>
      <c r="M17" s="47">
        <v>0</v>
      </c>
    </row>
    <row r="18" spans="1:13" x14ac:dyDescent="0.25">
      <c r="A18" s="12" t="str">
        <f>Basic!E9</f>
        <v>criticalpressure</v>
      </c>
      <c r="B18" s="13">
        <f>_xll.GetCompoundProp($B$12,A18)</f>
        <v>4248000</v>
      </c>
      <c r="D18" s="12" t="str">
        <f>Basic!I9</f>
        <v>heatCapacityCv</v>
      </c>
      <c r="E18" s="39">
        <f>_xll.CalcProp($E$1,D18,$E$12,$E$11,$C$4:$C$6,$G$3,$G$4,$D$4:$D$6)</f>
        <v>39.931234420514159</v>
      </c>
      <c r="F18" s="16"/>
      <c r="G18" s="9"/>
      <c r="I18" s="10" t="str">
        <f>C5</f>
        <v>Ethane</v>
      </c>
      <c r="J18" s="45">
        <v>0.35292529510797943</v>
      </c>
      <c r="K18" s="45">
        <v>0.28196528151850692</v>
      </c>
      <c r="L18" s="45">
        <v>0</v>
      </c>
      <c r="M18" s="47">
        <v>0</v>
      </c>
    </row>
    <row r="19" spans="1:13" ht="15.75" thickBot="1" x14ac:dyDescent="0.3">
      <c r="A19" s="12" t="str">
        <f>Basic!E10</f>
        <v>criticalvolume</v>
      </c>
      <c r="B19" s="13">
        <f>_xll.GetCompoundProp($B$12,A19)</f>
        <v>2.0000000000000001E-4</v>
      </c>
      <c r="D19" s="12" t="str">
        <f>Basic!I10</f>
        <v>excessEnthalpy</v>
      </c>
      <c r="E19" s="39">
        <f>_xll.CalcProp($E$1,D19,$E$12,$E$11,$C$4:$C$6,$G$3,$G$4,$D$4:$D$6)</f>
        <v>-813.2586143195258</v>
      </c>
      <c r="F19" s="16"/>
      <c r="G19" s="9"/>
      <c r="I19" s="48" t="str">
        <f>C6</f>
        <v>Propane</v>
      </c>
      <c r="J19" s="49">
        <v>0.1811197912049213</v>
      </c>
      <c r="K19" s="49">
        <v>0.67289718042042179</v>
      </c>
      <c r="L19" s="49">
        <v>0</v>
      </c>
      <c r="M19" s="50">
        <v>0</v>
      </c>
    </row>
    <row r="20" spans="1:13" x14ac:dyDescent="0.25">
      <c r="A20" s="12" t="str">
        <f>Basic!E11</f>
        <v>criticalcompressibilityfactor</v>
      </c>
      <c r="B20" s="13">
        <f>_xll.GetCompoundProp($B$12,A20)</f>
        <v>0.27600000000000002</v>
      </c>
      <c r="D20" s="12" t="str">
        <f>Basic!I11</f>
        <v>excessEntropy</v>
      </c>
      <c r="E20" s="39">
        <f>_xll.CalcProp($E$1,D20,$E$12,$E$11,$C$4:$C$6,$G$3,$G$4,$D$4:$D$6)</f>
        <v>-2.1240553236696966</v>
      </c>
      <c r="F20" s="16"/>
      <c r="G20" s="9"/>
    </row>
    <row r="21" spans="1:13" x14ac:dyDescent="0.25">
      <c r="A21" s="12" t="str">
        <f>Basic!E12</f>
        <v>acentricfactor</v>
      </c>
      <c r="B21" s="13">
        <f>_xll.GetCompoundProp($B$12,A21)</f>
        <v>0.152</v>
      </c>
      <c r="D21" s="12" t="str">
        <f>Basic!I12</f>
        <v>viscosity</v>
      </c>
      <c r="E21" s="39">
        <f>_xll.CalcProp($E$1,D21,$E$12,$E$11,$C$4:$C$6,$G$3,$G$4,$D$4:$D$6)</f>
        <v>8.4393237354024788E-6</v>
      </c>
      <c r="F21" s="16"/>
      <c r="G21" s="9"/>
    </row>
    <row r="22" spans="1:13" x14ac:dyDescent="0.25">
      <c r="A22" s="12" t="str">
        <f>Basic!E13</f>
        <v>normalboilingpoint</v>
      </c>
      <c r="B22" s="13">
        <f>_xll.GetCompoundProp($B$12,A22)</f>
        <v>231.02</v>
      </c>
      <c r="D22" s="41" t="str">
        <f>Basic!I13</f>
        <v>thermalConductivity</v>
      </c>
      <c r="E22" s="40">
        <f>_xll.CalcProp($E$1,D22,$E$12,$E$11,$C$4:$C$6,$G$3,$G$4,$D$4:$D$6)</f>
        <v>1.8687569071782588E-2</v>
      </c>
      <c r="F22" s="16"/>
      <c r="G22" s="9"/>
    </row>
    <row r="23" spans="1:13" x14ac:dyDescent="0.25">
      <c r="A23" s="12" t="str">
        <f>Basic!E14</f>
        <v>idealgasgibbsfreeenergyofformationat25c</v>
      </c>
      <c r="B23" s="13">
        <f>_xll.GetCompoundProp($B$12,A23)</f>
        <v>-24389.999999999996</v>
      </c>
      <c r="D23" s="12" t="str">
        <f>Basic!I14</f>
        <v>fugacity</v>
      </c>
      <c r="E23" s="39">
        <f t="array" ref="E23:G23">_xll.CalcProp($E$1,D23,$E$12,$E$11,$C$4:$C$6,$G$3,$G$4,$D$4:$D$6)</f>
        <v>328829.42631515511</v>
      </c>
      <c r="F23" s="39">
        <v>328829.42631515511</v>
      </c>
      <c r="G23" s="42">
        <v>328829.42631515511</v>
      </c>
    </row>
    <row r="24" spans="1:13" x14ac:dyDescent="0.25">
      <c r="A24" s="12" t="str">
        <f>Basic!E15</f>
        <v>idealgasenthalpyofformationat25c</v>
      </c>
      <c r="B24" s="13">
        <f>_xll.GetCompoundProp($B$12,A24)</f>
        <v>-104680</v>
      </c>
      <c r="D24" s="12" t="str">
        <f>Basic!I15</f>
        <v>fugacityCoefficient</v>
      </c>
      <c r="E24" s="39">
        <f t="array" ref="E24:G24">_xll.CalcProp($E$1,D24,$E$12,$E$11,$C$4:$C$6,$G$3,$G$4,$D$4:$D$6)</f>
        <v>0.99645280701562144</v>
      </c>
      <c r="F24" s="39">
        <v>0.99645280701562144</v>
      </c>
      <c r="G24" s="42">
        <v>0.99645280701562144</v>
      </c>
    </row>
    <row r="25" spans="1:13" x14ac:dyDescent="0.25">
      <c r="A25" s="12" t="str">
        <f>Basic!E16</f>
        <v>casregistrynumber</v>
      </c>
      <c r="B25" s="13" t="str">
        <f>_xll.GetCompoundProp($B$12,A25)</f>
        <v>74-98-6</v>
      </c>
      <c r="D25" s="12" t="str">
        <f>Basic!I16</f>
        <v>activity</v>
      </c>
      <c r="E25" s="39" t="str">
        <f t="array" ref="E25:G25">_xll.CalcProp($E$1,D25,$E$12,$E$11,$C$4:$C$6,$G$3,$G$4,$D$4:$D$6)</f>
        <v>CapeOpen.CapeComputationException</v>
      </c>
      <c r="F25" s="39" t="str">
        <v>CapeOpen.CapeComputationException</v>
      </c>
      <c r="G25" s="42" t="str">
        <v>CapeOpen.CapeComputationException</v>
      </c>
    </row>
    <row r="26" spans="1:13" x14ac:dyDescent="0.25">
      <c r="A26" s="12" t="str">
        <f>Basic!E17</f>
        <v>chemicalformula</v>
      </c>
      <c r="B26" s="13" t="str">
        <f>_xll.GetCompoundProp($B$12,A26)</f>
        <v>CH3CH2CH3</v>
      </c>
      <c r="D26" s="12" t="str">
        <f>Basic!I17</f>
        <v>activityCoefficient</v>
      </c>
      <c r="E26" s="39">
        <f t="array" ref="E26:G26">_xll.CalcProp($E$1,D26,$E$12,$E$11,$C$4:$C$6,$G$3,$G$4,$D$4:$D$6)</f>
        <v>4.667657698164248E-2</v>
      </c>
      <c r="F26" s="39">
        <v>4.667657698164248E-2</v>
      </c>
      <c r="G26" s="42">
        <v>4.667657698164248E-2</v>
      </c>
    </row>
    <row r="27" spans="1:13" x14ac:dyDescent="0.25">
      <c r="A27" s="12" t="str">
        <f>Basic!E18</f>
        <v>boilingPointTemperature</v>
      </c>
      <c r="B27" s="13">
        <f>_xll.GetCompoundProp($B$12,A27,0,G4)</f>
        <v>299.76782741891788</v>
      </c>
      <c r="D27" s="12" t="str">
        <f>Basic!I18</f>
        <v>logFugacityCoefficient</v>
      </c>
      <c r="E27" s="39">
        <f t="array" ref="E27:G27">_xll.CalcProp($E$1,D27,$E$12,$E$11,$C$4:$C$6,$G$3,$G$4,$D$4:$D$6)</f>
        <v>-3.5534991907166208E-3</v>
      </c>
      <c r="F27" s="39">
        <v>-3.5534991907166208E-3</v>
      </c>
      <c r="G27" s="42">
        <v>-3.5534991907166208E-3</v>
      </c>
    </row>
    <row r="28" spans="1:13" x14ac:dyDescent="0.25">
      <c r="A28" s="12" t="str">
        <f>Basic!E19</f>
        <v>heatOfVaporization</v>
      </c>
      <c r="B28" s="13">
        <f>_xll.GetCompoundProp($B$12,A28,$G$3,0)</f>
        <v>17869.474213305126</v>
      </c>
      <c r="D28" s="12" t="str">
        <f>Basic!I19</f>
        <v>volume</v>
      </c>
      <c r="E28" s="39">
        <f>_xll.CalcProp($E$1,D28,$E$12,$E$11,$C$4:$C$6,$G$3,$G$4,$D$4:$D$6)</f>
        <v>1.7810916608678275E-3</v>
      </c>
      <c r="F28" s="16"/>
      <c r="G28" s="9"/>
    </row>
    <row r="29" spans="1:13" x14ac:dyDescent="0.25">
      <c r="A29" s="12" t="str">
        <f>Basic!E20</f>
        <v>idealGasEnthalpy</v>
      </c>
      <c r="B29" s="13">
        <f>_xll.GetCompoundProp($B$12,A29,$G$3,0)</f>
        <v>-3365.8033769124409</v>
      </c>
      <c r="D29" s="12" t="str">
        <f>Basic!I20</f>
        <v>density</v>
      </c>
      <c r="E29" s="39">
        <f t="array" ref="E29">_xll.CalcProp($E$1,D29,$E$12,$E$11,$C$4:$C$6,$G$3,$G$4,$D$4:$D$6)</f>
        <v>16.961659337218055</v>
      </c>
      <c r="F29" s="16"/>
      <c r="G29" s="9"/>
    </row>
    <row r="30" spans="1:13" x14ac:dyDescent="0.25">
      <c r="A30" s="12" t="str">
        <f>Basic!E21</f>
        <v>idealGasEntropy</v>
      </c>
      <c r="B30" s="13">
        <f>_xll.GetCompoundProp($B$12,A30,$G$3,0)</f>
        <v>-12.073743208011456</v>
      </c>
      <c r="D30" s="12" t="str">
        <f>Basic!I21</f>
        <v>enthalpy</v>
      </c>
      <c r="E30" s="39">
        <f t="array" ref="E30">_xll.CalcProp($E$1,D30,$E$12,$E$11,$C$4:$C$6,$G$3,$G$4,$D$4:$D$6)</f>
        <v>-3307.1210513338756</v>
      </c>
      <c r="F30" s="16"/>
      <c r="G30" s="9"/>
    </row>
    <row r="31" spans="1:13" x14ac:dyDescent="0.25">
      <c r="A31" s="12" t="str">
        <f>Basic!E22</f>
        <v>idealGasHeatCapacity</v>
      </c>
      <c r="B31" s="13">
        <f>_xll.GetCompoundProp($B$12,A31,$G$3,0)</f>
        <v>64.907778699028512</v>
      </c>
      <c r="D31" s="12" t="str">
        <f>Basic!I22</f>
        <v>entropy</v>
      </c>
      <c r="E31" s="39">
        <f>_xll.CalcProp($E$1,D31,$E$12,$E$11,$C$4:$C$6,$G$3,$G$4,$D$4:$D$6)</f>
        <v>-19.23519522838119</v>
      </c>
      <c r="F31" s="16"/>
      <c r="G31" s="9"/>
    </row>
    <row r="32" spans="1:13" x14ac:dyDescent="0.25">
      <c r="A32" s="12" t="str">
        <f>Basic!E23</f>
        <v>vaporPressure</v>
      </c>
      <c r="B32" s="13">
        <f>_xll.GetCompoundProp($B$12,A32,$G$3,0)</f>
        <v>219536.04141137909</v>
      </c>
      <c r="D32" s="12" t="str">
        <f>Basic!I23</f>
        <v>enthalpyF</v>
      </c>
      <c r="E32" s="39">
        <f>_xll.CalcProp($E$1,D32,$E$12,$E$11,$C$4:$C$6,$G$3,$G$4,$D$4:$D$6)</f>
        <v>-91150.521051333868</v>
      </c>
      <c r="F32" s="16"/>
      <c r="G32" s="9"/>
    </row>
    <row r="33" spans="1:7" x14ac:dyDescent="0.25">
      <c r="A33" s="12" t="str">
        <f>Basic!E24</f>
        <v>viscosityOfLiquid</v>
      </c>
      <c r="B33" s="13">
        <f>_xll.GetCompoundProp($B$12,A33,$G$3,0)</f>
        <v>1.6292606205100477E-4</v>
      </c>
      <c r="D33" s="12" t="str">
        <f>Basic!I24</f>
        <v>entropyF</v>
      </c>
      <c r="E33" s="39">
        <f>_xll.CalcProp($E$1,D33,$E$12,$E$11,$C$4:$C$6,$G$3,$G$4,$D$4:$D$6)</f>
        <v>209.71150477161882</v>
      </c>
      <c r="F33" s="16"/>
      <c r="G33" s="9"/>
    </row>
    <row r="34" spans="1:7" x14ac:dyDescent="0.25">
      <c r="A34" s="12" t="str">
        <f>Basic!E25</f>
        <v>heatCapacityOfLiquid</v>
      </c>
      <c r="B34" s="13">
        <f>_xll.GetCompoundProp($B$12,A34,$G$3,0)</f>
        <v>105.09208746645749</v>
      </c>
      <c r="D34" s="12" t="str">
        <f>Basic!I25</f>
        <v>enthalpyNF</v>
      </c>
      <c r="E34" s="39">
        <f>_xll.CalcProp($E$1,D34,$E$12,$E$11,$C$4:$C$6,$G$3,$G$4,$D$4:$D$6)</f>
        <v>-3307.121051333876</v>
      </c>
      <c r="F34" s="16"/>
      <c r="G34" s="9"/>
    </row>
    <row r="35" spans="1:7" x14ac:dyDescent="0.25">
      <c r="A35" s="12" t="str">
        <f>Basic!E26</f>
        <v>heatCapacityOfSolid</v>
      </c>
      <c r="B35" s="13">
        <f>_xll.GetCompoundProp($B$12,A35,$G$3,0)</f>
        <v>225.14877500000003</v>
      </c>
      <c r="D35" s="12" t="str">
        <f>Basic!I26</f>
        <v>entropyNF</v>
      </c>
      <c r="E35" s="39">
        <f>_xll.CalcProp($E$1,D35,$E$12,$E$11,$C$4:$C$6,$G$3,$G$4,$D$4:$D$6)</f>
        <v>-19.23519522838119</v>
      </c>
      <c r="F35" s="16"/>
      <c r="G35" s="9"/>
    </row>
    <row r="36" spans="1:7" ht="15.75" thickBot="1" x14ac:dyDescent="0.3">
      <c r="A36" s="12" t="str">
        <f>Basic!E27</f>
        <v>thermalConductivityOfLiquid</v>
      </c>
      <c r="B36" s="13">
        <f>_xll.GetCompoundProp($B$12,A36,$G$3,0)</f>
        <v>0.11901776585400248</v>
      </c>
      <c r="D36" s="14" t="str">
        <f>Basic!I27</f>
        <v>molecularWeight</v>
      </c>
      <c r="E36" s="43">
        <f>_xll.CalcProp($E$1,D36,$E$12,$E$11,$C$4:$C$6,$G$3,$G$4,$D$4:$D$6)</f>
        <v>30.210270000000001</v>
      </c>
      <c r="F36" s="35"/>
      <c r="G36" s="36"/>
    </row>
    <row r="37" spans="1:7" x14ac:dyDescent="0.25">
      <c r="A37" s="12" t="str">
        <f>Basic!E28</f>
        <v>thermalConductivityOfVapor</v>
      </c>
      <c r="B37" s="13">
        <f>_xll.GetCompoundProp($B$12,A37,$G$3,0)</f>
        <v>1.2892561034044665E-2</v>
      </c>
    </row>
    <row r="38" spans="1:7" x14ac:dyDescent="0.25">
      <c r="A38" s="12" t="str">
        <f>Basic!E29</f>
        <v>viscosityOfVapor</v>
      </c>
      <c r="B38" s="13">
        <f>_xll.GetCompoundProp($B$12,A38,$G$3,0)</f>
        <v>7.0640342248128612E-6</v>
      </c>
    </row>
    <row r="39" spans="1:7" x14ac:dyDescent="0.25">
      <c r="A39" s="12" t="e">
        <f>Basic!E30</f>
        <v>#N/A</v>
      </c>
      <c r="B39" s="13" t="e">
        <f>_xll.GetCompoundProp($B$12,A39,$G$3,0)</f>
        <v>#VALUE!</v>
      </c>
    </row>
    <row r="40" spans="1:7" ht="15.75" thickBot="1" x14ac:dyDescent="0.3">
      <c r="A40" s="14" t="e">
        <f>Basic!E31</f>
        <v>#N/A</v>
      </c>
      <c r="B40" s="15" t="e">
        <f>_xll.GetCompoundProp($B$12,A40,$G$3,0)</f>
        <v>#VALUE!</v>
      </c>
    </row>
  </sheetData>
  <mergeCells count="2">
    <mergeCell ref="I10:M10"/>
    <mergeCell ref="D10:G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Basic</vt:lpstr>
      <vt:lpstr>Calcs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Marcus</dc:creator>
  <cp:lastModifiedBy>Daniel Wagner Oliveira de Medeiros</cp:lastModifiedBy>
  <dcterms:created xsi:type="dcterms:W3CDTF">2015-12-24T02:01:24Z</dcterms:created>
  <dcterms:modified xsi:type="dcterms:W3CDTF">2016-06-07T17:08:50Z</dcterms:modified>
</cp:coreProperties>
</file>