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1048" documentId="11_2045D75CC96C8D1C46027EDC7D058E94E8FD69B8" xr6:coauthVersionLast="47" xr6:coauthVersionMax="47" xr10:uidLastSave="{7C4FD03F-481B-4C1D-8423-3EB126EB6C3E}"/>
  <bookViews>
    <workbookView xWindow="-96" yWindow="-96" windowWidth="23232" windowHeight="12432" firstSheet="1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4" l="1"/>
  <c r="N16" i="4"/>
  <c r="M15" i="4"/>
  <c r="N15" i="4"/>
  <c r="N14" i="4"/>
  <c r="N13" i="4"/>
  <c r="M13" i="4"/>
  <c r="N12" i="4"/>
  <c r="N11" i="4"/>
  <c r="G10" i="2"/>
  <c r="G11" i="2"/>
  <c r="G12" i="2"/>
  <c r="G13" i="2"/>
  <c r="G14" i="2"/>
  <c r="G9" i="2"/>
  <c r="G9" i="3"/>
  <c r="G10" i="3"/>
  <c r="G11" i="3"/>
  <c r="G12" i="3"/>
  <c r="G13" i="3"/>
  <c r="G14" i="3"/>
  <c r="G15" i="3"/>
  <c r="G16" i="3"/>
  <c r="G17" i="3"/>
  <c r="G8" i="3"/>
  <c r="O11" i="3"/>
  <c r="B7" i="4" l="1"/>
  <c r="B8" i="4" s="1"/>
  <c r="B9" i="4" s="1"/>
  <c r="B10" i="4" s="1"/>
  <c r="B11" i="4" s="1"/>
  <c r="B12" i="4" s="1"/>
  <c r="B13" i="4" s="1"/>
  <c r="B14" i="4" s="1"/>
  <c r="B15" i="4" s="1"/>
  <c r="B1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2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<sst xmlns="http://schemas.openxmlformats.org/spreadsheetml/2006/main" count="189" uniqueCount="111">
  <si>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</si>
  <si>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</si>
  <si>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</si>
  <si>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</si>
  <si>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</si>
  <si>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</si>
  <si>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</si>
  <si>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</si>
  <si>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</si>
  <si>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</si>
  <si>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</si>
  <si>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</si>
  <si>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</si>
  <si>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</si>
  <si>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</si>
  <si>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</si>
  <si>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</si>
  <si>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</si>
  <si>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</si>
  <si>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</si>
  <si>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</si>
  <si>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</si>
  <si>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</si>
  <si>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</si>
  <si>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</si>
  <si>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</si>
  <si>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</si>
  <si>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</si>
  <si>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</si>
  <si>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</si>
  <si>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</si>
  <si>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</si>
  <si>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</si>
  <si>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</si>
  <si>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</si>
  <si>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</si>
  <si>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</si>
  <si>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</si>
  <si>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</si>
  <si>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TC5_ECP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</si>
  <si>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</si>
  <si>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</si>
  <si>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</si>
  <si>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</si>
  <si>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</si>
  <si>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</si>
  <si>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</si>
  <si>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</si>
  <si>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</si>
  <si>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</si>
  <si>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</si>
  <si>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</si>
  <si>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string is not in 24h format</t>
  </si>
  <si>
    <t>IllegalArgumentException</t>
  </si>
  <si>
    <t>charactere Format HH:MM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</si>
  <si>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transformarea unui interval int din secunde in format hh:mm</t>
    </r>
  </si>
  <si>
    <t>yes</t>
  </si>
  <si>
    <t>Bidian Alessia</t>
  </si>
  <si>
    <t>Balint Leonard</t>
  </si>
  <si>
    <t>Ardelean Andrada</t>
  </si>
  <si>
    <t>inputTime</t>
  </si>
  <si>
    <t>IllegalArgumentEx</t>
  </si>
  <si>
    <t>"00:00"</t>
  </si>
  <si>
    <t>"24:00"</t>
  </si>
  <si>
    <t>hour = 24</t>
  </si>
  <si>
    <t>minutes = 60</t>
  </si>
  <si>
    <t>"12:30"</t>
  </si>
  <si>
    <t>"25:00"</t>
  </si>
  <si>
    <r>
      <t xml:space="preserve">F01. </t>
    </r>
    <r>
      <rPr>
        <sz val="11"/>
        <color theme="1"/>
        <rFont val="Calibri"/>
        <family val="2"/>
        <scheme val="minor"/>
      </rPr>
      <t>parseFromStringToSeconds -&gt; primeste un string cu formatul hh:mm si calculeaza nr de secunde</t>
    </r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</si>
  <si>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comutarea unui sir de caractere in secunde(caractere FORMAT HH:MM)</t>
    </r>
  </si>
  <si>
    <t>hour &gt;= 0 &amp;&amp; hour &lt; 24</t>
  </si>
  <si>
    <t>minutes &gt;= 0 &amp;&amp; minutes &lt; 60</t>
  </si>
  <si>
    <t>hour = -1</t>
  </si>
  <si>
    <t>hour = 0</t>
  </si>
  <si>
    <t>hour = 1</t>
  </si>
  <si>
    <t>hour = 23</t>
  </si>
  <si>
    <t>minutes = -1</t>
  </si>
  <si>
    <t>minutes = 0</t>
  </si>
  <si>
    <t>minutes = 1</t>
  </si>
  <si>
    <t>minutes = 59</t>
  </si>
  <si>
    <t>string is in hh:mm format</t>
  </si>
  <si>
    <t>string has hh &gt;=0 &amp;&amp; hh &lt; 24</t>
  </si>
  <si>
    <t>hh is valid</t>
  </si>
  <si>
    <t>mm is valid</t>
  </si>
  <si>
    <t>hh &gt;=24</t>
  </si>
  <si>
    <t>string has mm &gt;=0 &amp;&amp; mm &lt; 60</t>
  </si>
  <si>
    <t>mm &gt;= 60</t>
  </si>
  <si>
    <t>"12h00min"</t>
  </si>
  <si>
    <t>"-12:00"</t>
  </si>
  <si>
    <t>"15:-12"</t>
  </si>
  <si>
    <t>"15:60"</t>
  </si>
  <si>
    <t>"-1:00"</t>
  </si>
  <si>
    <t>"1:00"</t>
  </si>
  <si>
    <t>"23:00"</t>
  </si>
  <si>
    <t>"13:-1"</t>
  </si>
  <si>
    <t>"13:00"</t>
  </si>
  <si>
    <t>"13:1"</t>
  </si>
  <si>
    <t>"13:59"</t>
  </si>
  <si>
    <t>=13*3600</t>
  </si>
  <si>
    <t>=13*3600+1</t>
  </si>
  <si>
    <t>=13*3600+59</t>
  </si>
  <si>
    <t>1, 3, 6</t>
  </si>
  <si>
    <t>TC2_ECP</t>
  </si>
  <si>
    <t>TC4_ECP</t>
  </si>
  <si>
    <t>"12h00m"</t>
  </si>
  <si>
    <t>"13:-12"</t>
  </si>
  <si>
    <t>"1322"</t>
  </si>
  <si>
    <t>TCA10_BVA</t>
  </si>
  <si>
    <t>TCA9_BVA</t>
  </si>
  <si>
    <t>TC8_BVA</t>
  </si>
  <si>
    <t>TC6_BVA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</si>
</sst>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1" xfId="0" applyFont="1" applyBorder="1"/>
    <xf numFmtId="0" fontId="13" fillId="0" borderId="0" xfId="0" applyFont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2" borderId="7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0" borderId="0" xfId="0" applyFont="1"/>
    <xf numFmtId="0" fontId="0" fillId="0" borderId="0" xfId="0" applyAlignment="1">
      <alignment vertical="center"/>
    </xf>
    <xf numFmtId="0" fontId="11" fillId="0" borderId="0" xfId="0" applyFont="1"/>
    <xf numFmtId="0" fontId="18" fillId="0" borderId="0" xfId="0" applyFont="1"/>
    <xf numFmtId="0" fontId="12" fillId="0" borderId="12" xfId="0" applyFont="1" applyBorder="1"/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6" fillId="0" borderId="20" xfId="0" applyFont="1" applyBorder="1" applyAlignment="1">
      <alignment horizontal="center" vertical="center"/>
    </xf>
    <xf numFmtId="0" fontId="7" fillId="0" borderId="5" xfId="0" applyFont="1" applyBorder="1"/>
    <xf numFmtId="0" fontId="6" fillId="8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10" xfId="0" applyBorder="1"/>
    <xf numFmtId="0" fontId="0" fillId="8" borderId="1" xfId="0" applyFill="1" applyBorder="1"/>
    <xf numFmtId="0" fontId="8" fillId="0" borderId="2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6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8" borderId="1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9" fillId="0" borderId="0" xfId="0" applyFont="1" applyAlignment="1">
      <alignment horizontal="center"/>
    </xf>
    <xf numFmtId="20" fontId="0" fillId="0" borderId="10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46" fontId="0" fillId="0" borderId="10" xfId="0" applyNumberFormat="1" applyBorder="1" applyAlignment="1">
      <alignment horizontal="center"/>
    </xf>
    <xf numFmtId="0" fontId="0" fillId="8" borderId="10" xfId="0" quotePrefix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0" fillId="0" borderId="10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6" fillId="2" borderId="22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32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B1" workbookViewId="0">
      <selection activeCell="B11" sqref="B11"/>
    </sheetView>
  </sheetViews>
  <sheetFormatPr defaultRowHeight="14.4" x14ac:dyDescent="0.55000000000000004"/>
  <cols>
    <col min="4" max="4" width="22.578125" customWidth="1"/>
    <col min="9" max="9" width="32.83984375" customWidth="1"/>
    <col min="10" max="10" width="10.578125" customWidth="1"/>
    <col min="12" max="12" width="12.15625" customWidth="1"/>
    <col min="14" max="14" width="20" customWidth="1"/>
  </cols>
  <sheetData>
    <row r="1" spans="2:10" x14ac:dyDescent="0.55000000000000004">
      <c r="C1" s="52" t="s">
        <v>0</v>
      </c>
      <c r="D1" s="53"/>
      <c r="E1" s="53"/>
      <c r="F1" s="54"/>
      <c r="H1" s="32" t="s">
        <v>1</v>
      </c>
      <c r="I1" s="32"/>
      <c r="J1" s="32"/>
    </row>
    <row r="2" spans="2:10" x14ac:dyDescent="0.55000000000000004">
      <c r="H2" s="55" t="s">
        <v>2</v>
      </c>
      <c r="I2" s="55"/>
      <c r="J2" s="55"/>
    </row>
    <row r="3" spans="2:10" x14ac:dyDescent="0.55000000000000004">
      <c r="H3" s="2"/>
      <c r="I3" s="2" t="s">
        <v>3</v>
      </c>
      <c r="J3" s="2" t="s">
        <v>4</v>
      </c>
    </row>
    <row r="4" spans="2:10" x14ac:dyDescent="0.55000000000000004">
      <c r="H4" s="2" t="s">
        <v>5</v>
      </c>
      <c r="I4" s="2" t="s">
        <v>57</v>
      </c>
      <c r="J4" s="2">
        <v>231</v>
      </c>
    </row>
    <row r="5" spans="2:10" x14ac:dyDescent="0.55000000000000004">
      <c r="H5" s="2" t="s">
        <v>6</v>
      </c>
      <c r="I5" s="2" t="s">
        <v>58</v>
      </c>
      <c r="J5" s="2">
        <v>231</v>
      </c>
    </row>
    <row r="6" spans="2:10" x14ac:dyDescent="0.55000000000000004">
      <c r="B6" s="18"/>
      <c r="H6" s="2" t="s">
        <v>7</v>
      </c>
      <c r="I6" s="2" t="s">
        <v>59</v>
      </c>
      <c r="J6" s="2">
        <v>231</v>
      </c>
    </row>
    <row r="7" spans="2:10" ht="14.5" customHeight="1" x14ac:dyDescent="0.55000000000000004"/>
    <row r="10" spans="2:10" x14ac:dyDescent="0.55000000000000004">
      <c r="B10" s="1" t="s">
        <v>68</v>
      </c>
    </row>
    <row r="11" spans="2:10" x14ac:dyDescent="0.55000000000000004">
      <c r="B11" s="1"/>
    </row>
    <row r="12" spans="2:10" x14ac:dyDescent="0.55000000000000004">
      <c r="B12" s="1"/>
      <c r="C12" s="1"/>
      <c r="D12" s="1"/>
      <c r="E12" s="1"/>
    </row>
    <row r="13" spans="2:10" x14ac:dyDescent="0.55000000000000004">
      <c r="B13" s="1"/>
      <c r="C13" s="1"/>
      <c r="D13" s="1"/>
      <c r="E13" s="1"/>
    </row>
    <row r="14" spans="2:10" x14ac:dyDescent="0.55000000000000004">
      <c r="C14" s="1"/>
      <c r="D14" s="1"/>
      <c r="E14" s="1"/>
    </row>
    <row r="15" spans="2:10" x14ac:dyDescent="0.55000000000000004">
      <c r="C15" s="1"/>
      <c r="D15" s="1"/>
      <c r="E15" s="1"/>
    </row>
    <row r="16" spans="2:10" x14ac:dyDescent="0.55000000000000004">
      <c r="C16" s="1"/>
      <c r="D16" s="1"/>
      <c r="E16" s="1"/>
    </row>
    <row r="17" spans="1:15" x14ac:dyDescent="0.55000000000000004">
      <c r="B17" s="1"/>
      <c r="D17" s="1"/>
      <c r="E17" s="1"/>
    </row>
    <row r="18" spans="1:15" x14ac:dyDescent="0.55000000000000004">
      <c r="B18" s="30"/>
    </row>
    <row r="19" spans="1:15" x14ac:dyDescent="0.55000000000000004">
      <c r="B19" s="1"/>
    </row>
    <row r="20" spans="1:15" x14ac:dyDescent="0.55000000000000004">
      <c r="C20" s="28"/>
    </row>
    <row r="21" spans="1:15" x14ac:dyDescent="0.55000000000000004">
      <c r="B21" s="1"/>
    </row>
    <row r="22" spans="1:15" x14ac:dyDescent="0.55000000000000004">
      <c r="B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55000000000000004">
      <c r="B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" customHeight="1" x14ac:dyDescent="0.55000000000000004">
      <c r="A24" s="29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6" spans="1:15" x14ac:dyDescent="0.55000000000000004">
      <c r="C26" s="31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N21"/>
  <sheetViews>
    <sheetView topLeftCell="E1" workbookViewId="0">
      <selection activeCell="G12" sqref="G12"/>
    </sheetView>
  </sheetViews>
  <sheetFormatPr defaultRowHeight="14.4" x14ac:dyDescent="0.55000000000000004"/>
  <cols>
    <col min="2" max="2" width="10.15625" bestFit="1" customWidth="1"/>
    <col min="3" max="3" width="25.26171875" customWidth="1"/>
    <col min="4" max="4" width="27.89453125" customWidth="1"/>
    <col min="5" max="5" width="24.47265625" customWidth="1"/>
    <col min="6" max="6" width="5.83984375" customWidth="1"/>
    <col min="7" max="7" width="8" customWidth="1"/>
    <col min="8" max="8" width="11.83984375" bestFit="1" customWidth="1"/>
    <col min="9" max="9" width="11.68359375" bestFit="1" customWidth="1"/>
    <col min="10" max="10" width="18.1015625" customWidth="1"/>
    <col min="11" max="11" width="16.734375" customWidth="1"/>
    <col min="12" max="12" width="12.83984375" bestFit="1" customWidth="1"/>
    <col min="13" max="13" width="29.41796875" customWidth="1"/>
    <col min="14" max="14" width="5" customWidth="1"/>
  </cols>
  <sheetData>
    <row r="1" spans="2:14" x14ac:dyDescent="0.55000000000000004">
      <c r="B1" s="52" t="s">
        <v>0</v>
      </c>
      <c r="C1" s="53"/>
      <c r="D1" s="53"/>
      <c r="E1" s="54"/>
    </row>
    <row r="3" spans="2:14" x14ac:dyDescent="0.55000000000000004">
      <c r="B3" s="59"/>
      <c r="C3" s="60"/>
      <c r="D3" s="60"/>
      <c r="E3" s="60"/>
      <c r="F3" s="60"/>
      <c r="G3" s="61"/>
    </row>
    <row r="4" spans="2:14" x14ac:dyDescent="0.55000000000000004">
      <c r="B4" s="59" t="s">
        <v>69</v>
      </c>
      <c r="C4" s="60"/>
      <c r="D4" s="60"/>
      <c r="E4" s="60"/>
      <c r="F4" s="60"/>
      <c r="G4" s="61"/>
    </row>
    <row r="5" spans="2:14" x14ac:dyDescent="0.55000000000000004">
      <c r="B5" s="33"/>
      <c r="C5" s="34"/>
      <c r="D5" s="34"/>
      <c r="E5" s="34"/>
      <c r="F5" s="37"/>
      <c r="G5" s="35"/>
    </row>
    <row r="6" spans="2:14" x14ac:dyDescent="0.55000000000000004">
      <c r="B6" s="62" t="s">
        <v>8</v>
      </c>
      <c r="C6" s="62"/>
      <c r="D6" s="62"/>
      <c r="E6" s="62"/>
      <c r="G6" s="63" t="s">
        <v>9</v>
      </c>
      <c r="H6" s="63"/>
      <c r="I6" s="63"/>
      <c r="J6" s="63"/>
      <c r="K6" s="63"/>
      <c r="L6" s="63"/>
      <c r="M6" s="63"/>
      <c r="N6" s="63"/>
    </row>
    <row r="7" spans="2:14" x14ac:dyDescent="0.55000000000000004">
      <c r="B7" s="10" t="s">
        <v>10</v>
      </c>
      <c r="C7" s="10" t="s">
        <v>11</v>
      </c>
      <c r="D7" s="10" t="s">
        <v>12</v>
      </c>
      <c r="E7" s="10" t="s">
        <v>13</v>
      </c>
      <c r="G7" s="64" t="s">
        <v>14</v>
      </c>
      <c r="H7" s="66" t="s">
        <v>15</v>
      </c>
      <c r="I7" s="84" t="s">
        <v>16</v>
      </c>
      <c r="J7" s="85"/>
      <c r="K7" s="85"/>
      <c r="L7" s="85"/>
      <c r="M7" s="83" t="s">
        <v>17</v>
      </c>
      <c r="N7" s="83"/>
    </row>
    <row r="8" spans="2:14" x14ac:dyDescent="0.55000000000000004">
      <c r="B8" s="4">
        <v>1</v>
      </c>
      <c r="C8" s="58" t="s">
        <v>80</v>
      </c>
      <c r="D8" s="4" t="s">
        <v>80</v>
      </c>
      <c r="E8" s="4"/>
      <c r="G8" s="65"/>
      <c r="H8" s="67"/>
      <c r="I8" s="75" t="s">
        <v>54</v>
      </c>
      <c r="J8" s="76"/>
      <c r="K8" s="76"/>
      <c r="L8" s="77"/>
      <c r="M8" s="84" t="s">
        <v>18</v>
      </c>
      <c r="N8" s="86"/>
    </row>
    <row r="9" spans="2:14" x14ac:dyDescent="0.55000000000000004">
      <c r="B9" s="4">
        <v>2</v>
      </c>
      <c r="C9" s="58"/>
      <c r="D9" s="4"/>
      <c r="E9" s="4" t="s">
        <v>52</v>
      </c>
      <c r="G9" s="4" t="str">
        <f>"TC" &amp; ROW(F1) &amp; "_ECP"</f>
        <v>TC1_ECP</v>
      </c>
      <c r="H9" s="2" t="s">
        <v>101</v>
      </c>
      <c r="I9" s="72" t="s">
        <v>66</v>
      </c>
      <c r="J9" s="78"/>
      <c r="K9" s="78"/>
      <c r="L9" s="57"/>
      <c r="M9" s="55">
        <v>45000</v>
      </c>
      <c r="N9" s="55"/>
    </row>
    <row r="10" spans="2:14" x14ac:dyDescent="0.55000000000000004">
      <c r="B10" s="4">
        <v>3</v>
      </c>
      <c r="C10" s="81" t="s">
        <v>82</v>
      </c>
      <c r="D10" s="4" t="s">
        <v>81</v>
      </c>
      <c r="E10" s="2"/>
      <c r="G10" s="4" t="str">
        <f t="shared" ref="G10:G14" si="0">"TC" &amp; ROW(F2) &amp; "_ECP"</f>
        <v>TC2_ECP</v>
      </c>
      <c r="H10" s="2">
        <v>2</v>
      </c>
      <c r="I10" s="79" t="s">
        <v>87</v>
      </c>
      <c r="J10" s="78"/>
      <c r="K10" s="78"/>
      <c r="L10" s="57"/>
      <c r="M10" s="56" t="s">
        <v>53</v>
      </c>
      <c r="N10" s="57"/>
    </row>
    <row r="11" spans="2:14" ht="15" customHeight="1" x14ac:dyDescent="0.55000000000000004">
      <c r="B11" s="4">
        <v>5</v>
      </c>
      <c r="C11" s="82"/>
      <c r="D11" s="4"/>
      <c r="E11" s="4" t="s">
        <v>84</v>
      </c>
      <c r="G11" s="4" t="str">
        <f t="shared" si="0"/>
        <v>TC3_ECP</v>
      </c>
      <c r="H11" s="41">
        <v>4</v>
      </c>
      <c r="I11" s="80" t="s">
        <v>88</v>
      </c>
      <c r="J11" s="69"/>
      <c r="K11" s="69"/>
      <c r="L11" s="70"/>
      <c r="M11" s="56" t="s">
        <v>53</v>
      </c>
      <c r="N11" s="57"/>
    </row>
    <row r="12" spans="2:14" x14ac:dyDescent="0.55000000000000004">
      <c r="B12" s="4">
        <v>6</v>
      </c>
      <c r="C12" s="81" t="s">
        <v>83</v>
      </c>
      <c r="D12" s="4" t="s">
        <v>85</v>
      </c>
      <c r="E12" s="4"/>
      <c r="G12" s="4" t="str">
        <f t="shared" si="0"/>
        <v>TC4_ECP</v>
      </c>
      <c r="H12" s="43">
        <v>5</v>
      </c>
      <c r="I12" s="68" t="s">
        <v>63</v>
      </c>
      <c r="J12" s="69"/>
      <c r="K12" s="69"/>
      <c r="L12" s="70"/>
      <c r="M12" s="56" t="s">
        <v>53</v>
      </c>
      <c r="N12" s="57"/>
    </row>
    <row r="13" spans="2:14" x14ac:dyDescent="0.55000000000000004">
      <c r="B13" s="4">
        <v>8</v>
      </c>
      <c r="C13" s="82"/>
      <c r="D13" s="4"/>
      <c r="E13" s="4" t="s">
        <v>86</v>
      </c>
      <c r="G13" s="4" t="str">
        <f t="shared" si="0"/>
        <v>TC5_ECP</v>
      </c>
      <c r="H13" s="2">
        <v>7</v>
      </c>
      <c r="I13" s="72" t="s">
        <v>89</v>
      </c>
      <c r="J13" s="73"/>
      <c r="K13" s="73"/>
      <c r="L13" s="74"/>
      <c r="M13" s="56" t="s">
        <v>53</v>
      </c>
      <c r="N13" s="57"/>
    </row>
    <row r="14" spans="2:14" x14ac:dyDescent="0.55000000000000004">
      <c r="B14" s="4">
        <v>9</v>
      </c>
      <c r="C14" s="58" t="s">
        <v>19</v>
      </c>
      <c r="D14" s="4"/>
      <c r="E14" s="4"/>
      <c r="G14" s="4" t="str">
        <f t="shared" si="0"/>
        <v>TC6_ECP</v>
      </c>
      <c r="H14" s="43">
        <v>8</v>
      </c>
      <c r="I14" s="72" t="s">
        <v>90</v>
      </c>
      <c r="J14" s="73"/>
      <c r="K14" s="73"/>
      <c r="L14" s="74"/>
      <c r="M14" s="56" t="s">
        <v>53</v>
      </c>
      <c r="N14" s="57"/>
    </row>
    <row r="15" spans="2:14" x14ac:dyDescent="0.55000000000000004">
      <c r="B15" s="4">
        <v>10</v>
      </c>
      <c r="C15" s="58"/>
      <c r="D15" s="4"/>
      <c r="E15" s="4"/>
      <c r="G15" s="4"/>
      <c r="H15" s="40"/>
      <c r="I15" s="72"/>
      <c r="J15" s="73"/>
      <c r="K15" s="73"/>
      <c r="L15" s="74"/>
      <c r="M15" s="42"/>
      <c r="N15" s="39"/>
    </row>
    <row r="16" spans="2:14" x14ac:dyDescent="0.55000000000000004">
      <c r="B16" s="4">
        <v>11</v>
      </c>
      <c r="C16" s="58" t="s">
        <v>19</v>
      </c>
      <c r="D16" s="4"/>
      <c r="E16" s="4"/>
      <c r="G16" s="10"/>
      <c r="H16" s="43"/>
      <c r="I16" s="72"/>
      <c r="J16" s="73"/>
      <c r="K16" s="73"/>
      <c r="L16" s="74"/>
      <c r="M16" s="42"/>
      <c r="N16" s="39"/>
    </row>
    <row r="17" spans="2:14" x14ac:dyDescent="0.55000000000000004">
      <c r="B17" s="4">
        <v>12</v>
      </c>
      <c r="C17" s="58"/>
      <c r="D17" s="4"/>
      <c r="E17" s="4"/>
      <c r="G17" s="10"/>
      <c r="H17" s="2"/>
      <c r="I17" s="72"/>
      <c r="J17" s="73"/>
      <c r="K17" s="73"/>
      <c r="L17" s="74"/>
      <c r="M17" s="42"/>
      <c r="N17" s="39"/>
    </row>
    <row r="18" spans="2:14" x14ac:dyDescent="0.55000000000000004">
      <c r="B18" s="4">
        <v>13</v>
      </c>
      <c r="C18" s="58" t="s">
        <v>19</v>
      </c>
      <c r="D18" s="4"/>
      <c r="E18" s="4"/>
      <c r="G18" s="10"/>
      <c r="H18" s="2"/>
      <c r="I18" s="72"/>
      <c r="J18" s="73"/>
      <c r="K18" s="73"/>
      <c r="L18" s="74"/>
      <c r="M18" s="42"/>
      <c r="N18" s="39"/>
    </row>
    <row r="19" spans="2:14" x14ac:dyDescent="0.55000000000000004">
      <c r="B19" s="4">
        <v>14</v>
      </c>
      <c r="C19" s="58"/>
      <c r="D19" s="4"/>
      <c r="E19" s="4"/>
    </row>
    <row r="21" spans="2:14" x14ac:dyDescent="0.55000000000000004">
      <c r="D21" t="s">
        <v>21</v>
      </c>
      <c r="F21" s="71"/>
      <c r="G21" s="71"/>
    </row>
  </sheetData>
  <mergeCells count="34">
    <mergeCell ref="M11:N11"/>
    <mergeCell ref="C10:C11"/>
    <mergeCell ref="C12:C13"/>
    <mergeCell ref="M7:N7"/>
    <mergeCell ref="I7:L7"/>
    <mergeCell ref="M8:N8"/>
    <mergeCell ref="M13:N13"/>
    <mergeCell ref="I13:L13"/>
    <mergeCell ref="F21:G21"/>
    <mergeCell ref="I17:L17"/>
    <mergeCell ref="I18:L18"/>
    <mergeCell ref="I8:L8"/>
    <mergeCell ref="I9:L9"/>
    <mergeCell ref="I10:L10"/>
    <mergeCell ref="I11:L11"/>
    <mergeCell ref="I14:L14"/>
    <mergeCell ref="I15:L15"/>
    <mergeCell ref="I16:L16"/>
    <mergeCell ref="M14:N14"/>
    <mergeCell ref="M9:N9"/>
    <mergeCell ref="M10:N10"/>
    <mergeCell ref="B1:E1"/>
    <mergeCell ref="C18:C19"/>
    <mergeCell ref="C14:C15"/>
    <mergeCell ref="C16:C17"/>
    <mergeCell ref="B3:G3"/>
    <mergeCell ref="B6:E6"/>
    <mergeCell ref="G6:N6"/>
    <mergeCell ref="G7:G8"/>
    <mergeCell ref="B4:G4"/>
    <mergeCell ref="H7:H8"/>
    <mergeCell ref="M12:N12"/>
    <mergeCell ref="I12:L12"/>
    <mergeCell ref="C8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P30"/>
  <sheetViews>
    <sheetView topLeftCell="E1" workbookViewId="0">
      <selection activeCell="G12" sqref="G12"/>
    </sheetView>
  </sheetViews>
  <sheetFormatPr defaultRowHeight="14.4" x14ac:dyDescent="0.55000000000000004"/>
  <cols>
    <col min="2" max="2" width="11.26171875" bestFit="1" customWidth="1"/>
    <col min="3" max="3" width="34.68359375" customWidth="1"/>
    <col min="4" max="4" width="30.15625" bestFit="1" customWidth="1"/>
    <col min="5" max="5" width="7" customWidth="1"/>
    <col min="6" max="6" width="5.578125" customWidth="1"/>
    <col min="7" max="7" width="9.41796875" customWidth="1"/>
    <col min="9" max="9" width="10" customWidth="1"/>
    <col min="10" max="10" width="10.15625" bestFit="1" customWidth="1"/>
    <col min="11" max="11" width="9.578125" customWidth="1"/>
    <col min="12" max="12" width="18.26171875" bestFit="1" customWidth="1"/>
    <col min="13" max="13" width="14.83984375" customWidth="1"/>
    <col min="14" max="14" width="12.83984375" bestFit="1" customWidth="1"/>
    <col min="15" max="15" width="23.26171875" customWidth="1"/>
    <col min="16" max="16" width="9.41796875" customWidth="1"/>
  </cols>
  <sheetData>
    <row r="1" spans="2:16" x14ac:dyDescent="0.55000000000000004">
      <c r="B1" s="52" t="s">
        <v>0</v>
      </c>
      <c r="C1" s="53"/>
      <c r="D1" s="53"/>
      <c r="E1" s="54"/>
    </row>
    <row r="3" spans="2:16" x14ac:dyDescent="0.55000000000000004">
      <c r="B3" s="59" t="s">
        <v>55</v>
      </c>
      <c r="C3" s="60"/>
      <c r="D3" s="60"/>
      <c r="E3" s="60"/>
      <c r="F3" s="60"/>
      <c r="G3" s="61"/>
    </row>
    <row r="5" spans="2:16" x14ac:dyDescent="0.55000000000000004">
      <c r="B5" s="93" t="s">
        <v>22</v>
      </c>
      <c r="C5" s="93"/>
      <c r="D5" s="93"/>
      <c r="E5" s="3"/>
      <c r="G5" s="63" t="s">
        <v>23</v>
      </c>
      <c r="H5" s="63"/>
      <c r="I5" s="63"/>
      <c r="J5" s="63"/>
      <c r="K5" s="63"/>
      <c r="L5" s="63"/>
      <c r="M5" s="63"/>
      <c r="N5" s="63"/>
      <c r="O5" s="63"/>
      <c r="P5" s="63"/>
    </row>
    <row r="6" spans="2:16" ht="14.5" customHeight="1" x14ac:dyDescent="0.55000000000000004">
      <c r="B6" s="4" t="s">
        <v>24</v>
      </c>
      <c r="C6" s="4" t="s">
        <v>11</v>
      </c>
      <c r="D6" s="4" t="s">
        <v>22</v>
      </c>
      <c r="E6" s="6"/>
      <c r="G6" s="64" t="s">
        <v>25</v>
      </c>
      <c r="H6" s="64" t="s">
        <v>26</v>
      </c>
      <c r="I6" s="64" t="s">
        <v>27</v>
      </c>
      <c r="J6" s="66" t="s">
        <v>28</v>
      </c>
      <c r="K6" s="75" t="s">
        <v>16</v>
      </c>
      <c r="L6" s="76"/>
      <c r="M6" s="76"/>
      <c r="N6" s="76"/>
      <c r="O6" s="75" t="s">
        <v>17</v>
      </c>
      <c r="P6" s="77"/>
    </row>
    <row r="7" spans="2:16" ht="19.2" customHeight="1" x14ac:dyDescent="0.55000000000000004">
      <c r="B7" s="81">
        <v>1</v>
      </c>
      <c r="C7" s="88" t="s">
        <v>70</v>
      </c>
      <c r="D7" s="2" t="s">
        <v>72</v>
      </c>
      <c r="G7" s="65"/>
      <c r="H7" s="65"/>
      <c r="I7" s="65"/>
      <c r="J7" s="67"/>
      <c r="K7" s="84" t="s">
        <v>60</v>
      </c>
      <c r="L7" s="85"/>
      <c r="M7" s="85"/>
      <c r="N7" s="86"/>
      <c r="O7" s="84" t="s">
        <v>29</v>
      </c>
      <c r="P7" s="86"/>
    </row>
    <row r="8" spans="2:16" x14ac:dyDescent="0.55000000000000004">
      <c r="B8" s="87"/>
      <c r="C8" s="89"/>
      <c r="D8" s="2" t="s">
        <v>73</v>
      </c>
      <c r="G8" s="10" t="str">
        <f>"TC" &amp; ROW(F1) &amp; "_BVA"</f>
        <v>TC1_BVA</v>
      </c>
      <c r="H8" s="4">
        <v>1</v>
      </c>
      <c r="I8" s="36">
        <v>4</v>
      </c>
      <c r="J8" s="36" t="s">
        <v>56</v>
      </c>
      <c r="K8" s="56" t="s">
        <v>91</v>
      </c>
      <c r="L8" s="78"/>
      <c r="M8" s="78"/>
      <c r="N8" s="57"/>
      <c r="O8" s="96" t="s">
        <v>53</v>
      </c>
      <c r="P8" s="57"/>
    </row>
    <row r="9" spans="2:16" x14ac:dyDescent="0.55000000000000004">
      <c r="B9" s="87"/>
      <c r="C9" s="89"/>
      <c r="D9" s="2" t="s">
        <v>74</v>
      </c>
      <c r="G9" s="10" t="str">
        <f t="shared" ref="G9:G17" si="0">"TC" &amp; ROW(F2) &amp; "_BVA"</f>
        <v>TC2_BVA</v>
      </c>
      <c r="H9" s="4">
        <v>1</v>
      </c>
      <c r="I9" s="36">
        <v>1</v>
      </c>
      <c r="J9" s="36" t="s">
        <v>56</v>
      </c>
      <c r="K9" s="56" t="s">
        <v>62</v>
      </c>
      <c r="L9" s="78"/>
      <c r="M9" s="78"/>
      <c r="N9" s="57"/>
      <c r="O9" s="56">
        <v>0</v>
      </c>
      <c r="P9" s="57"/>
    </row>
    <row r="10" spans="2:16" x14ac:dyDescent="0.55000000000000004">
      <c r="B10" s="87"/>
      <c r="C10" s="89"/>
      <c r="D10" s="2" t="s">
        <v>75</v>
      </c>
      <c r="G10" s="10" t="str">
        <f t="shared" si="0"/>
        <v>TC3_BVA</v>
      </c>
      <c r="H10" s="4">
        <v>1</v>
      </c>
      <c r="I10" s="36">
        <v>1</v>
      </c>
      <c r="J10" s="36" t="s">
        <v>56</v>
      </c>
      <c r="K10" s="56" t="s">
        <v>92</v>
      </c>
      <c r="L10" s="78"/>
      <c r="M10" s="78"/>
      <c r="N10" s="57"/>
      <c r="O10" s="56">
        <v>3600</v>
      </c>
      <c r="P10" s="57"/>
    </row>
    <row r="11" spans="2:16" x14ac:dyDescent="0.55000000000000004">
      <c r="B11" s="87"/>
      <c r="C11" s="89"/>
      <c r="D11" s="2" t="s">
        <v>64</v>
      </c>
      <c r="G11" s="10" t="str">
        <f t="shared" si="0"/>
        <v>TC4_BVA</v>
      </c>
      <c r="H11" s="4">
        <v>1</v>
      </c>
      <c r="I11" s="36">
        <v>1</v>
      </c>
      <c r="J11" s="36" t="s">
        <v>56</v>
      </c>
      <c r="K11" s="56" t="s">
        <v>93</v>
      </c>
      <c r="L11" s="78"/>
      <c r="M11" s="78"/>
      <c r="N11" s="57"/>
      <c r="O11" s="56">
        <f>23*3600</f>
        <v>82800</v>
      </c>
      <c r="P11" s="57"/>
    </row>
    <row r="12" spans="2:16" x14ac:dyDescent="0.55000000000000004">
      <c r="B12" s="82"/>
      <c r="C12" s="90"/>
      <c r="D12" s="2"/>
      <c r="G12" s="10" t="str">
        <f t="shared" si="0"/>
        <v>TC5_BVA</v>
      </c>
      <c r="H12" s="4">
        <v>1</v>
      </c>
      <c r="I12" s="36">
        <v>5</v>
      </c>
      <c r="J12" s="36" t="s">
        <v>56</v>
      </c>
      <c r="K12" s="56" t="s">
        <v>63</v>
      </c>
      <c r="L12" s="78"/>
      <c r="M12" s="78"/>
      <c r="N12" s="57"/>
      <c r="O12" s="96" t="s">
        <v>53</v>
      </c>
      <c r="P12" s="57"/>
    </row>
    <row r="13" spans="2:16" x14ac:dyDescent="0.55000000000000004">
      <c r="B13" s="81">
        <v>2</v>
      </c>
      <c r="C13" s="81" t="s">
        <v>71</v>
      </c>
      <c r="D13" s="2" t="s">
        <v>76</v>
      </c>
      <c r="G13" s="10" t="str">
        <f t="shared" si="0"/>
        <v>TC6_BVA</v>
      </c>
      <c r="H13" s="4">
        <v>2</v>
      </c>
      <c r="I13" s="36">
        <v>7</v>
      </c>
      <c r="J13" s="36" t="s">
        <v>56</v>
      </c>
      <c r="K13" s="56" t="s">
        <v>94</v>
      </c>
      <c r="L13" s="78"/>
      <c r="M13" s="78"/>
      <c r="N13" s="57"/>
      <c r="O13" s="96" t="s">
        <v>53</v>
      </c>
      <c r="P13" s="57"/>
    </row>
    <row r="14" spans="2:16" x14ac:dyDescent="0.55000000000000004">
      <c r="B14" s="87"/>
      <c r="C14" s="87"/>
      <c r="D14" s="2" t="s">
        <v>77</v>
      </c>
      <c r="G14" s="10" t="str">
        <f t="shared" si="0"/>
        <v>TC7_BVA</v>
      </c>
      <c r="H14" s="4">
        <v>2</v>
      </c>
      <c r="I14" s="36">
        <v>1</v>
      </c>
      <c r="J14" s="36" t="s">
        <v>56</v>
      </c>
      <c r="K14" s="56" t="s">
        <v>95</v>
      </c>
      <c r="L14" s="78"/>
      <c r="M14" s="78"/>
      <c r="N14" s="57"/>
      <c r="O14" s="96" t="s">
        <v>98</v>
      </c>
      <c r="P14" s="57"/>
    </row>
    <row r="15" spans="2:16" x14ac:dyDescent="0.55000000000000004">
      <c r="B15" s="87"/>
      <c r="C15" s="87"/>
      <c r="D15" s="2" t="s">
        <v>78</v>
      </c>
      <c r="G15" s="10" t="str">
        <f t="shared" si="0"/>
        <v>TC8_BVA</v>
      </c>
      <c r="H15" s="4">
        <v>2</v>
      </c>
      <c r="I15" s="36">
        <v>1</v>
      </c>
      <c r="J15" s="36" t="s">
        <v>56</v>
      </c>
      <c r="K15" s="56" t="s">
        <v>96</v>
      </c>
      <c r="L15" s="78"/>
      <c r="M15" s="78"/>
      <c r="N15" s="57"/>
      <c r="O15" s="97" t="s">
        <v>99</v>
      </c>
      <c r="P15" s="57"/>
    </row>
    <row r="16" spans="2:16" x14ac:dyDescent="0.55000000000000004">
      <c r="B16" s="87"/>
      <c r="C16" s="87"/>
      <c r="D16" s="2" t="s">
        <v>79</v>
      </c>
      <c r="G16" s="10" t="str">
        <f t="shared" si="0"/>
        <v>TC9_BVA</v>
      </c>
      <c r="H16" s="4">
        <v>2</v>
      </c>
      <c r="I16" s="36">
        <v>1</v>
      </c>
      <c r="J16" s="36" t="s">
        <v>56</v>
      </c>
      <c r="K16" s="56" t="s">
        <v>97</v>
      </c>
      <c r="L16" s="78"/>
      <c r="M16" s="78"/>
      <c r="N16" s="57"/>
      <c r="O16" s="97" t="s">
        <v>100</v>
      </c>
      <c r="P16" s="57"/>
    </row>
    <row r="17" spans="2:16" x14ac:dyDescent="0.55000000000000004">
      <c r="B17" s="87"/>
      <c r="C17" s="87"/>
      <c r="D17" s="2" t="s">
        <v>65</v>
      </c>
      <c r="G17" s="10" t="str">
        <f t="shared" si="0"/>
        <v>TC10_BVA</v>
      </c>
      <c r="H17" s="4">
        <v>2</v>
      </c>
      <c r="I17" s="8">
        <v>8</v>
      </c>
      <c r="J17" s="36" t="s">
        <v>56</v>
      </c>
      <c r="K17" s="56" t="s">
        <v>90</v>
      </c>
      <c r="L17" s="78"/>
      <c r="M17" s="78"/>
      <c r="N17" s="57"/>
      <c r="O17" s="96" t="s">
        <v>53</v>
      </c>
      <c r="P17" s="57"/>
    </row>
    <row r="18" spans="2:16" x14ac:dyDescent="0.55000000000000004">
      <c r="B18" s="82"/>
      <c r="C18" s="82"/>
      <c r="D18" s="2"/>
      <c r="G18" s="10"/>
      <c r="H18" s="9"/>
      <c r="I18" s="8"/>
      <c r="J18" s="8"/>
      <c r="K18" s="17"/>
      <c r="L18" s="17"/>
      <c r="M18" s="17"/>
      <c r="N18" s="17"/>
      <c r="O18" s="94"/>
      <c r="P18" s="95"/>
    </row>
    <row r="19" spans="2:16" x14ac:dyDescent="0.55000000000000004">
      <c r="B19" s="81">
        <v>3</v>
      </c>
      <c r="C19" s="88"/>
      <c r="D19" s="2"/>
      <c r="G19" s="10"/>
      <c r="H19" s="9"/>
      <c r="I19" s="8"/>
      <c r="J19" s="8"/>
      <c r="K19" s="17"/>
      <c r="L19" s="17"/>
      <c r="M19" s="17"/>
      <c r="N19" s="17"/>
      <c r="O19" s="94"/>
      <c r="P19" s="95"/>
    </row>
    <row r="20" spans="2:16" x14ac:dyDescent="0.55000000000000004">
      <c r="B20" s="87"/>
      <c r="C20" s="89"/>
      <c r="D20" s="2"/>
      <c r="G20" s="10"/>
      <c r="H20" s="9"/>
      <c r="I20" s="8"/>
      <c r="J20" s="8"/>
      <c r="K20" s="17"/>
      <c r="L20" s="17"/>
      <c r="M20" s="17"/>
      <c r="N20" s="17"/>
      <c r="O20" s="94"/>
      <c r="P20" s="95"/>
    </row>
    <row r="21" spans="2:16" x14ac:dyDescent="0.55000000000000004">
      <c r="B21" s="87"/>
      <c r="C21" s="89"/>
      <c r="D21" s="2"/>
      <c r="G21" s="10"/>
      <c r="H21" s="9"/>
      <c r="I21" s="8"/>
      <c r="J21" s="8"/>
      <c r="K21" s="17"/>
      <c r="L21" s="17"/>
      <c r="M21" s="17"/>
      <c r="N21" s="17"/>
      <c r="O21" s="94"/>
      <c r="P21" s="95"/>
    </row>
    <row r="22" spans="2:16" x14ac:dyDescent="0.55000000000000004">
      <c r="B22" s="87"/>
      <c r="C22" s="89"/>
      <c r="D22" s="2"/>
      <c r="G22" s="10"/>
      <c r="H22" s="9"/>
      <c r="I22" s="8"/>
      <c r="J22" s="8"/>
      <c r="K22" s="17"/>
      <c r="L22" s="17"/>
      <c r="M22" s="17"/>
      <c r="N22" s="17"/>
      <c r="O22" s="94"/>
      <c r="P22" s="95"/>
    </row>
    <row r="23" spans="2:16" x14ac:dyDescent="0.55000000000000004">
      <c r="B23" s="87"/>
      <c r="C23" s="89"/>
      <c r="D23" s="2"/>
      <c r="G23" s="10"/>
      <c r="H23" s="9"/>
      <c r="I23" s="8"/>
      <c r="J23" s="8"/>
      <c r="K23" s="17"/>
      <c r="L23" s="17"/>
      <c r="M23" s="17"/>
      <c r="N23" s="17"/>
      <c r="O23" s="94"/>
      <c r="P23" s="95"/>
    </row>
    <row r="24" spans="2:16" x14ac:dyDescent="0.55000000000000004">
      <c r="B24" s="82"/>
      <c r="C24" s="90"/>
      <c r="D24" s="2"/>
      <c r="G24" s="10"/>
      <c r="H24" s="9"/>
      <c r="I24" s="8"/>
      <c r="J24" s="8"/>
      <c r="K24" s="17"/>
      <c r="L24" s="17"/>
      <c r="M24" s="17"/>
      <c r="N24" s="17"/>
      <c r="O24" s="94"/>
      <c r="P24" s="95"/>
    </row>
    <row r="25" spans="2:16" x14ac:dyDescent="0.55000000000000004">
      <c r="B25" s="81">
        <v>4</v>
      </c>
      <c r="C25" s="88" t="s">
        <v>19</v>
      </c>
      <c r="D25" s="2" t="s">
        <v>19</v>
      </c>
      <c r="G25" s="10"/>
      <c r="H25" s="9"/>
      <c r="I25" s="8"/>
      <c r="J25" s="8"/>
      <c r="K25" s="17"/>
      <c r="L25" s="17"/>
      <c r="M25" s="17"/>
      <c r="N25" s="17"/>
      <c r="O25" s="94"/>
      <c r="P25" s="95"/>
    </row>
    <row r="26" spans="2:16" x14ac:dyDescent="0.55000000000000004">
      <c r="B26" s="87"/>
      <c r="C26" s="89"/>
      <c r="D26" s="2" t="s">
        <v>19</v>
      </c>
    </row>
    <row r="27" spans="2:16" x14ac:dyDescent="0.55000000000000004">
      <c r="B27" s="87"/>
      <c r="C27" s="89"/>
      <c r="D27" s="2" t="s">
        <v>19</v>
      </c>
    </row>
    <row r="28" spans="2:16" x14ac:dyDescent="0.55000000000000004">
      <c r="B28" s="87"/>
      <c r="C28" s="89"/>
      <c r="D28" s="2" t="s">
        <v>19</v>
      </c>
      <c r="G28" s="71"/>
      <c r="H28" s="71"/>
      <c r="I28" s="92"/>
      <c r="J28" s="92"/>
      <c r="K28" s="92"/>
      <c r="L28" s="92"/>
      <c r="M28" s="92"/>
      <c r="N28" s="24"/>
    </row>
    <row r="29" spans="2:16" x14ac:dyDescent="0.55000000000000004">
      <c r="B29" s="87"/>
      <c r="C29" s="89"/>
      <c r="D29" s="2" t="s">
        <v>19</v>
      </c>
      <c r="I29" s="91"/>
      <c r="J29" s="91"/>
      <c r="K29" s="91"/>
      <c r="L29" s="91"/>
      <c r="M29" s="91"/>
      <c r="N29" s="25"/>
    </row>
    <row r="30" spans="2:16" x14ac:dyDescent="0.55000000000000004">
      <c r="B30" s="82"/>
      <c r="C30" s="90"/>
      <c r="D30" s="2" t="s">
        <v>19</v>
      </c>
    </row>
  </sheetData>
  <mergeCells count="51">
    <mergeCell ref="K16:N16"/>
    <mergeCell ref="K17:N17"/>
    <mergeCell ref="O19:P19"/>
    <mergeCell ref="O20:P20"/>
    <mergeCell ref="O21:P21"/>
    <mergeCell ref="O13:P13"/>
    <mergeCell ref="K6:N6"/>
    <mergeCell ref="O10:P10"/>
    <mergeCell ref="O11:P11"/>
    <mergeCell ref="O12:P12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G28:H28"/>
    <mergeCell ref="I28:M28"/>
    <mergeCell ref="B5:D5"/>
    <mergeCell ref="O6:P6"/>
    <mergeCell ref="H6:H7"/>
    <mergeCell ref="O25:P25"/>
    <mergeCell ref="O14:P14"/>
    <mergeCell ref="O15:P15"/>
    <mergeCell ref="O22:P22"/>
    <mergeCell ref="O23:P23"/>
    <mergeCell ref="O24:P24"/>
    <mergeCell ref="O16:P16"/>
    <mergeCell ref="O17:P17"/>
    <mergeCell ref="O18:P18"/>
    <mergeCell ref="O8:P8"/>
    <mergeCell ref="O9:P9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P5"/>
    <mergeCell ref="B3:G3"/>
    <mergeCell ref="O7:P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4"/>
  <sheetViews>
    <sheetView tabSelected="1" workbookViewId="0">
      <selection activeCell="M25" sqref="M25"/>
    </sheetView>
  </sheetViews>
  <sheetFormatPr defaultRowHeight="14.4" x14ac:dyDescent="0.55000000000000004"/>
  <cols>
    <col min="5" max="5" width="11.20703125" customWidth="1"/>
    <col min="6" max="6" width="12.15625" bestFit="1" customWidth="1"/>
    <col min="7" max="7" width="17.578125" bestFit="1" customWidth="1"/>
    <col min="8" max="8" width="10.578125" customWidth="1"/>
    <col min="9" max="9" width="13.15625" bestFit="1" customWidth="1"/>
    <col min="10" max="10" width="8.83984375" bestFit="1" customWidth="1"/>
    <col min="12" max="12" width="9.83984375" customWidth="1"/>
    <col min="13" max="13" width="30.26171875" bestFit="1" customWidth="1"/>
    <col min="14" max="14" width="19.1015625" customWidth="1"/>
  </cols>
  <sheetData>
    <row r="1" spans="2:14" x14ac:dyDescent="0.55000000000000004">
      <c r="B1" s="52" t="s">
        <v>0</v>
      </c>
      <c r="C1" s="53"/>
      <c r="D1" s="53"/>
      <c r="E1" s="54"/>
    </row>
    <row r="3" spans="2:14" x14ac:dyDescent="0.55000000000000004">
      <c r="B3" s="104" t="s">
        <v>30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</row>
    <row r="4" spans="2:14" x14ac:dyDescent="0.55000000000000004">
      <c r="B4" s="64" t="s">
        <v>31</v>
      </c>
      <c r="C4" s="102" t="s">
        <v>32</v>
      </c>
      <c r="D4" s="109" t="s">
        <v>33</v>
      </c>
      <c r="E4" s="66" t="s">
        <v>34</v>
      </c>
      <c r="F4" s="84" t="s">
        <v>16</v>
      </c>
      <c r="G4" s="85"/>
      <c r="H4" s="85"/>
      <c r="I4" s="85"/>
      <c r="J4" s="85"/>
      <c r="K4" s="85"/>
      <c r="L4" s="86"/>
      <c r="M4" s="83" t="s">
        <v>17</v>
      </c>
      <c r="N4" s="83"/>
    </row>
    <row r="5" spans="2:14" ht="14.7" thickBot="1" x14ac:dyDescent="0.6">
      <c r="B5" s="108"/>
      <c r="C5" s="103"/>
      <c r="D5" s="110"/>
      <c r="E5" s="101"/>
      <c r="F5" s="131" t="s">
        <v>60</v>
      </c>
      <c r="G5" s="132"/>
      <c r="H5" s="132"/>
      <c r="I5" s="132"/>
      <c r="J5" s="132"/>
      <c r="K5" s="132"/>
      <c r="L5" s="133"/>
      <c r="M5" s="12" t="s">
        <v>18</v>
      </c>
      <c r="N5" s="12" t="s">
        <v>35</v>
      </c>
    </row>
    <row r="6" spans="2:14" ht="14.7" thickTop="1" x14ac:dyDescent="0.55000000000000004">
      <c r="B6" s="11">
        <v>1</v>
      </c>
      <c r="C6" s="105" t="s">
        <v>36</v>
      </c>
      <c r="D6" s="15" t="s">
        <v>37</v>
      </c>
      <c r="E6" s="11" t="s">
        <v>20</v>
      </c>
      <c r="F6" s="134" t="s">
        <v>66</v>
      </c>
      <c r="G6" s="135"/>
      <c r="H6" s="135"/>
      <c r="I6" s="135"/>
      <c r="J6" s="135"/>
      <c r="K6" s="135"/>
      <c r="L6" s="136"/>
      <c r="M6" s="44">
        <v>45000</v>
      </c>
      <c r="N6" s="11">
        <v>45000</v>
      </c>
    </row>
    <row r="7" spans="2:14" x14ac:dyDescent="0.55000000000000004">
      <c r="B7" s="7">
        <f>B6+1</f>
        <v>2</v>
      </c>
      <c r="C7" s="105"/>
      <c r="D7" s="16" t="s">
        <v>102</v>
      </c>
      <c r="E7" s="7" t="s">
        <v>20</v>
      </c>
      <c r="F7" s="126" t="s">
        <v>104</v>
      </c>
      <c r="G7" s="127"/>
      <c r="H7" s="127"/>
      <c r="I7" s="127"/>
      <c r="J7" s="127"/>
      <c r="K7" s="127"/>
      <c r="L7" s="128"/>
      <c r="M7" s="7" t="s">
        <v>61</v>
      </c>
      <c r="N7" s="7" t="s">
        <v>61</v>
      </c>
    </row>
    <row r="8" spans="2:14" x14ac:dyDescent="0.55000000000000004">
      <c r="B8" s="7">
        <f t="shared" ref="B8:B16" si="0">B7+1</f>
        <v>3</v>
      </c>
      <c r="C8" s="105"/>
      <c r="D8" s="16" t="s">
        <v>103</v>
      </c>
      <c r="E8" s="7" t="s">
        <v>20</v>
      </c>
      <c r="F8" s="126" t="s">
        <v>67</v>
      </c>
      <c r="G8" s="127"/>
      <c r="H8" s="127"/>
      <c r="I8" s="127"/>
      <c r="J8" s="127"/>
      <c r="K8" s="127"/>
      <c r="L8" s="128"/>
      <c r="M8" s="7" t="s">
        <v>61</v>
      </c>
      <c r="N8" s="7" t="s">
        <v>61</v>
      </c>
    </row>
    <row r="9" spans="2:14" x14ac:dyDescent="0.55000000000000004">
      <c r="B9" s="7">
        <f t="shared" si="0"/>
        <v>4</v>
      </c>
      <c r="C9" s="105"/>
      <c r="D9" s="16" t="s">
        <v>39</v>
      </c>
      <c r="E9" s="7" t="s">
        <v>20</v>
      </c>
      <c r="F9" s="126" t="s">
        <v>105</v>
      </c>
      <c r="G9" s="127"/>
      <c r="H9" s="127"/>
      <c r="I9" s="127"/>
      <c r="J9" s="127"/>
      <c r="K9" s="127"/>
      <c r="L9" s="128"/>
      <c r="M9" s="7" t="s">
        <v>61</v>
      </c>
      <c r="N9" s="7">
        <f>13*3600-12*60</f>
        <v>46080</v>
      </c>
    </row>
    <row r="10" spans="2:14" x14ac:dyDescent="0.55000000000000004">
      <c r="B10" s="7">
        <f t="shared" si="0"/>
        <v>5</v>
      </c>
      <c r="C10" s="105"/>
      <c r="D10" s="16" t="s">
        <v>102</v>
      </c>
      <c r="E10" s="46" t="s">
        <v>20</v>
      </c>
      <c r="F10" s="75" t="s">
        <v>106</v>
      </c>
      <c r="G10" s="76"/>
      <c r="H10" s="76"/>
      <c r="I10" s="76"/>
      <c r="J10" s="76"/>
      <c r="K10" s="76"/>
      <c r="L10" s="77"/>
      <c r="M10" s="47" t="s">
        <v>61</v>
      </c>
      <c r="N10" s="7" t="s">
        <v>61</v>
      </c>
    </row>
    <row r="11" spans="2:14" x14ac:dyDescent="0.55000000000000004">
      <c r="B11" s="7">
        <f t="shared" si="0"/>
        <v>6</v>
      </c>
      <c r="C11" s="105"/>
      <c r="D11" s="16" t="s">
        <v>38</v>
      </c>
      <c r="E11" s="7"/>
      <c r="F11" s="75" t="s">
        <v>88</v>
      </c>
      <c r="G11" s="76"/>
      <c r="H11" s="76"/>
      <c r="I11" s="76"/>
      <c r="J11" s="76"/>
      <c r="K11" s="76"/>
      <c r="L11" s="77"/>
      <c r="M11" s="7" t="s">
        <v>61</v>
      </c>
      <c r="N11" s="7">
        <f>-12*3600</f>
        <v>-43200</v>
      </c>
    </row>
    <row r="12" spans="2:14" x14ac:dyDescent="0.55000000000000004">
      <c r="B12" s="7">
        <f t="shared" si="0"/>
        <v>7</v>
      </c>
      <c r="C12" s="105"/>
      <c r="D12" s="16" t="s">
        <v>20</v>
      </c>
      <c r="E12" s="7" t="s">
        <v>40</v>
      </c>
      <c r="F12" s="75" t="s">
        <v>63</v>
      </c>
      <c r="G12" s="76"/>
      <c r="H12" s="76"/>
      <c r="I12" s="76"/>
      <c r="J12" s="76"/>
      <c r="K12" s="76"/>
      <c r="L12" s="77"/>
      <c r="M12" s="48" t="s">
        <v>61</v>
      </c>
      <c r="N12" s="7">
        <f>24*3600</f>
        <v>86400</v>
      </c>
    </row>
    <row r="13" spans="2:14" x14ac:dyDescent="0.55000000000000004">
      <c r="B13" s="7">
        <f t="shared" si="0"/>
        <v>8</v>
      </c>
      <c r="C13" s="105"/>
      <c r="D13" s="10" t="s">
        <v>20</v>
      </c>
      <c r="E13" s="7" t="s">
        <v>108</v>
      </c>
      <c r="F13" s="75" t="s">
        <v>97</v>
      </c>
      <c r="G13" s="76"/>
      <c r="H13" s="76"/>
      <c r="I13" s="76"/>
      <c r="J13" s="76"/>
      <c r="K13" s="76"/>
      <c r="L13" s="77"/>
      <c r="M13" s="7">
        <f>13*3600+59*60</f>
        <v>50340</v>
      </c>
      <c r="N13" s="7">
        <f>13*3600+59*60</f>
        <v>50340</v>
      </c>
    </row>
    <row r="14" spans="2:14" x14ac:dyDescent="0.55000000000000004">
      <c r="B14" s="7">
        <f t="shared" si="0"/>
        <v>9</v>
      </c>
      <c r="C14" s="105"/>
      <c r="D14" s="38" t="s">
        <v>20</v>
      </c>
      <c r="E14" s="45" t="s">
        <v>107</v>
      </c>
      <c r="F14" s="75" t="s">
        <v>90</v>
      </c>
      <c r="G14" s="76"/>
      <c r="H14" s="76"/>
      <c r="I14" s="76"/>
      <c r="J14" s="76"/>
      <c r="K14" s="76"/>
      <c r="L14" s="77"/>
      <c r="M14" s="49" t="s">
        <v>61</v>
      </c>
      <c r="N14" s="45">
        <f>15*3600+60*60</f>
        <v>57600</v>
      </c>
    </row>
    <row r="15" spans="2:14" x14ac:dyDescent="0.55000000000000004">
      <c r="B15" s="7">
        <f t="shared" si="0"/>
        <v>10</v>
      </c>
      <c r="C15" s="106"/>
      <c r="D15" s="50" t="s">
        <v>20</v>
      </c>
      <c r="E15" s="45" t="s">
        <v>109</v>
      </c>
      <c r="F15" s="75" t="s">
        <v>96</v>
      </c>
      <c r="G15" s="76"/>
      <c r="H15" s="76"/>
      <c r="I15" s="76"/>
      <c r="J15" s="76"/>
      <c r="K15" s="76"/>
      <c r="L15" s="77"/>
      <c r="M15" s="49">
        <f>13*3600+1*60</f>
        <v>46860</v>
      </c>
      <c r="N15" s="45">
        <f>13*3600+1*60</f>
        <v>46860</v>
      </c>
    </row>
    <row r="16" spans="2:14" x14ac:dyDescent="0.55000000000000004">
      <c r="B16" s="7">
        <f t="shared" si="0"/>
        <v>11</v>
      </c>
      <c r="C16" s="106"/>
      <c r="D16" s="50" t="s">
        <v>20</v>
      </c>
      <c r="E16" s="45" t="s">
        <v>110</v>
      </c>
      <c r="F16" s="75" t="s">
        <v>94</v>
      </c>
      <c r="G16" s="76"/>
      <c r="H16" s="76"/>
      <c r="I16" s="76"/>
      <c r="J16" s="76"/>
      <c r="K16" s="76"/>
      <c r="L16" s="77"/>
      <c r="M16" s="49" t="s">
        <v>61</v>
      </c>
      <c r="N16" s="45">
        <f>13*3600-60</f>
        <v>46740</v>
      </c>
    </row>
    <row r="17" spans="2:16" ht="14.7" thickBot="1" x14ac:dyDescent="0.6">
      <c r="B17" s="7"/>
      <c r="C17" s="107"/>
      <c r="D17" s="19"/>
      <c r="E17" s="2"/>
      <c r="F17" s="98"/>
      <c r="G17" s="99"/>
      <c r="H17" s="99"/>
      <c r="I17" s="99"/>
      <c r="J17" s="99"/>
      <c r="K17" s="99"/>
      <c r="L17" s="100"/>
      <c r="M17" s="2"/>
      <c r="N17" s="2"/>
    </row>
    <row r="18" spans="2:16" ht="14.7" thickTop="1" x14ac:dyDescent="0.55000000000000004">
      <c r="B18" s="13"/>
      <c r="C18" s="13"/>
      <c r="D18" s="14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2:16" ht="14.5" customHeight="1" x14ac:dyDescent="0.55000000000000004">
      <c r="B19" s="13" t="s">
        <v>41</v>
      </c>
      <c r="C19" s="13"/>
      <c r="D19" s="14"/>
      <c r="E19" s="13"/>
      <c r="F19" s="5"/>
      <c r="G19" s="5"/>
      <c r="H19" s="5"/>
      <c r="I19" s="5"/>
      <c r="J19" s="5"/>
      <c r="K19" s="138"/>
      <c r="L19" s="138"/>
      <c r="M19" s="5"/>
    </row>
    <row r="20" spans="2:16" ht="14.7" thickBot="1" x14ac:dyDescent="0.6">
      <c r="M20" s="5"/>
    </row>
    <row r="21" spans="2:16" ht="14.7" thickTop="1" x14ac:dyDescent="0.55000000000000004">
      <c r="C21" s="117" t="s">
        <v>42</v>
      </c>
      <c r="D21" s="118"/>
      <c r="E21" s="118"/>
      <c r="F21" s="119"/>
      <c r="G21" s="20" t="s">
        <v>43</v>
      </c>
      <c r="H21" s="117" t="s">
        <v>44</v>
      </c>
      <c r="I21" s="120"/>
      <c r="J21" s="118"/>
      <c r="K21" s="118"/>
      <c r="L21" s="119"/>
      <c r="M21" s="117" t="s">
        <v>45</v>
      </c>
      <c r="N21" s="120"/>
      <c r="O21" s="118"/>
      <c r="P21" s="119"/>
    </row>
    <row r="22" spans="2:16" ht="14.5" customHeight="1" x14ac:dyDescent="0.55000000000000004">
      <c r="B22" s="113" t="s">
        <v>32</v>
      </c>
      <c r="C22" s="114" t="s">
        <v>46</v>
      </c>
      <c r="D22" s="115" t="s">
        <v>47</v>
      </c>
      <c r="E22" s="115" t="s">
        <v>48</v>
      </c>
      <c r="F22" s="116" t="s">
        <v>49</v>
      </c>
      <c r="G22" s="125" t="s">
        <v>50</v>
      </c>
      <c r="H22" s="121" t="s">
        <v>51</v>
      </c>
      <c r="I22" s="122"/>
      <c r="J22" s="64" t="s">
        <v>46</v>
      </c>
      <c r="K22" s="64" t="s">
        <v>47</v>
      </c>
      <c r="L22" s="102" t="s">
        <v>48</v>
      </c>
      <c r="M22" s="129" t="s">
        <v>51</v>
      </c>
      <c r="N22" s="115" t="s">
        <v>46</v>
      </c>
      <c r="O22" s="115" t="s">
        <v>47</v>
      </c>
      <c r="P22" s="116" t="s">
        <v>48</v>
      </c>
    </row>
    <row r="23" spans="2:16" x14ac:dyDescent="0.55000000000000004">
      <c r="B23" s="113"/>
      <c r="C23" s="114"/>
      <c r="D23" s="115"/>
      <c r="E23" s="115"/>
      <c r="F23" s="116"/>
      <c r="G23" s="125"/>
      <c r="H23" s="123"/>
      <c r="I23" s="124"/>
      <c r="J23" s="65"/>
      <c r="K23" s="65"/>
      <c r="L23" s="137"/>
      <c r="M23" s="130"/>
      <c r="N23" s="115"/>
      <c r="O23" s="115"/>
      <c r="P23" s="116"/>
    </row>
    <row r="24" spans="2:16" x14ac:dyDescent="0.55000000000000004">
      <c r="B24" s="23" t="s">
        <v>36</v>
      </c>
      <c r="C24" s="19">
        <v>11</v>
      </c>
      <c r="D24" s="21">
        <v>6</v>
      </c>
      <c r="E24" s="21">
        <v>5</v>
      </c>
      <c r="F24" s="22">
        <v>4</v>
      </c>
      <c r="G24" s="27">
        <v>4</v>
      </c>
      <c r="H24" s="111" t="s">
        <v>56</v>
      </c>
      <c r="I24" s="112"/>
      <c r="J24" s="2">
        <v>5</v>
      </c>
      <c r="K24" s="21">
        <v>5</v>
      </c>
      <c r="L24" s="22">
        <v>0</v>
      </c>
      <c r="M24" s="26" t="s">
        <v>56</v>
      </c>
      <c r="N24" s="2">
        <v>6</v>
      </c>
      <c r="O24" s="21">
        <v>6</v>
      </c>
      <c r="P24" s="22"/>
    </row>
  </sheetData>
  <mergeCells count="41">
    <mergeCell ref="F10:L10"/>
    <mergeCell ref="F11:L11"/>
    <mergeCell ref="F12:L12"/>
    <mergeCell ref="L22:L23"/>
    <mergeCell ref="K19:L19"/>
    <mergeCell ref="J22:J23"/>
    <mergeCell ref="F13:L13"/>
    <mergeCell ref="F15:L15"/>
    <mergeCell ref="F16:L16"/>
    <mergeCell ref="O22:O23"/>
    <mergeCell ref="P22:P23"/>
    <mergeCell ref="M21:P21"/>
    <mergeCell ref="M22:M23"/>
    <mergeCell ref="N22:N23"/>
    <mergeCell ref="C21:F21"/>
    <mergeCell ref="H21:L21"/>
    <mergeCell ref="H22:I23"/>
    <mergeCell ref="G22:G23"/>
    <mergeCell ref="K22:K23"/>
    <mergeCell ref="H24:I24"/>
    <mergeCell ref="B22:B23"/>
    <mergeCell ref="C22:C23"/>
    <mergeCell ref="D22:D23"/>
    <mergeCell ref="E22:E23"/>
    <mergeCell ref="F22:F23"/>
    <mergeCell ref="F17:L17"/>
    <mergeCell ref="B1:E1"/>
    <mergeCell ref="M4:N4"/>
    <mergeCell ref="F4:L4"/>
    <mergeCell ref="E4:E5"/>
    <mergeCell ref="C4:C5"/>
    <mergeCell ref="B3:N3"/>
    <mergeCell ref="C6:C17"/>
    <mergeCell ref="B4:B5"/>
    <mergeCell ref="D4:D5"/>
    <mergeCell ref="F9:L9"/>
    <mergeCell ref="F14:L14"/>
    <mergeCell ref="F5:L5"/>
    <mergeCell ref="F6:L6"/>
    <mergeCell ref="F7:L7"/>
    <mergeCell ref="F8:L8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2024-04-12T14:18:10Z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