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C:\Users\Qori\Downloads\"/>
    </mc:Choice>
  </mc:AlternateContent>
  <xr:revisionPtr revIDLastSave="0" documentId="13_ncr:1_{D8C009D1-2AA9-466A-87BC-8C0994B2AB0E}" xr6:coauthVersionLast="47" xr6:coauthVersionMax="47" xr10:uidLastSave="{00000000-0000-0000-0000-000000000000}"/>
  <bookViews>
    <workbookView xWindow="-110" yWindow="-110" windowWidth="19420" windowHeight="10420" xr2:uid="{00000000-000D-0000-FFFF-FFFF00000000}"/>
  </bookViews>
  <sheets>
    <sheet name="Sheet1" sheetId="1" r:id="rId1"/>
    <sheet name="Holida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1" l="1"/>
  <c r="D36" i="1"/>
  <c r="D35" i="1"/>
  <c r="J6" i="1"/>
  <c r="G6" i="1" s="1"/>
  <c r="D7" i="1"/>
  <c r="D8" i="1" s="1"/>
  <c r="E6" i="1" l="1"/>
  <c r="F6" i="1"/>
  <c r="J7" i="1"/>
  <c r="D9" i="1"/>
  <c r="J8" i="1"/>
  <c r="B8" i="1" s="1"/>
  <c r="B7" i="1" l="1"/>
  <c r="C7" i="1"/>
  <c r="E7" i="1"/>
  <c r="C8" i="1"/>
  <c r="I7" i="1"/>
  <c r="F7" i="1"/>
  <c r="G7" i="1"/>
  <c r="I8" i="1"/>
  <c r="G8" i="1"/>
  <c r="F8" i="1"/>
  <c r="E8" i="1"/>
  <c r="D10" i="1"/>
  <c r="J9" i="1"/>
  <c r="B9" i="1" s="1"/>
  <c r="C9" i="1" l="1"/>
  <c r="D11" i="1"/>
  <c r="J10" i="1"/>
  <c r="I9" i="1"/>
  <c r="E9" i="1"/>
  <c r="G9" i="1"/>
  <c r="F9" i="1"/>
  <c r="B10" i="1" l="1"/>
  <c r="C10" i="1"/>
  <c r="I10" i="1"/>
  <c r="G10" i="1"/>
  <c r="F10" i="1"/>
  <c r="E10" i="1"/>
  <c r="D12" i="1"/>
  <c r="J11" i="1"/>
  <c r="B11" i="1" s="1"/>
  <c r="C11" i="1" l="1"/>
  <c r="I11" i="1"/>
  <c r="E11" i="1"/>
  <c r="G11" i="1"/>
  <c r="F11" i="1"/>
  <c r="D13" i="1"/>
  <c r="J12" i="1"/>
  <c r="B12" i="1" l="1"/>
  <c r="C12" i="1"/>
  <c r="I12" i="1"/>
  <c r="G12" i="1"/>
  <c r="F12" i="1"/>
  <c r="E12" i="1"/>
  <c r="D14" i="1"/>
  <c r="J13" i="1"/>
  <c r="B13" i="1" s="1"/>
  <c r="C13" i="1" l="1"/>
  <c r="D15" i="1"/>
  <c r="J14" i="1"/>
  <c r="I13" i="1"/>
  <c r="E13" i="1"/>
  <c r="G13" i="1"/>
  <c r="F13" i="1"/>
  <c r="B14" i="1" l="1"/>
  <c r="C14" i="1"/>
  <c r="I14" i="1"/>
  <c r="G14" i="1"/>
  <c r="F14" i="1"/>
  <c r="E14" i="1"/>
  <c r="D16" i="1"/>
  <c r="J15" i="1"/>
  <c r="B15" i="1" s="1"/>
  <c r="C15" i="1" l="1"/>
  <c r="I15" i="1"/>
  <c r="E15" i="1"/>
  <c r="G15" i="1"/>
  <c r="F15" i="1"/>
  <c r="D17" i="1"/>
  <c r="J16" i="1"/>
  <c r="B16" i="1" l="1"/>
  <c r="C16" i="1"/>
  <c r="I16" i="1"/>
  <c r="G16" i="1"/>
  <c r="F16" i="1"/>
  <c r="E16" i="1"/>
  <c r="D18" i="1"/>
  <c r="J17" i="1"/>
  <c r="B17" i="1" s="1"/>
  <c r="C17" i="1" l="1"/>
  <c r="I17" i="1"/>
  <c r="E17" i="1"/>
  <c r="G17" i="1"/>
  <c r="F17" i="1"/>
  <c r="D19" i="1"/>
  <c r="J18" i="1"/>
  <c r="B18" i="1" s="1"/>
  <c r="C18" i="1" l="1"/>
  <c r="I18" i="1"/>
  <c r="G18" i="1"/>
  <c r="F18" i="1"/>
  <c r="E18" i="1"/>
  <c r="D20" i="1"/>
  <c r="J19" i="1"/>
  <c r="B19" i="1" s="1"/>
  <c r="C19" i="1" l="1"/>
  <c r="I19" i="1"/>
  <c r="E19" i="1"/>
  <c r="G19" i="1"/>
  <c r="F19" i="1"/>
  <c r="D21" i="1"/>
  <c r="J20" i="1"/>
  <c r="B20" i="1" s="1"/>
  <c r="C20" i="1" l="1"/>
  <c r="I20" i="1"/>
  <c r="G20" i="1"/>
  <c r="F20" i="1"/>
  <c r="E20" i="1"/>
  <c r="D22" i="1"/>
  <c r="J21" i="1"/>
  <c r="B21" i="1" s="1"/>
  <c r="C21" i="1" l="1"/>
  <c r="I21" i="1"/>
  <c r="E21" i="1"/>
  <c r="G21" i="1"/>
  <c r="F21" i="1"/>
  <c r="D23" i="1"/>
  <c r="J22" i="1"/>
  <c r="B22" i="1" s="1"/>
  <c r="C22" i="1" l="1"/>
  <c r="I22" i="1"/>
  <c r="G22" i="1"/>
  <c r="F22" i="1"/>
  <c r="E22" i="1"/>
  <c r="D24" i="1"/>
  <c r="J23" i="1"/>
  <c r="B23" i="1" s="1"/>
  <c r="C23" i="1" l="1"/>
  <c r="D25" i="1"/>
  <c r="J24" i="1"/>
  <c r="B24" i="1" s="1"/>
  <c r="I23" i="1"/>
  <c r="E23" i="1"/>
  <c r="G23" i="1"/>
  <c r="F23" i="1"/>
  <c r="C24" i="1" l="1"/>
  <c r="I24" i="1"/>
  <c r="G24" i="1"/>
  <c r="F24" i="1"/>
  <c r="E24" i="1"/>
  <c r="D26" i="1"/>
  <c r="J25" i="1"/>
  <c r="B25" i="1" s="1"/>
  <c r="C25" i="1" l="1"/>
  <c r="I25" i="1"/>
  <c r="G25" i="1"/>
  <c r="F25" i="1"/>
  <c r="E25" i="1"/>
  <c r="D27" i="1"/>
  <c r="J26" i="1"/>
  <c r="B26" i="1" s="1"/>
  <c r="C26" i="1" l="1"/>
  <c r="I26" i="1"/>
  <c r="G26" i="1"/>
  <c r="F26" i="1"/>
  <c r="E26" i="1"/>
  <c r="D28" i="1"/>
  <c r="J27" i="1"/>
  <c r="B27" i="1" s="1"/>
  <c r="C27" i="1" l="1"/>
  <c r="I27" i="1"/>
  <c r="G27" i="1"/>
  <c r="F27" i="1"/>
  <c r="E27" i="1"/>
  <c r="D29" i="1"/>
  <c r="J28" i="1"/>
  <c r="B28" i="1" s="1"/>
  <c r="C28" i="1" l="1"/>
  <c r="I28" i="1"/>
  <c r="G28" i="1"/>
  <c r="F28" i="1"/>
  <c r="E28" i="1"/>
  <c r="D30" i="1"/>
  <c r="J29" i="1"/>
  <c r="B29" i="1" s="1"/>
  <c r="C29" i="1" l="1"/>
  <c r="I29" i="1"/>
  <c r="G29" i="1"/>
  <c r="F29" i="1"/>
  <c r="E29" i="1"/>
  <c r="D31" i="1"/>
  <c r="J30" i="1"/>
  <c r="B30" i="1" s="1"/>
  <c r="C30" i="1" l="1"/>
  <c r="D32" i="1"/>
  <c r="J31" i="1"/>
  <c r="B31" i="1" s="1"/>
  <c r="I30" i="1"/>
  <c r="G30" i="1"/>
  <c r="F30" i="1"/>
  <c r="E30" i="1"/>
  <c r="C31" i="1" l="1"/>
  <c r="I31" i="1"/>
  <c r="G31" i="1"/>
  <c r="F31" i="1"/>
  <c r="E31" i="1"/>
  <c r="D33" i="1"/>
  <c r="J32" i="1"/>
  <c r="B32" i="1" s="1"/>
  <c r="C32" i="1" l="1"/>
  <c r="I32" i="1"/>
  <c r="G32" i="1"/>
  <c r="F32" i="1"/>
  <c r="E32" i="1"/>
  <c r="J33" i="1"/>
  <c r="B33" i="1" s="1"/>
  <c r="C33" i="1" l="1"/>
  <c r="I33" i="1"/>
  <c r="G33" i="1"/>
  <c r="F33" i="1"/>
  <c r="E33" i="1"/>
</calcChain>
</file>

<file path=xl/sharedStrings.xml><?xml version="1.0" encoding="utf-8"?>
<sst xmlns="http://schemas.openxmlformats.org/spreadsheetml/2006/main" count="91" uniqueCount="57">
  <si>
    <t>NIK</t>
  </si>
  <si>
    <t>Nama</t>
  </si>
  <si>
    <t>Jam Mulai</t>
  </si>
  <si>
    <t>Jam Berakhir</t>
  </si>
  <si>
    <t>Durasi Kerja</t>
  </si>
  <si>
    <t>Deskripsi Pekerjaan</t>
  </si>
  <si>
    <t xml:space="preserve">Atasan / Jabatan </t>
  </si>
  <si>
    <t>Keterangan Lainnya</t>
  </si>
  <si>
    <t>Dibuat oleh</t>
  </si>
  <si>
    <t>Disetujui oleh</t>
  </si>
  <si>
    <t>Diketahui oleh</t>
  </si>
  <si>
    <t>....................................</t>
  </si>
  <si>
    <t>..............................</t>
  </si>
  <si>
    <t>Yakub Kristianto</t>
  </si>
  <si>
    <t>IT HEAD</t>
  </si>
  <si>
    <t>Date</t>
  </si>
  <si>
    <t>Holiday/Working Day</t>
  </si>
  <si>
    <t>Holiday</t>
  </si>
  <si>
    <t>Andra Wijaya</t>
  </si>
  <si>
    <t>Tanggal</t>
  </si>
  <si>
    <t>ANDRA WIJAYA</t>
  </si>
  <si>
    <t>Assesment table call report, action plan, completing field list table call report and field list action plan from sf integration</t>
  </si>
  <si>
    <t>Assesment table rb pipeline, bb opportunity completing list field table opportunity and field table ocbcbbsales</t>
  </si>
  <si>
    <t>Waiting and setup laptop with pak ryo IT Support, download installer : pg admin3, vscode, visual studio 2017 pro and 2012 ultimate, postman, git</t>
  </si>
  <si>
    <t>Install application: pgadmin3, vscode, visual studio 2017, visual studio 2012, postman, sql server with it support</t>
  </si>
  <si>
    <t>Follow up access data werehouse, sharing knowleage about how to using keepass and job monitoring view with mba widia</t>
  </si>
  <si>
    <t>Continue assesment useralert, customeralert</t>
  </si>
  <si>
    <t>Continue assesment table opportunity</t>
  </si>
  <si>
    <t>Meeting sprint review, sprint retro CRM2023-2 &amp; Sprint Planning CRM2023-3</t>
  </si>
  <si>
    <t>Follow up Big data to DB UAT CRM</t>
  </si>
  <si>
    <t>Checking customer group table and employee table from data source</t>
  </si>
  <si>
    <t>Meeting about new crm with mas faris, pak adek, mas andhika and other dev teams, support listing and checking employee table customer group with the same field screen in salesforce UI</t>
  </si>
  <si>
    <t>Learning module introduction workspace pega and module system architect</t>
  </si>
  <si>
    <t>Learning module data modelling pega low code application development define system architect</t>
  </si>
  <si>
    <t>a</t>
  </si>
  <si>
    <t>b</t>
  </si>
  <si>
    <t>c</t>
  </si>
  <si>
    <t>d</t>
  </si>
  <si>
    <t>Jumlah Hari Kerja Bulan Tagihan :</t>
  </si>
  <si>
    <t>Jumlah Hari Kehadiran Karyawan Pada Bulan Tagihan :</t>
  </si>
  <si>
    <t>Jumlah Hari Tidak Hadir Karyawan Pada Bulan Tagihan (Sakit/Ijin) :</t>
  </si>
  <si>
    <t>4a</t>
  </si>
  <si>
    <t>Ijin :</t>
  </si>
  <si>
    <t>Cuti :</t>
  </si>
  <si>
    <t>Sakit dengan surat dokter :</t>
  </si>
  <si>
    <t>Sakit tanpa surat dokter :</t>
  </si>
  <si>
    <t>Jumlah Hari Cuti Sesuai Kontrak :</t>
  </si>
  <si>
    <t>Total Jumlah Hari Cuti Yang Sudah Diambil Sesuai Kontrak :</t>
  </si>
  <si>
    <t>Sisa Cuti :</t>
  </si>
  <si>
    <t>0 hari</t>
  </si>
  <si>
    <t>12 hari</t>
  </si>
  <si>
    <t xml:space="preserve">eval 360 jira + Learning module data integration beginner pega low code application development define system architect </t>
  </si>
  <si>
    <t>Adding list field table currency, employee, customer log from sp object and sf integration code</t>
  </si>
  <si>
    <t>Adding list field table roles, profiles, crm todolist, crm dependency, crm master, crm error from sp object and sf integration code</t>
  </si>
  <si>
    <t>Continue adding list field table opportunity, call report, roles, profiles, from sp object and sf integration code</t>
  </si>
  <si>
    <t>Assesment rb pipeline, adding list field table opportunity from sp object and sf integration code</t>
  </si>
  <si>
    <t>Assesment action plan, adding list field table action_plan__c from sp object and sf integration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</si>
</sst>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21]dd\ mmmm\ yyyy;@"/>
    <numFmt numFmtId="165" formatCode="dd/mmm/yyyy"/>
    <numFmt numFmtId="166" formatCode="[$-13809]dd\ mmmm\ yyyy;@"/>
    <numFmt numFmtId="167" formatCode="hh:mm;@"/>
  </numFmts>
  <fonts count="7">
    <font>
      <sz val="11"/>
      <color theme="1"/>
      <name val="Calibri"/>
      <charset val="1"/>
      <scheme val="minor"/>
    </font>
    <font>
      <sz val="14"/>
      <color theme="1"/>
      <name val="Calibri"/>
      <charset val="134"/>
      <scheme val="minor"/>
    </font>
    <font>
      <sz val="10"/>
      <color theme="1"/>
      <name val="Calibri Light"/>
      <charset val="134"/>
      <scheme val="major"/>
    </font>
    <font>
      <b/>
      <sz val="11"/>
      <color theme="1"/>
      <name val="Calibri"/>
      <charset val="134"/>
      <scheme val="minor"/>
    </font>
    <font>
      <b/>
      <sz val="11"/>
      <color indexed="8"/>
      <name val="Calibri"/>
      <charset val="134"/>
    </font>
    <font>
      <sz val="11"/>
      <color theme="1"/>
      <name val="Calibri"/>
      <charset val="134"/>
      <scheme val="minor"/>
    </font>
    <font>
      <sz val="8"/>
      <name val="Calibri"/>
      <charset val="1"/>
      <scheme val="minor"/>
    </font>
  </fonts>
  <fills count="4">
    <fill>
      <patternFill patternType="none"/>
    </fill>
    <fill>
      <patternFill patternType="gray125"/>
    </fill>
    <fill>
      <patternFill patternType="solid">
        <fgColor rgb="FF00B0F0"/>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hair">
        <color auto="1"/>
      </left>
      <right style="hair">
        <color auto="1"/>
      </right>
      <top/>
      <bottom style="hair">
        <color auto="1"/>
      </bottom>
      <diagonal/>
    </border>
    <border>
      <left/>
      <right/>
      <top/>
      <bottom style="hair">
        <color auto="1"/>
      </bottom>
      <diagonal/>
    </border>
    <border>
      <left style="thin">
        <color auto="1"/>
      </left>
      <right style="thin">
        <color auto="1"/>
      </right>
      <top style="thin">
        <color auto="1"/>
      </top>
      <bottom/>
      <diagonal/>
    </border>
  </borders>
  <cellStyleXfs count="2">
    <xf numFmtId="0" fontId="0" fillId="0" borderId="0"/>
    <xf numFmtId="0" fontId="5" fillId="0" borderId="0"/>
  </cellStyleXfs>
  <cellXfs count="27">
    <xf numFmtId="0" fontId="0" fillId="0" borderId="0" xfId="0"/>
    <xf numFmtId="0" fontId="1" fillId="2" borderId="1" xfId="0" applyFont="1" applyFill="1" applyBorder="1" applyAlignment="1">
      <alignment horizontal="center"/>
    </xf>
    <xf numFmtId="166" fontId="2" fillId="0" borderId="1" xfId="1" applyNumberFormat="1" applyFont="1" applyBorder="1" applyAlignment="1">
      <alignment horizontal="center"/>
    </xf>
    <xf numFmtId="0" fontId="0" fillId="0" borderId="1" xfId="0" applyBorder="1" applyAlignment="1">
      <alignment horizontal="center"/>
    </xf>
    <xf numFmtId="0" fontId="0" fillId="3" borderId="0" xfId="0" applyFill="1" applyAlignment="1">
      <alignment horizontal="center" vertical="center"/>
    </xf>
    <xf numFmtId="0" fontId="0" fillId="3" borderId="0" xfId="0" applyFill="1" applyAlignment="1">
      <alignment horizontal="center" vertical="center" wrapText="1"/>
    </xf>
    <xf numFmtId="0" fontId="3" fillId="3" borderId="1" xfId="0" applyFont="1" applyFill="1" applyBorder="1" applyAlignment="1">
      <alignment horizontal="center" vertical="center"/>
    </xf>
    <xf numFmtId="0" fontId="0" fillId="3" borderId="2" xfId="0" applyFill="1" applyBorder="1" applyAlignment="1">
      <alignment horizontal="center" vertical="center"/>
    </xf>
    <xf numFmtId="164" fontId="0" fillId="3" borderId="3" xfId="0" applyNumberFormat="1" applyFill="1" applyBorder="1" applyAlignment="1">
      <alignment horizontal="center" vertical="center"/>
    </xf>
    <xf numFmtId="0" fontId="0" fillId="3" borderId="0" xfId="0" applyFill="1" applyAlignment="1">
      <alignment horizontal="left" vertical="center"/>
    </xf>
    <xf numFmtId="165" fontId="4" fillId="3" borderId="0" xfId="0" applyNumberFormat="1" applyFont="1" applyFill="1" applyAlignment="1">
      <alignment horizontal="center" vertical="center"/>
    </xf>
    <xf numFmtId="167" fontId="4" fillId="3" borderId="0" xfId="0" applyNumberFormat="1" applyFont="1" applyFill="1" applyAlignment="1">
      <alignment horizontal="center" vertical="center"/>
    </xf>
    <xf numFmtId="165" fontId="3" fillId="3" borderId="0" xfId="0" applyNumberFormat="1" applyFont="1" applyFill="1" applyAlignment="1">
      <alignment horizontal="center" vertical="center"/>
    </xf>
    <xf numFmtId="167" fontId="3" fillId="3" borderId="0" xfId="0" applyNumberFormat="1" applyFont="1" applyFill="1" applyAlignment="1">
      <alignment horizontal="center" vertical="center"/>
    </xf>
    <xf numFmtId="0" fontId="3" fillId="3" borderId="0" xfId="0" applyFont="1" applyFill="1" applyAlignment="1">
      <alignment horizontal="center" vertical="center"/>
    </xf>
    <xf numFmtId="0" fontId="3" fillId="3" borderId="4" xfId="0" applyFont="1" applyFill="1" applyBorder="1" applyAlignment="1">
      <alignment horizontal="center" vertical="center"/>
    </xf>
    <xf numFmtId="0" fontId="3" fillId="3" borderId="4" xfId="0" applyFont="1" applyFill="1" applyBorder="1" applyAlignment="1">
      <alignment horizontal="center" vertical="center" wrapText="1"/>
    </xf>
    <xf numFmtId="20" fontId="0" fillId="3" borderId="1" xfId="0" applyNumberFormat="1" applyFill="1" applyBorder="1" applyAlignment="1">
      <alignment vertical="center"/>
    </xf>
    <xf numFmtId="20" fontId="0" fillId="3" borderId="1" xfId="0" applyNumberFormat="1" applyFill="1" applyBorder="1" applyAlignment="1">
      <alignment horizontal="center" vertical="center"/>
    </xf>
    <xf numFmtId="0" fontId="4" fillId="3" borderId="0" xfId="0" applyFont="1" applyFill="1" applyAlignment="1">
      <alignment horizontal="center" vertical="center"/>
    </xf>
    <xf numFmtId="167" fontId="4" fillId="3" borderId="0" xfId="0" applyNumberFormat="1" applyFont="1" applyFill="1" applyAlignment="1">
      <alignment horizontal="center" vertical="center" wrapText="1"/>
    </xf>
    <xf numFmtId="167" fontId="3" fillId="3" borderId="0" xfId="0" applyNumberFormat="1" applyFont="1" applyFill="1" applyAlignment="1">
      <alignment horizontal="center" vertical="center" wrapText="1"/>
    </xf>
    <xf numFmtId="0" fontId="3" fillId="3" borderId="0" xfId="0" applyFont="1" applyFill="1" applyAlignment="1">
      <alignment horizontal="center" vertical="center" wrapText="1"/>
    </xf>
    <xf numFmtId="20" fontId="0" fillId="3" borderId="1" xfId="0" applyNumberFormat="1" applyFill="1" applyBorder="1" applyAlignment="1">
      <alignment horizontal="center" vertical="center" wrapText="1"/>
    </xf>
    <xf numFmtId="0" fontId="0" fillId="3" borderId="0" xfId="0" applyFill="1" applyAlignment="1">
      <alignment horizontal="right" vertical="center"/>
    </xf>
    <xf numFmtId="1" fontId="0" fillId="3" borderId="0" xfId="0" applyNumberFormat="1" applyFill="1" applyAlignment="1">
      <alignment horizontal="center" vertical="center"/>
    </xf>
    <xf numFmtId="18" fontId="0" fillId="3" borderId="0" xfId="0" applyNumberFormat="1" applyFill="1" applyAlignment="1">
      <alignment horizontal="center" vertical="center"/>
    </xf>
  </cellXfs>
  <cellStyles count="2">
    <cellStyle name="Normal" xfId="0" builtinId="0"/>
    <cellStyle name="Normal 2" xfId="1" xr:uid="{00000000-0005-0000-0000-000001000000}"/>
  </cellStyles>
  <dxfs count="2">
    <dxf>
      <fill>
        <patternFill patternType="solid">
          <bgColor theme="5"/>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1545368</xdr:colOff>
      <xdr:row>45</xdr:row>
      <xdr:rowOff>152399</xdr:rowOff>
    </xdr:from>
    <xdr:to>
      <xdr:col>2</xdr:col>
      <xdr:colOff>2314353</xdr:colOff>
      <xdr:row>49</xdr:row>
      <xdr:rowOff>133350</xdr:rowOff>
    </xdr:to>
    <xdr:pic>
      <xdr:nvPicPr>
        <xdr:cNvPr id="3" name="image4.png">
          <a:extLst>
            <a:ext uri="{FF2B5EF4-FFF2-40B4-BE49-F238E27FC236}">
              <a16:creationId xmlns:a16="http://schemas.microsoft.com/office/drawing/2014/main" id="{788D72DD-6AE7-412C-B4AD-778AE5695B9E}"/>
            </a:ext>
          </a:extLst>
        </xdr:cNvPr>
        <xdr:cNvPicPr/>
      </xdr:nvPicPr>
      <xdr:blipFill>
        <a:blip xmlns:r="http://schemas.openxmlformats.org/officeDocument/2006/relationships" r:embed="rId1" cstate="print"/>
        <a:stretch>
          <a:fillRect/>
        </a:stretch>
      </xdr:blipFill>
      <xdr:spPr>
        <a:xfrm>
          <a:off x="2955659" y="8761818"/>
          <a:ext cx="768985" cy="7488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J51"/>
  <sheetViews>
    <sheetView tabSelected="1" topLeftCell="D4" zoomScale="86" zoomScaleNormal="86" workbookViewId="0">
      <selection activeCell="F12" sqref="F12"/>
    </sheetView>
  </sheetViews>
  <sheetFormatPr defaultColWidth="9.1796875" defaultRowHeight="14.5"/>
  <cols>
    <col min="1" max="1" width="9.1796875" style="4"/>
    <col min="2" max="2" width="11" style="4" customWidth="1"/>
    <col min="3" max="3" width="54.90625" style="4" customWidth="1"/>
    <col min="4" max="4" width="17" style="4" customWidth="1"/>
    <col min="5" max="5" width="10.7265625" style="4" customWidth="1"/>
    <col min="6" max="7" width="12.453125" style="4" customWidth="1"/>
    <col min="8" max="8" width="127.26953125" style="5" customWidth="1"/>
    <col min="9" max="9" width="17.453125" style="4" customWidth="1"/>
    <col min="10" max="10" width="19.54296875" style="4" customWidth="1"/>
    <col min="11" max="16384" width="9.1796875" style="4"/>
  </cols>
  <sheetData>
    <row r="5" spans="2:10">
      <c r="B5" s="6" t="s">
        <v>0</v>
      </c>
      <c r="C5" s="6" t="s">
        <v>1</v>
      </c>
      <c r="D5" s="6" t="s">
        <v>19</v>
      </c>
      <c r="E5" s="15" t="s">
        <v>2</v>
      </c>
      <c r="F5" s="15" t="s">
        <v>3</v>
      </c>
      <c r="G5" s="15" t="s">
        <v>4</v>
      </c>
      <c r="H5" s="16" t="s">
        <v>5</v>
      </c>
      <c r="I5" s="15" t="s">
        <v>6</v>
      </c>
      <c r="J5" s="15" t="s">
        <v>7</v>
      </c>
    </row>
    <row r="6" spans="2:10">
      <c r="B6" s="7">
        <v>901228</v>
      </c>
      <c r="C6" s="7" t="s">
        <v>20</v>
      </c>
      <c r="D6" s="8">
        <v>44980</v>
      </c>
      <c r="E6" s="17" t="str">
        <f t="shared" ref="E6:E33" si="0">IF(J6="Libur","","08:00")</f>
        <v>08:00</v>
      </c>
      <c r="F6" s="17" t="str">
        <f t="shared" ref="F6:F33" si="1">IF(J6="Libur","","17:00")</f>
        <v>17:00</v>
      </c>
      <c r="G6" s="17" t="str">
        <f t="shared" ref="G6:G33" si="2">IF(J6="Libur","","8 Jam")</f>
        <v>8 Jam</v>
      </c>
      <c r="H6" s="18" t="s">
        <v>52</v>
      </c>
      <c r="I6" s="17" t="str">
        <f t="shared" ref="I6:I33" si="3">IF(J6="Libur","","YAKUB KRISTIANTO")</f>
        <v>YAKUB KRISTIANTO</v>
      </c>
      <c r="J6" s="18" t="str">
        <f>IF(OR(WEEKDAY($D6-DATE(1900,1,1),1)=6,WEEKDAY($D6-DATE(1900,1,1),1)=7,ISNUMBER(MATCH($D6,Holiday!$A$2:$A$25,0))),"Libur","")</f>
        <v/>
      </c>
    </row>
    <row r="7" spans="2:10">
      <c r="B7" s="7" t="str">
        <f t="shared" ref="B7:B33" si="4">IF(J7="Libur","","901228")</f>
        <v>901228</v>
      </c>
      <c r="C7" s="7" t="str">
        <f>IF(J7="Libur","","ANDRA WIJAYA")</f>
        <v>ANDRA WIJAYA</v>
      </c>
      <c r="D7" s="8">
        <f t="shared" ref="D7:D33" si="5">D6+1</f>
        <v>44981</v>
      </c>
      <c r="E7" s="17" t="str">
        <f t="shared" si="0"/>
        <v>08:00</v>
      </c>
      <c r="F7" s="17" t="str">
        <f t="shared" si="1"/>
        <v>17:00</v>
      </c>
      <c r="G7" s="17" t="str">
        <f t="shared" si="2"/>
        <v>8 Jam</v>
      </c>
      <c r="H7" s="18" t="s">
        <v>53</v>
      </c>
      <c r="I7" s="17" t="str">
        <f t="shared" si="3"/>
        <v>YAKUB KRISTIANTO</v>
      </c>
      <c r="J7" s="18" t="str">
        <f>IF(OR(WEEKDAY($D7-DATE(1900,1,1),1)=6,WEEKDAY($D7-DATE(1900,1,1),1)=7,ISNUMBER(MATCH($D7,Holiday!$A$2:$A$25,0))),"Libur","")</f>
        <v/>
      </c>
    </row>
    <row r="8" spans="2:10">
      <c r="B8" s="7" t="str">
        <f t="shared" si="4"/>
        <v/>
      </c>
      <c r="C8" s="7" t="str">
        <f t="shared" ref="C8:C33" si="6">IF(J8="Libur","","ANDRA WIJAYA")</f>
        <v/>
      </c>
      <c r="D8" s="8">
        <f t="shared" si="5"/>
        <v>44982</v>
      </c>
      <c r="E8" s="17" t="str">
        <f t="shared" si="0"/>
        <v/>
      </c>
      <c r="F8" s="17" t="str">
        <f t="shared" si="1"/>
        <v/>
      </c>
      <c r="G8" s="17" t="str">
        <f t="shared" si="2"/>
        <v/>
      </c>
      <c r="H8" s="18"/>
      <c r="I8" s="17" t="str">
        <f t="shared" si="3"/>
        <v/>
      </c>
      <c r="J8" s="18" t="str">
        <f>IF(OR(WEEKDAY($D8-DATE(1900,1,1),1)=6,WEEKDAY($D8-DATE(1900,1,1),1)=7,ISNUMBER(MATCH($D8,Holiday!$A$2:$A$25,0))),"Libur","")</f>
        <v>Libur</v>
      </c>
    </row>
    <row r="9" spans="2:10">
      <c r="B9" s="7" t="str">
        <f t="shared" si="4"/>
        <v/>
      </c>
      <c r="C9" s="7" t="str">
        <f t="shared" si="6"/>
        <v/>
      </c>
      <c r="D9" s="8">
        <f t="shared" si="5"/>
        <v>44983</v>
      </c>
      <c r="E9" s="17" t="str">
        <f t="shared" si="0"/>
        <v/>
      </c>
      <c r="F9" s="17" t="str">
        <f t="shared" si="1"/>
        <v/>
      </c>
      <c r="G9" s="17" t="str">
        <f t="shared" si="2"/>
        <v/>
      </c>
      <c r="H9" s="18"/>
      <c r="I9" s="17" t="str">
        <f t="shared" si="3"/>
        <v/>
      </c>
      <c r="J9" s="18" t="str">
        <f>IF(OR(WEEKDAY($D9-DATE(1900,1,1),1)=6,WEEKDAY($D9-DATE(1900,1,1),1)=7,ISNUMBER(MATCH($D9,Holiday!$A$2:$A$25,0))),"Libur","")</f>
        <v>Libur</v>
      </c>
    </row>
    <row r="10" spans="2:10">
      <c r="B10" s="7" t="str">
        <f t="shared" si="4"/>
        <v>901228</v>
      </c>
      <c r="C10" s="7" t="str">
        <f t="shared" si="6"/>
        <v>ANDRA WIJAYA</v>
      </c>
      <c r="D10" s="8">
        <f t="shared" si="5"/>
        <v>44984</v>
      </c>
      <c r="E10" s="17" t="str">
        <f t="shared" si="0"/>
        <v>08:00</v>
      </c>
      <c r="F10" s="17" t="str">
        <f t="shared" si="1"/>
        <v>17:00</v>
      </c>
      <c r="G10" s="17" t="str">
        <f t="shared" si="2"/>
        <v>8 Jam</v>
      </c>
      <c r="H10" s="18" t="s">
        <v>54</v>
      </c>
      <c r="I10" s="17" t="str">
        <f t="shared" si="3"/>
        <v>YAKUB KRISTIANTO</v>
      </c>
      <c r="J10" s="18" t="str">
        <f>IF(OR(WEEKDAY($D10-DATE(1900,1,1),1)=6,WEEKDAY($D10-DATE(1900,1,1),1)=7,ISNUMBER(MATCH($D10,Holiday!$A$2:$A$25,0))),"Libur","")</f>
        <v/>
      </c>
    </row>
    <row r="11" spans="2:10" ht="15" customHeight="1">
      <c r="B11" s="7" t="str">
        <f t="shared" si="4"/>
        <v>901228</v>
      </c>
      <c r="C11" s="7" t="str">
        <f t="shared" si="6"/>
        <v>ANDRA WIJAYA</v>
      </c>
      <c r="D11" s="8">
        <f t="shared" si="5"/>
        <v>44985</v>
      </c>
      <c r="E11" s="17" t="str">
        <f t="shared" si="0"/>
        <v>08:00</v>
      </c>
      <c r="F11" s="17" t="str">
        <f t="shared" si="1"/>
        <v>17:00</v>
      </c>
      <c r="G11" s="17" t="str">
        <f t="shared" si="2"/>
        <v>8 Jam</v>
      </c>
      <c r="H11" s="18" t="s">
        <v>55</v>
      </c>
      <c r="I11" s="17" t="str">
        <f t="shared" si="3"/>
        <v>YAKUB KRISTIANTO</v>
      </c>
      <c r="J11" s="18" t="str">
        <f>IF(OR(WEEKDAY($D11-DATE(1900,1,1),1)=6,WEEKDAY($D11-DATE(1900,1,1),1)=7,ISNUMBER(MATCH($D11,Holiday!$A$2:$A$25,0))),"Libur","")</f>
        <v/>
      </c>
    </row>
    <row r="12" spans="2:10" ht="15" customHeight="1">
      <c r="B12" s="7" t="str">
        <f t="shared" si="4"/>
        <v>901228</v>
      </c>
      <c r="C12" s="7" t="str">
        <f t="shared" si="6"/>
        <v>ANDRA WIJAYA</v>
      </c>
      <c r="D12" s="8">
        <f t="shared" si="5"/>
        <v>44986</v>
      </c>
      <c r="E12" s="17" t="str">
        <f t="shared" si="0"/>
        <v>08:00</v>
      </c>
      <c r="F12" s="17" t="str">
        <f t="shared" si="1"/>
        <v>17:00</v>
      </c>
      <c r="G12" s="17" t="str">
        <f t="shared" si="2"/>
        <v>8 Jam</v>
      </c>
      <c r="H12" s="18" t="s">
        <v>56</v>
      </c>
      <c r="I12" s="17" t="str">
        <f t="shared" si="3"/>
        <v>YAKUB KRISTIANTO</v>
      </c>
      <c r="J12" s="18" t="str">
        <f>IF(OR(WEEKDAY($D12-DATE(1900,1,1),1)=6,WEEKDAY($D12-DATE(1900,1,1),1)=7,ISNUMBER(MATCH($D12,Holiday!$A$2:$A$25,0))),"Libur","")</f>
        <v/>
      </c>
    </row>
    <row r="13" spans="2:10">
      <c r="B13" s="7" t="str">
        <f t="shared" si="4"/>
        <v>901228</v>
      </c>
      <c r="C13" s="7" t="str">
        <f t="shared" si="6"/>
        <v>ANDRA WIJAYA</v>
      </c>
      <c r="D13" s="8">
        <f t="shared" si="5"/>
        <v>44987</v>
      </c>
      <c r="E13" s="17" t="str">
        <f t="shared" si="0"/>
        <v>08:00</v>
      </c>
      <c r="F13" s="17" t="str">
        <f t="shared" si="1"/>
        <v>17:00</v>
      </c>
      <c r="G13" s="17" t="str">
        <f t="shared" si="2"/>
        <v>8 Jam</v>
      </c>
      <c r="H13" s="18" t="s">
        <v>21</v>
      </c>
      <c r="I13" s="17" t="str">
        <f t="shared" si="3"/>
        <v>YAKUB KRISTIANTO</v>
      </c>
      <c r="J13" s="18" t="str">
        <f>IF(OR(WEEKDAY($D13-DATE(1900,1,1),1)=6,WEEKDAY($D13-DATE(1900,1,1),1)=7,ISNUMBER(MATCH($D13,Holiday!$A$2:$A$25,0))),"Libur","")</f>
        <v/>
      </c>
    </row>
    <row r="14" spans="2:10">
      <c r="B14" s="7" t="str">
        <f t="shared" si="4"/>
        <v>901228</v>
      </c>
      <c r="C14" s="7" t="str">
        <f t="shared" si="6"/>
        <v>ANDRA WIJAYA</v>
      </c>
      <c r="D14" s="8">
        <f t="shared" si="5"/>
        <v>44988</v>
      </c>
      <c r="E14" s="17" t="str">
        <f t="shared" si="0"/>
        <v>08:00</v>
      </c>
      <c r="F14" s="17" t="str">
        <f t="shared" si="1"/>
        <v>17:00</v>
      </c>
      <c r="G14" s="17" t="str">
        <f t="shared" si="2"/>
        <v>8 Jam</v>
      </c>
      <c r="H14" s="18" t="s">
        <v>22</v>
      </c>
      <c r="I14" s="17" t="str">
        <f t="shared" si="3"/>
        <v>YAKUB KRISTIANTO</v>
      </c>
      <c r="J14" s="18" t="str">
        <f>IF(OR(WEEKDAY($D14-DATE(1900,1,1),1)=6,WEEKDAY($D14-DATE(1900,1,1),1)=7,ISNUMBER(MATCH($D14,Holiday!$A$2:$A$25,0))),"Libur","")</f>
        <v/>
      </c>
    </row>
    <row r="15" spans="2:10">
      <c r="B15" s="7" t="str">
        <f t="shared" si="4"/>
        <v/>
      </c>
      <c r="C15" s="7" t="str">
        <f t="shared" si="6"/>
        <v/>
      </c>
      <c r="D15" s="8">
        <f t="shared" si="5"/>
        <v>44989</v>
      </c>
      <c r="E15" s="17" t="str">
        <f t="shared" si="0"/>
        <v/>
      </c>
      <c r="F15" s="17" t="str">
        <f t="shared" si="1"/>
        <v/>
      </c>
      <c r="G15" s="17" t="str">
        <f t="shared" si="2"/>
        <v/>
      </c>
      <c r="H15" s="18"/>
      <c r="I15" s="17" t="str">
        <f t="shared" si="3"/>
        <v/>
      </c>
      <c r="J15" s="18" t="str">
        <f>IF(OR(WEEKDAY($D15-DATE(1900,1,1),1)=6,WEEKDAY($D15-DATE(1900,1,1),1)=7,ISNUMBER(MATCH($D15,Holiday!$A$2:$A$25,0))),"Libur","")</f>
        <v>Libur</v>
      </c>
    </row>
    <row r="16" spans="2:10">
      <c r="B16" s="7" t="str">
        <f t="shared" si="4"/>
        <v/>
      </c>
      <c r="C16" s="7" t="str">
        <f t="shared" si="6"/>
        <v/>
      </c>
      <c r="D16" s="8">
        <f t="shared" si="5"/>
        <v>44990</v>
      </c>
      <c r="E16" s="17" t="str">
        <f t="shared" si="0"/>
        <v/>
      </c>
      <c r="F16" s="17" t="str">
        <f t="shared" si="1"/>
        <v/>
      </c>
      <c r="G16" s="17" t="str">
        <f t="shared" si="2"/>
        <v/>
      </c>
      <c r="H16" s="18"/>
      <c r="I16" s="17" t="str">
        <f t="shared" si="3"/>
        <v/>
      </c>
      <c r="J16" s="18" t="str">
        <f>IF(OR(WEEKDAY($D16-DATE(1900,1,1),1)=6,WEEKDAY($D16-DATE(1900,1,1),1)=7,ISNUMBER(MATCH($D16,Holiday!$A$2:$A$25,0))),"Libur","")</f>
        <v>Libur</v>
      </c>
    </row>
    <row r="17" spans="2:10">
      <c r="B17" s="7" t="str">
        <f t="shared" si="4"/>
        <v>901228</v>
      </c>
      <c r="C17" s="7" t="str">
        <f t="shared" si="6"/>
        <v>ANDRA WIJAYA</v>
      </c>
      <c r="D17" s="8">
        <f t="shared" si="5"/>
        <v>44991</v>
      </c>
      <c r="E17" s="17" t="str">
        <f t="shared" si="0"/>
        <v>08:00</v>
      </c>
      <c r="F17" s="17" t="str">
        <f t="shared" si="1"/>
        <v>17:00</v>
      </c>
      <c r="G17" s="17" t="str">
        <f t="shared" si="2"/>
        <v>8 Jam</v>
      </c>
      <c r="H17" s="18" t="s">
        <v>23</v>
      </c>
      <c r="I17" s="17" t="str">
        <f t="shared" si="3"/>
        <v>YAKUB KRISTIANTO</v>
      </c>
      <c r="J17" s="18" t="str">
        <f>IF(OR(WEEKDAY($D17-DATE(1900,1,1),1)=6,WEEKDAY($D17-DATE(1900,1,1),1)=7,ISNUMBER(MATCH($D17,Holiday!$A$2:$A$25,0))),"Libur","")</f>
        <v/>
      </c>
    </row>
    <row r="18" spans="2:10" ht="15" customHeight="1">
      <c r="B18" s="7" t="str">
        <f t="shared" si="4"/>
        <v>901228</v>
      </c>
      <c r="C18" s="7" t="str">
        <f t="shared" si="6"/>
        <v>ANDRA WIJAYA</v>
      </c>
      <c r="D18" s="8">
        <f t="shared" si="5"/>
        <v>44992</v>
      </c>
      <c r="E18" s="17" t="str">
        <f t="shared" si="0"/>
        <v>08:00</v>
      </c>
      <c r="F18" s="17" t="str">
        <f t="shared" si="1"/>
        <v>17:00</v>
      </c>
      <c r="G18" s="17" t="str">
        <f t="shared" si="2"/>
        <v>8 Jam</v>
      </c>
      <c r="H18" s="18" t="s">
        <v>24</v>
      </c>
      <c r="I18" s="17" t="str">
        <f t="shared" si="3"/>
        <v>YAKUB KRISTIANTO</v>
      </c>
      <c r="J18" s="18" t="str">
        <f>IF(OR(WEEKDAY($D18-DATE(1900,1,1),1)=6,WEEKDAY($D18-DATE(1900,1,1),1)=7,ISNUMBER(MATCH($D18,Holiday!$A$2:$A$25,0))),"Libur","")</f>
        <v/>
      </c>
    </row>
    <row r="19" spans="2:10" ht="15" customHeight="1">
      <c r="B19" s="7" t="str">
        <f t="shared" si="4"/>
        <v>901228</v>
      </c>
      <c r="C19" s="7" t="str">
        <f t="shared" si="6"/>
        <v>ANDRA WIJAYA</v>
      </c>
      <c r="D19" s="8">
        <f t="shared" si="5"/>
        <v>44993</v>
      </c>
      <c r="E19" s="17" t="str">
        <f t="shared" si="0"/>
        <v>08:00</v>
      </c>
      <c r="F19" s="17" t="str">
        <f t="shared" si="1"/>
        <v>17:00</v>
      </c>
      <c r="G19" s="17" t="str">
        <f t="shared" si="2"/>
        <v>8 Jam</v>
      </c>
      <c r="H19" s="18" t="s">
        <v>25</v>
      </c>
      <c r="I19" s="17" t="str">
        <f t="shared" si="3"/>
        <v>YAKUB KRISTIANTO</v>
      </c>
      <c r="J19" s="18" t="str">
        <f>IF(OR(WEEKDAY($D19-DATE(1900,1,1),1)=6,WEEKDAY($D19-DATE(1900,1,1),1)=7,ISNUMBER(MATCH($D19,Holiday!$A$2:$A$25,0))),"Libur","")</f>
        <v/>
      </c>
    </row>
    <row r="20" spans="2:10">
      <c r="B20" s="7" t="str">
        <f t="shared" si="4"/>
        <v>901228</v>
      </c>
      <c r="C20" s="7" t="str">
        <f t="shared" si="6"/>
        <v>ANDRA WIJAYA</v>
      </c>
      <c r="D20" s="8">
        <f t="shared" si="5"/>
        <v>44994</v>
      </c>
      <c r="E20" s="17" t="str">
        <f t="shared" si="0"/>
        <v>08:00</v>
      </c>
      <c r="F20" s="17" t="str">
        <f t="shared" si="1"/>
        <v>17:00</v>
      </c>
      <c r="G20" s="17" t="str">
        <f t="shared" si="2"/>
        <v>8 Jam</v>
      </c>
      <c r="H20" s="18" t="s">
        <v>26</v>
      </c>
      <c r="I20" s="17" t="str">
        <f t="shared" si="3"/>
        <v>YAKUB KRISTIANTO</v>
      </c>
      <c r="J20" s="18" t="str">
        <f>IF(OR(WEEKDAY($D20-DATE(1900,1,1),1)=6,WEEKDAY($D20-DATE(1900,1,1),1)=7,ISNUMBER(MATCH($D20,Holiday!$A$2:$A$25,0))),"Libur","")</f>
        <v/>
      </c>
    </row>
    <row r="21" spans="2:10">
      <c r="B21" s="7" t="str">
        <f t="shared" si="4"/>
        <v>901228</v>
      </c>
      <c r="C21" s="7" t="str">
        <f t="shared" si="6"/>
        <v>ANDRA WIJAYA</v>
      </c>
      <c r="D21" s="8">
        <f t="shared" si="5"/>
        <v>44995</v>
      </c>
      <c r="E21" s="17" t="str">
        <f t="shared" si="0"/>
        <v>08:00</v>
      </c>
      <c r="F21" s="17" t="str">
        <f t="shared" si="1"/>
        <v>17:00</v>
      </c>
      <c r="G21" s="17" t="str">
        <f t="shared" si="2"/>
        <v>8 Jam</v>
      </c>
      <c r="H21" s="18" t="s">
        <v>27</v>
      </c>
      <c r="I21" s="17" t="str">
        <f t="shared" si="3"/>
        <v>YAKUB KRISTIANTO</v>
      </c>
      <c r="J21" s="18" t="str">
        <f>IF(OR(WEEKDAY($D21-DATE(1900,1,1),1)=6,WEEKDAY($D21-DATE(1900,1,1),1)=7,ISNUMBER(MATCH($D21,Holiday!$A$2:$A$25,0))),"Libur","")</f>
        <v/>
      </c>
    </row>
    <row r="22" spans="2:10">
      <c r="B22" s="7" t="str">
        <f t="shared" si="4"/>
        <v/>
      </c>
      <c r="C22" s="7" t="str">
        <f t="shared" si="6"/>
        <v/>
      </c>
      <c r="D22" s="8">
        <f t="shared" si="5"/>
        <v>44996</v>
      </c>
      <c r="E22" s="17" t="str">
        <f t="shared" si="0"/>
        <v/>
      </c>
      <c r="F22" s="17" t="str">
        <f t="shared" si="1"/>
        <v/>
      </c>
      <c r="G22" s="17" t="str">
        <f t="shared" si="2"/>
        <v/>
      </c>
      <c r="H22" s="18"/>
      <c r="I22" s="17" t="str">
        <f t="shared" si="3"/>
        <v/>
      </c>
      <c r="J22" s="18" t="str">
        <f>IF(OR(WEEKDAY($D22-DATE(1900,1,1),1)=6,WEEKDAY($D22-DATE(1900,1,1),1)=7,ISNUMBER(MATCH($D22,Holiday!$A$2:$A$25,0))),"Libur","")</f>
        <v>Libur</v>
      </c>
    </row>
    <row r="23" spans="2:10">
      <c r="B23" s="7" t="str">
        <f t="shared" si="4"/>
        <v/>
      </c>
      <c r="C23" s="7" t="str">
        <f t="shared" si="6"/>
        <v/>
      </c>
      <c r="D23" s="8">
        <f t="shared" si="5"/>
        <v>44997</v>
      </c>
      <c r="E23" s="17" t="str">
        <f t="shared" si="0"/>
        <v/>
      </c>
      <c r="F23" s="17" t="str">
        <f t="shared" si="1"/>
        <v/>
      </c>
      <c r="G23" s="17" t="str">
        <f t="shared" si="2"/>
        <v/>
      </c>
      <c r="H23" s="18"/>
      <c r="I23" s="17" t="str">
        <f t="shared" si="3"/>
        <v/>
      </c>
      <c r="J23" s="18" t="str">
        <f>IF(OR(WEEKDAY($D23-DATE(1900,1,1),1)=6,WEEKDAY($D23-DATE(1900,1,1),1)=7,ISNUMBER(MATCH($D23,Holiday!$A$2:$A$25,0))),"Libur","")</f>
        <v>Libur</v>
      </c>
    </row>
    <row r="24" spans="2:10">
      <c r="B24" s="7" t="str">
        <f t="shared" si="4"/>
        <v>901228</v>
      </c>
      <c r="C24" s="7" t="str">
        <f t="shared" si="6"/>
        <v>ANDRA WIJAYA</v>
      </c>
      <c r="D24" s="8">
        <f t="shared" si="5"/>
        <v>44998</v>
      </c>
      <c r="E24" s="17" t="str">
        <f t="shared" si="0"/>
        <v>08:00</v>
      </c>
      <c r="F24" s="17" t="str">
        <f t="shared" si="1"/>
        <v>17:00</v>
      </c>
      <c r="G24" s="17" t="str">
        <f t="shared" si="2"/>
        <v>8 Jam</v>
      </c>
      <c r="H24" s="18" t="s">
        <v>28</v>
      </c>
      <c r="I24" s="17" t="str">
        <f t="shared" si="3"/>
        <v>YAKUB KRISTIANTO</v>
      </c>
      <c r="J24" s="18" t="str">
        <f>IF(OR(WEEKDAY($D24-DATE(1900,1,1),1)=6,WEEKDAY($D24-DATE(1900,1,1),1)=7,ISNUMBER(MATCH($D24,Holiday!$A$2:$A$25,0))),"Libur","")</f>
        <v/>
      </c>
    </row>
    <row r="25" spans="2:10">
      <c r="B25" s="7" t="str">
        <f t="shared" si="4"/>
        <v>901228</v>
      </c>
      <c r="C25" s="7" t="str">
        <f t="shared" si="6"/>
        <v>ANDRA WIJAYA</v>
      </c>
      <c r="D25" s="8">
        <f t="shared" si="5"/>
        <v>44999</v>
      </c>
      <c r="E25" s="17" t="str">
        <f t="shared" si="0"/>
        <v>08:00</v>
      </c>
      <c r="F25" s="17" t="str">
        <f t="shared" si="1"/>
        <v>17:00</v>
      </c>
      <c r="G25" s="17" t="str">
        <f t="shared" si="2"/>
        <v>8 Jam</v>
      </c>
      <c r="H25" s="18" t="s">
        <v>29</v>
      </c>
      <c r="I25" s="17" t="str">
        <f t="shared" si="3"/>
        <v>YAKUB KRISTIANTO</v>
      </c>
      <c r="J25" s="18" t="str">
        <f>IF(OR(WEEKDAY($D25-DATE(1900,1,1),1)=6,WEEKDAY($D25-DATE(1900,1,1),1)=7,ISNUMBER(MATCH($D25,Holiday!$A$2:$A$25,0))),"Libur","")</f>
        <v/>
      </c>
    </row>
    <row r="26" spans="2:10">
      <c r="B26" s="7" t="str">
        <f t="shared" si="4"/>
        <v>901228</v>
      </c>
      <c r="C26" s="7" t="str">
        <f t="shared" si="6"/>
        <v>ANDRA WIJAYA</v>
      </c>
      <c r="D26" s="8">
        <f t="shared" si="5"/>
        <v>45000</v>
      </c>
      <c r="E26" s="17" t="str">
        <f t="shared" si="0"/>
        <v>08:00</v>
      </c>
      <c r="F26" s="17" t="str">
        <f t="shared" si="1"/>
        <v>17:00</v>
      </c>
      <c r="G26" s="17" t="str">
        <f t="shared" si="2"/>
        <v>8 Jam</v>
      </c>
      <c r="H26" s="18" t="s">
        <v>30</v>
      </c>
      <c r="I26" s="17" t="str">
        <f t="shared" si="3"/>
        <v>YAKUB KRISTIANTO</v>
      </c>
      <c r="J26" s="18" t="str">
        <f>IF(OR(WEEKDAY($D26-DATE(1900,1,1),1)=6,WEEKDAY($D26-DATE(1900,1,1),1)=7,ISNUMBER(MATCH($D26,Holiday!$A$2:$A$25,0))),"Libur","")</f>
        <v/>
      </c>
    </row>
    <row r="27" spans="2:10" ht="29">
      <c r="B27" s="7" t="str">
        <f t="shared" si="4"/>
        <v>901228</v>
      </c>
      <c r="C27" s="7" t="str">
        <f t="shared" si="6"/>
        <v>ANDRA WIJAYA</v>
      </c>
      <c r="D27" s="8">
        <f t="shared" si="5"/>
        <v>45001</v>
      </c>
      <c r="E27" s="17" t="str">
        <f t="shared" si="0"/>
        <v>08:00</v>
      </c>
      <c r="F27" s="17" t="str">
        <f t="shared" si="1"/>
        <v>17:00</v>
      </c>
      <c r="G27" s="17" t="str">
        <f t="shared" si="2"/>
        <v>8 Jam</v>
      </c>
      <c r="H27" s="23" t="s">
        <v>31</v>
      </c>
      <c r="I27" s="17" t="str">
        <f t="shared" si="3"/>
        <v>YAKUB KRISTIANTO</v>
      </c>
      <c r="J27" s="18" t="str">
        <f>IF(OR(WEEKDAY($D27-DATE(1900,1,1),1)=6,WEEKDAY($D27-DATE(1900,1,1),1)=7,ISNUMBER(MATCH($D27,Holiday!$A$2:$A$25,0))),"Libur","")</f>
        <v/>
      </c>
    </row>
    <row r="28" spans="2:10">
      <c r="B28" s="7" t="str">
        <f t="shared" si="4"/>
        <v>901228</v>
      </c>
      <c r="C28" s="7" t="str">
        <f t="shared" si="6"/>
        <v>ANDRA WIJAYA</v>
      </c>
      <c r="D28" s="8">
        <f t="shared" si="5"/>
        <v>45002</v>
      </c>
      <c r="E28" s="17" t="str">
        <f t="shared" si="0"/>
        <v>08:00</v>
      </c>
      <c r="F28" s="17" t="str">
        <f t="shared" si="1"/>
        <v>17:00</v>
      </c>
      <c r="G28" s="17" t="str">
        <f t="shared" si="2"/>
        <v>8 Jam</v>
      </c>
      <c r="H28" s="18" t="s">
        <v>32</v>
      </c>
      <c r="I28" s="17" t="str">
        <f t="shared" si="3"/>
        <v>YAKUB KRISTIANTO</v>
      </c>
      <c r="J28" s="18" t="str">
        <f>IF(OR(WEEKDAY($D28-DATE(1900,1,1),1)=6,WEEKDAY($D28-DATE(1900,1,1),1)=7,ISNUMBER(MATCH($D28,Holiday!$A$2:$A$25,0))),"Libur","")</f>
        <v/>
      </c>
    </row>
    <row r="29" spans="2:10">
      <c r="B29" s="7" t="str">
        <f t="shared" si="4"/>
        <v/>
      </c>
      <c r="C29" s="7" t="str">
        <f t="shared" si="6"/>
        <v/>
      </c>
      <c r="D29" s="8">
        <f t="shared" si="5"/>
        <v>45003</v>
      </c>
      <c r="E29" s="17" t="str">
        <f t="shared" si="0"/>
        <v/>
      </c>
      <c r="F29" s="17" t="str">
        <f t="shared" si="1"/>
        <v/>
      </c>
      <c r="G29" s="17" t="str">
        <f t="shared" si="2"/>
        <v/>
      </c>
      <c r="H29" s="18"/>
      <c r="I29" s="17" t="str">
        <f t="shared" si="3"/>
        <v/>
      </c>
      <c r="J29" s="18" t="str">
        <f>IF(OR(WEEKDAY($D29-DATE(1900,1,1),1)=6,WEEKDAY($D29-DATE(1900,1,1),1)=7,ISNUMBER(MATCH($D29,Holiday!$A$2:$A$25,0))),"Libur","")</f>
        <v>Libur</v>
      </c>
    </row>
    <row r="30" spans="2:10">
      <c r="B30" s="7" t="str">
        <f t="shared" si="4"/>
        <v/>
      </c>
      <c r="C30" s="7" t="str">
        <f t="shared" si="6"/>
        <v/>
      </c>
      <c r="D30" s="8">
        <f t="shared" si="5"/>
        <v>45004</v>
      </c>
      <c r="E30" s="17" t="str">
        <f t="shared" si="0"/>
        <v/>
      </c>
      <c r="F30" s="17" t="str">
        <f t="shared" si="1"/>
        <v/>
      </c>
      <c r="G30" s="17" t="str">
        <f t="shared" si="2"/>
        <v/>
      </c>
      <c r="H30" s="18"/>
      <c r="I30" s="17" t="str">
        <f t="shared" si="3"/>
        <v/>
      </c>
      <c r="J30" s="18" t="str">
        <f>IF(OR(WEEKDAY($D30-DATE(1900,1,1),1)=6,WEEKDAY($D30-DATE(1900,1,1),1)=7,ISNUMBER(MATCH($D30,Holiday!$A$2:$A$25,0))),"Libur","")</f>
        <v>Libur</v>
      </c>
    </row>
    <row r="31" spans="2:10">
      <c r="B31" s="7" t="str">
        <f t="shared" si="4"/>
        <v>901228</v>
      </c>
      <c r="C31" s="7" t="str">
        <f t="shared" si="6"/>
        <v>ANDRA WIJAYA</v>
      </c>
      <c r="D31" s="8">
        <f t="shared" si="5"/>
        <v>45005</v>
      </c>
      <c r="E31" s="17" t="str">
        <f t="shared" si="0"/>
        <v>08:00</v>
      </c>
      <c r="F31" s="17" t="str">
        <f t="shared" si="1"/>
        <v>17:00</v>
      </c>
      <c r="G31" s="17" t="str">
        <f t="shared" si="2"/>
        <v>8 Jam</v>
      </c>
      <c r="H31" s="18" t="s">
        <v>33</v>
      </c>
      <c r="I31" s="17" t="str">
        <f t="shared" si="3"/>
        <v>YAKUB KRISTIANTO</v>
      </c>
      <c r="J31" s="18" t="str">
        <f>IF(OR(WEEKDAY($D31-DATE(1900,1,1),1)=6,WEEKDAY($D31-DATE(1900,1,1),1)=7,ISNUMBER(MATCH($D31,Holiday!$A$2:$A$25,0))),"Libur","")</f>
        <v/>
      </c>
    </row>
    <row r="32" spans="2:10">
      <c r="B32" s="7" t="str">
        <f t="shared" si="4"/>
        <v>901228</v>
      </c>
      <c r="C32" s="7" t="str">
        <f t="shared" si="6"/>
        <v>ANDRA WIJAYA</v>
      </c>
      <c r="D32" s="8">
        <f t="shared" si="5"/>
        <v>45006</v>
      </c>
      <c r="E32" s="17" t="str">
        <f t="shared" si="0"/>
        <v>08:00</v>
      </c>
      <c r="F32" s="17" t="str">
        <f t="shared" si="1"/>
        <v>17:00</v>
      </c>
      <c r="G32" s="17" t="str">
        <f t="shared" si="2"/>
        <v>8 Jam</v>
      </c>
      <c r="H32" s="18" t="s">
        <v>51</v>
      </c>
      <c r="I32" s="17" t="str">
        <f t="shared" si="3"/>
        <v>YAKUB KRISTIANTO</v>
      </c>
      <c r="J32" s="18" t="str">
        <f>IF(OR(WEEKDAY($D32-DATE(1900,1,1),1)=6,WEEKDAY($D32-DATE(1900,1,1),1)=7,ISNUMBER(MATCH($D32,Holiday!$A$2:$A$25,0))),"Libur","")</f>
        <v/>
      </c>
    </row>
    <row r="33" spans="2:10">
      <c r="B33" s="7" t="str">
        <f t="shared" si="4"/>
        <v/>
      </c>
      <c r="C33" s="7" t="str">
        <f t="shared" si="6"/>
        <v/>
      </c>
      <c r="D33" s="8">
        <f t="shared" si="5"/>
        <v>45007</v>
      </c>
      <c r="E33" s="17" t="str">
        <f t="shared" si="0"/>
        <v/>
      </c>
      <c r="F33" s="17" t="str">
        <f t="shared" si="1"/>
        <v/>
      </c>
      <c r="G33" s="17" t="str">
        <f t="shared" si="2"/>
        <v/>
      </c>
      <c r="H33" s="18"/>
      <c r="I33" s="17" t="str">
        <f t="shared" si="3"/>
        <v/>
      </c>
      <c r="J33" s="18" t="str">
        <f>IF(OR(WEEKDAY($D33-DATE(1900,1,1),1)=6,WEEKDAY($D33-DATE(1900,1,1),1)=7,ISNUMBER(MATCH($D33,Holiday!$A$2:$A$25,0))),"Libur","")</f>
        <v>Libur</v>
      </c>
    </row>
    <row r="34" spans="2:10" ht="15" customHeight="1"/>
    <row r="35" spans="2:10" ht="15" customHeight="1">
      <c r="B35" s="4">
        <v>1</v>
      </c>
      <c r="C35" s="9" t="s">
        <v>38</v>
      </c>
      <c r="D35" s="25" t="str">
        <f>COUNT(D6:D33)-COUNTIF(J6:J33,"Libur") &amp; " hari"</f>
        <v>19 hari</v>
      </c>
    </row>
    <row r="36" spans="2:10" ht="15" customHeight="1">
      <c r="B36" s="4">
        <v>2</v>
      </c>
      <c r="C36" s="9" t="s">
        <v>39</v>
      </c>
      <c r="D36" s="25" t="str">
        <f>COUNT(D6:D33)-COUNTIF(J6:J33,"Libur") &amp; " hari"</f>
        <v>19 hari</v>
      </c>
    </row>
    <row r="37" spans="2:10" ht="15" customHeight="1">
      <c r="B37" s="4">
        <v>3</v>
      </c>
      <c r="C37" s="9" t="s">
        <v>40</v>
      </c>
      <c r="D37" s="25" t="s">
        <v>49</v>
      </c>
    </row>
    <row r="38" spans="2:10" ht="15" customHeight="1">
      <c r="B38" s="24" t="s">
        <v>34</v>
      </c>
      <c r="C38" s="24" t="s">
        <v>44</v>
      </c>
      <c r="D38" s="25" t="s">
        <v>49</v>
      </c>
    </row>
    <row r="39" spans="2:10" ht="15" customHeight="1">
      <c r="B39" s="24" t="s">
        <v>35</v>
      </c>
      <c r="C39" s="24" t="s">
        <v>45</v>
      </c>
      <c r="D39" s="25" t="s">
        <v>49</v>
      </c>
    </row>
    <row r="40" spans="2:10" ht="15" customHeight="1">
      <c r="B40" s="24" t="s">
        <v>36</v>
      </c>
      <c r="C40" s="24" t="s">
        <v>42</v>
      </c>
      <c r="D40" s="25" t="s">
        <v>49</v>
      </c>
    </row>
    <row r="41" spans="2:10" ht="15" customHeight="1">
      <c r="B41" s="24" t="s">
        <v>37</v>
      </c>
      <c r="C41" s="24" t="s">
        <v>43</v>
      </c>
      <c r="D41" s="25" t="s">
        <v>49</v>
      </c>
    </row>
    <row r="42" spans="2:10" ht="15" customHeight="1">
      <c r="B42" s="26" t="s">
        <v>41</v>
      </c>
      <c r="C42" s="9" t="s">
        <v>46</v>
      </c>
      <c r="D42" s="25" t="s">
        <v>50</v>
      </c>
    </row>
    <row r="43" spans="2:10" ht="15" customHeight="1">
      <c r="B43" s="26" t="s">
        <v>35</v>
      </c>
      <c r="C43" s="9" t="s">
        <v>47</v>
      </c>
      <c r="D43" s="25" t="s">
        <v>49</v>
      </c>
    </row>
    <row r="44" spans="2:10" ht="15" customHeight="1">
      <c r="B44" s="4" t="s">
        <v>36</v>
      </c>
      <c r="C44" s="9" t="s">
        <v>48</v>
      </c>
      <c r="D44" s="25" t="s">
        <v>50</v>
      </c>
    </row>
    <row r="45" spans="2:10" ht="15" customHeight="1">
      <c r="B45" s="9"/>
    </row>
    <row r="46" spans="2:10" ht="15" customHeight="1">
      <c r="C46" s="10" t="s">
        <v>8</v>
      </c>
      <c r="D46" s="11"/>
      <c r="E46" s="11"/>
      <c r="F46" s="19" t="s">
        <v>9</v>
      </c>
      <c r="G46" s="19"/>
      <c r="H46" s="20"/>
      <c r="I46" s="19" t="s">
        <v>10</v>
      </c>
    </row>
    <row r="47" spans="2:10" ht="15" customHeight="1">
      <c r="C47" s="12"/>
      <c r="D47" s="13"/>
      <c r="E47" s="13"/>
      <c r="F47" s="14"/>
      <c r="G47" s="14"/>
      <c r="H47" s="21"/>
      <c r="I47" s="14"/>
    </row>
    <row r="48" spans="2:10" ht="15" customHeight="1">
      <c r="C48" s="12"/>
      <c r="D48" s="13"/>
      <c r="E48" s="13"/>
      <c r="F48" s="14"/>
      <c r="G48" s="14"/>
      <c r="H48" s="21"/>
      <c r="I48" s="14"/>
    </row>
    <row r="49" spans="3:9" ht="15" customHeight="1">
      <c r="C49" s="10" t="s">
        <v>11</v>
      </c>
      <c r="D49" s="11"/>
      <c r="E49" s="11"/>
      <c r="F49" s="19" t="s">
        <v>12</v>
      </c>
      <c r="G49" s="19"/>
      <c r="H49" s="20"/>
      <c r="I49" s="19" t="s">
        <v>12</v>
      </c>
    </row>
    <row r="50" spans="3:9" ht="15" customHeight="1">
      <c r="C50" s="14" t="s">
        <v>18</v>
      </c>
      <c r="D50" s="14"/>
      <c r="E50" s="14"/>
      <c r="F50" s="14" t="s">
        <v>13</v>
      </c>
      <c r="G50" s="14"/>
      <c r="H50" s="22"/>
      <c r="I50" s="14" t="s">
        <v>13</v>
      </c>
    </row>
    <row r="51" spans="3:9">
      <c r="F51" s="4" t="s">
        <v>14</v>
      </c>
      <c r="I51" s="4" t="s">
        <v>14</v>
      </c>
    </row>
  </sheetData>
  <phoneticPr fontId="6" type="noConversion"/>
  <pageMargins left="0.7" right="0.7" top="0.75" bottom="0.75" header="0.3" footer="0.3"/>
  <pageSetup paperSize="9" orientation="portrait"/>
  <drawing r:id="rId1"/>
  <extLst>
    <ext xmlns:x14="http://schemas.microsoft.com/office/spreadsheetml/2009/9/main" uri="{78C0D931-6437-407d-A8EE-F0AAD7539E65}">
      <x14:conditionalFormattings>
        <x14:conditionalFormatting xmlns:xm="http://schemas.microsoft.com/office/excel/2006/main">
          <x14:cfRule type="expression" priority="2" id="{00000000-000E-0000-0000-000002000000}">
            <xm:f>IF(OR(WEEKDAY($D6-DATE(1900,1,1),1)=6,WEEKDAY($D6-DATE(1900,1,1),1)=7,ISNUMBER(MATCH($D6,Holiday!$A$2:$A$25,0))),TRUE,FALSE)</xm:f>
            <x14:dxf>
              <fill>
                <patternFill patternType="solid">
                  <bgColor rgb="FFFFC000"/>
                </patternFill>
              </fill>
            </x14:dxf>
          </x14:cfRule>
          <xm:sqref>B6:J33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A5" sqref="A5"/>
    </sheetView>
  </sheetViews>
  <sheetFormatPr defaultColWidth="11.453125" defaultRowHeight="14.5"/>
  <cols>
    <col min="1" max="1" width="13.7265625" customWidth="1"/>
    <col min="2" max="2" width="21.1796875" customWidth="1"/>
  </cols>
  <sheetData>
    <row r="1" spans="1:2" ht="18.5">
      <c r="A1" s="1" t="s">
        <v>15</v>
      </c>
      <c r="B1" s="1" t="s">
        <v>16</v>
      </c>
    </row>
    <row r="2" spans="1:2">
      <c r="A2" s="2">
        <v>44982</v>
      </c>
      <c r="B2" s="3" t="s">
        <v>17</v>
      </c>
    </row>
    <row r="3" spans="1:2">
      <c r="A3" s="2">
        <v>45007</v>
      </c>
      <c r="B3" s="3" t="s">
        <v>17</v>
      </c>
    </row>
    <row r="4" spans="1:2">
      <c r="A4" s="2">
        <v>45008</v>
      </c>
      <c r="B4" s="3" t="s">
        <v>17</v>
      </c>
    </row>
    <row r="5" spans="1:2">
      <c r="A5" s="2">
        <v>43915</v>
      </c>
      <c r="B5" s="3" t="s">
        <v>17</v>
      </c>
    </row>
    <row r="6" spans="1:2">
      <c r="A6" s="2">
        <v>43931</v>
      </c>
      <c r="B6" s="3" t="s">
        <v>17</v>
      </c>
    </row>
    <row r="7" spans="1:2">
      <c r="A7" s="2">
        <v>43952</v>
      </c>
      <c r="B7" s="3" t="s">
        <v>17</v>
      </c>
    </row>
    <row r="8" spans="1:2">
      <c r="A8" s="2">
        <v>43958</v>
      </c>
      <c r="B8" s="3" t="s">
        <v>17</v>
      </c>
    </row>
    <row r="9" spans="1:2">
      <c r="A9" s="2">
        <v>43972</v>
      </c>
      <c r="B9" s="3" t="s">
        <v>17</v>
      </c>
    </row>
    <row r="10" spans="1:2">
      <c r="A10" s="2">
        <v>43973</v>
      </c>
      <c r="B10" s="3" t="s">
        <v>17</v>
      </c>
    </row>
    <row r="11" spans="1:2">
      <c r="A11" s="2">
        <v>43975</v>
      </c>
      <c r="B11" s="3" t="s">
        <v>17</v>
      </c>
    </row>
    <row r="12" spans="1:2">
      <c r="A12" s="2">
        <v>43976</v>
      </c>
      <c r="B12" s="3" t="s">
        <v>17</v>
      </c>
    </row>
    <row r="13" spans="1:2">
      <c r="A13" s="2">
        <v>43977</v>
      </c>
      <c r="B13" s="3" t="s">
        <v>17</v>
      </c>
    </row>
    <row r="14" spans="1:2">
      <c r="A14" s="2">
        <v>43978</v>
      </c>
      <c r="B14" s="3" t="s">
        <v>17</v>
      </c>
    </row>
    <row r="15" spans="1:2">
      <c r="A15" s="2">
        <v>43979</v>
      </c>
      <c r="B15" s="3" t="s">
        <v>17</v>
      </c>
    </row>
    <row r="16" spans="1:2">
      <c r="A16" s="2">
        <v>43980</v>
      </c>
      <c r="B16" s="3" t="s">
        <v>17</v>
      </c>
    </row>
    <row r="17" spans="1:2">
      <c r="A17" s="2">
        <v>43983</v>
      </c>
      <c r="B17" s="3" t="s">
        <v>17</v>
      </c>
    </row>
    <row r="18" spans="1:2">
      <c r="A18" s="2">
        <v>44043</v>
      </c>
      <c r="B18" s="3" t="s">
        <v>17</v>
      </c>
    </row>
    <row r="19" spans="1:2">
      <c r="A19" s="2">
        <v>44060</v>
      </c>
      <c r="B19" s="3" t="s">
        <v>17</v>
      </c>
    </row>
    <row r="20" spans="1:2">
      <c r="A20" s="2">
        <v>44063</v>
      </c>
      <c r="B20" s="3" t="s">
        <v>17</v>
      </c>
    </row>
    <row r="21" spans="1:2">
      <c r="A21" s="2">
        <v>44064</v>
      </c>
      <c r="B21" s="3" t="s">
        <v>17</v>
      </c>
    </row>
    <row r="22" spans="1:2">
      <c r="A22" s="2">
        <v>44133</v>
      </c>
      <c r="B22" s="3" t="s">
        <v>17</v>
      </c>
    </row>
    <row r="23" spans="1:2">
      <c r="A23" s="2">
        <v>44134</v>
      </c>
      <c r="B23" s="3" t="s">
        <v>17</v>
      </c>
    </row>
    <row r="24" spans="1:2">
      <c r="A24" s="2">
        <v>44189</v>
      </c>
      <c r="B24" s="3" t="s">
        <v>17</v>
      </c>
    </row>
    <row r="25" spans="1:2">
      <c r="A25" s="2">
        <v>44190</v>
      </c>
      <c r="B25" s="3" t="s">
        <v>17</v>
      </c>
    </row>
  </sheetData>
  <conditionalFormatting sqref="A2:A25">
    <cfRule type="expression" dxfId="0" priority="3">
      <formula>IF($G2="Weekend",TRUE,FALSE)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Holiday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Qori</cp:lastModifiedBy>
  <dcterms:created xsi:type="dcterms:W3CDTF">2019-03-09T00:40:00Z</dcterms:created>
  <dcterms:modified xsi:type="dcterms:W3CDTF">2023-03-21T09:40:43Z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