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9842E7-6718-47E5-A47B-CDCDDA563C9C}" xr6:coauthVersionLast="47" xr6:coauthVersionMax="47" xr10:uidLastSave="{00000000-0000-0000-0000-000000000000}"/>
  <bookViews>
    <workbookView xWindow="-120" yWindow="-120" windowWidth="20730" windowHeight="11160" activeTab="1" xr2:uid="{CD8DFADC-6692-4C76-AF20-6E6F353120B9}"/>
  </bookViews>
  <sheets>
    <sheet name="Pemodelan Laba &amp; Titik impas" sheetId="1" r:id="rId1"/>
    <sheet name="Pemodelan Permintaan Tak Pas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1" i="2"/>
  <c r="B15" i="2" s="1"/>
  <c r="B17" i="2" s="1"/>
  <c r="D15" i="2" s="1"/>
  <c r="F21" i="1"/>
  <c r="B16" i="1"/>
  <c r="B20" i="1" s="1"/>
  <c r="B12" i="1"/>
  <c r="B17" i="1" s="1"/>
  <c r="B21" i="1" l="1"/>
  <c r="F7" i="1" s="1"/>
</calcChain>
</file>

<file path=xl/sharedStrings.xml><?xml version="1.0" encoding="utf-8"?>
<sst xmlns="http://schemas.openxmlformats.org/spreadsheetml/2006/main" count="47" uniqueCount="41">
  <si>
    <t>Quality Sweater Co.</t>
  </si>
  <si>
    <t>Input</t>
  </si>
  <si>
    <t>Printing</t>
  </si>
  <si>
    <t>Costs</t>
  </si>
  <si>
    <t>Variable</t>
  </si>
  <si>
    <t>per Catalog</t>
  </si>
  <si>
    <t>mailing</t>
  </si>
  <si>
    <t>Reply Envelopes</t>
  </si>
  <si>
    <t>per order</t>
  </si>
  <si>
    <t xml:space="preserve">Revenue </t>
  </si>
  <si>
    <t>Labors Material</t>
  </si>
  <si>
    <t>Avg. Custumer Order</t>
  </si>
  <si>
    <t>Response rate</t>
  </si>
  <si>
    <t>Catalogs Orders</t>
  </si>
  <si>
    <t>Total Revenue</t>
  </si>
  <si>
    <t>Total Cost</t>
  </si>
  <si>
    <t>Total Orders</t>
  </si>
  <si>
    <t>Total Profit</t>
  </si>
  <si>
    <t>Response Rate</t>
  </si>
  <si>
    <t>Profit</t>
  </si>
  <si>
    <t>&lt;- Dummy value</t>
  </si>
  <si>
    <t>1) Data Table</t>
  </si>
  <si>
    <t>2) Titik Impas = Profit = 0</t>
  </si>
  <si>
    <t xml:space="preserve">Response Rate </t>
  </si>
  <si>
    <t>&lt;- Tools What-if-Analysis (Goal Seek)</t>
  </si>
  <si>
    <t>&lt;- Tools What-if-Analysis (Data Table)</t>
  </si>
  <si>
    <t>B&amp;N Book Store</t>
  </si>
  <si>
    <t>ordered</t>
  </si>
  <si>
    <t>cost</t>
  </si>
  <si>
    <t>Regularly Price</t>
  </si>
  <si>
    <t>500-4500</t>
  </si>
  <si>
    <t>demands :</t>
  </si>
  <si>
    <t>order :</t>
  </si>
  <si>
    <t>surplus :</t>
  </si>
  <si>
    <t>Sale Price</t>
  </si>
  <si>
    <t>Demands</t>
  </si>
  <si>
    <t>Order</t>
  </si>
  <si>
    <t>Data Table 2 arah</t>
  </si>
  <si>
    <t>summary :</t>
  </si>
  <si>
    <t>Salinan novel hardcover akan mendapatkan profit tertinggi dengan order 4500 dan demand 4500</t>
  </si>
  <si>
    <t>Table order and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</si>
</sst>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  <numFmt numFmtId="167" formatCode="_-* #,##0_-;\-* #,##0_-;_-* &quot;-&quot;?_-;_-@_-"/>
    <numFmt numFmtId="168" formatCode="_-[$$-409]* #,##0.0_ ;_-[$$-409]* \-#,##0.0\ ;_-[$$-409]* &quot;-&quot;??_ ;_-@_ "/>
    <numFmt numFmtId="169" formatCode="_-[$$-409]* #,##0_ ;_-[$$-409]* \-#,##0\ ;_-[$$-409]* &quot;-&quot;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3"/>
      <color theme="3"/>
      <name val="Calibri Light"/>
      <family val="2"/>
      <scheme val="major"/>
    </font>
    <font>
      <sz val="13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9">
    <xf numFmtId="0" fontId="0" fillId="0" borderId="0" xfId="0"/>
    <xf numFmtId="0" fontId="2" fillId="0" borderId="1" xfId="3"/>
    <xf numFmtId="10" fontId="0" fillId="0" borderId="0" xfId="0" applyNumberFormat="1"/>
    <xf numFmtId="0" fontId="0" fillId="0" borderId="3" xfId="0" applyBorder="1" applyAlignment="1">
      <alignment horizontal="center"/>
    </xf>
    <xf numFmtId="166" fontId="0" fillId="0" borderId="3" xfId="2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0" fontId="0" fillId="0" borderId="3" xfId="0" applyBorder="1"/>
    <xf numFmtId="165" fontId="4" fillId="3" borderId="3" xfId="0" applyNumberFormat="1" applyFont="1" applyFill="1" applyBorder="1"/>
    <xf numFmtId="16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0" xfId="0" applyFont="1" applyBorder="1"/>
    <xf numFmtId="0" fontId="6" fillId="0" borderId="14" xfId="0" applyFont="1" applyBorder="1"/>
    <xf numFmtId="0" fontId="6" fillId="0" borderId="13" xfId="0" applyFont="1" applyBorder="1" applyAlignment="1">
      <alignment horizontal="left" indent="2"/>
    </xf>
    <xf numFmtId="165" fontId="6" fillId="0" borderId="0" xfId="0" applyNumberFormat="1" applyFont="1" applyBorder="1"/>
    <xf numFmtId="164" fontId="6" fillId="0" borderId="0" xfId="0" applyNumberFormat="1" applyFont="1" applyBorder="1"/>
    <xf numFmtId="0" fontId="6" fillId="0" borderId="13" xfId="0" applyFont="1" applyBorder="1" applyAlignment="1">
      <alignment horizontal="left"/>
    </xf>
    <xf numFmtId="41" fontId="6" fillId="0" borderId="0" xfId="1" applyFont="1" applyBorder="1"/>
    <xf numFmtId="10" fontId="6" fillId="2" borderId="0" xfId="1" applyNumberFormat="1" applyFont="1" applyFill="1" applyBorder="1"/>
    <xf numFmtId="167" fontId="6" fillId="0" borderId="0" xfId="0" applyNumberFormat="1" applyFont="1" applyBorder="1"/>
    <xf numFmtId="0" fontId="8" fillId="0" borderId="15" xfId="4" applyFont="1" applyBorder="1" applyAlignment="1">
      <alignment horizontal="left"/>
    </xf>
    <xf numFmtId="0" fontId="8" fillId="0" borderId="15" xfId="4" applyFont="1" applyBorder="1"/>
    <xf numFmtId="0" fontId="8" fillId="0" borderId="16" xfId="4" applyFont="1" applyBorder="1"/>
    <xf numFmtId="165" fontId="6" fillId="0" borderId="9" xfId="0" applyNumberFormat="1" applyFont="1" applyBorder="1"/>
    <xf numFmtId="0" fontId="6" fillId="0" borderId="17" xfId="0" applyFont="1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/>
    </xf>
    <xf numFmtId="168" fontId="6" fillId="0" borderId="14" xfId="0" applyNumberFormat="1" applyFont="1" applyBorder="1" applyAlignment="1">
      <alignment horizontal="center"/>
    </xf>
    <xf numFmtId="0" fontId="6" fillId="4" borderId="14" xfId="0" applyFont="1" applyFill="1" applyBorder="1"/>
    <xf numFmtId="0" fontId="7" fillId="0" borderId="15" xfId="4" applyFont="1" applyBorder="1"/>
    <xf numFmtId="165" fontId="6" fillId="0" borderId="14" xfId="0" applyNumberFormat="1" applyFont="1" applyBorder="1"/>
    <xf numFmtId="169" fontId="6" fillId="0" borderId="14" xfId="0" applyNumberFormat="1" applyFont="1" applyBorder="1"/>
    <xf numFmtId="0" fontId="7" fillId="0" borderId="16" xfId="4" applyFont="1" applyBorder="1"/>
    <xf numFmtId="169" fontId="6" fillId="0" borderId="17" xfId="0" applyNumberFormat="1" applyFont="1" applyBorder="1"/>
    <xf numFmtId="0" fontId="0" fillId="0" borderId="0" xfId="0" applyAlignment="1">
      <alignment horizontal="center" vertical="center"/>
    </xf>
  </cellXfs>
  <cellStyles count="5">
    <cellStyle name="Comma [0]" xfId="1" builtinId="6"/>
    <cellStyle name="Heading 1" xfId="3" builtinId="16"/>
    <cellStyle name="Heading 2" xfId="4" builtinId="17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Quality Sweater Co. Response</a:t>
            </a:r>
            <a:r>
              <a:rPr lang="en-ID" baseline="0"/>
              <a:t> Rate Vs Profit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12514940209132"/>
          <c:y val="0.1968228723454736"/>
          <c:w val="0.71026596675415576"/>
          <c:h val="0.689398148148148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'Pemodelan Laba &amp; Titik impas'!$E$8:$E$18</c:f>
              <c:numCache>
                <c:formatCode>0.0%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'Pemodelan Laba &amp; Titik impas'!$F$8:$F$18</c:f>
              <c:numCache>
                <c:formatCode>_-[$$-409]* #,##0_ ;_-[$$-409]* \-#,##0\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1-41EA-97D1-112C0A2E2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651711"/>
        <c:axId val="535826415"/>
      </c:barChart>
      <c:catAx>
        <c:axId val="516651711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26415"/>
        <c:crosses val="autoZero"/>
        <c:auto val="1"/>
        <c:lblAlgn val="ctr"/>
        <c:lblOffset val="100"/>
        <c:noMultiLvlLbl val="0"/>
      </c:catAx>
      <c:valAx>
        <c:axId val="535826415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5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386904</xdr:colOff>
      <xdr:row>4</xdr:row>
      <xdr:rowOff>85725</xdr:rowOff>
    </xdr:from>
    <xdr:to>
      <xdr:col>22</xdr:col>
      <xdr:colOff>115419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2E174-3DCB-82B5-BB0A-8B98931D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1504" y="923925"/>
          <a:ext cx="5214915" cy="2638425"/>
        </a:xfrm>
        <a:prstGeom prst="rect">
          <a:avLst/>
        </a:prstGeom>
      </xdr:spPr>
    </xdr:pic>
    <xdr:clientData/>
  </xdr:twoCellAnchor>
  <xdr:twoCellAnchor>
    <xdr:from>
      <xdr:col>6</xdr:col>
      <xdr:colOff>352425</xdr:colOff>
      <xdr:row>5</xdr:row>
      <xdr:rowOff>42862</xdr:rowOff>
    </xdr:from>
    <xdr:to>
      <xdr:col>13</xdr:col>
      <xdr:colOff>247650</xdr:colOff>
      <xdr:row>18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713217-6729-0D3B-BC84-350A79390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0</xdr:row>
      <xdr:rowOff>0</xdr:rowOff>
    </xdr:from>
    <xdr:to>
      <xdr:col>18</xdr:col>
      <xdr:colOff>137432</xdr:colOff>
      <xdr:row>12</xdr:row>
      <xdr:rowOff>87008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42995-6300-B91D-7AD8-4CFFC7002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0"/>
          <a:ext cx="5086350" cy="2449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134C-36F9-419A-AC73-E969E511E06C}">
  <dimension ref="A2:G21"/>
  <sheetViews>
    <sheetView workbookViewId="0">
      <selection activeCell="B17" sqref="B17"/>
    </sheetView>
  </sheetViews>
  <sheetFormatPr defaultRowHeight="15" x14ac:dyDescent="0.25"/>
  <cols>
    <col min="1" max="1" width="25.42578125" bestFit="1" customWidth="1"/>
    <col min="2" max="2" width="15" bestFit="1" customWidth="1"/>
    <col min="3" max="3" width="15.140625" bestFit="1" customWidth="1"/>
    <col min="5" max="5" width="14.140625" bestFit="1" customWidth="1"/>
    <col min="6" max="6" width="15.140625" bestFit="1" customWidth="1"/>
  </cols>
  <sheetData>
    <row r="2" spans="1:6" ht="20.25" thickBot="1" x14ac:dyDescent="0.35">
      <c r="A2" s="1" t="s">
        <v>0</v>
      </c>
    </row>
    <row r="3" spans="1:6" ht="15.75" thickTop="1" x14ac:dyDescent="0.25"/>
    <row r="4" spans="1:6" x14ac:dyDescent="0.25">
      <c r="A4" s="20" t="s">
        <v>1</v>
      </c>
      <c r="B4" s="21"/>
      <c r="C4" s="22"/>
      <c r="E4" t="s">
        <v>21</v>
      </c>
      <c r="F4" t="s">
        <v>25</v>
      </c>
    </row>
    <row r="5" spans="1:6" x14ac:dyDescent="0.25">
      <c r="A5" s="23" t="s">
        <v>3</v>
      </c>
      <c r="B5" s="24"/>
      <c r="C5" s="25"/>
    </row>
    <row r="6" spans="1:6" x14ac:dyDescent="0.25">
      <c r="A6" s="26" t="s">
        <v>2</v>
      </c>
      <c r="B6" s="27">
        <v>20000</v>
      </c>
      <c r="C6" s="25"/>
      <c r="E6" s="3" t="s">
        <v>18</v>
      </c>
      <c r="F6" s="3" t="s">
        <v>19</v>
      </c>
    </row>
    <row r="7" spans="1:6" x14ac:dyDescent="0.25">
      <c r="A7" s="23" t="s">
        <v>4</v>
      </c>
      <c r="B7" s="28"/>
      <c r="C7" s="25"/>
      <c r="E7" s="6"/>
      <c r="F7" s="7">
        <f>B21</f>
        <v>1799.9999999999709</v>
      </c>
    </row>
    <row r="8" spans="1:6" x14ac:dyDescent="0.25">
      <c r="A8" s="26" t="s">
        <v>2</v>
      </c>
      <c r="B8" s="28">
        <v>0.1</v>
      </c>
      <c r="C8" s="25" t="s">
        <v>5</v>
      </c>
      <c r="E8" s="4">
        <v>0.03</v>
      </c>
      <c r="F8" s="5">
        <f t="dataTable" ref="F8:F18" dt2D="0" dtr="0" r1="B15"/>
        <v>-21600</v>
      </c>
    </row>
    <row r="9" spans="1:6" x14ac:dyDescent="0.25">
      <c r="A9" s="26" t="s">
        <v>6</v>
      </c>
      <c r="B9" s="28">
        <v>0.15</v>
      </c>
      <c r="C9" s="25" t="s">
        <v>5</v>
      </c>
      <c r="E9" s="4">
        <v>3.5000000000000003E-2</v>
      </c>
      <c r="F9" s="8">
        <v>-17700</v>
      </c>
    </row>
    <row r="10" spans="1:6" x14ac:dyDescent="0.25">
      <c r="A10" s="23"/>
      <c r="B10" s="24"/>
      <c r="C10" s="25"/>
      <c r="E10" s="4">
        <v>0.04</v>
      </c>
      <c r="F10" s="8">
        <v>-13800</v>
      </c>
    </row>
    <row r="11" spans="1:6" x14ac:dyDescent="0.25">
      <c r="A11" s="29" t="s">
        <v>7</v>
      </c>
      <c r="B11" s="28">
        <v>0.2</v>
      </c>
      <c r="C11" s="25" t="s">
        <v>8</v>
      </c>
      <c r="E11" s="4">
        <v>4.4999999999999998E-2</v>
      </c>
      <c r="F11" s="8">
        <v>-9900</v>
      </c>
    </row>
    <row r="12" spans="1:6" x14ac:dyDescent="0.25">
      <c r="A12" s="29" t="s">
        <v>10</v>
      </c>
      <c r="B12" s="28">
        <f>0.8*B19</f>
        <v>32</v>
      </c>
      <c r="C12" s="25" t="s">
        <v>8</v>
      </c>
      <c r="E12" s="4">
        <v>0.05</v>
      </c>
      <c r="F12" s="8">
        <v>-6000</v>
      </c>
    </row>
    <row r="13" spans="1:6" x14ac:dyDescent="0.25">
      <c r="A13" s="29"/>
      <c r="B13" s="24"/>
      <c r="C13" s="25"/>
      <c r="E13" s="4">
        <v>5.5E-2</v>
      </c>
      <c r="F13" s="8">
        <v>-2100.0000000000291</v>
      </c>
    </row>
    <row r="14" spans="1:6" x14ac:dyDescent="0.25">
      <c r="A14" s="29" t="s">
        <v>13</v>
      </c>
      <c r="B14" s="30">
        <v>100000</v>
      </c>
      <c r="C14" s="25"/>
      <c r="E14" s="4">
        <v>0.06</v>
      </c>
      <c r="F14" s="8">
        <v>1799.9999999999709</v>
      </c>
    </row>
    <row r="15" spans="1:6" x14ac:dyDescent="0.25">
      <c r="A15" s="29" t="s">
        <v>12</v>
      </c>
      <c r="B15" s="31">
        <v>0.06</v>
      </c>
      <c r="C15" s="25" t="s">
        <v>20</v>
      </c>
      <c r="E15" s="4">
        <v>6.5000000000000002E-2</v>
      </c>
      <c r="F15" s="8">
        <v>5699.9999999999709</v>
      </c>
    </row>
    <row r="16" spans="1:6" x14ac:dyDescent="0.25">
      <c r="A16" s="23" t="s">
        <v>16</v>
      </c>
      <c r="B16" s="32">
        <f>B14*B15</f>
        <v>6000</v>
      </c>
      <c r="C16" s="25"/>
      <c r="E16" s="4">
        <v>7.0000000000000007E-2</v>
      </c>
      <c r="F16" s="8">
        <v>9600</v>
      </c>
    </row>
    <row r="17" spans="1:7" ht="18" thickBot="1" x14ac:dyDescent="0.35">
      <c r="A17" s="33" t="s">
        <v>15</v>
      </c>
      <c r="B17" s="27">
        <f>B6+(B8+B9)*B14+(B11+B12)*B16</f>
        <v>238200.00000000003</v>
      </c>
      <c r="C17" s="25"/>
      <c r="E17" s="4">
        <v>7.4999999999999997E-2</v>
      </c>
      <c r="F17" s="8">
        <v>13500</v>
      </c>
    </row>
    <row r="18" spans="1:7" ht="15.75" thickTop="1" x14ac:dyDescent="0.25">
      <c r="A18" s="29" t="s">
        <v>9</v>
      </c>
      <c r="B18" s="24"/>
      <c r="C18" s="25"/>
      <c r="E18" s="4">
        <v>0.08</v>
      </c>
      <c r="F18" s="8">
        <v>17400</v>
      </c>
    </row>
    <row r="19" spans="1:7" x14ac:dyDescent="0.25">
      <c r="A19" s="23" t="s">
        <v>11</v>
      </c>
      <c r="B19" s="28">
        <v>40</v>
      </c>
      <c r="C19" s="25"/>
    </row>
    <row r="20" spans="1:7" ht="18" thickBot="1" x14ac:dyDescent="0.35">
      <c r="A20" s="34" t="s">
        <v>14</v>
      </c>
      <c r="B20" s="27">
        <f>B16*B19</f>
        <v>240000</v>
      </c>
      <c r="C20" s="25"/>
      <c r="E20" t="s">
        <v>22</v>
      </c>
    </row>
    <row r="21" spans="1:7" ht="18" thickTop="1" x14ac:dyDescent="0.3">
      <c r="A21" s="35" t="s">
        <v>17</v>
      </c>
      <c r="B21" s="36">
        <f>B20-B17</f>
        <v>1799.9999999999709</v>
      </c>
      <c r="C21" s="37"/>
      <c r="E21" t="s">
        <v>23</v>
      </c>
      <c r="F21" s="2">
        <f>B15</f>
        <v>0.06</v>
      </c>
      <c r="G21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3936-4DBE-475B-A8BE-F6282087676E}">
  <dimension ref="A2:O24"/>
  <sheetViews>
    <sheetView tabSelected="1" zoomScale="90" zoomScaleNormal="90" workbookViewId="0">
      <selection activeCell="I9" sqref="I9"/>
    </sheetView>
  </sheetViews>
  <sheetFormatPr defaultRowHeight="15" x14ac:dyDescent="0.25"/>
  <cols>
    <col min="1" max="1" width="16" customWidth="1"/>
    <col min="2" max="2" width="11.28515625" bestFit="1" customWidth="1"/>
    <col min="3" max="3" width="11" bestFit="1" customWidth="1"/>
    <col min="4" max="5" width="9.5703125" bestFit="1" customWidth="1"/>
    <col min="6" max="7" width="10.5703125" bestFit="1" customWidth="1"/>
    <col min="8" max="8" width="11.42578125" bestFit="1" customWidth="1"/>
    <col min="9" max="10" width="11.7109375" bestFit="1" customWidth="1"/>
    <col min="11" max="11" width="11" bestFit="1" customWidth="1"/>
    <col min="12" max="13" width="11.7109375" bestFit="1" customWidth="1"/>
  </cols>
  <sheetData>
    <row r="2" spans="1:15" ht="20.25" thickBot="1" x14ac:dyDescent="0.35">
      <c r="A2" s="1" t="s">
        <v>26</v>
      </c>
    </row>
    <row r="3" spans="1:15" ht="15.75" thickTop="1" x14ac:dyDescent="0.25"/>
    <row r="4" spans="1:15" x14ac:dyDescent="0.25">
      <c r="E4" s="19" t="s">
        <v>40</v>
      </c>
      <c r="F4" s="19"/>
    </row>
    <row r="5" spans="1:15" x14ac:dyDescent="0.25">
      <c r="A5" s="20" t="s">
        <v>29</v>
      </c>
      <c r="B5" s="40">
        <v>30</v>
      </c>
      <c r="E5" s="9" t="s">
        <v>27</v>
      </c>
      <c r="F5" s="9" t="s">
        <v>28</v>
      </c>
    </row>
    <row r="6" spans="1:15" x14ac:dyDescent="0.25">
      <c r="A6" s="23" t="s">
        <v>34</v>
      </c>
      <c r="B6" s="41">
        <v>10</v>
      </c>
      <c r="E6" s="9">
        <v>0</v>
      </c>
      <c r="F6" s="10">
        <v>24</v>
      </c>
    </row>
    <row r="7" spans="1:15" x14ac:dyDescent="0.25">
      <c r="A7" s="23"/>
      <c r="B7" s="25"/>
      <c r="E7" s="9">
        <v>1000</v>
      </c>
      <c r="F7" s="10">
        <v>23</v>
      </c>
    </row>
    <row r="8" spans="1:15" x14ac:dyDescent="0.25">
      <c r="A8" s="23" t="s">
        <v>31</v>
      </c>
      <c r="B8" s="42">
        <v>500</v>
      </c>
      <c r="C8" s="48" t="s">
        <v>30</v>
      </c>
      <c r="E8" s="9">
        <v>2000</v>
      </c>
      <c r="F8" s="10">
        <v>22.25</v>
      </c>
    </row>
    <row r="9" spans="1:15" x14ac:dyDescent="0.25">
      <c r="A9" s="23" t="s">
        <v>32</v>
      </c>
      <c r="B9" s="42">
        <v>500</v>
      </c>
      <c r="E9" s="9">
        <v>3000</v>
      </c>
      <c r="F9" s="10">
        <v>21.75</v>
      </c>
    </row>
    <row r="10" spans="1:15" x14ac:dyDescent="0.25">
      <c r="A10" s="23"/>
      <c r="B10" s="25"/>
      <c r="E10" s="9">
        <v>4000</v>
      </c>
      <c r="F10" s="10">
        <v>21.3</v>
      </c>
    </row>
    <row r="11" spans="1:15" x14ac:dyDescent="0.25">
      <c r="A11" s="23" t="s">
        <v>33</v>
      </c>
      <c r="B11" s="25">
        <f>IF(B8&gt;B9,0, B9-B8)</f>
        <v>0</v>
      </c>
    </row>
    <row r="12" spans="1:15" x14ac:dyDescent="0.25">
      <c r="A12" s="23"/>
      <c r="B12" s="25"/>
    </row>
    <row r="13" spans="1:15" ht="18" thickBot="1" x14ac:dyDescent="0.35">
      <c r="A13" s="43" t="s">
        <v>15</v>
      </c>
      <c r="B13" s="44">
        <f>VLOOKUP(B9,E5:F10,2,TRUE)*B9</f>
        <v>12000</v>
      </c>
      <c r="C13" s="19" t="s">
        <v>37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5" ht="15.75" thickTop="1" x14ac:dyDescent="0.25">
      <c r="A14" s="23"/>
      <c r="B14" s="25"/>
      <c r="C14" s="11"/>
      <c r="D14" s="16" t="s">
        <v>36</v>
      </c>
      <c r="E14" s="17"/>
      <c r="F14" s="17"/>
      <c r="G14" s="17"/>
      <c r="H14" s="17"/>
      <c r="I14" s="17"/>
      <c r="J14" s="17"/>
      <c r="K14" s="17"/>
      <c r="L14" s="17"/>
      <c r="M14" s="18"/>
    </row>
    <row r="15" spans="1:15" ht="18" thickBot="1" x14ac:dyDescent="0.35">
      <c r="A15" s="43" t="s">
        <v>14</v>
      </c>
      <c r="B15" s="45">
        <f>MIN(B8:B9)*B5+B6*B11</f>
        <v>15000</v>
      </c>
      <c r="C15" s="38" t="s">
        <v>35</v>
      </c>
      <c r="D15" s="12">
        <f>B17</f>
        <v>3000</v>
      </c>
      <c r="E15" s="13">
        <v>500</v>
      </c>
      <c r="F15" s="13">
        <v>1000</v>
      </c>
      <c r="G15" s="13">
        <v>1500</v>
      </c>
      <c r="H15" s="13">
        <v>2000</v>
      </c>
      <c r="I15" s="13">
        <v>2500</v>
      </c>
      <c r="J15" s="13">
        <v>3000</v>
      </c>
      <c r="K15" s="13">
        <v>3500</v>
      </c>
      <c r="L15" s="13">
        <v>4000</v>
      </c>
      <c r="M15" s="13">
        <v>4500</v>
      </c>
      <c r="N15" t="s">
        <v>38</v>
      </c>
    </row>
    <row r="16" spans="1:15" ht="15" customHeight="1" thickTop="1" x14ac:dyDescent="0.25">
      <c r="A16" s="23"/>
      <c r="B16" s="25"/>
      <c r="C16" s="39"/>
      <c r="D16" s="13">
        <v>500</v>
      </c>
      <c r="E16" s="13">
        <f t="dataTable" ref="E16:M24" dt2D="1" dtr="1" r1="B9" r2="B8"/>
        <v>3000</v>
      </c>
      <c r="F16" s="13">
        <v>-3000</v>
      </c>
      <c r="G16" s="13">
        <v>-9500</v>
      </c>
      <c r="H16" s="13">
        <v>-14500</v>
      </c>
      <c r="I16" s="13">
        <v>-20625</v>
      </c>
      <c r="J16" s="13">
        <v>-25250</v>
      </c>
      <c r="K16" s="13">
        <v>-31125</v>
      </c>
      <c r="L16" s="13">
        <v>-35200</v>
      </c>
      <c r="M16" s="13">
        <v>-40850</v>
      </c>
      <c r="O16" t="s">
        <v>39</v>
      </c>
    </row>
    <row r="17" spans="1:13" ht="17.25" x14ac:dyDescent="0.3">
      <c r="A17" s="46" t="s">
        <v>17</v>
      </c>
      <c r="B17" s="47">
        <f>B15-B13</f>
        <v>3000</v>
      </c>
      <c r="C17" s="39"/>
      <c r="D17" s="13">
        <v>1000</v>
      </c>
      <c r="E17" s="13">
        <v>3000</v>
      </c>
      <c r="F17" s="13">
        <v>7000</v>
      </c>
      <c r="G17" s="13">
        <v>500</v>
      </c>
      <c r="H17" s="13">
        <v>-4500</v>
      </c>
      <c r="I17" s="13">
        <v>-10625</v>
      </c>
      <c r="J17" s="13">
        <v>-15250</v>
      </c>
      <c r="K17" s="13">
        <v>-21125</v>
      </c>
      <c r="L17" s="13">
        <v>-25200</v>
      </c>
      <c r="M17" s="13">
        <v>-30850</v>
      </c>
    </row>
    <row r="18" spans="1:13" x14ac:dyDescent="0.25">
      <c r="C18" s="14"/>
      <c r="D18" s="13">
        <v>1500</v>
      </c>
      <c r="E18" s="13">
        <v>3000</v>
      </c>
      <c r="F18" s="13">
        <v>7000</v>
      </c>
      <c r="G18" s="13">
        <v>10500</v>
      </c>
      <c r="H18" s="13">
        <v>5500</v>
      </c>
      <c r="I18" s="13">
        <v>-625</v>
      </c>
      <c r="J18" s="13">
        <v>-5250</v>
      </c>
      <c r="K18" s="13">
        <v>-11125</v>
      </c>
      <c r="L18" s="13">
        <v>-15200</v>
      </c>
      <c r="M18" s="13">
        <v>-20850</v>
      </c>
    </row>
    <row r="19" spans="1:13" x14ac:dyDescent="0.25">
      <c r="C19" s="14"/>
      <c r="D19" s="13">
        <v>2000</v>
      </c>
      <c r="E19" s="13">
        <v>3000</v>
      </c>
      <c r="F19" s="13">
        <v>7000</v>
      </c>
      <c r="G19" s="13">
        <v>10500</v>
      </c>
      <c r="H19" s="13">
        <v>15500</v>
      </c>
      <c r="I19" s="13">
        <v>9375</v>
      </c>
      <c r="J19" s="13">
        <v>4750</v>
      </c>
      <c r="K19" s="13">
        <v>-1125</v>
      </c>
      <c r="L19" s="13">
        <v>-5200</v>
      </c>
      <c r="M19" s="13">
        <v>-10850</v>
      </c>
    </row>
    <row r="20" spans="1:13" x14ac:dyDescent="0.25">
      <c r="C20" s="14"/>
      <c r="D20" s="13">
        <v>2500</v>
      </c>
      <c r="E20" s="13">
        <v>3000</v>
      </c>
      <c r="F20" s="13">
        <v>7000</v>
      </c>
      <c r="G20" s="13">
        <v>10500</v>
      </c>
      <c r="H20" s="13">
        <v>15500</v>
      </c>
      <c r="I20" s="13">
        <v>19375</v>
      </c>
      <c r="J20" s="13">
        <v>14750</v>
      </c>
      <c r="K20" s="13">
        <v>8875</v>
      </c>
      <c r="L20" s="13">
        <v>4800</v>
      </c>
      <c r="M20" s="13">
        <v>-850</v>
      </c>
    </row>
    <row r="21" spans="1:13" x14ac:dyDescent="0.25">
      <c r="C21" s="14"/>
      <c r="D21" s="13">
        <v>3000</v>
      </c>
      <c r="E21" s="13">
        <v>3000</v>
      </c>
      <c r="F21" s="13">
        <v>7000</v>
      </c>
      <c r="G21" s="13">
        <v>10500</v>
      </c>
      <c r="H21" s="13">
        <v>15500</v>
      </c>
      <c r="I21" s="13">
        <v>19375</v>
      </c>
      <c r="J21" s="13">
        <v>24750</v>
      </c>
      <c r="K21" s="13">
        <v>18875</v>
      </c>
      <c r="L21" s="13">
        <v>14800</v>
      </c>
      <c r="M21" s="13">
        <v>9150</v>
      </c>
    </row>
    <row r="22" spans="1:13" x14ac:dyDescent="0.25">
      <c r="C22" s="14"/>
      <c r="D22" s="13">
        <v>3500</v>
      </c>
      <c r="E22" s="13">
        <v>3000</v>
      </c>
      <c r="F22" s="13">
        <v>7000</v>
      </c>
      <c r="G22" s="13">
        <v>10500</v>
      </c>
      <c r="H22" s="13">
        <v>15500</v>
      </c>
      <c r="I22" s="13">
        <v>19375</v>
      </c>
      <c r="J22" s="13">
        <v>24750</v>
      </c>
      <c r="K22" s="13">
        <v>28875</v>
      </c>
      <c r="L22" s="13">
        <v>24800</v>
      </c>
      <c r="M22" s="13">
        <v>19150</v>
      </c>
    </row>
    <row r="23" spans="1:13" x14ac:dyDescent="0.25">
      <c r="C23" s="14"/>
      <c r="D23" s="13">
        <v>4000</v>
      </c>
      <c r="E23" s="13">
        <v>3000</v>
      </c>
      <c r="F23" s="13">
        <v>7000</v>
      </c>
      <c r="G23" s="13">
        <v>10500</v>
      </c>
      <c r="H23" s="13">
        <v>15500</v>
      </c>
      <c r="I23" s="13">
        <v>19375</v>
      </c>
      <c r="J23" s="13">
        <v>24750</v>
      </c>
      <c r="K23" s="13">
        <v>28875</v>
      </c>
      <c r="L23" s="13">
        <v>34800</v>
      </c>
      <c r="M23" s="13">
        <v>29150</v>
      </c>
    </row>
    <row r="24" spans="1:13" x14ac:dyDescent="0.25">
      <c r="C24" s="15"/>
      <c r="D24" s="13">
        <v>4500</v>
      </c>
      <c r="E24" s="13">
        <v>3000</v>
      </c>
      <c r="F24" s="13">
        <v>7000</v>
      </c>
      <c r="G24" s="13">
        <v>10500</v>
      </c>
      <c r="H24" s="13">
        <v>15500</v>
      </c>
      <c r="I24" s="13">
        <v>19375</v>
      </c>
      <c r="J24" s="13">
        <v>24750</v>
      </c>
      <c r="K24" s="13">
        <v>28875</v>
      </c>
      <c r="L24" s="13">
        <v>34800</v>
      </c>
      <c r="M24" s="13">
        <v>39150</v>
      </c>
    </row>
  </sheetData>
  <mergeCells count="4">
    <mergeCell ref="C15:C24"/>
    <mergeCell ref="D14:M14"/>
    <mergeCell ref="C13:M13"/>
    <mergeCell ref="E4:F4"/>
  </mergeCells>
  <conditionalFormatting sqref="D15:M24">
    <cfRule type="top10" dxfId="1" priority="1" rank="5"/>
    <cfRule type="cellIs" dxfId="0" priority="2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Pemodelan Laba &amp; Titik impas</vt:lpstr>
      <vt:lpstr>Pemodelan Permintaan Tak Pasti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andreahmadalfarisi@gmail.com</dc:creator>
  <cp:lastModifiedBy>andreahmadalfarisi@gmail.com</cp:lastModifiedBy>
  <dcterms:created xsi:type="dcterms:W3CDTF">2023-12-24T15:35:45Z</dcterms:created>
  <dcterms:modified xsi:type="dcterms:W3CDTF">2024-01-06T12:01:40Z</dcterms:modified>
</cp:coreProperties>
</file>