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50E8A56-C60D-45D2-A0BD-EF830CA0BD0E}" xr6:coauthVersionLast="47" xr6:coauthVersionMax="47" xr10:uidLastSave="{00000000-0000-0000-0000-000000000000}"/>
  <bookViews>
    <workbookView xWindow="-120" yWindow="-120" windowWidth="20730" windowHeight="11160" activeTab="2" xr2:uid="{9CA70584-3494-41EF-A0C5-B14EF81C4FA5}"/>
  </bookViews>
  <sheets>
    <sheet name="LP" sheetId="1" r:id="rId1"/>
    <sheet name="LP &amp; Net Profit" sheetId="2" r:id="rId2"/>
    <sheet name="LP &amp; Investment Allocation" sheetId="3" r:id="rId3"/>
  </sheets>
  <definedNames>
    <definedName name="solver_adj" localSheetId="0" hidden="1">LP!$M$2:$N$2</definedName>
    <definedName name="solver_adj" localSheetId="2" hidden="1">'LP &amp; Investment Allocation'!$B$3:$F$3</definedName>
    <definedName name="solver_adj" localSheetId="1" hidden="1">'LP &amp; Net Profit'!$M$2:$N$2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LP!$O$10</definedName>
    <definedName name="solver_lhs1" localSheetId="2" hidden="1">'LP &amp; Investment Allocation'!$G$10</definedName>
    <definedName name="solver_lhs1" localSheetId="1" hidden="1">'LP &amp; Net Profit'!$O$9:$O$10</definedName>
    <definedName name="solver_lhs2" localSheetId="0" hidden="1">LP!$O$11</definedName>
    <definedName name="solver_lhs2" localSheetId="2" hidden="1">'LP &amp; Investment Allocation'!$G$11:$G$12</definedName>
    <definedName name="solver_lhs3" localSheetId="0" hidden="1">LP!$O$12</definedName>
    <definedName name="solver_lhs3" localSheetId="2" hidden="1">'LP &amp; Investment Allocation'!$G$13</definedName>
    <definedName name="solver_lhs4" localSheetId="0" hidden="1">LP!$O$9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3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LP!$M$6</definedName>
    <definedName name="solver_opt" localSheetId="2" hidden="1">'LP &amp; Investment Allocation'!$B$7</definedName>
    <definedName name="solver_opt" localSheetId="1" hidden="1">'LP &amp; Net Profit'!$M$6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2" hidden="1">3</definedName>
    <definedName name="solver_rel3" localSheetId="0" hidden="1">3</definedName>
    <definedName name="solver_rel3" localSheetId="2" hidden="1">1</definedName>
    <definedName name="solver_rel4" localSheetId="0" hidden="1">1</definedName>
    <definedName name="solver_rhs1" localSheetId="0" hidden="1">LP!$Q$10</definedName>
    <definedName name="solver_rhs1" localSheetId="2" hidden="1">'LP &amp; Investment Allocation'!$I$10</definedName>
    <definedName name="solver_rhs1" localSheetId="1" hidden="1">'LP &amp; Net Profit'!$Q$9:$Q$10</definedName>
    <definedName name="solver_rhs2" localSheetId="0" hidden="1">LP!$Q$11</definedName>
    <definedName name="solver_rhs2" localSheetId="2" hidden="1">'LP &amp; Investment Allocation'!$I$11:$I$12</definedName>
    <definedName name="solver_rhs3" localSheetId="0" hidden="1">LP!$Q$12</definedName>
    <definedName name="solver_rhs3" localSheetId="2" hidden="1">'LP &amp; Investment Allocation'!$I$13</definedName>
    <definedName name="solver_rhs4" localSheetId="0" hidden="1">LP!$Q$9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1" i="3"/>
  <c r="G12" i="3"/>
  <c r="G13" i="3"/>
  <c r="G10" i="3"/>
  <c r="I12" i="3"/>
  <c r="I11" i="3"/>
  <c r="B7" i="3"/>
  <c r="O10" i="2"/>
  <c r="O9" i="2"/>
  <c r="M6" i="2"/>
  <c r="E11" i="2"/>
  <c r="E10" i="2"/>
  <c r="D19" i="2"/>
  <c r="D20" i="2"/>
  <c r="D18" i="2"/>
  <c r="D17" i="2"/>
  <c r="E9" i="2"/>
  <c r="E12" i="2" s="1"/>
  <c r="E7" i="2"/>
  <c r="E14" i="2" s="1"/>
  <c r="O10" i="1"/>
  <c r="O11" i="1"/>
  <c r="O12" i="1"/>
  <c r="O9" i="1"/>
  <c r="M6" i="1"/>
  <c r="G6" i="1"/>
  <c r="G10" i="1"/>
  <c r="G9" i="1"/>
  <c r="D10" i="1"/>
  <c r="D9" i="1"/>
  <c r="B6" i="1"/>
</calcChain>
</file>

<file path=xl/sharedStrings.xml><?xml version="1.0" encoding="utf-8"?>
<sst xmlns="http://schemas.openxmlformats.org/spreadsheetml/2006/main" count="120" uniqueCount="69">
  <si>
    <t>X</t>
  </si>
  <si>
    <t>Y</t>
  </si>
  <si>
    <t>Variables</t>
  </si>
  <si>
    <t>Profit per unit</t>
  </si>
  <si>
    <t>&lt;= dummy values</t>
  </si>
  <si>
    <t>Objective (max)</t>
  </si>
  <si>
    <t>Profit</t>
  </si>
  <si>
    <t>Constraints</t>
  </si>
  <si>
    <t>2X + Y &lt;= 120</t>
  </si>
  <si>
    <t>LHS</t>
  </si>
  <si>
    <t>Sign</t>
  </si>
  <si>
    <t>RHS</t>
  </si>
  <si>
    <t>&lt;=</t>
  </si>
  <si>
    <t>2X + 3Y &lt;= 240</t>
  </si>
  <si>
    <t>{Formula}</t>
  </si>
  <si>
    <t>Ads on Radio</t>
  </si>
  <si>
    <t>Ads on TV</t>
  </si>
  <si>
    <t>Target</t>
  </si>
  <si>
    <t>Objective max</t>
  </si>
  <si>
    <t>&lt;- Dummy Value</t>
  </si>
  <si>
    <t>Badgets</t>
  </si>
  <si>
    <t>min 10 Radio</t>
  </si>
  <si>
    <t>min 10 Tv</t>
  </si>
  <si>
    <t>&gt;=</t>
  </si>
  <si>
    <t>R &gt;= T</t>
  </si>
  <si>
    <t>2)</t>
  </si>
  <si>
    <t>1)</t>
  </si>
  <si>
    <t>Basic</t>
  </si>
  <si>
    <t>XP</t>
  </si>
  <si>
    <t>&lt;-dummy value</t>
  </si>
  <si>
    <t>Objective (Max)</t>
  </si>
  <si>
    <t>Constraint</t>
  </si>
  <si>
    <t>Revenue</t>
  </si>
  <si>
    <t>Cost</t>
  </si>
  <si>
    <t>Component</t>
  </si>
  <si>
    <t>perakitan</t>
  </si>
  <si>
    <t>pengujian</t>
  </si>
  <si>
    <t>per jam perakitan</t>
  </si>
  <si>
    <t>per jam pengujian</t>
  </si>
  <si>
    <t>total :</t>
  </si>
  <si>
    <t xml:space="preserve">600 Basic </t>
  </si>
  <si>
    <t>1200 XP</t>
  </si>
  <si>
    <t>&lt;- Net Profit Max</t>
  </si>
  <si>
    <t xml:space="preserve">&lt;- Max Product </t>
  </si>
  <si>
    <t>Tables</t>
  </si>
  <si>
    <t>Brenches</t>
  </si>
  <si>
    <t>variables</t>
  </si>
  <si>
    <t>profit</t>
  </si>
  <si>
    <t>Profit :</t>
  </si>
  <si>
    <t>stock wood</t>
  </si>
  <si>
    <t>time work</t>
  </si>
  <si>
    <t>summary sentence</t>
  </si>
  <si>
    <t xml:space="preserve">Profit wil be maksimum is </t>
  </si>
  <si>
    <t>$ 3820 with product 260 brenches and 35 tables</t>
  </si>
  <si>
    <t>Rate of Return :</t>
  </si>
  <si>
    <t>Budget</t>
  </si>
  <si>
    <t>in tech 20 %</t>
  </si>
  <si>
    <t>bond 20 %</t>
  </si>
  <si>
    <t>no more 50% in high risk</t>
  </si>
  <si>
    <t>X1</t>
  </si>
  <si>
    <t>X2</t>
  </si>
  <si>
    <t>X5</t>
  </si>
  <si>
    <t>X4</t>
  </si>
  <si>
    <t>X3</t>
  </si>
  <si>
    <t>Summary :</t>
  </si>
  <si>
    <t>X1 =</t>
  </si>
  <si>
    <t>X4 =</t>
  </si>
  <si>
    <t>X5 =</t>
  </si>
  <si>
    <t>if company want to return maximize we must investment in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</si>
</sst>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[$$-45C]#,##0"/>
    <numFmt numFmtId="165" formatCode="[$$-1004]#,##0"/>
    <numFmt numFmtId="166" formatCode="0.0%"/>
    <numFmt numFmtId="167" formatCode="_-[$$-409]* #,##0.00_ ;_-[$$-409]* \-#,##0.00\ ;_-[$$-409]* &quot;-&quot;??_ ;_-@_ "/>
    <numFmt numFmtId="169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2" borderId="0" xfId="0" applyFill="1" applyAlignment="1">
      <alignment horizontal="center"/>
    </xf>
    <xf numFmtId="0" fontId="0" fillId="0" borderId="8" xfId="0" applyBorder="1"/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2"/>
    <xf numFmtId="1" fontId="0" fillId="3" borderId="0" xfId="1" applyNumberFormat="1" applyFont="1" applyFill="1" applyBorder="1"/>
    <xf numFmtId="0" fontId="2" fillId="0" borderId="12" xfId="2" applyBorder="1"/>
    <xf numFmtId="1" fontId="0" fillId="2" borderId="0" xfId="0" applyNumberFormat="1" applyFill="1"/>
    <xf numFmtId="41" fontId="0" fillId="3" borderId="0" xfId="1" applyFont="1" applyFill="1" applyBorder="1"/>
    <xf numFmtId="0" fontId="0" fillId="2" borderId="0" xfId="0" applyFill="1"/>
    <xf numFmtId="0" fontId="3" fillId="0" borderId="13" xfId="3" applyBorder="1"/>
    <xf numFmtId="164" fontId="0" fillId="0" borderId="0" xfId="0" applyNumberFormat="1"/>
    <xf numFmtId="0" fontId="3" fillId="0" borderId="13" xfId="3" applyBorder="1" applyAlignment="1">
      <alignment horizontal="left" wrapText="1"/>
    </xf>
    <xf numFmtId="0" fontId="4" fillId="0" borderId="4" xfId="0" applyFont="1" applyBorder="1" applyAlignment="1">
      <alignment horizontal="left" wrapText="1" indent="1"/>
    </xf>
    <xf numFmtId="164" fontId="0" fillId="0" borderId="0" xfId="1" applyNumberFormat="1" applyFont="1" applyBorder="1"/>
    <xf numFmtId="165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7" fontId="0" fillId="4" borderId="0" xfId="0" applyNumberFormat="1" applyFill="1"/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69" fontId="0" fillId="0" borderId="0" xfId="0" applyNumberFormat="1"/>
  </cellXfs>
  <cellStyles count="4">
    <cellStyle name="Comma [0]" xfId="1" builtinId="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13</xdr:row>
      <xdr:rowOff>142875</xdr:rowOff>
    </xdr:from>
    <xdr:to>
      <xdr:col>19</xdr:col>
      <xdr:colOff>544754</xdr:colOff>
      <xdr:row>24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7A0B89-1C1E-2D4A-49F2-6EFF24EF2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2809875"/>
          <a:ext cx="6116879" cy="208597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13</xdr:row>
      <xdr:rowOff>76200</xdr:rowOff>
    </xdr:from>
    <xdr:to>
      <xdr:col>7</xdr:col>
      <xdr:colOff>514350</xdr:colOff>
      <xdr:row>23</xdr:row>
      <xdr:rowOff>55245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380E9F-CE8C-AB7F-5E10-CC7D43B2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743200"/>
          <a:ext cx="5038725" cy="1884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133350</xdr:rowOff>
    </xdr:from>
    <xdr:to>
      <xdr:col>9</xdr:col>
      <xdr:colOff>352425</xdr:colOff>
      <xdr:row>37</xdr:row>
      <xdr:rowOff>5717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EA060-DA49-A031-DCAD-5A899F63E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6248400" cy="2920367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457201</xdr:colOff>
      <xdr:row>14</xdr:row>
      <xdr:rowOff>19050</xdr:rowOff>
    </xdr:from>
    <xdr:to>
      <xdr:col>22</xdr:col>
      <xdr:colOff>447676</xdr:colOff>
      <xdr:row>22</xdr:row>
      <xdr:rowOff>168121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DD34E3-EB9C-6416-FEDB-3739385CE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6" y="2809875"/>
          <a:ext cx="7696200" cy="1673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41762</xdr:colOff>
      <xdr:row>2</xdr:row>
      <xdr:rowOff>142875</xdr:rowOff>
    </xdr:from>
    <xdr:to>
      <xdr:col>20</xdr:col>
      <xdr:colOff>133027</xdr:colOff>
      <xdr:row>20</xdr:row>
      <xdr:rowOff>86416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B047C-A641-4227-9275-68B9FDC49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7362" y="523875"/>
          <a:ext cx="5577665" cy="3372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C485-2C2D-4CC7-A680-5E1D678CEEA5}">
  <dimension ref="A1:R13"/>
  <sheetViews>
    <sheetView workbookViewId="0">
      <selection activeCell="K23" sqref="K23"/>
    </sheetView>
  </sheetViews>
  <sheetFormatPr defaultRowHeight="15" x14ac:dyDescent="0.25"/>
  <cols>
    <col min="1" max="1" width="17.5703125" bestFit="1" customWidth="1"/>
    <col min="2" max="2" width="7.28515625" customWidth="1"/>
    <col min="4" max="4" width="9.7109375" bestFit="1" customWidth="1"/>
    <col min="12" max="12" width="13.85546875" bestFit="1" customWidth="1"/>
    <col min="13" max="13" width="12.42578125" bestFit="1" customWidth="1"/>
    <col min="14" max="14" width="9.7109375" bestFit="1" customWidth="1"/>
  </cols>
  <sheetData>
    <row r="1" spans="1:18" x14ac:dyDescent="0.25">
      <c r="A1" s="4"/>
      <c r="B1" s="5" t="s">
        <v>0</v>
      </c>
      <c r="C1" s="5" t="s">
        <v>1</v>
      </c>
      <c r="D1" s="5"/>
      <c r="E1" s="5"/>
      <c r="F1" s="5"/>
      <c r="G1" s="5"/>
      <c r="H1" s="5"/>
      <c r="I1" s="5"/>
      <c r="J1" s="6"/>
      <c r="L1" s="4"/>
      <c r="M1" s="5" t="s">
        <v>15</v>
      </c>
      <c r="N1" s="5" t="s">
        <v>16</v>
      </c>
      <c r="O1" s="5"/>
      <c r="P1" s="5"/>
      <c r="Q1" s="5"/>
      <c r="R1" s="6"/>
    </row>
    <row r="2" spans="1:18" ht="18" thickBot="1" x14ac:dyDescent="0.35">
      <c r="A2" s="14" t="s">
        <v>2</v>
      </c>
      <c r="B2" s="8">
        <v>29.999999999999996</v>
      </c>
      <c r="C2" s="8">
        <v>60</v>
      </c>
      <c r="D2" s="28" t="s">
        <v>4</v>
      </c>
      <c r="E2" s="28"/>
      <c r="J2" s="9"/>
      <c r="L2" s="16" t="s">
        <v>2</v>
      </c>
      <c r="M2" s="17">
        <v>175</v>
      </c>
      <c r="N2" s="17">
        <v>10.000000000000007</v>
      </c>
      <c r="O2" t="s">
        <v>19</v>
      </c>
      <c r="Q2" t="s">
        <v>25</v>
      </c>
      <c r="R2" s="9"/>
    </row>
    <row r="3" spans="1:18" ht="18.75" thickTop="1" thickBot="1" x14ac:dyDescent="0.35">
      <c r="A3" s="14" t="s">
        <v>3</v>
      </c>
      <c r="B3" s="10">
        <v>7</v>
      </c>
      <c r="C3" s="10">
        <v>6</v>
      </c>
      <c r="J3" s="9"/>
      <c r="L3" s="16" t="s">
        <v>17</v>
      </c>
      <c r="M3" s="10">
        <v>3000</v>
      </c>
      <c r="N3" s="10">
        <v>7000</v>
      </c>
      <c r="R3" s="9"/>
    </row>
    <row r="4" spans="1:18" ht="15.75" thickTop="1" x14ac:dyDescent="0.25">
      <c r="A4" s="7"/>
      <c r="J4" s="9"/>
      <c r="L4" s="7"/>
      <c r="R4" s="9"/>
    </row>
    <row r="5" spans="1:18" ht="18" thickBot="1" x14ac:dyDescent="0.35">
      <c r="A5" s="14" t="s">
        <v>5</v>
      </c>
      <c r="J5" s="9"/>
      <c r="L5" s="16" t="s">
        <v>18</v>
      </c>
      <c r="R5" s="9"/>
    </row>
    <row r="6" spans="1:18" ht="18.75" thickTop="1" thickBot="1" x14ac:dyDescent="0.35">
      <c r="A6" s="14" t="s">
        <v>6</v>
      </c>
      <c r="B6" s="15">
        <f>SUMPRODUCT(B2:C2,B3:C3)</f>
        <v>570</v>
      </c>
      <c r="G6" s="28" t="str">
        <f ca="1">_xlfn.FORMULATEXT(B6)</f>
        <v>=SUMPRODUCT(B2:C2;B3:C3)</v>
      </c>
      <c r="H6" s="28"/>
      <c r="I6" s="28"/>
      <c r="J6" s="30"/>
      <c r="L6" s="16" t="s">
        <v>17</v>
      </c>
      <c r="M6" s="18">
        <f>SUMPRODUCT(M2:N2,M3:N3)</f>
        <v>595000</v>
      </c>
      <c r="N6" t="s">
        <v>26</v>
      </c>
      <c r="R6" s="9"/>
    </row>
    <row r="7" spans="1:18" ht="15.75" thickTop="1" x14ac:dyDescent="0.25">
      <c r="A7" s="7"/>
      <c r="D7" t="s">
        <v>14</v>
      </c>
      <c r="J7" s="9"/>
      <c r="L7" s="7"/>
      <c r="R7" s="9"/>
    </row>
    <row r="8" spans="1:18" x14ac:dyDescent="0.25">
      <c r="A8" s="2" t="s">
        <v>7</v>
      </c>
      <c r="B8" s="2"/>
      <c r="C8" s="2"/>
      <c r="D8" s="2" t="s">
        <v>9</v>
      </c>
      <c r="E8" s="2" t="s">
        <v>10</v>
      </c>
      <c r="F8" s="2" t="s">
        <v>11</v>
      </c>
      <c r="J8" s="9"/>
      <c r="L8" s="1" t="s">
        <v>7</v>
      </c>
      <c r="M8" s="1"/>
      <c r="N8" s="1"/>
      <c r="O8" s="1" t="s">
        <v>9</v>
      </c>
      <c r="P8" s="1" t="s">
        <v>10</v>
      </c>
      <c r="Q8" s="1" t="s">
        <v>11</v>
      </c>
      <c r="R8" s="9"/>
    </row>
    <row r="9" spans="1:18" x14ac:dyDescent="0.25">
      <c r="A9" s="2" t="s">
        <v>8</v>
      </c>
      <c r="B9" s="2">
        <v>2</v>
      </c>
      <c r="C9" s="2">
        <v>1</v>
      </c>
      <c r="D9" s="2">
        <f>SUMPRODUCT(B9:C9,$B$2:$C$2)</f>
        <v>120</v>
      </c>
      <c r="E9" s="2" t="s">
        <v>12</v>
      </c>
      <c r="F9" s="3">
        <v>120</v>
      </c>
      <c r="G9" s="29" t="str">
        <f ca="1">_xlfn.FORMULATEXT(D9)</f>
        <v>=SUMPRODUCT(B9:C9;$B$2:$C$2)</v>
      </c>
      <c r="H9" s="28"/>
      <c r="I9" s="28"/>
      <c r="J9" s="30"/>
      <c r="L9" s="1" t="s">
        <v>20</v>
      </c>
      <c r="M9" s="1">
        <v>200</v>
      </c>
      <c r="N9" s="1">
        <v>500</v>
      </c>
      <c r="O9" s="1">
        <f>SUMPRODUCT($M$2:$N$2,M9:N9)</f>
        <v>40000</v>
      </c>
      <c r="P9" s="1" t="s">
        <v>12</v>
      </c>
      <c r="Q9" s="1">
        <v>40000</v>
      </c>
      <c r="R9" s="9"/>
    </row>
    <row r="10" spans="1:18" x14ac:dyDescent="0.25">
      <c r="A10" s="2" t="s">
        <v>13</v>
      </c>
      <c r="B10" s="2">
        <v>2</v>
      </c>
      <c r="C10" s="2">
        <v>3</v>
      </c>
      <c r="D10" s="2">
        <f>SUMPRODUCT(B10:C10,$B$2:$C$2)</f>
        <v>240</v>
      </c>
      <c r="E10" s="2" t="s">
        <v>12</v>
      </c>
      <c r="F10" s="3">
        <v>240</v>
      </c>
      <c r="G10" s="29" t="str">
        <f ca="1">_xlfn.FORMULATEXT(D10)</f>
        <v>=SUMPRODUCT(B10:C10;$B$2:$C$2)</v>
      </c>
      <c r="H10" s="28"/>
      <c r="I10" s="28"/>
      <c r="J10" s="30"/>
      <c r="L10" s="1" t="s">
        <v>21</v>
      </c>
      <c r="M10" s="1">
        <v>1</v>
      </c>
      <c r="N10" s="1"/>
      <c r="O10" s="1">
        <f t="shared" ref="O10:O12" si="0">SUMPRODUCT($M$2:$N$2,M10:N10)</f>
        <v>175</v>
      </c>
      <c r="P10" s="1" t="s">
        <v>23</v>
      </c>
      <c r="Q10" s="1">
        <v>10</v>
      </c>
      <c r="R10" s="9"/>
    </row>
    <row r="11" spans="1:18" x14ac:dyDescent="0.25">
      <c r="A11" s="7"/>
      <c r="J11" s="9"/>
      <c r="L11" s="1" t="s">
        <v>22</v>
      </c>
      <c r="M11" s="1"/>
      <c r="N11" s="1">
        <v>1</v>
      </c>
      <c r="O11" s="1">
        <f t="shared" si="0"/>
        <v>10.000000000000007</v>
      </c>
      <c r="P11" s="1" t="s">
        <v>23</v>
      </c>
      <c r="Q11" s="1">
        <v>10</v>
      </c>
      <c r="R11" s="9"/>
    </row>
    <row r="12" spans="1:18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3"/>
      <c r="L12" s="1" t="s">
        <v>24</v>
      </c>
      <c r="M12" s="1">
        <v>1</v>
      </c>
      <c r="N12" s="1">
        <v>-1</v>
      </c>
      <c r="O12" s="1">
        <f t="shared" si="0"/>
        <v>165</v>
      </c>
      <c r="P12" s="1" t="s">
        <v>23</v>
      </c>
      <c r="Q12" s="1">
        <v>0</v>
      </c>
      <c r="R12" s="9"/>
    </row>
    <row r="13" spans="1:18" x14ac:dyDescent="0.25">
      <c r="L13" s="11"/>
      <c r="M13" s="12"/>
      <c r="N13" s="12"/>
      <c r="O13" s="12"/>
      <c r="P13" s="12"/>
      <c r="Q13" s="12"/>
      <c r="R13" s="13"/>
    </row>
  </sheetData>
  <mergeCells count="4">
    <mergeCell ref="D2:E2"/>
    <mergeCell ref="G9:J9"/>
    <mergeCell ref="G10:J10"/>
    <mergeCell ref="G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5FF2-0827-41AB-9382-9608FC5A6813}">
  <dimension ref="A1:R21"/>
  <sheetViews>
    <sheetView topLeftCell="A2" workbookViewId="0">
      <selection activeCell="R9" sqref="R9"/>
    </sheetView>
  </sheetViews>
  <sheetFormatPr defaultRowHeight="15" x14ac:dyDescent="0.25"/>
  <cols>
    <col min="1" max="1" width="15.28515625" bestFit="1" customWidth="1"/>
    <col min="12" max="12" width="15.28515625" bestFit="1" customWidth="1"/>
    <col min="14" max="14" width="8.85546875" customWidth="1"/>
  </cols>
  <sheetData>
    <row r="1" spans="1:18" x14ac:dyDescent="0.25">
      <c r="A1" s="4"/>
      <c r="B1" s="5" t="s">
        <v>27</v>
      </c>
      <c r="C1" s="5" t="s">
        <v>28</v>
      </c>
      <c r="D1" s="5"/>
      <c r="E1" s="5"/>
      <c r="F1" s="5"/>
      <c r="G1" s="5"/>
      <c r="H1" s="5"/>
      <c r="I1" s="5"/>
      <c r="J1" s="6"/>
      <c r="L1" s="4"/>
      <c r="M1" s="26" t="s">
        <v>45</v>
      </c>
      <c r="N1" s="26" t="s">
        <v>44</v>
      </c>
      <c r="O1" s="5"/>
      <c r="P1" s="5"/>
      <c r="Q1" s="5"/>
      <c r="R1" s="6"/>
    </row>
    <row r="2" spans="1:18" ht="18" thickBot="1" x14ac:dyDescent="0.35">
      <c r="A2" s="16" t="s">
        <v>2</v>
      </c>
      <c r="B2" s="19">
        <v>560</v>
      </c>
      <c r="C2" s="19">
        <v>1200</v>
      </c>
      <c r="D2" t="s">
        <v>29</v>
      </c>
      <c r="F2" t="s">
        <v>43</v>
      </c>
      <c r="J2" s="9"/>
      <c r="L2" s="7" t="s">
        <v>46</v>
      </c>
      <c r="M2" s="19">
        <v>260</v>
      </c>
      <c r="N2" s="19">
        <v>35</v>
      </c>
      <c r="O2" t="s">
        <v>29</v>
      </c>
      <c r="R2" s="9"/>
    </row>
    <row r="3" spans="1:18" ht="15.75" thickTop="1" x14ac:dyDescent="0.25">
      <c r="A3" s="7"/>
      <c r="J3" s="9"/>
      <c r="L3" s="7" t="s">
        <v>47</v>
      </c>
      <c r="M3" s="10">
        <v>12</v>
      </c>
      <c r="N3" s="10">
        <v>20</v>
      </c>
      <c r="R3" s="9"/>
    </row>
    <row r="4" spans="1:18" x14ac:dyDescent="0.25">
      <c r="A4" s="7"/>
      <c r="J4" s="9"/>
      <c r="L4" s="7"/>
      <c r="R4" s="9"/>
    </row>
    <row r="5" spans="1:18" ht="18" thickBot="1" x14ac:dyDescent="0.35">
      <c r="A5" s="16" t="s">
        <v>30</v>
      </c>
      <c r="J5" s="9"/>
      <c r="L5" s="7" t="s">
        <v>30</v>
      </c>
      <c r="R5" s="9"/>
    </row>
    <row r="6" spans="1:18" ht="15.75" thickTop="1" x14ac:dyDescent="0.25">
      <c r="A6" s="7"/>
      <c r="E6" t="s">
        <v>39</v>
      </c>
      <c r="J6" s="9"/>
      <c r="L6" s="27" t="s">
        <v>48</v>
      </c>
      <c r="M6" s="21">
        <f>SUMPRODUCT(M2:N2,M3:N3)</f>
        <v>3820</v>
      </c>
      <c r="R6" s="9"/>
    </row>
    <row r="7" spans="1:18" ht="15.75" thickBot="1" x14ac:dyDescent="0.3">
      <c r="A7" s="20" t="s">
        <v>32</v>
      </c>
      <c r="B7" s="21">
        <v>300</v>
      </c>
      <c r="C7" s="21">
        <v>450</v>
      </c>
      <c r="E7" s="21">
        <f>SUMPRODUCT(B2:C2,B7:C7)</f>
        <v>708000</v>
      </c>
      <c r="J7" s="9"/>
      <c r="L7" s="7"/>
      <c r="R7" s="9"/>
    </row>
    <row r="8" spans="1:18" ht="15.75" thickBot="1" x14ac:dyDescent="0.3">
      <c r="A8" s="22" t="s">
        <v>33</v>
      </c>
      <c r="B8" s="21"/>
      <c r="C8" s="21"/>
      <c r="J8" s="9"/>
      <c r="L8" s="2" t="s">
        <v>31</v>
      </c>
      <c r="M8" s="2"/>
      <c r="N8" s="2"/>
      <c r="O8" s="2" t="s">
        <v>9</v>
      </c>
      <c r="P8" s="2" t="s">
        <v>10</v>
      </c>
      <c r="Q8" s="2" t="s">
        <v>11</v>
      </c>
      <c r="R8" s="9"/>
    </row>
    <row r="9" spans="1:18" x14ac:dyDescent="0.25">
      <c r="A9" s="23" t="s">
        <v>34</v>
      </c>
      <c r="B9" s="21">
        <v>150</v>
      </c>
      <c r="C9" s="21">
        <v>225</v>
      </c>
      <c r="E9" s="21">
        <f>SUMPRODUCT(B2:C2,B9:C9)</f>
        <v>354000</v>
      </c>
      <c r="J9" s="9"/>
      <c r="L9" s="2" t="s">
        <v>50</v>
      </c>
      <c r="M9" s="2">
        <v>4</v>
      </c>
      <c r="N9" s="2">
        <v>6</v>
      </c>
      <c r="O9" s="2">
        <f>SUMPRODUCT($M$2:$N$2,M9:N9)</f>
        <v>1250</v>
      </c>
      <c r="P9" s="2" t="s">
        <v>12</v>
      </c>
      <c r="Q9" s="2">
        <v>1250</v>
      </c>
      <c r="R9" s="9"/>
    </row>
    <row r="10" spans="1:18" x14ac:dyDescent="0.25">
      <c r="A10" s="23" t="s">
        <v>35</v>
      </c>
      <c r="B10">
        <v>5</v>
      </c>
      <c r="C10">
        <v>6</v>
      </c>
      <c r="E10" s="24">
        <f>SUMPRODUCT(B2:C2,B10:C10)*H10</f>
        <v>110000</v>
      </c>
      <c r="H10" s="25">
        <v>11</v>
      </c>
      <c r="I10" t="s">
        <v>37</v>
      </c>
      <c r="J10" s="9"/>
      <c r="L10" s="2" t="s">
        <v>49</v>
      </c>
      <c r="M10" s="2">
        <v>9</v>
      </c>
      <c r="N10" s="2">
        <v>36</v>
      </c>
      <c r="O10" s="2">
        <f>SUMPRODUCT($M$2:$N$2,M10:N10)</f>
        <v>3600</v>
      </c>
      <c r="P10" s="2" t="s">
        <v>12</v>
      </c>
      <c r="Q10" s="2">
        <v>3600</v>
      </c>
      <c r="R10" s="9"/>
    </row>
    <row r="11" spans="1:18" x14ac:dyDescent="0.25">
      <c r="A11" s="23" t="s">
        <v>36</v>
      </c>
      <c r="B11">
        <v>1</v>
      </c>
      <c r="C11">
        <v>2</v>
      </c>
      <c r="E11" s="21">
        <f>SUMPRODUCT(B2:C2,B11:C11)*H11</f>
        <v>44400</v>
      </c>
      <c r="H11" s="25">
        <v>15</v>
      </c>
      <c r="I11" t="s">
        <v>38</v>
      </c>
      <c r="J11" s="9"/>
      <c r="L11" s="7"/>
      <c r="R11" s="9"/>
    </row>
    <row r="12" spans="1:18" x14ac:dyDescent="0.25">
      <c r="A12" s="7"/>
      <c r="D12" t="s">
        <v>39</v>
      </c>
      <c r="E12" s="21">
        <f>SUM(E9:E11)</f>
        <v>508400</v>
      </c>
      <c r="J12" s="9"/>
      <c r="L12" s="7" t="s">
        <v>51</v>
      </c>
      <c r="R12" s="9"/>
    </row>
    <row r="13" spans="1:18" ht="15.75" thickBot="1" x14ac:dyDescent="0.3">
      <c r="A13" s="22" t="s">
        <v>6</v>
      </c>
      <c r="J13" s="9"/>
      <c r="L13" s="11" t="s">
        <v>52</v>
      </c>
      <c r="M13" s="12"/>
      <c r="N13" s="12" t="s">
        <v>53</v>
      </c>
      <c r="O13" s="12"/>
      <c r="P13" s="12"/>
      <c r="Q13" s="12"/>
      <c r="R13" s="13"/>
    </row>
    <row r="14" spans="1:18" x14ac:dyDescent="0.25">
      <c r="A14" s="7"/>
      <c r="D14" t="s">
        <v>39</v>
      </c>
      <c r="E14" s="21">
        <f>E7-E12</f>
        <v>199600</v>
      </c>
      <c r="F14" t="s">
        <v>42</v>
      </c>
      <c r="J14" s="9"/>
    </row>
    <row r="15" spans="1:18" x14ac:dyDescent="0.25">
      <c r="A15" s="7"/>
      <c r="J15" s="9"/>
    </row>
    <row r="16" spans="1:18" x14ac:dyDescent="0.25">
      <c r="A16" s="1" t="s">
        <v>31</v>
      </c>
      <c r="B16" s="2"/>
      <c r="C16" s="2"/>
      <c r="D16" s="2" t="s">
        <v>9</v>
      </c>
      <c r="E16" s="2" t="s">
        <v>10</v>
      </c>
      <c r="F16" s="2" t="s">
        <v>11</v>
      </c>
      <c r="J16" s="9"/>
    </row>
    <row r="17" spans="1:10" x14ac:dyDescent="0.25">
      <c r="A17" s="1" t="s">
        <v>35</v>
      </c>
      <c r="B17" s="2">
        <v>5</v>
      </c>
      <c r="C17" s="2">
        <v>6</v>
      </c>
      <c r="D17" s="2">
        <f>SUMPRODUCT(B17:C17,$B$2:$C$2)</f>
        <v>10000</v>
      </c>
      <c r="E17" s="2" t="s">
        <v>12</v>
      </c>
      <c r="F17" s="2">
        <v>10000</v>
      </c>
      <c r="J17" s="9"/>
    </row>
    <row r="18" spans="1:10" x14ac:dyDescent="0.25">
      <c r="A18" s="1" t="s">
        <v>36</v>
      </c>
      <c r="B18" s="2">
        <v>1</v>
      </c>
      <c r="C18" s="2">
        <v>2</v>
      </c>
      <c r="D18" s="2">
        <f>SUMPRODUCT(B18:C18,$B$2:$C$2)</f>
        <v>2960</v>
      </c>
      <c r="E18" s="2" t="s">
        <v>12</v>
      </c>
      <c r="F18" s="2">
        <v>3000</v>
      </c>
      <c r="J18" s="9"/>
    </row>
    <row r="19" spans="1:10" x14ac:dyDescent="0.25">
      <c r="A19" s="1" t="s">
        <v>40</v>
      </c>
      <c r="B19" s="2">
        <v>1</v>
      </c>
      <c r="C19" s="2"/>
      <c r="D19" s="2">
        <f t="shared" ref="D19:D20" si="0">SUMPRODUCT(B19:C19,$B$2:$C$2)</f>
        <v>560</v>
      </c>
      <c r="E19" s="2" t="s">
        <v>12</v>
      </c>
      <c r="F19" s="2">
        <v>600</v>
      </c>
      <c r="J19" s="9"/>
    </row>
    <row r="20" spans="1:10" x14ac:dyDescent="0.25">
      <c r="A20" s="1" t="s">
        <v>41</v>
      </c>
      <c r="B20" s="2"/>
      <c r="C20" s="2">
        <v>1</v>
      </c>
      <c r="D20" s="2">
        <f t="shared" si="0"/>
        <v>1200</v>
      </c>
      <c r="E20" s="2" t="s">
        <v>12</v>
      </c>
      <c r="F20" s="2">
        <v>1200</v>
      </c>
      <c r="J20" s="9"/>
    </row>
    <row r="21" spans="1:10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C3FC-5E28-45A8-8CC8-453F316AD3A7}">
  <dimension ref="A2:K19"/>
  <sheetViews>
    <sheetView tabSelected="1" workbookViewId="0">
      <selection activeCell="E23" sqref="E23"/>
    </sheetView>
  </sheetViews>
  <sheetFormatPr defaultRowHeight="15" x14ac:dyDescent="0.25"/>
  <cols>
    <col min="1" max="1" width="22.85546875" bestFit="1" customWidth="1"/>
    <col min="2" max="2" width="11.28515625" bestFit="1" customWidth="1"/>
    <col min="3" max="3" width="9.7109375" bestFit="1" customWidth="1"/>
    <col min="5" max="5" width="9.7109375" bestFit="1" customWidth="1"/>
    <col min="7" max="7" width="10" customWidth="1"/>
  </cols>
  <sheetData>
    <row r="2" spans="1:11" x14ac:dyDescent="0.25">
      <c r="B2" s="31" t="s">
        <v>59</v>
      </c>
      <c r="C2" s="31" t="s">
        <v>60</v>
      </c>
      <c r="D2" s="31" t="s">
        <v>63</v>
      </c>
      <c r="E2" s="31" t="s">
        <v>62</v>
      </c>
      <c r="F2" s="31" t="s">
        <v>61</v>
      </c>
    </row>
    <row r="3" spans="1:11" x14ac:dyDescent="0.25">
      <c r="A3" t="s">
        <v>2</v>
      </c>
      <c r="B3" s="33">
        <v>50000</v>
      </c>
      <c r="C3" s="33">
        <v>0</v>
      </c>
      <c r="D3" s="33">
        <v>0</v>
      </c>
      <c r="E3" s="33">
        <v>175000</v>
      </c>
      <c r="F3" s="33">
        <v>25000</v>
      </c>
    </row>
    <row r="4" spans="1:11" x14ac:dyDescent="0.25">
      <c r="B4" s="32">
        <v>5.2999999999999999E-2</v>
      </c>
      <c r="C4" s="32">
        <v>6.8000000000000005E-2</v>
      </c>
      <c r="D4" s="32">
        <v>4.9000000000000002E-2</v>
      </c>
      <c r="E4" s="32">
        <v>8.4000000000000005E-2</v>
      </c>
      <c r="F4" s="32">
        <v>0.11799999999999999</v>
      </c>
    </row>
    <row r="6" spans="1:11" x14ac:dyDescent="0.25">
      <c r="A6" t="s">
        <v>30</v>
      </c>
    </row>
    <row r="7" spans="1:11" x14ac:dyDescent="0.25">
      <c r="A7" t="s">
        <v>54</v>
      </c>
      <c r="B7" s="34">
        <f>SUMPRODUCT(B3:F3,B4:F4)</f>
        <v>20300</v>
      </c>
    </row>
    <row r="9" spans="1:11" x14ac:dyDescent="0.25">
      <c r="A9" s="35" t="s">
        <v>7</v>
      </c>
      <c r="B9" s="35" t="s">
        <v>59</v>
      </c>
      <c r="C9" s="35" t="s">
        <v>60</v>
      </c>
      <c r="D9" s="35" t="s">
        <v>63</v>
      </c>
      <c r="E9" s="35" t="s">
        <v>62</v>
      </c>
      <c r="F9" s="35" t="s">
        <v>61</v>
      </c>
      <c r="G9" s="35" t="s">
        <v>9</v>
      </c>
      <c r="H9" s="35" t="s">
        <v>10</v>
      </c>
      <c r="I9" s="35" t="s">
        <v>11</v>
      </c>
    </row>
    <row r="10" spans="1:11" x14ac:dyDescent="0.25">
      <c r="A10" s="1" t="s">
        <v>55</v>
      </c>
      <c r="B10" s="35">
        <v>1</v>
      </c>
      <c r="C10" s="35">
        <v>1</v>
      </c>
      <c r="D10" s="35">
        <v>1</v>
      </c>
      <c r="E10" s="35">
        <v>1</v>
      </c>
      <c r="F10" s="35">
        <v>1</v>
      </c>
      <c r="G10" s="35">
        <f>SUMPRODUCT($B$3:$F$3,B10:F10)</f>
        <v>250000</v>
      </c>
      <c r="H10" s="35" t="s">
        <v>12</v>
      </c>
      <c r="I10" s="35">
        <v>250000</v>
      </c>
      <c r="J10" s="31"/>
    </row>
    <row r="11" spans="1:11" x14ac:dyDescent="0.25">
      <c r="A11" s="1" t="s">
        <v>57</v>
      </c>
      <c r="B11" s="35">
        <v>1</v>
      </c>
      <c r="C11" s="35"/>
      <c r="D11" s="35"/>
      <c r="E11" s="35"/>
      <c r="F11" s="35"/>
      <c r="G11" s="35">
        <f t="shared" ref="G11:G13" si="0">SUMPRODUCT($B$3:$F$3,B11:F11)</f>
        <v>50000</v>
      </c>
      <c r="H11" s="35" t="s">
        <v>23</v>
      </c>
      <c r="I11" s="35">
        <f>20%*I10</f>
        <v>50000</v>
      </c>
      <c r="J11" s="31"/>
    </row>
    <row r="12" spans="1:11" x14ac:dyDescent="0.25">
      <c r="A12" s="1" t="s">
        <v>56</v>
      </c>
      <c r="B12" s="35"/>
      <c r="C12" s="35">
        <v>1</v>
      </c>
      <c r="D12" s="35">
        <v>1</v>
      </c>
      <c r="E12" s="35">
        <v>1</v>
      </c>
      <c r="F12" s="35"/>
      <c r="G12" s="35">
        <f t="shared" si="0"/>
        <v>175000</v>
      </c>
      <c r="H12" s="35" t="s">
        <v>23</v>
      </c>
      <c r="I12" s="35">
        <f>40%*I10</f>
        <v>100000</v>
      </c>
      <c r="J12" s="31"/>
    </row>
    <row r="13" spans="1:11" x14ac:dyDescent="0.25">
      <c r="A13" s="1" t="s">
        <v>58</v>
      </c>
      <c r="B13" s="36">
        <v>-0.5</v>
      </c>
      <c r="C13" s="35"/>
      <c r="D13" s="35"/>
      <c r="E13" s="35"/>
      <c r="F13" s="35">
        <v>1</v>
      </c>
      <c r="G13" s="35">
        <f t="shared" si="0"/>
        <v>0</v>
      </c>
      <c r="H13" s="35" t="s">
        <v>12</v>
      </c>
      <c r="I13" s="35">
        <v>0</v>
      </c>
      <c r="J13" s="31"/>
    </row>
    <row r="15" spans="1:11" x14ac:dyDescent="0.25">
      <c r="A15" t="s">
        <v>64</v>
      </c>
      <c r="K15" s="37" t="s">
        <v>59</v>
      </c>
    </row>
    <row r="16" spans="1:11" x14ac:dyDescent="0.25">
      <c r="A16" t="s">
        <v>68</v>
      </c>
      <c r="F16" t="s">
        <v>65</v>
      </c>
      <c r="G16" s="38">
        <f>B3</f>
        <v>50000</v>
      </c>
      <c r="K16" s="37" t="s">
        <v>60</v>
      </c>
    </row>
    <row r="17" spans="6:11" x14ac:dyDescent="0.25">
      <c r="F17" t="s">
        <v>66</v>
      </c>
      <c r="G17" s="38">
        <f>E3</f>
        <v>175000</v>
      </c>
      <c r="K17" s="37" t="s">
        <v>63</v>
      </c>
    </row>
    <row r="18" spans="6:11" x14ac:dyDescent="0.25">
      <c r="F18" t="s">
        <v>67</v>
      </c>
      <c r="G18" s="38">
        <f>F3</f>
        <v>25000</v>
      </c>
      <c r="K18" s="37" t="s">
        <v>62</v>
      </c>
    </row>
    <row r="19" spans="6:11" x14ac:dyDescent="0.25">
      <c r="G19" s="38">
        <f>SUM(G16:G18)</f>
        <v>250000</v>
      </c>
      <c r="K19" s="3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</vt:lpstr>
      <vt:lpstr>LP &amp; Net Profit</vt:lpstr>
      <vt:lpstr>LP &amp; Investment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ahmad alfarisi</dc:creator>
  <cp:lastModifiedBy>andreahmadalfarisi@gmail.com</cp:lastModifiedBy>
  <dcterms:created xsi:type="dcterms:W3CDTF">2023-12-13T14:00:36Z</dcterms:created>
  <dcterms:modified xsi:type="dcterms:W3CDTF">2024-01-06T13:02:25Z</dcterms:modified>
</cp:coreProperties>
</file>