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47B490F-AD74-4248-A3ED-BA8C03EA6BE5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ales Data" sheetId="5" r:id="rId1"/>
    <sheet name="Customer Info" sheetId="3" r:id="rId2"/>
    <sheet name="Sort &amp; Filter" sheetId="2" r:id="rId3"/>
    <sheet name="IF Function" sheetId="6" r:id="rId4"/>
    <sheet name="VLOOKUP" sheetId="4" r:id="rId5"/>
    <sheet name="Pivot Table" sheetId="7" r:id="rId6"/>
    <sheet name="Pivot Chart" sheetId="8" r:id="rId7"/>
  </sheets>
  <definedNames>
    <definedName name="_xlnm._FilterDatabase" localSheetId="0" hidden="1">'Sales Data'!$A$4:$L$84</definedName>
    <definedName name="_xlnm._FilterDatabase" localSheetId="2" hidden="1">'Sort &amp; Filter'!$A$4:$L$84</definedName>
  </definedNames>
  <calcPr calcId="191028"/>
  <pivotCaches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</calcChain>
</file>

<file path=xl/sharedStrings.xml><?xml version="1.0" encoding="utf-8"?>
<sst xmlns="http://schemas.openxmlformats.org/spreadsheetml/2006/main" count="2056" uniqueCount="107">
  <si>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</si>
  <si>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</si>
  <si>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</si>
  <si>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</si>
  <si>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</si>
  <si>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</si>
  <si>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</si>
  <si>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</si>
  <si>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</si>
  <si>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</si>
  <si>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</si>
  <si>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</si>
  <si>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</si>
  <si>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</si>
  <si>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</si>
  <si>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</si>
  <si>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</si>
  <si>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</si>
  <si>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</si>
  <si>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</si>
  <si>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</si>
  <si>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</si>
  <si>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</si>
  <si>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</si>
  <si>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</si>
  <si>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</si>
  <si>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</si>
  <si>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</si>
  <si>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</si>
  <si>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</si>
  <si>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</si>
  <si>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</si>
  <si>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</si>
  <si>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</si>
  <si>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</si>
  <si>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</si>
  <si>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</si>
  <si>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</si>
  <si>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</si>
  <si>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</si>
  <si>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</si>
  <si>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</si>
  <si>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</si>
  <si>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</si>
  <si>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</si>
  <si>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</si>
  <si>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</si>
  <si>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</si>
  <si>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</si>
  <si>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</si>
  <si>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</si>
  <si>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</si>
  <si>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</si>
  <si>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</si>
  <si>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</si>
  <si>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</si>
  <si>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</si>
  <si>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</si>
  <si>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</si>
  <si>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</si>
  <si>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</si>
  <si>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</si>
  <si>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</si>
  <si>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</si>
  <si>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</si>
  <si>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</si>
  <si>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</si>
  <si>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</si>
  <si>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</si>
  <si>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</si>
  <si>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</si>
  <si>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</si>
  <si>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</si>
  <si>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</si>
  <si>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</si>
  <si>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</si>
  <si>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</si>
  <si>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</si>
  <si>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</si>
  <si>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</si>
  <si>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</si>
  <si>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</si>
  <si>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</si>
  <si>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</si>
  <si>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</si>
  <si>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</si>
  <si>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</si>
  <si>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Dicount</t>
  </si>
  <si>
    <t>Customer Name</t>
  </si>
  <si>
    <t>Discount</t>
  </si>
  <si>
    <t>Sum of Total</t>
  </si>
  <si>
    <t>Grand Total</t>
  </si>
  <si>
    <t>(All)</t>
  </si>
  <si>
    <r>
      <rPr>
        <sz val="11"/>
        <color theme="1"/>
        <rFont val="Calibri"/>
        <family val="2"/>
        <scheme val="minor"/>
      </rPr>
      <t xml:space="preserve">Total sales amount to </t>
    </r>
    <r>
      <rPr>
        <b/>
        <sz val="11"/>
        <color theme="1"/>
        <rFont val="Calibri"/>
        <family val="2"/>
        <scheme val="minor"/>
      </rPr>
      <t>$ 585.890</t>
    </r>
    <r>
      <rPr>
        <sz val="11"/>
        <color theme="1"/>
        <rFont val="Calibri"/>
        <family val="2"/>
        <scheme val="minor"/>
      </rPr>
      <t xml:space="preserve">, with the </t>
    </r>
    <r>
      <rPr>
        <b/>
        <sz val="11"/>
        <color theme="1"/>
        <rFont val="Calibri"/>
        <family val="2"/>
        <scheme val="minor"/>
      </rPr>
      <t>first most sales</t>
    </r>
    <r>
      <rPr>
        <sz val="11"/>
        <color theme="1"/>
        <rFont val="Calibri"/>
        <family val="2"/>
        <scheme val="minor"/>
      </rPr>
      <t xml:space="preserve"> ranking of </t>
    </r>
    <r>
      <rPr>
        <b/>
        <sz val="11"/>
        <color theme="1"/>
        <rFont val="Calibri"/>
        <family val="2"/>
        <scheme val="minor"/>
      </rPr>
      <t>$ 123.885</t>
    </r>
    <r>
      <rPr>
        <sz val="11"/>
        <color theme="1"/>
        <rFont val="Calibri"/>
        <family val="2"/>
        <scheme val="minor"/>
      </rPr>
      <t xml:space="preserve">  by </t>
    </r>
    <r>
      <rPr>
        <b/>
        <sz val="11"/>
        <color theme="1"/>
        <rFont val="Calibri"/>
        <family val="2"/>
        <scheme val="minor"/>
      </rPr>
      <t>Marc Williams</t>
    </r>
  </si>
  <si>
    <t>Months (Date)</t>
  </si>
  <si>
    <t>Jun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</si>
  <si>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</si>
  <si>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</si>
  <si>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</si>
  <si>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</si>
  <si>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</si>
  <si>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</si>
  <si>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</si>
  <si>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</si>
  <si>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</si>
  <si>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Dec</t>
  </si>
  <si>
    <t>Average of Price /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</si>
</sst>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6" formatCode="_-[$$-409]* #,##0.00_ ;_-[$$-409]* \-#,##0.00\ ;_-[$$-409]* &quot;-&quot;??_ ;_-@_ "/>
    <numFmt numFmtId="168" formatCode="_-[$$-409]* #,##0.0_ ;_-[$$-409]* \-#,##0.0\ ;_-[$$-409]* &quot;-&quot;??_ ;_-@_ "/>
    <numFmt numFmtId="169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8" fontId="0" fillId="0" borderId="0" xfId="0" applyNumberFormat="1"/>
    <xf numFmtId="169" fontId="0" fillId="0" borderId="0" xfId="0" applyNumberFormat="1"/>
    <xf numFmtId="0" fontId="0" fillId="0" borderId="0" xfId="0" pivotButton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62"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8" formatCode="_-[$$-409]* #,##0.0_ ;_-[$$-409]* \-#,##0.0\ ;_-[$$-409]* &quot;-&quot;??_ ;_-@_ "/>
    </dxf>
    <dxf>
      <numFmt numFmtId="169" formatCode="_-[$$-409]* #,##0_ ;_-[$$-409]* \-#,##0\ ;_-[$$-409]* &quot;-&quot;??_ ;_-@_ "/>
    </dxf>
    <dxf>
      <numFmt numFmtId="166" formatCode="_-[$$-409]* #,##0.00_ ;_-[$$-409]* \-#,##0.0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8" formatCode="_-[$$-409]* #,##0.0_ ;_-[$$-409]* \-#,##0.0\ ;_-[$$-409]* &quot;-&quot;??_ ;_-@_ "/>
    </dxf>
    <dxf>
      <numFmt numFmtId="166" formatCode="_-[$$-409]* #,##0.00_ ;_-[$$-409]* \-#,##0.00\ ;_-[$$-409]* &quot;-&quot;??_ ;_-@_ 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64" formatCode="&quot;$&quot;#,##0"/>
    </dxf>
    <dxf>
      <numFmt numFmtId="166" formatCode="_-[$$-409]* #,##0.00_ ;_-[$$-409]* \-#,##0.00\ ;_-[$$-409]* &quot;-&quot;??_ ;_-@_ 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Table'!$A$4:$A$11</c:f>
              <c:strCache>
                <c:ptCount val="7"/>
                <c:pt idx="0">
                  <c:v>Marc Williams</c:v>
                </c:pt>
                <c:pt idx="1">
                  <c:v>Eric Jones</c:v>
                </c:pt>
                <c:pt idx="2">
                  <c:v>Stacy Peters</c:v>
                </c:pt>
                <c:pt idx="3">
                  <c:v>Emily Moore</c:v>
                </c:pt>
                <c:pt idx="4">
                  <c:v>Sara Davis</c:v>
                </c:pt>
                <c:pt idx="5">
                  <c:v>David Garcia</c:v>
                </c:pt>
                <c:pt idx="6">
                  <c:v>Amy Brown</c:v>
                </c:pt>
              </c:strCache>
            </c:strRef>
          </c:cat>
          <c:val>
            <c:numRef>
              <c:f>'Pivot Table'!$B$4:$B$11</c:f>
              <c:numCache>
                <c:formatCode>_-[$$-409]* #,##0_ ;_-[$$-409]* \-#,##0\ ;_-[$$-409]* "-"??_ ;_-@_ </c:formatCode>
                <c:ptCount val="7"/>
                <c:pt idx="0">
                  <c:v>123885</c:v>
                </c:pt>
                <c:pt idx="1">
                  <c:v>91015</c:v>
                </c:pt>
                <c:pt idx="2">
                  <c:v>88050</c:v>
                </c:pt>
                <c:pt idx="3">
                  <c:v>79295</c:v>
                </c:pt>
                <c:pt idx="4">
                  <c:v>74405</c:v>
                </c:pt>
                <c:pt idx="5">
                  <c:v>71040</c:v>
                </c:pt>
                <c:pt idx="6">
                  <c:v>58200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3-4EAD-A72D-23CFE098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15360"/>
        <c:axId val="88709328"/>
      </c:barChart>
      <c:catAx>
        <c:axId val="2551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9328"/>
        <c:crosses val="autoZero"/>
        <c:auto val="1"/>
        <c:lblAlgn val="ctr"/>
        <c:lblOffset val="100"/>
        <c:noMultiLvlLbl val="0"/>
      </c:catAx>
      <c:valAx>
        <c:axId val="887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Sales by Company name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Table'!$D$4:$D$13</c:f>
              <c:strCache>
                <c:ptCount val="9"/>
                <c:pt idx="0">
                  <c:v>Bankia</c:v>
                </c:pt>
                <c:pt idx="1">
                  <c:v>Cruise</c:v>
                </c:pt>
                <c:pt idx="2">
                  <c:v>Milago</c:v>
                </c:pt>
                <c:pt idx="3">
                  <c:v>Telmark</c:v>
                </c:pt>
                <c:pt idx="4">
                  <c:v>Affinity</c:v>
                </c:pt>
                <c:pt idx="5">
                  <c:v>Vento</c:v>
                </c:pt>
                <c:pt idx="6">
                  <c:v>Port Royale</c:v>
                </c:pt>
                <c:pt idx="7">
                  <c:v>Secspace</c:v>
                </c:pt>
                <c:pt idx="8">
                  <c:v>MarkPlus</c:v>
                </c:pt>
              </c:strCache>
            </c:strRef>
          </c:cat>
          <c:val>
            <c:numRef>
              <c:f>'Pivot Table'!$E$4:$E$13</c:f>
              <c:numCache>
                <c:formatCode>_-[$$-409]* #,##0_ ;_-[$$-409]* \-#,##0\ ;_-[$$-409]* "-"??_ ;_-@_ </c:formatCode>
                <c:ptCount val="9"/>
                <c:pt idx="0">
                  <c:v>114825</c:v>
                </c:pt>
                <c:pt idx="1">
                  <c:v>81375</c:v>
                </c:pt>
                <c:pt idx="2">
                  <c:v>78025</c:v>
                </c:pt>
                <c:pt idx="3">
                  <c:v>72085</c:v>
                </c:pt>
                <c:pt idx="4">
                  <c:v>57955</c:v>
                </c:pt>
                <c:pt idx="5">
                  <c:v>53950</c:v>
                </c:pt>
                <c:pt idx="6">
                  <c:v>53385</c:v>
                </c:pt>
                <c:pt idx="7">
                  <c:v>37560</c:v>
                </c:pt>
                <c:pt idx="8">
                  <c:v>36730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B-4436-92BD-C6058330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55776"/>
        <c:axId val="84251296"/>
      </c:barChart>
      <c:catAx>
        <c:axId val="2662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1296"/>
        <c:crosses val="autoZero"/>
        <c:auto val="1"/>
        <c:lblAlgn val="ctr"/>
        <c:lblOffset val="100"/>
        <c:noMultiLvlLbl val="0"/>
      </c:catAx>
      <c:valAx>
        <c:axId val="84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[Sales_Data_Analyst.xlsx]Pivot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 Total Sales by Month in 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Table'!$G$4:$G$16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Mar</c:v>
                </c:pt>
                <c:pt idx="7">
                  <c:v>Sep</c:v>
                </c:pt>
                <c:pt idx="8">
                  <c:v>Jul</c:v>
                </c:pt>
                <c:pt idx="9">
                  <c:v>Aug</c:v>
                </c:pt>
                <c:pt idx="10">
                  <c:v>Nov</c:v>
                </c:pt>
                <c:pt idx="11">
                  <c:v>Oct</c:v>
                </c:pt>
              </c:strCache>
            </c:strRef>
          </c:cat>
          <c:val>
            <c:numRef>
              <c:f>'Pivot Table'!$H$4:$H$16</c:f>
              <c:numCache>
                <c:formatCode>_-[$$-409]* #,##0_ ;_-[$$-409]* \-#,##0\ ;_-[$$-409]* "-"??_ ;_-@_ </c:formatCode>
                <c:ptCount val="12"/>
                <c:pt idx="0">
                  <c:v>97770</c:v>
                </c:pt>
                <c:pt idx="1">
                  <c:v>94225</c:v>
                </c:pt>
                <c:pt idx="2">
                  <c:v>76255</c:v>
                </c:pt>
                <c:pt idx="3">
                  <c:v>62385</c:v>
                </c:pt>
                <c:pt idx="4">
                  <c:v>62070</c:v>
                </c:pt>
                <c:pt idx="5">
                  <c:v>58150</c:v>
                </c:pt>
                <c:pt idx="6">
                  <c:v>44420</c:v>
                </c:pt>
                <c:pt idx="7">
                  <c:v>23375</c:v>
                </c:pt>
                <c:pt idx="8">
                  <c:v>22110</c:v>
                </c:pt>
                <c:pt idx="9">
                  <c:v>21330</c:v>
                </c:pt>
                <c:pt idx="10">
                  <c:v>12600</c:v>
                </c:pt>
                <c:pt idx="11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F-4D13-9AF3-F6E7B0C5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66259136"/>
        <c:axId val="88708336"/>
      </c:lineChart>
      <c:catAx>
        <c:axId val="2662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8336"/>
        <c:crosses val="autoZero"/>
        <c:auto val="1"/>
        <c:lblAlgn val="ctr"/>
        <c:lblOffset val="100"/>
        <c:noMultiLvlLbl val="0"/>
      </c:catAx>
      <c:valAx>
        <c:axId val="88708336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9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[Sales_Data_Analyst.xlsx]Pivot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2225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22225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22225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2225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22225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22225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22225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2225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22225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/>
          </a:solidFill>
          <a:ln w="22225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>
            <a:ln w="22225"/>
          </c:spPr>
          <c:dPt>
            <c:idx val="0"/>
            <c:bubble3D val="0"/>
            <c:spPr>
              <a:solidFill>
                <a:schemeClr val="accent6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0-4EED-8825-817552094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0-4EED-8825-817552094F1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22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0-4EED-8825-817552094F1B}"/>
              </c:ext>
            </c:extLst>
          </c:dPt>
          <c:cat>
            <c:strRef>
              <c:f>'Pivot Table'!$J$4:$J$7</c:f>
              <c:strCache>
                <c:ptCount val="3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</c:strCache>
            </c:strRef>
          </c:cat>
          <c:val>
            <c:numRef>
              <c:f>'Pivot Table'!$K$4:$K$7</c:f>
              <c:numCache>
                <c:formatCode>_-[$$-409]* #,##0_ ;_-[$$-409]* \-#,##0\ ;_-[$$-409]* "-"??_ ;_-@_ </c:formatCode>
                <c:ptCount val="3"/>
                <c:pt idx="0">
                  <c:v>211900</c:v>
                </c:pt>
                <c:pt idx="1">
                  <c:v>194925</c:v>
                </c:pt>
                <c:pt idx="2">
                  <c:v>179065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C0-4EED-8825-81755209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8</xdr:col>
      <xdr:colOff>314325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035FF-CAED-418F-920D-BA92406CF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7A4B9-F223-4352-9EDB-967984DC5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CBA90-2178-4C42-989C-D6BA874BA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17</xdr:row>
      <xdr:rowOff>9524</xdr:rowOff>
    </xdr:from>
    <xdr:to>
      <xdr:col>16</xdr:col>
      <xdr:colOff>323850</xdr:colOff>
      <xdr:row>31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1BE14-7BFB-416C-BAB9-395C14F09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hmad" refreshedDate="45312.9417181713" createdVersion="8" refreshedVersion="8" minRefreshableVersion="3" recordCount="80" xr:uid="{7CEEFB5B-A391-44D9-8E71-C9113C1C17B6}">
  <cacheSource type="worksheet">
    <worksheetSource name="Table356"/>
  </cacheSource>
  <cacheFields count="18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12-07T00:00:00" count="73">
        <d v="2020-02-01T00:00:00"/>
        <d v="2020-06-01T00:00:00"/>
        <d v="2020-09-01T00:00:00"/>
        <d v="2020-12-01T00:00:00"/>
        <d v="2020-01-15T00:00:00"/>
        <d v="2020-01-18T00:00:00"/>
        <d v="2020-01-22T00:00:00"/>
        <d v="2020-01-26T00:00:00"/>
        <d v="2020-01-28T00:00:00"/>
        <d v="2020-04-02T00:00:00"/>
        <d v="2020-07-02T00:00:00"/>
        <d v="2020-08-02T00:00:00"/>
        <d v="2020-10-02T00:00:00"/>
        <d v="2020-12-02T00:00:00"/>
        <d v="2020-02-14T00:00:00"/>
        <d v="2020-02-15T00:00:00"/>
        <d v="2020-02-19T00:00:00"/>
        <d v="2020-02-21T00:00:00"/>
        <d v="2020-02-26T00:00:00"/>
        <d v="2020-02-28T00:00:00"/>
        <d v="2020-01-03T00:00:00"/>
        <d v="2020-04-03T00:00:00"/>
        <d v="2020-07-03T00:00:00"/>
        <d v="2020-09-03T00:00:00"/>
        <d v="2020-11-03T00:00:00"/>
        <d v="2020-12-03T00:00:00"/>
        <d v="2020-03-14T00:00:00"/>
        <d v="2020-03-18T00:00:00"/>
        <d v="2020-03-23T00:00:00"/>
        <d v="2020-03-24T00:00:00"/>
        <d v="2020-03-26T00:00:00"/>
        <d v="2020-03-28T00:00:00"/>
        <d v="2020-02-04T00:00:00"/>
        <d v="2020-06-04T00:00:00"/>
        <d v="2020-07-04T00:00:00"/>
        <d v="2020-11-04T00:00:00"/>
        <d v="2020-12-04T00:00:00"/>
        <d v="2020-04-14T00:00:00"/>
        <d v="2020-04-15T00:00:00"/>
        <d v="2020-04-16T00:00:00"/>
        <d v="2020-04-19T00:00:00"/>
        <d v="2020-04-20T00:00:00"/>
        <d v="2020-04-22T00:00:00"/>
        <d v="2020-04-23T00:00:00"/>
        <d v="2020-04-27T00:00:00"/>
        <d v="2020-04-30T00:00:00"/>
        <d v="2020-01-05T00:00:00"/>
        <d v="2020-03-05T00:00:00"/>
        <d v="2020-07-05T00:00:00"/>
        <d v="2020-08-05T00:00:00"/>
        <d v="2020-12-05T00:00:00"/>
        <d v="2020-05-13T00:00:00"/>
        <d v="2020-05-15T00:00:00"/>
        <d v="2020-05-17T00:00:00"/>
        <d v="2020-05-19T00:00:00"/>
        <d v="2020-05-21T00:00:00"/>
        <d v="2020-05-24T00:00:00"/>
        <d v="2020-05-26T00:00:00"/>
        <d v="2020-05-27T00:00:00"/>
        <d v="2020-05-28T00:00:00"/>
        <d v="2020-02-06T00:00:00"/>
        <d v="2020-05-06T00:00:00"/>
        <d v="2020-08-06T00:00:00"/>
        <d v="2020-09-06T00:00:00"/>
        <d v="2020-12-06T00:00:00"/>
        <d v="2020-06-14T00:00:00"/>
        <d v="2020-06-15T00:00:00"/>
        <d v="2020-06-18T00:00:00"/>
        <d v="2020-06-23T00:00:00"/>
        <d v="2020-06-24T00:00:00"/>
        <d v="2020-06-27T00:00:00"/>
        <d v="2020-06-29T00:00:00"/>
        <d v="1900-06-15T00:00:00" u="1"/>
      </sharedItems>
      <fieldGroup par="17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ustomer Name" numFmtId="0">
      <sharedItems/>
    </cacheField>
    <cacheField name="Company Name" numFmtId="0">
      <sharedItems count="9">
        <s v="Bankia"/>
        <s v="Affinity"/>
        <s v="Telmark"/>
        <s v="Port Royale"/>
        <s v="Secspace"/>
        <s v="MarkPlus"/>
        <s v="Vento"/>
        <s v="Milago"/>
        <s v="Cruise"/>
      </sharedItems>
    </cacheField>
    <cacheField name="Model" numFmtId="0">
      <sharedItems/>
    </cacheField>
    <cacheField name="Color" numFmtId="0">
      <sharedItems/>
    </cacheField>
    <cacheField name="Item Code" numFmtId="0">
      <sharedItems/>
    </cacheField>
    <cacheField name="Number" numFmtId="1">
      <sharedItems containsSemiMixedTypes="0" containsString="0" containsNumber="1" containsInteger="1" minValue="8" maxValue="50"/>
    </cacheField>
    <cacheField name="Price / Unit" numFmtId="168">
      <sharedItems containsSemiMixedTypes="0" containsString="0" containsNumber="1" containsInteger="1" minValue="220" maxValue="375"/>
    </cacheField>
    <cacheField name="Total" numFmtId="166">
      <sharedItems containsSemiMixedTypes="0" containsString="0" containsNumber="1" containsInteger="1" minValue="2200" maxValue="15750"/>
    </cacheField>
    <cacheField name="Discount" numFmtId="0">
      <sharedItems/>
    </cacheField>
    <cacheField name="Months (Date)" numFmtId="0" databaseField="0">
      <fieldGroup base="1">
        <rangePr groupBy="months" startDate="2020-01-03T00:00:00" endDate="2020-12-07T00:00:00"/>
        <groupItems count="14">
          <s v="&lt;03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12/2020"/>
        </groupItems>
      </fieldGroup>
    </cacheField>
    <cacheField name="Quarters (Date)" numFmtId="0" databaseField="0">
      <fieldGroup base="1">
        <rangePr groupBy="quarters" startDate="2020-01-03T00:00:00" endDate="2020-12-07T00:00:00"/>
        <groupItems count="6">
          <s v="&lt;03/01/2020"/>
          <s v="Qtr1"/>
          <s v="Qtr2"/>
          <s v="Qtr3"/>
          <s v="Qtr4"/>
          <s v="&gt;07/12/2020"/>
        </groupItems>
      </fieldGroup>
    </cacheField>
    <cacheField name="Years (Date)" numFmtId="0" databaseField="0">
      <fieldGroup base="1">
        <rangePr groupBy="years" startDate="2020-01-03T00:00:00" endDate="2020-12-07T00:00:00"/>
        <groupItems count="3">
          <s v="&lt;03/01/2020"/>
          <s v="2020"/>
          <s v="&gt;07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x v="0"/>
    <x v="0"/>
    <x v="0"/>
    <n v="132"/>
    <s v="Lucas Adams"/>
    <x v="0"/>
    <s v="Flash"/>
    <s v="black"/>
    <s v="F2248bl"/>
    <n v="15"/>
    <n v="235"/>
    <n v="3525"/>
    <s v="No"/>
  </r>
  <r>
    <n v="2"/>
    <x v="1"/>
    <x v="0"/>
    <x v="1"/>
    <x v="1"/>
    <n v="144"/>
    <s v="Christina Bell"/>
    <x v="1"/>
    <s v="Urban"/>
    <s v="red"/>
    <s v="U2683rd"/>
    <n v="22"/>
    <n v="260"/>
    <n v="5720"/>
    <s v="Yes"/>
  </r>
  <r>
    <n v="3"/>
    <x v="2"/>
    <x v="0"/>
    <x v="2"/>
    <x v="1"/>
    <n v="136"/>
    <s v="Emily Flores"/>
    <x v="2"/>
    <s v="Energy"/>
    <s v="black"/>
    <s v="E2376bl"/>
    <n v="16"/>
    <n v="350"/>
    <n v="5600"/>
    <s v="No"/>
  </r>
  <r>
    <n v="4"/>
    <x v="3"/>
    <x v="0"/>
    <x v="3"/>
    <x v="2"/>
    <n v="144"/>
    <s v="Christina Bell"/>
    <x v="1"/>
    <s v="Flash"/>
    <s v="brown"/>
    <s v="F2248br"/>
    <n v="30"/>
    <n v="235"/>
    <n v="7050"/>
    <s v="Yes"/>
  </r>
  <r>
    <n v="5"/>
    <x v="3"/>
    <x v="0"/>
    <x v="0"/>
    <x v="0"/>
    <n v="166"/>
    <s v="Dan Hill"/>
    <x v="3"/>
    <s v="Volt"/>
    <s v="gray"/>
    <s v="V2944gr"/>
    <n v="32"/>
    <n v="295"/>
    <n v="9440"/>
    <s v="Yes"/>
  </r>
  <r>
    <n v="6"/>
    <x v="4"/>
    <x v="0"/>
    <x v="4"/>
    <x v="0"/>
    <n v="136"/>
    <s v="Emily Flores"/>
    <x v="2"/>
    <s v="Energy"/>
    <s v="brown"/>
    <s v="E2376br"/>
    <n v="14"/>
    <n v="350"/>
    <n v="4900"/>
    <s v="No"/>
  </r>
  <r>
    <n v="7"/>
    <x v="5"/>
    <x v="0"/>
    <x v="5"/>
    <x v="2"/>
    <n v="152"/>
    <s v="Rob Nelson"/>
    <x v="4"/>
    <s v="Cosmo"/>
    <s v="white"/>
    <s v="C2699wh"/>
    <n v="8"/>
    <n v="375"/>
    <n v="3000"/>
    <s v="No"/>
  </r>
  <r>
    <n v="8"/>
    <x v="6"/>
    <x v="0"/>
    <x v="1"/>
    <x v="1"/>
    <n v="132"/>
    <s v="Lucas Adams"/>
    <x v="0"/>
    <s v="Flash"/>
    <s v="brown"/>
    <s v="F2248br"/>
    <n v="22"/>
    <n v="235"/>
    <n v="5170"/>
    <s v="Yes"/>
  </r>
  <r>
    <n v="9"/>
    <x v="6"/>
    <x v="0"/>
    <x v="2"/>
    <x v="1"/>
    <n v="136"/>
    <s v="Emily Flores"/>
    <x v="2"/>
    <s v="Urban"/>
    <s v="brown"/>
    <s v="U2683br"/>
    <n v="40"/>
    <n v="260"/>
    <n v="10400"/>
    <s v="Yes"/>
  </r>
  <r>
    <n v="10"/>
    <x v="7"/>
    <x v="0"/>
    <x v="0"/>
    <x v="0"/>
    <n v="166"/>
    <s v="Dan Hill"/>
    <x v="3"/>
    <s v="Energy"/>
    <s v="black"/>
    <s v="E2376bl"/>
    <n v="25"/>
    <n v="350"/>
    <n v="8750"/>
    <s v="Yes"/>
  </r>
  <r>
    <n v="11"/>
    <x v="8"/>
    <x v="0"/>
    <x v="5"/>
    <x v="2"/>
    <n v="157"/>
    <s v="Matt Reed"/>
    <x v="5"/>
    <s v="Energy"/>
    <s v="black"/>
    <s v="E2376bl"/>
    <n v="33"/>
    <n v="350"/>
    <n v="11550"/>
    <s v="Yes"/>
  </r>
  <r>
    <n v="12"/>
    <x v="9"/>
    <x v="1"/>
    <x v="3"/>
    <x v="2"/>
    <n v="178"/>
    <s v="Amanda Wood"/>
    <x v="6"/>
    <s v="Volt"/>
    <s v="white"/>
    <s v="V2944wh"/>
    <n v="15"/>
    <n v="295"/>
    <n v="4425"/>
    <s v="No"/>
  </r>
  <r>
    <n v="13"/>
    <x v="10"/>
    <x v="1"/>
    <x v="0"/>
    <x v="0"/>
    <n v="180"/>
    <s v="Sam Cooper"/>
    <x v="7"/>
    <s v="Cosmo"/>
    <s v="gray"/>
    <s v="C2699gr"/>
    <n v="10"/>
    <n v="375"/>
    <n v="3750"/>
    <s v="No"/>
  </r>
  <r>
    <n v="14"/>
    <x v="11"/>
    <x v="1"/>
    <x v="6"/>
    <x v="1"/>
    <n v="132"/>
    <s v="Lucas Adams"/>
    <x v="0"/>
    <s v="Urban"/>
    <s v="brown"/>
    <s v="U2683br"/>
    <n v="45"/>
    <n v="260"/>
    <n v="11700"/>
    <s v="Yes"/>
  </r>
  <r>
    <n v="15"/>
    <x v="12"/>
    <x v="1"/>
    <x v="1"/>
    <x v="1"/>
    <n v="180"/>
    <s v="Sam Cooper"/>
    <x v="7"/>
    <s v="Energy"/>
    <s v="white"/>
    <s v="E2376wh"/>
    <n v="32"/>
    <n v="350"/>
    <n v="11200"/>
    <s v="Yes"/>
  </r>
  <r>
    <n v="16"/>
    <x v="13"/>
    <x v="1"/>
    <x v="3"/>
    <x v="2"/>
    <n v="166"/>
    <s v="Dan Hill"/>
    <x v="3"/>
    <s v="Energy"/>
    <s v="black"/>
    <s v="E2376bl"/>
    <n v="28"/>
    <n v="350"/>
    <n v="9800"/>
    <s v="Yes"/>
  </r>
  <r>
    <n v="17"/>
    <x v="14"/>
    <x v="1"/>
    <x v="2"/>
    <x v="1"/>
    <n v="162"/>
    <s v="Denise Harris"/>
    <x v="8"/>
    <s v="Aero"/>
    <s v="red"/>
    <s v="A2258rd"/>
    <n v="10"/>
    <n v="220"/>
    <n v="2200"/>
    <s v="No"/>
  </r>
  <r>
    <n v="18"/>
    <x v="15"/>
    <x v="1"/>
    <x v="0"/>
    <x v="0"/>
    <n v="136"/>
    <s v="Emily Flores"/>
    <x v="2"/>
    <s v="Urban"/>
    <s v="brown"/>
    <s v="U2683br"/>
    <n v="16"/>
    <n v="260"/>
    <n v="4160"/>
    <s v="No"/>
  </r>
  <r>
    <n v="19"/>
    <x v="16"/>
    <x v="1"/>
    <x v="5"/>
    <x v="2"/>
    <n v="132"/>
    <s v="Lucas Adams"/>
    <x v="0"/>
    <s v="Flash"/>
    <s v="brown"/>
    <s v="F2248br"/>
    <n v="35"/>
    <n v="235"/>
    <n v="8225"/>
    <s v="Yes"/>
  </r>
  <r>
    <n v="20"/>
    <x v="17"/>
    <x v="1"/>
    <x v="1"/>
    <x v="1"/>
    <n v="132"/>
    <s v="Lucas Adams"/>
    <x v="0"/>
    <s v="Volt"/>
    <s v="black"/>
    <s v="V2944bl"/>
    <n v="12"/>
    <n v="295"/>
    <n v="3540"/>
    <s v="No"/>
  </r>
  <r>
    <n v="21"/>
    <x v="18"/>
    <x v="1"/>
    <x v="3"/>
    <x v="2"/>
    <n v="136"/>
    <s v="Emily Flores"/>
    <x v="2"/>
    <s v="Cosmo"/>
    <s v="gray"/>
    <s v="C2699gr"/>
    <n v="40"/>
    <n v="375"/>
    <n v="15000"/>
    <s v="Yes"/>
  </r>
  <r>
    <n v="22"/>
    <x v="19"/>
    <x v="1"/>
    <x v="4"/>
    <x v="0"/>
    <n v="144"/>
    <s v="Christina Bell"/>
    <x v="1"/>
    <s v="Energy"/>
    <s v="brown"/>
    <s v="E2376br"/>
    <n v="10"/>
    <n v="350"/>
    <n v="3500"/>
    <s v="No"/>
  </r>
  <r>
    <n v="23"/>
    <x v="20"/>
    <x v="2"/>
    <x v="2"/>
    <x v="1"/>
    <n v="132"/>
    <s v="Lucas Adams"/>
    <x v="0"/>
    <s v="Cosmo"/>
    <s v="black"/>
    <s v="C2699bl"/>
    <n v="25"/>
    <n v="375"/>
    <n v="9375"/>
    <s v="Yes"/>
  </r>
  <r>
    <n v="24"/>
    <x v="21"/>
    <x v="2"/>
    <x v="6"/>
    <x v="1"/>
    <n v="162"/>
    <s v="Denise Harris"/>
    <x v="8"/>
    <s v="Urban"/>
    <s v="black"/>
    <s v="U2683bl"/>
    <n v="50"/>
    <n v="260"/>
    <n v="13000"/>
    <s v="Yes"/>
  </r>
  <r>
    <n v="25"/>
    <x v="22"/>
    <x v="2"/>
    <x v="1"/>
    <x v="1"/>
    <n v="180"/>
    <s v="Sam Cooper"/>
    <x v="7"/>
    <s v="Flash"/>
    <s v="white"/>
    <s v="F2248wh"/>
    <n v="22"/>
    <n v="235"/>
    <n v="5170"/>
    <s v="Yes"/>
  </r>
  <r>
    <n v="26"/>
    <x v="23"/>
    <x v="2"/>
    <x v="0"/>
    <x v="0"/>
    <n v="144"/>
    <s v="Christina Bell"/>
    <x v="1"/>
    <s v="Volt"/>
    <s v="brown"/>
    <s v="V2944br"/>
    <n v="15"/>
    <n v="295"/>
    <n v="4425"/>
    <s v="No"/>
  </r>
  <r>
    <n v="27"/>
    <x v="24"/>
    <x v="2"/>
    <x v="4"/>
    <x v="0"/>
    <n v="166"/>
    <s v="Dan Hill"/>
    <x v="3"/>
    <s v="Aero"/>
    <s v="white"/>
    <s v="A2258wh"/>
    <n v="10"/>
    <n v="220"/>
    <n v="2200"/>
    <s v="No"/>
  </r>
  <r>
    <n v="28"/>
    <x v="25"/>
    <x v="2"/>
    <x v="3"/>
    <x v="2"/>
    <n v="178"/>
    <s v="Amanda Wood"/>
    <x v="6"/>
    <s v="Energy"/>
    <s v="black"/>
    <s v="E2376bl"/>
    <n v="20"/>
    <n v="350"/>
    <n v="7000"/>
    <s v="Yes"/>
  </r>
  <r>
    <n v="29"/>
    <x v="26"/>
    <x v="2"/>
    <x v="6"/>
    <x v="1"/>
    <n v="157"/>
    <s v="Matt Reed"/>
    <x v="5"/>
    <s v="Flash"/>
    <s v="gray"/>
    <s v="F2248gr"/>
    <n v="14"/>
    <n v="235"/>
    <n v="3290"/>
    <s v="No"/>
  </r>
  <r>
    <n v="30"/>
    <x v="27"/>
    <x v="2"/>
    <x v="1"/>
    <x v="1"/>
    <n v="152"/>
    <s v="Rob Nelson"/>
    <x v="4"/>
    <s v="Aero"/>
    <s v="gray"/>
    <s v="A2258gr"/>
    <n v="28"/>
    <n v="220"/>
    <n v="6160"/>
    <s v="Yes"/>
  </r>
  <r>
    <n v="31"/>
    <x v="28"/>
    <x v="2"/>
    <x v="6"/>
    <x v="1"/>
    <n v="162"/>
    <s v="Denise Harris"/>
    <x v="8"/>
    <s v="Flash"/>
    <s v="black"/>
    <s v="F2248bl"/>
    <n v="12"/>
    <n v="235"/>
    <n v="2820"/>
    <s v="No"/>
  </r>
  <r>
    <n v="32"/>
    <x v="29"/>
    <x v="2"/>
    <x v="0"/>
    <x v="0"/>
    <n v="180"/>
    <s v="Sam Cooper"/>
    <x v="7"/>
    <s v="Volt"/>
    <s v="white"/>
    <s v="V2944wh"/>
    <n v="35"/>
    <n v="295"/>
    <n v="10325"/>
    <s v="Yes"/>
  </r>
  <r>
    <n v="33"/>
    <x v="30"/>
    <x v="2"/>
    <x v="3"/>
    <x v="2"/>
    <n v="178"/>
    <s v="Amanda Wood"/>
    <x v="6"/>
    <s v="Cosmo"/>
    <s v="white"/>
    <s v="C2699wh"/>
    <n v="20"/>
    <n v="375"/>
    <n v="7500"/>
    <s v="Yes"/>
  </r>
  <r>
    <n v="34"/>
    <x v="31"/>
    <x v="2"/>
    <x v="4"/>
    <x v="0"/>
    <n v="152"/>
    <s v="Rob Nelson"/>
    <x v="4"/>
    <s v="Aero"/>
    <s v="gray"/>
    <s v="A2258gr"/>
    <n v="45"/>
    <n v="220"/>
    <n v="9900"/>
    <s v="Yes"/>
  </r>
  <r>
    <n v="35"/>
    <x v="32"/>
    <x v="3"/>
    <x v="1"/>
    <x v="1"/>
    <n v="136"/>
    <s v="Emily Flores"/>
    <x v="2"/>
    <s v="Cosmo"/>
    <s v="black"/>
    <s v="C2699bl"/>
    <n v="15"/>
    <n v="375"/>
    <n v="5625"/>
    <s v="No"/>
  </r>
  <r>
    <n v="36"/>
    <x v="33"/>
    <x v="3"/>
    <x v="6"/>
    <x v="1"/>
    <n v="132"/>
    <s v="Lucas Adams"/>
    <x v="0"/>
    <s v="Energy"/>
    <s v="black"/>
    <s v="E2376bl"/>
    <n v="14"/>
    <n v="350"/>
    <n v="4900"/>
    <s v="No"/>
  </r>
  <r>
    <n v="37"/>
    <x v="34"/>
    <x v="3"/>
    <x v="3"/>
    <x v="2"/>
    <n v="157"/>
    <s v="Matt Reed"/>
    <x v="5"/>
    <s v="Volt"/>
    <s v="gray"/>
    <s v="V2944gr"/>
    <n v="32"/>
    <n v="295"/>
    <n v="9440"/>
    <s v="Yes"/>
  </r>
  <r>
    <n v="38"/>
    <x v="35"/>
    <x v="3"/>
    <x v="2"/>
    <x v="1"/>
    <n v="132"/>
    <s v="Lucas Adams"/>
    <x v="0"/>
    <s v="Urban"/>
    <s v="black"/>
    <s v="U2683bl"/>
    <n v="40"/>
    <n v="260"/>
    <n v="10400"/>
    <s v="Yes"/>
  </r>
  <r>
    <n v="39"/>
    <x v="36"/>
    <x v="3"/>
    <x v="4"/>
    <x v="0"/>
    <n v="166"/>
    <s v="Dan Hill"/>
    <x v="3"/>
    <s v="Flash"/>
    <s v="black"/>
    <s v="F2248bl"/>
    <n v="45"/>
    <n v="235"/>
    <n v="10575"/>
    <s v="Yes"/>
  </r>
  <r>
    <n v="40"/>
    <x v="36"/>
    <x v="3"/>
    <x v="1"/>
    <x v="1"/>
    <n v="180"/>
    <s v="Sam Cooper"/>
    <x v="7"/>
    <s v="Aero"/>
    <s v="white"/>
    <s v="A2258wh"/>
    <n v="24"/>
    <n v="220"/>
    <n v="5280"/>
    <s v="Yes"/>
  </r>
  <r>
    <n v="41"/>
    <x v="37"/>
    <x v="3"/>
    <x v="6"/>
    <x v="1"/>
    <n v="132"/>
    <s v="Lucas Adams"/>
    <x v="0"/>
    <s v="Cosmo"/>
    <s v="black"/>
    <s v="C2699bl"/>
    <n v="30"/>
    <n v="375"/>
    <n v="11250"/>
    <s v="Yes"/>
  </r>
  <r>
    <n v="42"/>
    <x v="38"/>
    <x v="3"/>
    <x v="6"/>
    <x v="1"/>
    <n v="144"/>
    <s v="Christina Bell"/>
    <x v="1"/>
    <s v="Urban"/>
    <s v="red"/>
    <s v="U2683rd"/>
    <n v="15"/>
    <n v="260"/>
    <n v="3900"/>
    <s v="No"/>
  </r>
  <r>
    <n v="43"/>
    <x v="39"/>
    <x v="3"/>
    <x v="4"/>
    <x v="0"/>
    <n v="157"/>
    <s v="Matt Reed"/>
    <x v="5"/>
    <s v="Cosmo"/>
    <s v="black"/>
    <s v="C2699bl"/>
    <n v="15"/>
    <n v="375"/>
    <n v="5625"/>
    <s v="No"/>
  </r>
  <r>
    <n v="44"/>
    <x v="40"/>
    <x v="3"/>
    <x v="0"/>
    <x v="0"/>
    <n v="180"/>
    <s v="Sam Cooper"/>
    <x v="7"/>
    <s v="Volt"/>
    <s v="brown"/>
    <s v="V2944br"/>
    <n v="42"/>
    <n v="295"/>
    <n v="12390"/>
    <s v="Yes"/>
  </r>
  <r>
    <n v="45"/>
    <x v="41"/>
    <x v="3"/>
    <x v="0"/>
    <x v="0"/>
    <n v="132"/>
    <s v="Lucas Adams"/>
    <x v="0"/>
    <s v="Energy"/>
    <s v="black"/>
    <s v="E2376bl"/>
    <n v="26"/>
    <n v="350"/>
    <n v="9100"/>
    <s v="Yes"/>
  </r>
  <r>
    <n v="46"/>
    <x v="42"/>
    <x v="3"/>
    <x v="3"/>
    <x v="2"/>
    <n v="162"/>
    <s v="Denise Harris"/>
    <x v="8"/>
    <s v="Urban"/>
    <s v="gray"/>
    <s v="U2683gr"/>
    <n v="35"/>
    <n v="260"/>
    <n v="9100"/>
    <s v="Yes"/>
  </r>
  <r>
    <n v="47"/>
    <x v="43"/>
    <x v="3"/>
    <x v="4"/>
    <x v="0"/>
    <n v="144"/>
    <s v="Christina Bell"/>
    <x v="1"/>
    <s v="Aero"/>
    <s v="white"/>
    <s v="A2258wh"/>
    <n v="32"/>
    <n v="220"/>
    <n v="7040"/>
    <s v="Yes"/>
  </r>
  <r>
    <n v="48"/>
    <x v="44"/>
    <x v="3"/>
    <x v="6"/>
    <x v="1"/>
    <n v="132"/>
    <s v="Lucas Adams"/>
    <x v="0"/>
    <s v="Volt"/>
    <s v="brown"/>
    <s v="V2944br"/>
    <n v="18"/>
    <n v="295"/>
    <n v="5310"/>
    <s v="No"/>
  </r>
  <r>
    <n v="49"/>
    <x v="44"/>
    <x v="3"/>
    <x v="3"/>
    <x v="2"/>
    <n v="180"/>
    <s v="Sam Cooper"/>
    <x v="7"/>
    <s v="Energy"/>
    <s v="black"/>
    <s v="E2376bl"/>
    <n v="22"/>
    <n v="350"/>
    <n v="7700"/>
    <s v="Yes"/>
  </r>
  <r>
    <n v="50"/>
    <x v="45"/>
    <x v="3"/>
    <x v="5"/>
    <x v="2"/>
    <n v="162"/>
    <s v="Denise Harris"/>
    <x v="8"/>
    <s v="Flash"/>
    <s v="gray"/>
    <s v="F2248gr"/>
    <n v="38"/>
    <n v="235"/>
    <n v="8930"/>
    <s v="Yes"/>
  </r>
  <r>
    <n v="51"/>
    <x v="46"/>
    <x v="4"/>
    <x v="0"/>
    <x v="0"/>
    <n v="180"/>
    <s v="Sam Cooper"/>
    <x v="7"/>
    <s v="Aero"/>
    <s v="black"/>
    <s v="A2258bl"/>
    <n v="42"/>
    <n v="220"/>
    <n v="9240"/>
    <s v="Yes"/>
  </r>
  <r>
    <n v="52"/>
    <x v="47"/>
    <x v="4"/>
    <x v="6"/>
    <x v="1"/>
    <n v="162"/>
    <s v="Denise Harris"/>
    <x v="8"/>
    <s v="Volt"/>
    <s v="red"/>
    <s v="V2944rd"/>
    <n v="15"/>
    <n v="295"/>
    <n v="4425"/>
    <s v="No"/>
  </r>
  <r>
    <n v="53"/>
    <x v="48"/>
    <x v="4"/>
    <x v="3"/>
    <x v="2"/>
    <n v="136"/>
    <s v="Emily Flores"/>
    <x v="2"/>
    <s v="Cosmo"/>
    <s v="gray"/>
    <s v="C2699gr"/>
    <n v="10"/>
    <n v="375"/>
    <n v="3750"/>
    <s v="No"/>
  </r>
  <r>
    <n v="54"/>
    <x v="49"/>
    <x v="4"/>
    <x v="2"/>
    <x v="1"/>
    <n v="136"/>
    <s v="Emily Flores"/>
    <x v="2"/>
    <s v="Flash"/>
    <s v="black"/>
    <s v="F2248bl"/>
    <n v="26"/>
    <n v="235"/>
    <n v="6110"/>
    <s v="Yes"/>
  </r>
  <r>
    <n v="55"/>
    <x v="50"/>
    <x v="4"/>
    <x v="4"/>
    <x v="0"/>
    <n v="152"/>
    <s v="Rob Nelson"/>
    <x v="4"/>
    <s v="Flash"/>
    <s v="red"/>
    <s v="F2248rd"/>
    <n v="40"/>
    <n v="235"/>
    <n v="9400"/>
    <s v="Yes"/>
  </r>
  <r>
    <n v="56"/>
    <x v="51"/>
    <x v="4"/>
    <x v="5"/>
    <x v="2"/>
    <n v="180"/>
    <s v="Sam Cooper"/>
    <x v="7"/>
    <s v="Urban"/>
    <s v="black"/>
    <s v="U2683bl"/>
    <n v="30"/>
    <n v="260"/>
    <n v="7800"/>
    <s v="Yes"/>
  </r>
  <r>
    <n v="57"/>
    <x v="52"/>
    <x v="4"/>
    <x v="3"/>
    <x v="2"/>
    <n v="152"/>
    <s v="Rob Nelson"/>
    <x v="4"/>
    <s v="Energy"/>
    <s v="gray"/>
    <s v="E2376gr"/>
    <n v="26"/>
    <n v="350"/>
    <n v="9100"/>
    <s v="Yes"/>
  </r>
  <r>
    <n v="58"/>
    <x v="53"/>
    <x v="4"/>
    <x v="4"/>
    <x v="0"/>
    <n v="132"/>
    <s v="Lucas Adams"/>
    <x v="0"/>
    <s v="Volt"/>
    <s v="black"/>
    <s v="V2944bl"/>
    <n v="18"/>
    <n v="295"/>
    <n v="5310"/>
    <s v="No"/>
  </r>
  <r>
    <n v="59"/>
    <x v="54"/>
    <x v="4"/>
    <x v="2"/>
    <x v="1"/>
    <n v="180"/>
    <s v="Sam Cooper"/>
    <x v="7"/>
    <s v="Flash"/>
    <s v="gray"/>
    <s v="F2248gr"/>
    <n v="22"/>
    <n v="235"/>
    <n v="5170"/>
    <s v="Yes"/>
  </r>
  <r>
    <n v="60"/>
    <x v="55"/>
    <x v="4"/>
    <x v="3"/>
    <x v="2"/>
    <n v="144"/>
    <s v="Christina Bell"/>
    <x v="1"/>
    <s v="Energy"/>
    <s v="black"/>
    <s v="E2376bl"/>
    <n v="42"/>
    <n v="350"/>
    <n v="14700"/>
    <s v="Yes"/>
  </r>
  <r>
    <n v="61"/>
    <x v="55"/>
    <x v="4"/>
    <x v="6"/>
    <x v="1"/>
    <n v="162"/>
    <s v="Denise Harris"/>
    <x v="8"/>
    <s v="Energy"/>
    <s v="white"/>
    <s v="E2376wh"/>
    <n v="45"/>
    <n v="350"/>
    <n v="15750"/>
    <s v="Yes"/>
  </r>
  <r>
    <n v="62"/>
    <x v="56"/>
    <x v="4"/>
    <x v="3"/>
    <x v="2"/>
    <n v="132"/>
    <s v="Lucas Adams"/>
    <x v="0"/>
    <s v="Volt"/>
    <s v="red"/>
    <s v="V2944rd"/>
    <n v="20"/>
    <n v="295"/>
    <n v="5900"/>
    <s v="Yes"/>
  </r>
  <r>
    <n v="63"/>
    <x v="57"/>
    <x v="4"/>
    <x v="0"/>
    <x v="0"/>
    <n v="136"/>
    <s v="Emily Flores"/>
    <x v="2"/>
    <s v="Volt"/>
    <s v="black"/>
    <s v="V2944bl"/>
    <n v="22"/>
    <n v="295"/>
    <n v="6490"/>
    <s v="Yes"/>
  </r>
  <r>
    <n v="64"/>
    <x v="58"/>
    <x v="4"/>
    <x v="5"/>
    <x v="2"/>
    <n v="157"/>
    <s v="Matt Reed"/>
    <x v="5"/>
    <s v="Aero"/>
    <s v="white"/>
    <s v="A2258wh"/>
    <n v="15"/>
    <n v="220"/>
    <n v="3300"/>
    <s v="No"/>
  </r>
  <r>
    <n v="65"/>
    <x v="59"/>
    <x v="4"/>
    <x v="4"/>
    <x v="0"/>
    <n v="132"/>
    <s v="Lucas Adams"/>
    <x v="0"/>
    <s v="Flash"/>
    <s v="brown"/>
    <s v="F2248br"/>
    <n v="35"/>
    <n v="235"/>
    <n v="8225"/>
    <s v="Yes"/>
  </r>
  <r>
    <n v="66"/>
    <x v="60"/>
    <x v="5"/>
    <x v="5"/>
    <x v="2"/>
    <n v="178"/>
    <s v="Amanda Wood"/>
    <x v="6"/>
    <s v="Cosmo"/>
    <s v="gray"/>
    <s v="C2699gr"/>
    <n v="33"/>
    <n v="375"/>
    <n v="12375"/>
    <s v="Yes"/>
  </r>
  <r>
    <n v="67"/>
    <x v="61"/>
    <x v="5"/>
    <x v="3"/>
    <x v="2"/>
    <n v="144"/>
    <s v="Christina Bell"/>
    <x v="1"/>
    <s v="Urban"/>
    <s v="black"/>
    <s v="U2683bl"/>
    <n v="22"/>
    <n v="260"/>
    <n v="5720"/>
    <s v="Yes"/>
  </r>
  <r>
    <n v="68"/>
    <x v="61"/>
    <x v="5"/>
    <x v="5"/>
    <x v="2"/>
    <n v="136"/>
    <s v="Emily Flores"/>
    <x v="2"/>
    <s v="Urban"/>
    <s v="gray"/>
    <s v="U2683gr"/>
    <n v="26"/>
    <n v="260"/>
    <n v="6760"/>
    <s v="Yes"/>
  </r>
  <r>
    <n v="69"/>
    <x v="62"/>
    <x v="5"/>
    <x v="0"/>
    <x v="0"/>
    <n v="132"/>
    <s v="Lucas Adams"/>
    <x v="0"/>
    <s v="Aero"/>
    <s v="red"/>
    <s v="A2258rd"/>
    <n v="16"/>
    <n v="220"/>
    <n v="3520"/>
    <s v="No"/>
  </r>
  <r>
    <n v="70"/>
    <x v="63"/>
    <x v="5"/>
    <x v="6"/>
    <x v="1"/>
    <n v="178"/>
    <s v="Amanda Wood"/>
    <x v="6"/>
    <s v="Volt"/>
    <s v="black"/>
    <s v="V2944bl"/>
    <n v="10"/>
    <n v="295"/>
    <n v="2950"/>
    <s v="No"/>
  </r>
  <r>
    <n v="71"/>
    <x v="63"/>
    <x v="5"/>
    <x v="2"/>
    <x v="1"/>
    <n v="162"/>
    <s v="Denise Harris"/>
    <x v="8"/>
    <s v="Urban"/>
    <s v="black"/>
    <s v="U2683bl"/>
    <n v="40"/>
    <n v="260"/>
    <n v="10400"/>
    <s v="Yes"/>
  </r>
  <r>
    <n v="72"/>
    <x v="64"/>
    <x v="5"/>
    <x v="1"/>
    <x v="1"/>
    <n v="157"/>
    <s v="Matt Reed"/>
    <x v="5"/>
    <s v="Flash"/>
    <s v="brown"/>
    <s v="F2248br"/>
    <n v="15"/>
    <n v="235"/>
    <n v="3525"/>
    <s v="No"/>
  </r>
  <r>
    <n v="73"/>
    <x v="65"/>
    <x v="5"/>
    <x v="4"/>
    <x v="0"/>
    <n v="132"/>
    <s v="Lucas Adams"/>
    <x v="0"/>
    <s v="Cosmo"/>
    <s v="gray"/>
    <s v="C2699gr"/>
    <n v="25"/>
    <n v="375"/>
    <n v="9375"/>
    <s v="Yes"/>
  </r>
  <r>
    <n v="74"/>
    <x v="66"/>
    <x v="5"/>
    <x v="0"/>
    <x v="0"/>
    <n v="144"/>
    <s v="Christina Bell"/>
    <x v="1"/>
    <s v="Volt"/>
    <s v="gray"/>
    <s v="V2944gr"/>
    <n v="20"/>
    <n v="295"/>
    <n v="5900"/>
    <s v="Yes"/>
  </r>
  <r>
    <n v="75"/>
    <x v="67"/>
    <x v="5"/>
    <x v="5"/>
    <x v="2"/>
    <n v="166"/>
    <s v="Dan Hill"/>
    <x v="3"/>
    <s v="Urban"/>
    <s v="red"/>
    <s v="U2683rd"/>
    <n v="35"/>
    <n v="260"/>
    <n v="9100"/>
    <s v="Yes"/>
  </r>
  <r>
    <n v="76"/>
    <x v="68"/>
    <x v="5"/>
    <x v="3"/>
    <x v="2"/>
    <n v="178"/>
    <s v="Amanda Wood"/>
    <x v="6"/>
    <s v="Energy"/>
    <s v="black"/>
    <s v="E2376bl"/>
    <n v="22"/>
    <n v="350"/>
    <n v="7700"/>
    <s v="Yes"/>
  </r>
  <r>
    <n v="77"/>
    <x v="69"/>
    <x v="5"/>
    <x v="1"/>
    <x v="1"/>
    <n v="166"/>
    <s v="Dan Hill"/>
    <x v="3"/>
    <s v="Aero"/>
    <s v="white"/>
    <s v="A2258wh"/>
    <n v="16"/>
    <n v="220"/>
    <n v="3520"/>
    <s v="No"/>
  </r>
  <r>
    <n v="78"/>
    <x v="70"/>
    <x v="5"/>
    <x v="2"/>
    <x v="1"/>
    <n v="162"/>
    <s v="Denise Harris"/>
    <x v="8"/>
    <s v="Volt"/>
    <s v="black"/>
    <s v="V2944bl"/>
    <n v="50"/>
    <n v="295"/>
    <n v="14750"/>
    <s v="Yes"/>
  </r>
  <r>
    <n v="79"/>
    <x v="71"/>
    <x v="5"/>
    <x v="4"/>
    <x v="0"/>
    <n v="178"/>
    <s v="Amanda Wood"/>
    <x v="6"/>
    <s v="Cosmo"/>
    <s v="gray"/>
    <s v="C2699gr"/>
    <n v="32"/>
    <n v="375"/>
    <n v="12000"/>
    <s v="Yes"/>
  </r>
  <r>
    <n v="80"/>
    <x v="71"/>
    <x v="5"/>
    <x v="1"/>
    <x v="1"/>
    <n v="136"/>
    <s v="Emily Flores"/>
    <x v="2"/>
    <s v="Flash"/>
    <s v="white"/>
    <s v="F2248wh"/>
    <n v="14"/>
    <n v="235"/>
    <n v="329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0724E-0A86-419E-9179-9D71B0292526}" name="PivotTable8" cacheId="1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7">
  <location ref="M3:N7" firstHeaderRow="1" firstDataRow="1" firstDataCol="1"/>
  <pivotFields count="18">
    <pivotField compact="0" outline="0" showAll="0"/>
    <pivotField compact="0" numFmtId="14" outline="0" showAll="0">
      <items count="74">
        <item m="1" x="72"/>
        <item x="20"/>
        <item x="46"/>
        <item x="4"/>
        <item x="5"/>
        <item x="6"/>
        <item x="7"/>
        <item x="8"/>
        <item x="0"/>
        <item x="32"/>
        <item x="60"/>
        <item x="14"/>
        <item x="15"/>
        <item x="16"/>
        <item x="17"/>
        <item x="18"/>
        <item x="19"/>
        <item x="47"/>
        <item x="26"/>
        <item x="27"/>
        <item x="28"/>
        <item x="29"/>
        <item x="30"/>
        <item x="31"/>
        <item x="9"/>
        <item x="21"/>
        <item x="37"/>
        <item x="38"/>
        <item x="39"/>
        <item x="40"/>
        <item x="41"/>
        <item x="42"/>
        <item x="43"/>
        <item x="44"/>
        <item x="45"/>
        <item x="61"/>
        <item x="51"/>
        <item x="52"/>
        <item x="53"/>
        <item x="54"/>
        <item x="55"/>
        <item x="56"/>
        <item x="57"/>
        <item x="58"/>
        <item x="59"/>
        <item x="1"/>
        <item x="33"/>
        <item x="65"/>
        <item x="67"/>
        <item x="68"/>
        <item x="69"/>
        <item x="70"/>
        <item x="71"/>
        <item x="10"/>
        <item x="22"/>
        <item x="34"/>
        <item x="48"/>
        <item x="11"/>
        <item x="49"/>
        <item x="62"/>
        <item x="2"/>
        <item x="23"/>
        <item x="63"/>
        <item x="12"/>
        <item x="24"/>
        <item x="35"/>
        <item x="3"/>
        <item x="13"/>
        <item x="25"/>
        <item x="36"/>
        <item x="50"/>
        <item x="64"/>
        <item x="66"/>
        <item t="default"/>
      </items>
    </pivotField>
    <pivotField compact="0" outline="0" multipleItemSelectionAllowed="1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numFmtId="1" outline="0" showAll="0"/>
    <pivotField dataField="1" compact="0" numFmtId="168" outline="0" showAll="0"/>
    <pivotField compact="0" numFmtId="166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compact="0" outline="0" showAll="0">
      <items count="4">
        <item sd="0" x="1"/>
        <item sd="0"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/ Unit" fld="12" subtotal="average" baseField="4" baseItem="0"/>
  </dataFields>
  <formats count="2">
    <format dxfId="8">
      <pivotArea grandRow="1" outline="0" collapsedLevelsAreSubtotals="1" fieldPosition="0"/>
    </format>
    <format dxfId="9">
      <pivotArea outline="0" fieldPosition="0">
        <references count="1">
          <reference field="4" count="0" selected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77AB1-DADE-4A88-82AC-D0D9728516E4}" name="PivotTable5" cacheId="1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7">
  <location ref="J3:K7" firstHeaderRow="1" firstDataRow="1" firstDataCol="1" rowPageCount="1" colPageCount="1"/>
  <pivotFields count="18">
    <pivotField compact="0" outline="0" showAll="0"/>
    <pivotField compact="0" numFmtId="14" outline="0" showAll="0">
      <items count="74">
        <item m="1" x="72"/>
        <item x="20"/>
        <item x="46"/>
        <item x="4"/>
        <item x="5"/>
        <item x="6"/>
        <item x="7"/>
        <item x="8"/>
        <item x="0"/>
        <item x="32"/>
        <item x="60"/>
        <item x="14"/>
        <item x="15"/>
        <item x="16"/>
        <item x="17"/>
        <item x="18"/>
        <item x="19"/>
        <item x="47"/>
        <item x="26"/>
        <item x="27"/>
        <item x="28"/>
        <item x="29"/>
        <item x="30"/>
        <item x="31"/>
        <item x="9"/>
        <item x="21"/>
        <item x="37"/>
        <item x="38"/>
        <item x="39"/>
        <item x="40"/>
        <item x="41"/>
        <item x="42"/>
        <item x="43"/>
        <item x="44"/>
        <item x="45"/>
        <item x="61"/>
        <item x="51"/>
        <item x="52"/>
        <item x="53"/>
        <item x="54"/>
        <item x="55"/>
        <item x="56"/>
        <item x="57"/>
        <item x="58"/>
        <item x="59"/>
        <item x="1"/>
        <item x="33"/>
        <item x="65"/>
        <item x="67"/>
        <item x="68"/>
        <item x="69"/>
        <item x="70"/>
        <item x="71"/>
        <item x="10"/>
        <item x="22"/>
        <item x="34"/>
        <item x="48"/>
        <item x="11"/>
        <item x="49"/>
        <item x="62"/>
        <item x="2"/>
        <item x="23"/>
        <item x="63"/>
        <item x="12"/>
        <item x="24"/>
        <item x="35"/>
        <item x="3"/>
        <item x="13"/>
        <item x="25"/>
        <item x="36"/>
        <item x="50"/>
        <item x="64"/>
        <item x="66"/>
        <item t="default"/>
      </items>
    </pivotField>
    <pivotField compact="0" outline="0" multipleItemSelectionAllowed="1" showAll="0"/>
    <pivotField compact="0" outline="0" showAll="0"/>
    <pivotField axis="axisRow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compact="0" outline="0" showAll="0"/>
    <pivotField compact="0" outline="0" showAll="0"/>
    <pivotField compact="0" outline="0" showAll="0"/>
    <pivotField compact="0" numFmtId="1" outline="0" showAll="0"/>
    <pivotField compact="0" numFmtId="168" outline="0" showAll="0"/>
    <pivotField dataField="1" compact="0" numFmtId="166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compact="0" outline="0" showAll="0">
      <items count="4">
        <item sd="0" x="1"/>
        <item sd="0" x="2"/>
        <item x="0"/>
        <item t="default"/>
      </items>
    </pivotField>
  </pivotFields>
  <rowFields count="1">
    <field x="4"/>
  </rowFields>
  <rowItems count="4">
    <i>
      <x v="2"/>
    </i>
    <i>
      <x v="1"/>
    </i>
    <i>
      <x/>
    </i>
    <i t="grand">
      <x/>
    </i>
  </rowItems>
  <colItems count="1">
    <i/>
  </colItems>
  <pageFields count="1">
    <pageField fld="7" hier="-1"/>
  </pageFields>
  <dataFields count="1">
    <dataField name="Sum of Total" fld="13" baseField="0" baseItem="0"/>
  </dataFields>
  <formats count="2">
    <format dxfId="23">
      <pivotArea grandRow="1" outline="0" collapsedLevelsAreSubtotals="1" fieldPosition="0"/>
    </format>
    <format dxfId="15">
      <pivotArea outline="0" fieldPosition="0">
        <references count="1">
          <reference field="4" count="0" selected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4" count="3" selected="0">
              <x v="0"/>
              <x v="1"/>
              <x v="2"/>
            </reference>
          </references>
        </pivotArea>
      </pivotAreas>
    </conditionalFormat>
  </conditional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650FA-9A08-4500-B5E0-C88D1DF24A1C}" name="PivotTable4" cacheId="1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4">
  <location ref="G3:H16" firstHeaderRow="1" firstDataRow="1" firstDataCol="1" rowPageCount="1" colPageCount="1"/>
  <pivotFields count="18">
    <pivotField compact="0" outline="0" showAll="0"/>
    <pivotField compact="0" numFmtId="14" outline="0" showAll="0">
      <items count="74">
        <item m="1" x="72"/>
        <item x="20"/>
        <item x="46"/>
        <item x="4"/>
        <item x="5"/>
        <item x="6"/>
        <item x="7"/>
        <item x="8"/>
        <item x="0"/>
        <item x="32"/>
        <item x="60"/>
        <item x="14"/>
        <item x="15"/>
        <item x="16"/>
        <item x="17"/>
        <item x="18"/>
        <item x="19"/>
        <item x="47"/>
        <item x="26"/>
        <item x="27"/>
        <item x="28"/>
        <item x="29"/>
        <item x="30"/>
        <item x="31"/>
        <item x="9"/>
        <item x="21"/>
        <item x="37"/>
        <item x="38"/>
        <item x="39"/>
        <item x="40"/>
        <item x="41"/>
        <item x="42"/>
        <item x="43"/>
        <item x="44"/>
        <item x="45"/>
        <item x="61"/>
        <item x="51"/>
        <item x="52"/>
        <item x="53"/>
        <item x="54"/>
        <item x="55"/>
        <item x="56"/>
        <item x="57"/>
        <item x="58"/>
        <item x="59"/>
        <item x="1"/>
        <item x="33"/>
        <item x="65"/>
        <item x="67"/>
        <item x="68"/>
        <item x="69"/>
        <item x="70"/>
        <item x="71"/>
        <item x="10"/>
        <item x="22"/>
        <item x="34"/>
        <item x="48"/>
        <item x="11"/>
        <item x="49"/>
        <item x="62"/>
        <item x="2"/>
        <item x="23"/>
        <item x="63"/>
        <item x="12"/>
        <item x="24"/>
        <item x="35"/>
        <item x="3"/>
        <item x="13"/>
        <item x="25"/>
        <item x="36"/>
        <item x="50"/>
        <item x="64"/>
        <item x="66"/>
        <item t="default"/>
      </items>
    </pivotField>
    <pivotField compact="0" outline="0" multipleItemSelectionAllowed="1" showAll="0"/>
    <pivotField compact="0" outline="0" showAll="0"/>
    <pivotField compact="0" outline="0" showAll="0" sortType="ascending"/>
    <pivotField compact="0" outline="0" showAll="0"/>
    <pivotField compact="0" outline="0" showAll="0"/>
    <pivotField axis="axisPage" compact="0" outline="0" showAll="0" sortType="descending">
      <items count="10">
        <item x="1"/>
        <item x="0"/>
        <item x="8"/>
        <item x="5"/>
        <item x="7"/>
        <item x="3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" outline="0" showAll="0"/>
    <pivotField compact="0" numFmtId="168" outline="0" showAll="0"/>
    <pivotField dataField="1" compact="0" numFmtId="166" outline="0" showAll="0"/>
    <pivotField compact="0" outline="0" showAll="0"/>
    <pivotField axis="axisRow" compact="0" outline="0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compact="0" outline="0" showAll="0">
      <items count="4">
        <item sd="0" x="1"/>
        <item sd="0" x="2"/>
        <item x="0"/>
        <item t="default"/>
      </items>
    </pivotField>
  </pivotFields>
  <rowFields count="1">
    <field x="15"/>
  </rowFields>
  <rowItems count="13">
    <i>
      <x v="4"/>
    </i>
    <i>
      <x v="5"/>
    </i>
    <i>
      <x v="6"/>
    </i>
    <i>
      <x v="1"/>
    </i>
    <i>
      <x v="12"/>
    </i>
    <i>
      <x v="2"/>
    </i>
    <i>
      <x v="3"/>
    </i>
    <i>
      <x v="9"/>
    </i>
    <i>
      <x v="7"/>
    </i>
    <i>
      <x v="8"/>
    </i>
    <i>
      <x v="11"/>
    </i>
    <i>
      <x v="10"/>
    </i>
    <i t="grand">
      <x/>
    </i>
  </rowItems>
  <colItems count="1">
    <i/>
  </colItems>
  <pageFields count="1">
    <pageField fld="7" hier="-1"/>
  </pageFields>
  <dataFields count="1">
    <dataField name="Sum of Total" fld="13" baseField="0" baseItem="0"/>
  </dataFields>
  <formats count="2">
    <format dxfId="27">
      <pivotArea grandRow="1" outline="0" collapsedLevelsAreSubtotals="1" fieldPosition="0"/>
    </format>
    <format dxfId="26">
      <pivotArea outline="0" fieldPosition="0">
        <references count="1">
          <reference field="15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5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ED8E8-A9AF-4B2F-9C4A-0D0C0901BE1B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D3:E13" firstHeaderRow="1" firstDataRow="1" firstDataCol="1" rowPageCount="1" colPageCount="1"/>
  <pivotFields count="18">
    <pivotField compact="0" outline="0" showAll="0"/>
    <pivotField compact="0" numFmtId="14" outline="0" showAll="0">
      <items count="74">
        <item m="1" x="72"/>
        <item x="20"/>
        <item x="46"/>
        <item x="4"/>
        <item x="5"/>
        <item x="6"/>
        <item x="7"/>
        <item x="8"/>
        <item x="0"/>
        <item x="32"/>
        <item x="60"/>
        <item x="14"/>
        <item x="15"/>
        <item x="16"/>
        <item x="17"/>
        <item x="18"/>
        <item x="19"/>
        <item x="47"/>
        <item x="26"/>
        <item x="27"/>
        <item x="28"/>
        <item x="29"/>
        <item x="30"/>
        <item x="31"/>
        <item x="9"/>
        <item x="21"/>
        <item x="37"/>
        <item x="38"/>
        <item x="39"/>
        <item x="40"/>
        <item x="41"/>
        <item x="42"/>
        <item x="43"/>
        <item x="44"/>
        <item x="45"/>
        <item x="61"/>
        <item x="51"/>
        <item x="52"/>
        <item x="53"/>
        <item x="54"/>
        <item x="55"/>
        <item x="56"/>
        <item x="57"/>
        <item x="58"/>
        <item x="59"/>
        <item x="1"/>
        <item x="33"/>
        <item x="65"/>
        <item x="67"/>
        <item x="68"/>
        <item x="69"/>
        <item x="70"/>
        <item x="71"/>
        <item x="10"/>
        <item x="22"/>
        <item x="34"/>
        <item x="48"/>
        <item x="11"/>
        <item x="49"/>
        <item x="62"/>
        <item x="2"/>
        <item x="23"/>
        <item x="63"/>
        <item x="12"/>
        <item x="24"/>
        <item x="35"/>
        <item x="3"/>
        <item x="13"/>
        <item x="25"/>
        <item x="36"/>
        <item x="50"/>
        <item x="64"/>
        <item x="66"/>
        <item t="default"/>
      </items>
    </pivotField>
    <pivotField axis="axisPa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 sortType="ascending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10">
        <item x="1"/>
        <item x="0"/>
        <item x="8"/>
        <item x="5"/>
        <item x="7"/>
        <item x="3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" outline="0" showAll="0"/>
    <pivotField compact="0" numFmtId="168" outline="0" showAll="0"/>
    <pivotField dataField="1" compact="0" numFmtId="166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1"/>
        <item x="2"/>
        <item x="3"/>
        <item x="4"/>
        <item x="5"/>
        <item x="0"/>
        <item t="default"/>
      </items>
    </pivotField>
    <pivotField compact="0" outline="0" showAll="0">
      <items count="4">
        <item x="1"/>
        <item x="2"/>
        <item x="0"/>
        <item t="default"/>
      </items>
    </pivotField>
  </pivotFields>
  <rowFields count="1">
    <field x="7"/>
  </rowFields>
  <rowItems count="10">
    <i>
      <x v="1"/>
    </i>
    <i>
      <x v="2"/>
    </i>
    <i>
      <x v="4"/>
    </i>
    <i>
      <x v="7"/>
    </i>
    <i>
      <x/>
    </i>
    <i>
      <x v="8"/>
    </i>
    <i>
      <x v="5"/>
    </i>
    <i>
      <x v="6"/>
    </i>
    <i>
      <x v="3"/>
    </i>
    <i t="grand">
      <x/>
    </i>
  </rowItems>
  <colItems count="1">
    <i/>
  </colItems>
  <pageFields count="1">
    <pageField fld="2" hier="-1"/>
  </pageFields>
  <dataFields count="1">
    <dataField name="Sum of Total" fld="13" baseField="0" baseItem="0"/>
  </dataFields>
  <formats count="2">
    <format dxfId="30">
      <pivotArea grandRow="1" outline="0" collapsedLevelsAreSubtotals="1" fieldPosition="0"/>
    </format>
    <format dxfId="31">
      <pivotArea outline="0" fieldPosition="0">
        <references count="1">
          <reference field="7" count="0" selected="0"/>
        </references>
      </pivotArea>
    </format>
  </formats>
  <conditionalFormats count="1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7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AF21E-6A1F-4CA3-B764-D5D5FFA64869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 rowPageCount="1" colPageCount="1"/>
  <pivotFields count="18">
    <pivotField compact="0" outline="0" showAll="0"/>
    <pivotField compact="0" numFmtId="14" outline="0" showAll="0">
      <items count="74">
        <item m="1" x="72"/>
        <item x="20"/>
        <item x="46"/>
        <item x="4"/>
        <item x="5"/>
        <item x="6"/>
        <item x="7"/>
        <item x="8"/>
        <item x="0"/>
        <item x="32"/>
        <item x="60"/>
        <item x="14"/>
        <item x="15"/>
        <item x="16"/>
        <item x="17"/>
        <item x="18"/>
        <item x="19"/>
        <item x="47"/>
        <item x="26"/>
        <item x="27"/>
        <item x="28"/>
        <item x="29"/>
        <item x="30"/>
        <item x="31"/>
        <item x="9"/>
        <item x="21"/>
        <item x="37"/>
        <item x="38"/>
        <item x="39"/>
        <item x="40"/>
        <item x="41"/>
        <item x="42"/>
        <item x="43"/>
        <item x="44"/>
        <item x="45"/>
        <item x="61"/>
        <item x="51"/>
        <item x="52"/>
        <item x="53"/>
        <item x="54"/>
        <item x="55"/>
        <item x="56"/>
        <item x="57"/>
        <item x="58"/>
        <item x="59"/>
        <item x="1"/>
        <item x="33"/>
        <item x="65"/>
        <item x="67"/>
        <item x="68"/>
        <item x="69"/>
        <item x="70"/>
        <item x="71"/>
        <item x="10"/>
        <item x="22"/>
        <item x="34"/>
        <item x="48"/>
        <item x="11"/>
        <item x="49"/>
        <item x="62"/>
        <item x="2"/>
        <item x="23"/>
        <item x="63"/>
        <item x="12"/>
        <item x="24"/>
        <item x="35"/>
        <item x="3"/>
        <item x="13"/>
        <item x="25"/>
        <item x="36"/>
        <item x="50"/>
        <item x="64"/>
        <item x="66"/>
        <item t="default"/>
      </items>
    </pivotField>
    <pivotField axis="axisPag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sortType="descending">
      <items count="8">
        <item x="1"/>
        <item x="5"/>
        <item x="6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ascending"/>
    <pivotField compact="0" outline="0" showAll="0"/>
    <pivotField compact="0" outline="0" showAll="0"/>
    <pivotField compact="0" outline="0" showAll="0" sortType="ascending"/>
    <pivotField compact="0" outline="0" showAll="0"/>
    <pivotField compact="0" outline="0" showAll="0"/>
    <pivotField compact="0" outline="0" showAll="0"/>
    <pivotField compact="0" numFmtId="1" outline="0" showAll="0"/>
    <pivotField compact="0" numFmtId="168" outline="0" showAll="0"/>
    <pivotField dataField="1" compact="0" numFmtId="166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1"/>
        <item x="2"/>
        <item x="3"/>
        <item x="4"/>
        <item x="5"/>
        <item x="0"/>
        <item t="default"/>
      </items>
    </pivotField>
    <pivotField compact="0" outline="0" showAll="0">
      <items count="4">
        <item x="1"/>
        <item x="2"/>
        <item x="0"/>
        <item t="default"/>
      </items>
    </pivotField>
  </pivotFields>
  <rowFields count="1">
    <field x="3"/>
  </rowFields>
  <rowItems count="8">
    <i>
      <x v="4"/>
    </i>
    <i>
      <x v="3"/>
    </i>
    <i>
      <x v="6"/>
    </i>
    <i>
      <x v="2"/>
    </i>
    <i>
      <x v="5"/>
    </i>
    <i>
      <x v="1"/>
    </i>
    <i>
      <x/>
    </i>
    <i t="grand">
      <x/>
    </i>
  </rowItems>
  <colItems count="1">
    <i/>
  </colItems>
  <pageFields count="1">
    <pageField fld="2" hier="-1"/>
  </pageFields>
  <dataFields count="1">
    <dataField name="Sum of Total" fld="13" baseField="0" baseItem="0"/>
  </dataFields>
  <formats count="2">
    <format dxfId="28">
      <pivotArea grandRow="1" outline="0" collapsedLevelsAreSubtotals="1" fieldPosition="0"/>
    </format>
    <format dxfId="29">
      <pivotArea outline="0" fieldPosition="0">
        <references count="1">
          <reference field="3" count="0" selected="0"/>
        </references>
      </pivotArea>
    </format>
  </formats>
  <conditionalFormats count="1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A5BBEC-D35B-4F1A-B524-1989BDA329B0}" name="Table3" displayName="Table3" ref="A4:L84" totalsRowShown="0" headerRowDxfId="56">
  <autoFilter ref="A4:L84" xr:uid="{0D23742A-059B-45F8-9794-CED9D98CEA01}"/>
  <tableColumns count="12">
    <tableColumn id="1" xr3:uid="{FB4FC0C0-E57D-4552-81FA-BF46BCE9D919}" name="Num"/>
    <tableColumn id="2" xr3:uid="{F3F68F38-A394-4675-91B2-C499F31BEBDD}" name="Date" dataDxfId="54"/>
    <tableColumn id="3" xr3:uid="{FF77441E-8614-4913-87DF-AE20A1229F55}" name="Month" dataDxfId="55"/>
    <tableColumn id="4" xr3:uid="{9547EA96-1B70-41E9-B58F-DE9F3D833410}" name="Sales Rep" dataDxfId="61"/>
    <tableColumn id="5" xr3:uid="{7C26301A-3177-4089-997D-46EEAD9DB080}" name="Region" dataDxfId="60"/>
    <tableColumn id="6" xr3:uid="{23D4BCA1-9F30-4FAA-B002-4DA190C33C30}" name="Customer ID" dataDxfId="59"/>
    <tableColumn id="7" xr3:uid="{D73CBD5E-8238-4A6A-8AAB-B45EF38CD6EA}" name="Model"/>
    <tableColumn id="8" xr3:uid="{C9FB5374-DF25-42D4-9061-4257ABB9D9A2}" name="Color"/>
    <tableColumn id="9" xr3:uid="{8126282E-4D9D-4216-B9AA-62310737922D}" name="Item Code"/>
    <tableColumn id="10" xr3:uid="{B824B05D-B16B-4E2A-84EB-275BF661CF65}" name="Number"/>
    <tableColumn id="11" xr3:uid="{DC361960-9D37-4AF0-8765-ED781AC8004B}" name="Price / Unit" dataDxfId="58"/>
    <tableColumn id="12" xr3:uid="{8822AB33-3BD5-4B79-A88A-65AB5B45D162}" name="Total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D15239-B751-436D-99CA-66109A396B87}" name="Table35" displayName="Table35" ref="A1:M81" totalsRowShown="0" headerRowDxfId="53">
  <autoFilter ref="A1:M81" xr:uid="{ECD15239-B751-436D-99CA-66109A396B87}"/>
  <tableColumns count="13">
    <tableColumn id="1" xr3:uid="{D98CED68-461A-4D59-9569-9CC14C1ED3BF}" name="Num"/>
    <tableColumn id="2" xr3:uid="{C3CEADBF-B130-4C81-9980-A8CDC023DBEE}" name="Date" dataDxfId="52"/>
    <tableColumn id="3" xr3:uid="{82E83385-3258-40BC-B1DC-DF244DA04481}" name="Month" dataDxfId="51"/>
    <tableColumn id="4" xr3:uid="{033E6A99-ED6D-472A-AB46-05457D86FE8F}" name="Sales Rep" dataDxfId="50"/>
    <tableColumn id="5" xr3:uid="{4413D6B3-9131-4C2F-9A2A-86BD2E414B17}" name="Region" dataDxfId="49"/>
    <tableColumn id="6" xr3:uid="{BB1D9861-B0D6-4BB5-AF89-B148AF877552}" name="Customer ID" dataDxfId="48"/>
    <tableColumn id="7" xr3:uid="{35E3B046-98D2-4C01-BD8A-64CF92452CCA}" name="Model"/>
    <tableColumn id="8" xr3:uid="{BCE0B19D-CF3B-4884-895D-4525D33AD3D0}" name="Color"/>
    <tableColumn id="9" xr3:uid="{2701AB5E-48F9-4A51-AFD7-6CF0A7328E99}" name="Item Code"/>
    <tableColumn id="10" xr3:uid="{DDBDA8C6-C120-46BD-B401-83CA78F767FB}" name="Number" dataDxfId="44"/>
    <tableColumn id="11" xr3:uid="{803E7C5F-E24F-4D29-9C4B-20ADA8C45177}" name="Price / Unit" dataDxfId="45"/>
    <tableColumn id="12" xr3:uid="{5ECA1BA2-B6A4-44AE-A43A-F05525AAAF6E}" name="Total" dataDxfId="46"/>
    <tableColumn id="13" xr3:uid="{F35E3863-C4B7-412C-A494-8E0D31D48770}" name="Dicount" dataDxfId="47">
      <calculatedColumnFormula>IF(Table35[[#This Row],[Number]]&gt;=20,"Yes","No")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1027AB-559A-4141-8EBF-6F72437451B9}" name="Table356" displayName="Table356" ref="A1:O81" totalsRowShown="0" headerRowDxfId="43">
  <autoFilter ref="A1:O81" xr:uid="{331027AB-559A-4141-8EBF-6F72437451B9}"/>
  <tableColumns count="15">
    <tableColumn id="1" xr3:uid="{5CDA4A6B-EC50-4C48-A5B7-980A3EC74A47}" name="Num"/>
    <tableColumn id="2" xr3:uid="{769945EA-16AE-4442-96B4-ECDBE273871A}" name="Date" dataDxfId="42"/>
    <tableColumn id="3" xr3:uid="{6234CEFD-26E1-470C-A2A9-5BDB3E805037}" name="Month" dataDxfId="41"/>
    <tableColumn id="4" xr3:uid="{B1F10773-5951-4999-B5A7-7603502376CE}" name="Sales Rep" dataDxfId="40"/>
    <tableColumn id="5" xr3:uid="{4EE0B80E-5F6C-45CA-8DDA-B17E8A941D62}" name="Region" dataDxfId="38"/>
    <tableColumn id="6" xr3:uid="{FE85BBED-7FCA-435F-919B-7F9A07479AAA}" name="Customer ID" dataDxfId="37"/>
    <tableColumn id="16" xr3:uid="{B3F32783-E2CA-46EE-BC48-0AE579B9CE11}" name="Customer Name" dataDxfId="35">
      <calculatedColumnFormula>VLOOKUP(Table356[[#This Row],[Customer ID]],'Customer Info'!$A$4:$C$12,3,0)</calculatedColumnFormula>
    </tableColumn>
    <tableColumn id="14" xr3:uid="{C5992C33-C0A5-4770-8FBA-BE02A1C26E2F}" name="Company Name" dataDxfId="36">
      <calculatedColumnFormula>VLOOKUP(Table356[[#This Row],[Customer ID]],'Customer Info'!$A$4:$C$12,2,0)</calculatedColumnFormula>
    </tableColumn>
    <tableColumn id="7" xr3:uid="{0F245555-97F4-4CC9-8C2D-C429E003507F}" name="Model"/>
    <tableColumn id="8" xr3:uid="{DB80A709-E73F-44CA-87E7-B8B32203C483}" name="Color"/>
    <tableColumn id="9" xr3:uid="{89BE50CD-A72D-4260-B7CE-B447DA8E4E49}" name="Item Code"/>
    <tableColumn id="10" xr3:uid="{4EAEC7CB-E288-4EB2-AF67-6CAA24ED9059}" name="Number" dataDxfId="34"/>
    <tableColumn id="11" xr3:uid="{17601E3E-5E89-45E3-A66A-A4481AC6970B}" name="Price / Unit" dataDxfId="32"/>
    <tableColumn id="12" xr3:uid="{05D59F54-EB9E-41CE-BFFF-421DBF374562}" name="Total" dataDxfId="33"/>
    <tableColumn id="13" xr3:uid="{AAC7E043-8A66-4A62-9F0D-8049B5E88AF6}" name="Discount" dataDxfId="39">
      <calculatedColumnFormula>IF(Table356[[#This Row],[Number]]&gt;=20,"Yes","No")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78FA-FDAC-418A-AF0F-A80A42CE23D6}">
  <dimension ref="A1:L84"/>
  <sheetViews>
    <sheetView topLeftCell="A58" workbookViewId="0">
      <selection activeCell="B79" sqref="B79"/>
    </sheetView>
  </sheetViews>
  <sheetFormatPr defaultColWidth="10.28515625" defaultRowHeight="15" x14ac:dyDescent="0.25"/>
  <cols>
    <col min="2" max="2" width="15.42578125" customWidth="1"/>
    <col min="4" max="4" width="12.42578125" customWidth="1"/>
    <col min="5" max="5" width="12" customWidth="1"/>
    <col min="6" max="6" width="12.5703125" customWidth="1"/>
    <col min="7" max="7" width="12.28515625" customWidth="1"/>
    <col min="8" max="8" width="13" customWidth="1"/>
    <col min="9" max="9" width="14.5703125" customWidth="1"/>
    <col min="10" max="10" width="11.85546875" customWidth="1"/>
  </cols>
  <sheetData>
    <row r="1" spans="1:12" ht="21" x14ac:dyDescent="0.35">
      <c r="A1" s="1" t="s">
        <v>0</v>
      </c>
    </row>
    <row r="2" spans="1:12" ht="21" x14ac:dyDescent="0.35">
      <c r="A2" s="1" t="s">
        <v>1</v>
      </c>
    </row>
    <row r="4" spans="1:12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1:12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t="s">
        <v>17</v>
      </c>
      <c r="H5" t="s">
        <v>18</v>
      </c>
      <c r="I5" t="s">
        <v>19</v>
      </c>
      <c r="J5">
        <v>15</v>
      </c>
      <c r="K5" s="4">
        <v>235</v>
      </c>
      <c r="L5" s="5">
        <v>3525</v>
      </c>
    </row>
    <row r="6" spans="1:12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t="s">
        <v>22</v>
      </c>
      <c r="H6" t="s">
        <v>23</v>
      </c>
      <c r="I6" t="s">
        <v>24</v>
      </c>
      <c r="J6">
        <v>22</v>
      </c>
      <c r="K6" s="5">
        <v>260</v>
      </c>
      <c r="L6" s="5">
        <v>5720</v>
      </c>
    </row>
    <row r="7" spans="1:12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t="s">
        <v>26</v>
      </c>
      <c r="H7" t="s">
        <v>18</v>
      </c>
      <c r="I7" t="s">
        <v>27</v>
      </c>
      <c r="J7">
        <v>16</v>
      </c>
      <c r="K7" s="5">
        <v>350</v>
      </c>
      <c r="L7" s="5">
        <v>5600</v>
      </c>
    </row>
    <row r="8" spans="1:12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t="s">
        <v>17</v>
      </c>
      <c r="H8" t="s">
        <v>30</v>
      </c>
      <c r="I8" t="s">
        <v>31</v>
      </c>
      <c r="J8">
        <v>30</v>
      </c>
      <c r="K8" s="5">
        <v>235</v>
      </c>
      <c r="L8" s="5">
        <v>7050</v>
      </c>
    </row>
    <row r="9" spans="1:12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t="s">
        <v>32</v>
      </c>
      <c r="H9" t="s">
        <v>33</v>
      </c>
      <c r="I9" t="s">
        <v>34</v>
      </c>
      <c r="J9">
        <v>32</v>
      </c>
      <c r="K9" s="5">
        <v>295</v>
      </c>
      <c r="L9" s="5">
        <v>9440</v>
      </c>
    </row>
    <row r="10" spans="1:12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t="s">
        <v>26</v>
      </c>
      <c r="H10" t="s">
        <v>30</v>
      </c>
      <c r="I10" t="s">
        <v>36</v>
      </c>
      <c r="J10">
        <v>14</v>
      </c>
      <c r="K10" s="5">
        <v>350</v>
      </c>
      <c r="L10" s="5">
        <v>4900</v>
      </c>
    </row>
    <row r="11" spans="1:12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t="s">
        <v>38</v>
      </c>
      <c r="H11" t="s">
        <v>39</v>
      </c>
      <c r="I11" t="s">
        <v>40</v>
      </c>
      <c r="J11">
        <v>8</v>
      </c>
      <c r="K11" s="5">
        <v>375</v>
      </c>
      <c r="L11" s="5">
        <v>3000</v>
      </c>
    </row>
    <row r="12" spans="1:12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t="s">
        <v>17</v>
      </c>
      <c r="H12" t="s">
        <v>30</v>
      </c>
      <c r="I12" t="s">
        <v>31</v>
      </c>
      <c r="J12">
        <v>22</v>
      </c>
      <c r="K12" s="5">
        <v>235</v>
      </c>
      <c r="L12" s="5">
        <v>5170</v>
      </c>
    </row>
    <row r="13" spans="1:12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t="s">
        <v>22</v>
      </c>
      <c r="H13" t="s">
        <v>30</v>
      </c>
      <c r="I13" t="s">
        <v>41</v>
      </c>
      <c r="J13">
        <v>40</v>
      </c>
      <c r="K13" s="5">
        <v>260</v>
      </c>
      <c r="L13" s="5">
        <v>10400</v>
      </c>
    </row>
    <row r="14" spans="1:12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t="s">
        <v>26</v>
      </c>
      <c r="H14" t="s">
        <v>18</v>
      </c>
      <c r="I14" t="s">
        <v>27</v>
      </c>
      <c r="J14">
        <v>25</v>
      </c>
      <c r="K14" s="5">
        <v>350</v>
      </c>
      <c r="L14" s="5">
        <v>8750</v>
      </c>
    </row>
    <row r="15" spans="1:12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t="s">
        <v>26</v>
      </c>
      <c r="H15" t="s">
        <v>18</v>
      </c>
      <c r="I15" t="s">
        <v>27</v>
      </c>
      <c r="J15">
        <v>33</v>
      </c>
      <c r="K15" s="5">
        <v>350</v>
      </c>
      <c r="L15" s="5">
        <v>11550</v>
      </c>
    </row>
    <row r="16" spans="1:12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t="s">
        <v>32</v>
      </c>
      <c r="H16" t="s">
        <v>39</v>
      </c>
      <c r="I16" t="s">
        <v>43</v>
      </c>
      <c r="J16">
        <v>15</v>
      </c>
      <c r="K16" s="5">
        <v>295</v>
      </c>
      <c r="L16" s="5">
        <v>4425</v>
      </c>
    </row>
    <row r="17" spans="1:12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t="s">
        <v>38</v>
      </c>
      <c r="H17" t="s">
        <v>33</v>
      </c>
      <c r="I17" t="s">
        <v>44</v>
      </c>
      <c r="J17">
        <v>10</v>
      </c>
      <c r="K17" s="5">
        <v>375</v>
      </c>
      <c r="L17" s="5">
        <v>3750</v>
      </c>
    </row>
    <row r="18" spans="1:12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t="s">
        <v>22</v>
      </c>
      <c r="H18" t="s">
        <v>30</v>
      </c>
      <c r="I18" t="s">
        <v>41</v>
      </c>
      <c r="J18">
        <v>45</v>
      </c>
      <c r="K18" s="5">
        <v>260</v>
      </c>
      <c r="L18" s="5">
        <v>11700</v>
      </c>
    </row>
    <row r="19" spans="1:12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t="s">
        <v>26</v>
      </c>
      <c r="H19" t="s">
        <v>39</v>
      </c>
      <c r="I19" t="s">
        <v>46</v>
      </c>
      <c r="J19">
        <v>32</v>
      </c>
      <c r="K19" s="5">
        <v>350</v>
      </c>
      <c r="L19" s="5">
        <v>11200</v>
      </c>
    </row>
    <row r="20" spans="1:12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t="s">
        <v>26</v>
      </c>
      <c r="H20" t="s">
        <v>18</v>
      </c>
      <c r="I20" t="s">
        <v>27</v>
      </c>
      <c r="J20">
        <v>28</v>
      </c>
      <c r="K20" s="5">
        <v>350</v>
      </c>
      <c r="L20" s="5">
        <v>9800</v>
      </c>
    </row>
    <row r="21" spans="1:12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t="s">
        <v>47</v>
      </c>
      <c r="H21" t="s">
        <v>23</v>
      </c>
      <c r="I21" t="s">
        <v>48</v>
      </c>
      <c r="J21">
        <v>10</v>
      </c>
      <c r="K21" s="5">
        <v>220</v>
      </c>
      <c r="L21" s="5">
        <v>2200</v>
      </c>
    </row>
    <row r="22" spans="1:12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t="s">
        <v>22</v>
      </c>
      <c r="H22" t="s">
        <v>30</v>
      </c>
      <c r="I22" t="s">
        <v>41</v>
      </c>
      <c r="J22">
        <v>16</v>
      </c>
      <c r="K22" s="5">
        <v>260</v>
      </c>
      <c r="L22" s="5">
        <v>4160</v>
      </c>
    </row>
    <row r="23" spans="1:12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t="s">
        <v>17</v>
      </c>
      <c r="H23" t="s">
        <v>30</v>
      </c>
      <c r="I23" t="s">
        <v>31</v>
      </c>
      <c r="J23">
        <v>35</v>
      </c>
      <c r="K23" s="5">
        <v>235</v>
      </c>
      <c r="L23" s="5">
        <v>8225</v>
      </c>
    </row>
    <row r="24" spans="1:12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t="s">
        <v>32</v>
      </c>
      <c r="H24" t="s">
        <v>18</v>
      </c>
      <c r="I24" t="s">
        <v>49</v>
      </c>
      <c r="J24">
        <v>12</v>
      </c>
      <c r="K24" s="5">
        <v>295</v>
      </c>
      <c r="L24" s="5">
        <v>3540</v>
      </c>
    </row>
    <row r="25" spans="1:12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t="s">
        <v>38</v>
      </c>
      <c r="H25" t="s">
        <v>33</v>
      </c>
      <c r="I25" t="s">
        <v>44</v>
      </c>
      <c r="J25">
        <v>40</v>
      </c>
      <c r="K25" s="5">
        <v>375</v>
      </c>
      <c r="L25" s="5">
        <v>15000</v>
      </c>
    </row>
    <row r="26" spans="1:12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t="s">
        <v>26</v>
      </c>
      <c r="H26" t="s">
        <v>30</v>
      </c>
      <c r="I26" t="s">
        <v>36</v>
      </c>
      <c r="J26">
        <v>10</v>
      </c>
      <c r="K26" s="5">
        <v>350</v>
      </c>
      <c r="L26" s="5">
        <v>3500</v>
      </c>
    </row>
    <row r="27" spans="1:12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t="s">
        <v>38</v>
      </c>
      <c r="H27" t="s">
        <v>18</v>
      </c>
      <c r="I27" t="s">
        <v>51</v>
      </c>
      <c r="J27">
        <v>25</v>
      </c>
      <c r="K27" s="5">
        <v>375</v>
      </c>
      <c r="L27" s="5">
        <v>9375</v>
      </c>
    </row>
    <row r="28" spans="1:12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t="s">
        <v>22</v>
      </c>
      <c r="H28" t="s">
        <v>18</v>
      </c>
      <c r="I28" t="s">
        <v>52</v>
      </c>
      <c r="J28">
        <v>50</v>
      </c>
      <c r="K28" s="5">
        <v>260</v>
      </c>
      <c r="L28" s="5">
        <v>13000</v>
      </c>
    </row>
    <row r="29" spans="1:12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t="s">
        <v>17</v>
      </c>
      <c r="H29" t="s">
        <v>39</v>
      </c>
      <c r="I29" t="s">
        <v>53</v>
      </c>
      <c r="J29">
        <v>22</v>
      </c>
      <c r="K29" s="5">
        <v>235</v>
      </c>
      <c r="L29" s="5">
        <v>5170</v>
      </c>
    </row>
    <row r="30" spans="1:12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t="s">
        <v>32</v>
      </c>
      <c r="H30" t="s">
        <v>30</v>
      </c>
      <c r="I30" t="s">
        <v>54</v>
      </c>
      <c r="J30">
        <v>15</v>
      </c>
      <c r="K30" s="5">
        <v>295</v>
      </c>
      <c r="L30" s="5">
        <v>4425</v>
      </c>
    </row>
    <row r="31" spans="1:12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t="s">
        <v>47</v>
      </c>
      <c r="H31" t="s">
        <v>39</v>
      </c>
      <c r="I31" t="s">
        <v>55</v>
      </c>
      <c r="J31">
        <v>10</v>
      </c>
      <c r="K31" s="5">
        <v>220</v>
      </c>
      <c r="L31" s="5">
        <v>2200</v>
      </c>
    </row>
    <row r="32" spans="1:12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t="s">
        <v>26</v>
      </c>
      <c r="H32" t="s">
        <v>18</v>
      </c>
      <c r="I32" t="s">
        <v>27</v>
      </c>
      <c r="J32">
        <v>20</v>
      </c>
      <c r="K32" s="5">
        <v>350</v>
      </c>
      <c r="L32" s="5">
        <v>7000</v>
      </c>
    </row>
    <row r="33" spans="1:12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t="s">
        <v>17</v>
      </c>
      <c r="H33" t="s">
        <v>33</v>
      </c>
      <c r="I33" t="s">
        <v>56</v>
      </c>
      <c r="J33">
        <v>14</v>
      </c>
      <c r="K33" s="5">
        <v>235</v>
      </c>
      <c r="L33" s="5">
        <v>3290</v>
      </c>
    </row>
    <row r="34" spans="1:12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t="s">
        <v>47</v>
      </c>
      <c r="H34" t="s">
        <v>33</v>
      </c>
      <c r="I34" t="s">
        <v>57</v>
      </c>
      <c r="J34">
        <v>28</v>
      </c>
      <c r="K34" s="5">
        <v>220</v>
      </c>
      <c r="L34" s="5">
        <v>6160</v>
      </c>
    </row>
    <row r="35" spans="1:12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t="s">
        <v>17</v>
      </c>
      <c r="H35" t="s">
        <v>18</v>
      </c>
      <c r="I35" t="s">
        <v>19</v>
      </c>
      <c r="J35">
        <v>12</v>
      </c>
      <c r="K35" s="5">
        <v>235</v>
      </c>
      <c r="L35" s="5">
        <v>2820</v>
      </c>
    </row>
    <row r="36" spans="1:12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t="s">
        <v>32</v>
      </c>
      <c r="H36" t="s">
        <v>39</v>
      </c>
      <c r="I36" t="s">
        <v>43</v>
      </c>
      <c r="J36">
        <v>35</v>
      </c>
      <c r="K36" s="5">
        <v>295</v>
      </c>
      <c r="L36" s="5">
        <v>10325</v>
      </c>
    </row>
    <row r="37" spans="1:12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t="s">
        <v>38</v>
      </c>
      <c r="H37" t="s">
        <v>39</v>
      </c>
      <c r="I37" t="s">
        <v>40</v>
      </c>
      <c r="J37">
        <v>20</v>
      </c>
      <c r="K37" s="5">
        <v>375</v>
      </c>
      <c r="L37" s="5">
        <v>7500</v>
      </c>
    </row>
    <row r="38" spans="1:12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t="s">
        <v>47</v>
      </c>
      <c r="H38" t="s">
        <v>33</v>
      </c>
      <c r="I38" t="s">
        <v>57</v>
      </c>
      <c r="J38">
        <v>45</v>
      </c>
      <c r="K38" s="5">
        <v>220</v>
      </c>
      <c r="L38" s="5">
        <v>9900</v>
      </c>
    </row>
    <row r="39" spans="1:12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t="s">
        <v>38</v>
      </c>
      <c r="H39" t="s">
        <v>18</v>
      </c>
      <c r="I39" t="s">
        <v>51</v>
      </c>
      <c r="J39">
        <v>15</v>
      </c>
      <c r="K39" s="5">
        <v>375</v>
      </c>
      <c r="L39" s="5">
        <v>5625</v>
      </c>
    </row>
    <row r="40" spans="1:12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t="s">
        <v>26</v>
      </c>
      <c r="H40" t="s">
        <v>18</v>
      </c>
      <c r="I40" t="s">
        <v>27</v>
      </c>
      <c r="J40">
        <v>14</v>
      </c>
      <c r="K40" s="5">
        <v>350</v>
      </c>
      <c r="L40" s="5">
        <v>4900</v>
      </c>
    </row>
    <row r="41" spans="1:12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t="s">
        <v>32</v>
      </c>
      <c r="H41" t="s">
        <v>33</v>
      </c>
      <c r="I41" t="s">
        <v>34</v>
      </c>
      <c r="J41">
        <v>32</v>
      </c>
      <c r="K41" s="5">
        <v>295</v>
      </c>
      <c r="L41" s="5">
        <v>9440</v>
      </c>
    </row>
    <row r="42" spans="1:12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t="s">
        <v>22</v>
      </c>
      <c r="H42" t="s">
        <v>18</v>
      </c>
      <c r="I42" t="s">
        <v>52</v>
      </c>
      <c r="J42">
        <v>40</v>
      </c>
      <c r="K42" s="5">
        <v>260</v>
      </c>
      <c r="L42" s="5">
        <v>10400</v>
      </c>
    </row>
    <row r="43" spans="1:12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t="s">
        <v>17</v>
      </c>
      <c r="H43" t="s">
        <v>18</v>
      </c>
      <c r="I43" t="s">
        <v>19</v>
      </c>
      <c r="J43">
        <v>45</v>
      </c>
      <c r="K43" s="5">
        <v>235</v>
      </c>
      <c r="L43" s="5">
        <v>10575</v>
      </c>
    </row>
    <row r="44" spans="1:12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t="s">
        <v>47</v>
      </c>
      <c r="H44" t="s">
        <v>39</v>
      </c>
      <c r="I44" t="s">
        <v>55</v>
      </c>
      <c r="J44">
        <v>24</v>
      </c>
      <c r="K44" s="5">
        <v>220</v>
      </c>
      <c r="L44" s="5">
        <v>5280</v>
      </c>
    </row>
    <row r="45" spans="1:12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t="s">
        <v>38</v>
      </c>
      <c r="H45" t="s">
        <v>18</v>
      </c>
      <c r="I45" t="s">
        <v>51</v>
      </c>
      <c r="J45">
        <v>30</v>
      </c>
      <c r="K45" s="5">
        <v>375</v>
      </c>
      <c r="L45" s="5">
        <v>11250</v>
      </c>
    </row>
    <row r="46" spans="1:12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t="s">
        <v>22</v>
      </c>
      <c r="H46" t="s">
        <v>23</v>
      </c>
      <c r="I46" t="s">
        <v>24</v>
      </c>
      <c r="J46">
        <v>15</v>
      </c>
      <c r="K46" s="5">
        <v>260</v>
      </c>
      <c r="L46" s="5">
        <v>3900</v>
      </c>
    </row>
    <row r="47" spans="1:12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t="s">
        <v>38</v>
      </c>
      <c r="H47" t="s">
        <v>18</v>
      </c>
      <c r="I47" t="s">
        <v>51</v>
      </c>
      <c r="J47">
        <v>15</v>
      </c>
      <c r="K47" s="5">
        <v>375</v>
      </c>
      <c r="L47" s="5">
        <v>5625</v>
      </c>
    </row>
    <row r="48" spans="1:12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t="s">
        <v>32</v>
      </c>
      <c r="H48" t="s">
        <v>30</v>
      </c>
      <c r="I48" t="s">
        <v>54</v>
      </c>
      <c r="J48">
        <v>42</v>
      </c>
      <c r="K48" s="5">
        <v>295</v>
      </c>
      <c r="L48" s="5">
        <v>12390</v>
      </c>
    </row>
    <row r="49" spans="1:12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t="s">
        <v>26</v>
      </c>
      <c r="H49" t="s">
        <v>18</v>
      </c>
      <c r="I49" t="s">
        <v>27</v>
      </c>
      <c r="J49">
        <v>26</v>
      </c>
      <c r="K49" s="5">
        <v>350</v>
      </c>
      <c r="L49" s="5">
        <v>9100</v>
      </c>
    </row>
    <row r="50" spans="1:12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t="s">
        <v>22</v>
      </c>
      <c r="H50" t="s">
        <v>33</v>
      </c>
      <c r="I50" t="s">
        <v>59</v>
      </c>
      <c r="J50">
        <v>35</v>
      </c>
      <c r="K50" s="5">
        <v>260</v>
      </c>
      <c r="L50" s="5">
        <v>9100</v>
      </c>
    </row>
    <row r="51" spans="1:12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t="s">
        <v>47</v>
      </c>
      <c r="H51" t="s">
        <v>39</v>
      </c>
      <c r="I51" t="s">
        <v>55</v>
      </c>
      <c r="J51">
        <v>32</v>
      </c>
      <c r="K51" s="5">
        <v>220</v>
      </c>
      <c r="L51" s="5">
        <v>7040</v>
      </c>
    </row>
    <row r="52" spans="1:12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t="s">
        <v>32</v>
      </c>
      <c r="H52" t="s">
        <v>30</v>
      </c>
      <c r="I52" t="s">
        <v>54</v>
      </c>
      <c r="J52">
        <v>18</v>
      </c>
      <c r="K52" s="5">
        <v>295</v>
      </c>
      <c r="L52" s="5">
        <v>5310</v>
      </c>
    </row>
    <row r="53" spans="1:12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t="s">
        <v>26</v>
      </c>
      <c r="H53" t="s">
        <v>18</v>
      </c>
      <c r="I53" t="s">
        <v>27</v>
      </c>
      <c r="J53">
        <v>22</v>
      </c>
      <c r="K53" s="5">
        <v>350</v>
      </c>
      <c r="L53" s="5">
        <v>7700</v>
      </c>
    </row>
    <row r="54" spans="1:12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t="s">
        <v>17</v>
      </c>
      <c r="H54" t="s">
        <v>33</v>
      </c>
      <c r="I54" t="s">
        <v>56</v>
      </c>
      <c r="J54">
        <v>38</v>
      </c>
      <c r="K54" s="5">
        <v>235</v>
      </c>
      <c r="L54" s="5">
        <v>8930</v>
      </c>
    </row>
    <row r="55" spans="1:12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t="s">
        <v>47</v>
      </c>
      <c r="H55" t="s">
        <v>18</v>
      </c>
      <c r="I55" t="s">
        <v>61</v>
      </c>
      <c r="J55">
        <v>42</v>
      </c>
      <c r="K55" s="5">
        <v>220</v>
      </c>
      <c r="L55" s="5">
        <v>9240</v>
      </c>
    </row>
    <row r="56" spans="1:12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t="s">
        <v>32</v>
      </c>
      <c r="H56" t="s">
        <v>23</v>
      </c>
      <c r="I56" t="s">
        <v>62</v>
      </c>
      <c r="J56">
        <v>15</v>
      </c>
      <c r="K56" s="5">
        <v>295</v>
      </c>
      <c r="L56" s="5">
        <v>4425</v>
      </c>
    </row>
    <row r="57" spans="1:12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t="s">
        <v>38</v>
      </c>
      <c r="H57" t="s">
        <v>33</v>
      </c>
      <c r="I57" t="s">
        <v>44</v>
      </c>
      <c r="J57">
        <v>10</v>
      </c>
      <c r="K57" s="5">
        <v>375</v>
      </c>
      <c r="L57" s="5">
        <v>3750</v>
      </c>
    </row>
    <row r="58" spans="1:12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t="s">
        <v>17</v>
      </c>
      <c r="H58" t="s">
        <v>18</v>
      </c>
      <c r="I58" t="s">
        <v>19</v>
      </c>
      <c r="J58">
        <v>26</v>
      </c>
      <c r="K58" s="5">
        <v>235</v>
      </c>
      <c r="L58" s="5">
        <v>6110</v>
      </c>
    </row>
    <row r="59" spans="1:12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t="s">
        <v>17</v>
      </c>
      <c r="H59" t="s">
        <v>23</v>
      </c>
      <c r="I59" t="s">
        <v>63</v>
      </c>
      <c r="J59">
        <v>40</v>
      </c>
      <c r="K59" s="5">
        <v>235</v>
      </c>
      <c r="L59" s="5">
        <v>9400</v>
      </c>
    </row>
    <row r="60" spans="1:12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t="s">
        <v>22</v>
      </c>
      <c r="H60" t="s">
        <v>18</v>
      </c>
      <c r="I60" t="s">
        <v>52</v>
      </c>
      <c r="J60">
        <v>30</v>
      </c>
      <c r="K60" s="5">
        <v>260</v>
      </c>
      <c r="L60" s="5">
        <v>7800</v>
      </c>
    </row>
    <row r="61" spans="1:12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t="s">
        <v>26</v>
      </c>
      <c r="H61" t="s">
        <v>33</v>
      </c>
      <c r="I61" t="s">
        <v>64</v>
      </c>
      <c r="J61">
        <v>26</v>
      </c>
      <c r="K61" s="5">
        <v>350</v>
      </c>
      <c r="L61" s="5">
        <v>9100</v>
      </c>
    </row>
    <row r="62" spans="1:12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t="s">
        <v>32</v>
      </c>
      <c r="H62" t="s">
        <v>18</v>
      </c>
      <c r="I62" t="s">
        <v>49</v>
      </c>
      <c r="J62">
        <v>18</v>
      </c>
      <c r="K62" s="5">
        <v>295</v>
      </c>
      <c r="L62" s="5">
        <v>5310</v>
      </c>
    </row>
    <row r="63" spans="1:12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t="s">
        <v>17</v>
      </c>
      <c r="H63" t="s">
        <v>33</v>
      </c>
      <c r="I63" t="s">
        <v>56</v>
      </c>
      <c r="J63">
        <v>22</v>
      </c>
      <c r="K63" s="5">
        <v>235</v>
      </c>
      <c r="L63" s="5">
        <v>5170</v>
      </c>
    </row>
    <row r="64" spans="1:12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t="s">
        <v>26</v>
      </c>
      <c r="H64" t="s">
        <v>18</v>
      </c>
      <c r="I64" t="s">
        <v>27</v>
      </c>
      <c r="J64">
        <v>42</v>
      </c>
      <c r="K64" s="5">
        <v>350</v>
      </c>
      <c r="L64" s="5">
        <v>14700</v>
      </c>
    </row>
    <row r="65" spans="1:12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t="s">
        <v>26</v>
      </c>
      <c r="H65" t="s">
        <v>39</v>
      </c>
      <c r="I65" t="s">
        <v>46</v>
      </c>
      <c r="J65">
        <v>45</v>
      </c>
      <c r="K65" s="5">
        <v>350</v>
      </c>
      <c r="L65" s="5">
        <v>15750</v>
      </c>
    </row>
    <row r="66" spans="1:12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t="s">
        <v>32</v>
      </c>
      <c r="H66" t="s">
        <v>23</v>
      </c>
      <c r="I66" t="s">
        <v>62</v>
      </c>
      <c r="J66">
        <v>20</v>
      </c>
      <c r="K66" s="5">
        <v>295</v>
      </c>
      <c r="L66" s="5">
        <v>5900</v>
      </c>
    </row>
    <row r="67" spans="1:12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t="s">
        <v>32</v>
      </c>
      <c r="H67" t="s">
        <v>18</v>
      </c>
      <c r="I67" t="s">
        <v>49</v>
      </c>
      <c r="J67">
        <v>22</v>
      </c>
      <c r="K67" s="5">
        <v>295</v>
      </c>
      <c r="L67" s="5">
        <v>6490</v>
      </c>
    </row>
    <row r="68" spans="1:12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t="s">
        <v>47</v>
      </c>
      <c r="H68" t="s">
        <v>39</v>
      </c>
      <c r="I68" t="s">
        <v>55</v>
      </c>
      <c r="J68">
        <v>15</v>
      </c>
      <c r="K68" s="5">
        <v>220</v>
      </c>
      <c r="L68" s="5">
        <v>3300</v>
      </c>
    </row>
    <row r="69" spans="1:12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t="s">
        <v>17</v>
      </c>
      <c r="H69" t="s">
        <v>30</v>
      </c>
      <c r="I69" t="s">
        <v>31</v>
      </c>
      <c r="J69">
        <v>35</v>
      </c>
      <c r="K69" s="5">
        <v>235</v>
      </c>
      <c r="L69" s="5">
        <v>8225</v>
      </c>
    </row>
    <row r="70" spans="1:12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t="s">
        <v>38</v>
      </c>
      <c r="H70" t="s">
        <v>33</v>
      </c>
      <c r="I70" t="s">
        <v>44</v>
      </c>
      <c r="J70">
        <v>33</v>
      </c>
      <c r="K70" s="5">
        <v>375</v>
      </c>
      <c r="L70" s="5">
        <v>12375</v>
      </c>
    </row>
    <row r="71" spans="1:12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t="s">
        <v>22</v>
      </c>
      <c r="H71" t="s">
        <v>18</v>
      </c>
      <c r="I71" t="s">
        <v>52</v>
      </c>
      <c r="J71">
        <v>22</v>
      </c>
      <c r="K71" s="5">
        <v>260</v>
      </c>
      <c r="L71" s="5">
        <v>5720</v>
      </c>
    </row>
    <row r="72" spans="1:12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t="s">
        <v>22</v>
      </c>
      <c r="H72" t="s">
        <v>33</v>
      </c>
      <c r="I72" t="s">
        <v>59</v>
      </c>
      <c r="J72">
        <v>26</v>
      </c>
      <c r="K72" s="5">
        <v>260</v>
      </c>
      <c r="L72" s="5">
        <v>6760</v>
      </c>
    </row>
    <row r="73" spans="1:12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t="s">
        <v>47</v>
      </c>
      <c r="H73" t="s">
        <v>23</v>
      </c>
      <c r="I73" t="s">
        <v>48</v>
      </c>
      <c r="J73">
        <v>16</v>
      </c>
      <c r="K73" s="5">
        <v>220</v>
      </c>
      <c r="L73" s="5">
        <v>3520</v>
      </c>
    </row>
    <row r="74" spans="1:12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t="s">
        <v>32</v>
      </c>
      <c r="H74" t="s">
        <v>18</v>
      </c>
      <c r="I74" t="s">
        <v>49</v>
      </c>
      <c r="J74">
        <v>10</v>
      </c>
      <c r="K74" s="5">
        <v>295</v>
      </c>
      <c r="L74" s="5">
        <v>2950</v>
      </c>
    </row>
    <row r="75" spans="1:12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t="s">
        <v>22</v>
      </c>
      <c r="H75" t="s">
        <v>18</v>
      </c>
      <c r="I75" t="s">
        <v>52</v>
      </c>
      <c r="J75">
        <v>40</v>
      </c>
      <c r="K75" s="5">
        <v>260</v>
      </c>
      <c r="L75" s="5">
        <v>10400</v>
      </c>
    </row>
    <row r="76" spans="1:12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t="s">
        <v>17</v>
      </c>
      <c r="H76" t="s">
        <v>30</v>
      </c>
      <c r="I76" t="s">
        <v>31</v>
      </c>
      <c r="J76">
        <v>15</v>
      </c>
      <c r="K76" s="5">
        <v>235</v>
      </c>
      <c r="L76" s="5">
        <v>3525</v>
      </c>
    </row>
    <row r="77" spans="1:12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t="s">
        <v>38</v>
      </c>
      <c r="H77" t="s">
        <v>33</v>
      </c>
      <c r="I77" t="s">
        <v>44</v>
      </c>
      <c r="J77">
        <v>25</v>
      </c>
      <c r="K77" s="5">
        <v>375</v>
      </c>
      <c r="L77" s="5">
        <v>9375</v>
      </c>
    </row>
    <row r="78" spans="1:12" x14ac:dyDescent="0.25">
      <c r="A78">
        <v>74</v>
      </c>
      <c r="B78" s="2">
        <v>43997</v>
      </c>
      <c r="C78" s="3" t="s">
        <v>65</v>
      </c>
      <c r="D78" s="6" t="s">
        <v>15</v>
      </c>
      <c r="E78" s="3" t="s">
        <v>16</v>
      </c>
      <c r="F78" s="3">
        <v>144</v>
      </c>
      <c r="G78" t="s">
        <v>32</v>
      </c>
      <c r="H78" t="s">
        <v>33</v>
      </c>
      <c r="I78" t="s">
        <v>34</v>
      </c>
      <c r="J78">
        <v>20</v>
      </c>
      <c r="K78" s="5">
        <v>295</v>
      </c>
      <c r="L78" s="5">
        <v>5900</v>
      </c>
    </row>
    <row r="79" spans="1:12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t="s">
        <v>22</v>
      </c>
      <c r="H79" t="s">
        <v>23</v>
      </c>
      <c r="I79" t="s">
        <v>24</v>
      </c>
      <c r="J79">
        <v>35</v>
      </c>
      <c r="K79" s="5">
        <v>260</v>
      </c>
      <c r="L79" s="5">
        <v>9100</v>
      </c>
    </row>
    <row r="80" spans="1:12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t="s">
        <v>26</v>
      </c>
      <c r="H80" t="s">
        <v>18</v>
      </c>
      <c r="I80" t="s">
        <v>27</v>
      </c>
      <c r="J80">
        <v>22</v>
      </c>
      <c r="K80" s="5">
        <v>350</v>
      </c>
      <c r="L80" s="5">
        <v>7700</v>
      </c>
    </row>
    <row r="81" spans="1:12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t="s">
        <v>47</v>
      </c>
      <c r="H81" t="s">
        <v>39</v>
      </c>
      <c r="I81" t="s">
        <v>55</v>
      </c>
      <c r="J81">
        <v>16</v>
      </c>
      <c r="K81" s="5">
        <v>220</v>
      </c>
      <c r="L81" s="5">
        <v>3520</v>
      </c>
    </row>
    <row r="82" spans="1:12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t="s">
        <v>32</v>
      </c>
      <c r="H82" t="s">
        <v>18</v>
      </c>
      <c r="I82" t="s">
        <v>49</v>
      </c>
      <c r="J82">
        <v>50</v>
      </c>
      <c r="K82" s="5">
        <v>295</v>
      </c>
      <c r="L82" s="5">
        <v>14750</v>
      </c>
    </row>
    <row r="83" spans="1:12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t="s">
        <v>38</v>
      </c>
      <c r="H83" t="s">
        <v>33</v>
      </c>
      <c r="I83" t="s">
        <v>44</v>
      </c>
      <c r="J83">
        <v>32</v>
      </c>
      <c r="K83" s="5">
        <v>375</v>
      </c>
      <c r="L83" s="5">
        <v>12000</v>
      </c>
    </row>
    <row r="84" spans="1:12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t="s">
        <v>17</v>
      </c>
      <c r="H84" t="s">
        <v>39</v>
      </c>
      <c r="I84" t="s">
        <v>53</v>
      </c>
      <c r="J84">
        <v>14</v>
      </c>
      <c r="K84" s="5">
        <v>235</v>
      </c>
      <c r="L84" s="5">
        <v>3290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D15" sqref="D15"/>
    </sheetView>
  </sheetViews>
  <sheetFormatPr defaultColWidth="11.42578125" defaultRowHeight="15" x14ac:dyDescent="0.25"/>
  <cols>
    <col min="1" max="1" width="32.7109375" bestFit="1" customWidth="1"/>
    <col min="2" max="2" width="15.140625" bestFit="1" customWidth="1"/>
    <col min="3" max="3" width="14.7109375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L84"/>
  <sheetViews>
    <sheetView topLeftCell="A63" workbookViewId="0">
      <selection activeCell="B78" sqref="B78"/>
    </sheetView>
  </sheetViews>
  <sheetFormatPr defaultColWidth="10.28515625" defaultRowHeight="15" x14ac:dyDescent="0.25"/>
  <cols>
    <col min="2" max="2" width="15.42578125" style="2" customWidth="1"/>
    <col min="4" max="4" width="12.42578125" customWidth="1"/>
    <col min="5" max="5" width="12" customWidth="1"/>
    <col min="6" max="6" width="14" customWidth="1"/>
    <col min="7" max="7" width="12.28515625" customWidth="1"/>
    <col min="8" max="8" width="13" customWidth="1"/>
    <col min="9" max="9" width="14.5703125" customWidth="1"/>
    <col min="10" max="10" width="11.85546875" customWidth="1"/>
    <col min="11" max="11" width="13.140625" customWidth="1"/>
  </cols>
  <sheetData>
    <row r="1" spans="1:12" ht="21" x14ac:dyDescent="0.35">
      <c r="A1" s="1" t="s">
        <v>0</v>
      </c>
    </row>
    <row r="2" spans="1:12" ht="21" x14ac:dyDescent="0.35">
      <c r="A2" s="1" t="s">
        <v>1</v>
      </c>
    </row>
    <row r="4" spans="1:12" x14ac:dyDescent="0.25">
      <c r="A4" s="3" t="s">
        <v>2</v>
      </c>
      <c r="B4" s="16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1:12" x14ac:dyDescent="0.25">
      <c r="A5">
        <v>1</v>
      </c>
      <c r="B5" s="2">
        <v>43862</v>
      </c>
      <c r="C5" s="3" t="s">
        <v>14</v>
      </c>
      <c r="D5" s="6" t="s">
        <v>15</v>
      </c>
      <c r="E5" s="3" t="s">
        <v>16</v>
      </c>
      <c r="F5" s="3">
        <v>132</v>
      </c>
      <c r="G5" t="s">
        <v>17</v>
      </c>
      <c r="H5" t="s">
        <v>18</v>
      </c>
      <c r="I5" t="s">
        <v>19</v>
      </c>
      <c r="J5">
        <v>15</v>
      </c>
      <c r="K5" s="4">
        <v>235</v>
      </c>
      <c r="L5" s="5">
        <v>3525</v>
      </c>
    </row>
    <row r="6" spans="1:12" x14ac:dyDescent="0.25">
      <c r="A6">
        <v>2</v>
      </c>
      <c r="B6" s="2">
        <v>43983</v>
      </c>
      <c r="C6" s="3" t="s">
        <v>14</v>
      </c>
      <c r="D6" s="6" t="s">
        <v>20</v>
      </c>
      <c r="E6" s="3" t="s">
        <v>21</v>
      </c>
      <c r="F6" s="3">
        <v>144</v>
      </c>
      <c r="G6" t="s">
        <v>22</v>
      </c>
      <c r="H6" t="s">
        <v>23</v>
      </c>
      <c r="I6" t="s">
        <v>24</v>
      </c>
      <c r="J6">
        <v>22</v>
      </c>
      <c r="K6" s="5">
        <v>260</v>
      </c>
      <c r="L6" s="5">
        <v>5720</v>
      </c>
    </row>
    <row r="7" spans="1:12" x14ac:dyDescent="0.25">
      <c r="A7">
        <v>3</v>
      </c>
      <c r="B7" s="2">
        <v>44075</v>
      </c>
      <c r="C7" s="3" t="s">
        <v>14</v>
      </c>
      <c r="D7" s="6" t="s">
        <v>25</v>
      </c>
      <c r="E7" s="3" t="s">
        <v>21</v>
      </c>
      <c r="F7" s="3">
        <v>136</v>
      </c>
      <c r="G7" t="s">
        <v>26</v>
      </c>
      <c r="H7" t="s">
        <v>18</v>
      </c>
      <c r="I7" t="s">
        <v>27</v>
      </c>
      <c r="J7">
        <v>16</v>
      </c>
      <c r="K7" s="5">
        <v>350</v>
      </c>
      <c r="L7" s="5">
        <v>5600</v>
      </c>
    </row>
    <row r="8" spans="1:12" x14ac:dyDescent="0.25">
      <c r="A8">
        <v>4</v>
      </c>
      <c r="B8" s="2">
        <v>44166</v>
      </c>
      <c r="C8" s="3" t="s">
        <v>14</v>
      </c>
      <c r="D8" s="6" t="s">
        <v>28</v>
      </c>
      <c r="E8" s="3" t="s">
        <v>29</v>
      </c>
      <c r="F8" s="3">
        <v>144</v>
      </c>
      <c r="G8" t="s">
        <v>17</v>
      </c>
      <c r="H8" t="s">
        <v>30</v>
      </c>
      <c r="I8" t="s">
        <v>31</v>
      </c>
      <c r="J8">
        <v>30</v>
      </c>
      <c r="K8" s="5">
        <v>235</v>
      </c>
      <c r="L8" s="5">
        <v>7050</v>
      </c>
    </row>
    <row r="9" spans="1:12" x14ac:dyDescent="0.25">
      <c r="A9">
        <v>5</v>
      </c>
      <c r="B9" s="2">
        <v>44166</v>
      </c>
      <c r="C9" s="3" t="s">
        <v>14</v>
      </c>
      <c r="D9" s="6" t="s">
        <v>15</v>
      </c>
      <c r="E9" s="3" t="s">
        <v>16</v>
      </c>
      <c r="F9" s="3">
        <v>166</v>
      </c>
      <c r="G9" t="s">
        <v>32</v>
      </c>
      <c r="H9" t="s">
        <v>33</v>
      </c>
      <c r="I9" t="s">
        <v>34</v>
      </c>
      <c r="J9">
        <v>32</v>
      </c>
      <c r="K9" s="5">
        <v>295</v>
      </c>
      <c r="L9" s="5">
        <v>9440</v>
      </c>
    </row>
    <row r="10" spans="1:12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t="s">
        <v>26</v>
      </c>
      <c r="H10" t="s">
        <v>30</v>
      </c>
      <c r="I10" t="s">
        <v>36</v>
      </c>
      <c r="J10">
        <v>14</v>
      </c>
      <c r="K10" s="5">
        <v>350</v>
      </c>
      <c r="L10" s="5">
        <v>4900</v>
      </c>
    </row>
    <row r="11" spans="1:12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t="s">
        <v>38</v>
      </c>
      <c r="H11" t="s">
        <v>39</v>
      </c>
      <c r="I11" t="s">
        <v>40</v>
      </c>
      <c r="J11">
        <v>8</v>
      </c>
      <c r="K11" s="5">
        <v>375</v>
      </c>
      <c r="L11" s="5">
        <v>3000</v>
      </c>
    </row>
    <row r="12" spans="1:12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t="s">
        <v>17</v>
      </c>
      <c r="H12" t="s">
        <v>30</v>
      </c>
      <c r="I12" t="s">
        <v>31</v>
      </c>
      <c r="J12">
        <v>22</v>
      </c>
      <c r="K12" s="5">
        <v>235</v>
      </c>
      <c r="L12" s="5">
        <v>5170</v>
      </c>
    </row>
    <row r="13" spans="1:12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t="s">
        <v>22</v>
      </c>
      <c r="H13" t="s">
        <v>30</v>
      </c>
      <c r="I13" t="s">
        <v>41</v>
      </c>
      <c r="J13">
        <v>40</v>
      </c>
      <c r="K13" s="5">
        <v>260</v>
      </c>
      <c r="L13" s="5">
        <v>10400</v>
      </c>
    </row>
    <row r="14" spans="1:12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t="s">
        <v>26</v>
      </c>
      <c r="H14" t="s">
        <v>18</v>
      </c>
      <c r="I14" t="s">
        <v>27</v>
      </c>
      <c r="J14">
        <v>25</v>
      </c>
      <c r="K14" s="5">
        <v>350</v>
      </c>
      <c r="L14" s="5">
        <v>8750</v>
      </c>
    </row>
    <row r="15" spans="1:12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t="s">
        <v>26</v>
      </c>
      <c r="H15" t="s">
        <v>18</v>
      </c>
      <c r="I15" t="s">
        <v>27</v>
      </c>
      <c r="J15">
        <v>33</v>
      </c>
      <c r="K15" s="5">
        <v>350</v>
      </c>
      <c r="L15" s="5">
        <v>11550</v>
      </c>
    </row>
    <row r="16" spans="1:12" x14ac:dyDescent="0.25">
      <c r="A16">
        <v>12</v>
      </c>
      <c r="B16" s="2">
        <v>43923</v>
      </c>
      <c r="C16" s="3" t="s">
        <v>42</v>
      </c>
      <c r="D16" s="6" t="s">
        <v>28</v>
      </c>
      <c r="E16" s="3" t="s">
        <v>29</v>
      </c>
      <c r="F16" s="3">
        <v>178</v>
      </c>
      <c r="G16" t="s">
        <v>32</v>
      </c>
      <c r="H16" t="s">
        <v>39</v>
      </c>
      <c r="I16" t="s">
        <v>43</v>
      </c>
      <c r="J16">
        <v>15</v>
      </c>
      <c r="K16" s="5">
        <v>295</v>
      </c>
      <c r="L16" s="5">
        <v>4425</v>
      </c>
    </row>
    <row r="17" spans="1:12" x14ac:dyDescent="0.25">
      <c r="A17">
        <v>13</v>
      </c>
      <c r="B17" s="2">
        <v>44014</v>
      </c>
      <c r="C17" s="3" t="s">
        <v>42</v>
      </c>
      <c r="D17" s="6" t="s">
        <v>15</v>
      </c>
      <c r="E17" s="3" t="s">
        <v>16</v>
      </c>
      <c r="F17" s="3">
        <v>180</v>
      </c>
      <c r="G17" t="s">
        <v>38</v>
      </c>
      <c r="H17" t="s">
        <v>33</v>
      </c>
      <c r="I17" t="s">
        <v>44</v>
      </c>
      <c r="J17">
        <v>10</v>
      </c>
      <c r="K17" s="5">
        <v>375</v>
      </c>
      <c r="L17" s="5">
        <v>3750</v>
      </c>
    </row>
    <row r="18" spans="1:12" x14ac:dyDescent="0.25">
      <c r="A18">
        <v>14</v>
      </c>
      <c r="B18" s="2">
        <v>44045</v>
      </c>
      <c r="C18" s="3" t="s">
        <v>42</v>
      </c>
      <c r="D18" s="6" t="s">
        <v>45</v>
      </c>
      <c r="E18" s="3" t="s">
        <v>21</v>
      </c>
      <c r="F18" s="3">
        <v>132</v>
      </c>
      <c r="G18" t="s">
        <v>22</v>
      </c>
      <c r="H18" t="s">
        <v>30</v>
      </c>
      <c r="I18" t="s">
        <v>41</v>
      </c>
      <c r="J18">
        <v>45</v>
      </c>
      <c r="K18" s="5">
        <v>260</v>
      </c>
      <c r="L18" s="5">
        <v>11700</v>
      </c>
    </row>
    <row r="19" spans="1:12" x14ac:dyDescent="0.25">
      <c r="A19">
        <v>15</v>
      </c>
      <c r="B19" s="2">
        <v>44106</v>
      </c>
      <c r="C19" s="3" t="s">
        <v>42</v>
      </c>
      <c r="D19" s="6" t="s">
        <v>20</v>
      </c>
      <c r="E19" s="3" t="s">
        <v>21</v>
      </c>
      <c r="F19" s="3">
        <v>180</v>
      </c>
      <c r="G19" t="s">
        <v>26</v>
      </c>
      <c r="H19" t="s">
        <v>39</v>
      </c>
      <c r="I19" t="s">
        <v>46</v>
      </c>
      <c r="J19">
        <v>32</v>
      </c>
      <c r="K19" s="5">
        <v>350</v>
      </c>
      <c r="L19" s="5">
        <v>11200</v>
      </c>
    </row>
    <row r="20" spans="1:12" x14ac:dyDescent="0.25">
      <c r="A20">
        <v>16</v>
      </c>
      <c r="B20" s="2">
        <v>44167</v>
      </c>
      <c r="C20" s="3" t="s">
        <v>42</v>
      </c>
      <c r="D20" s="6" t="s">
        <v>28</v>
      </c>
      <c r="E20" s="3" t="s">
        <v>29</v>
      </c>
      <c r="F20" s="3">
        <v>166</v>
      </c>
      <c r="G20" t="s">
        <v>26</v>
      </c>
      <c r="H20" t="s">
        <v>18</v>
      </c>
      <c r="I20" t="s">
        <v>27</v>
      </c>
      <c r="J20">
        <v>28</v>
      </c>
      <c r="K20" s="5">
        <v>350</v>
      </c>
      <c r="L20" s="5">
        <v>9800</v>
      </c>
    </row>
    <row r="21" spans="1:12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t="s">
        <v>47</v>
      </c>
      <c r="H21" t="s">
        <v>23</v>
      </c>
      <c r="I21" t="s">
        <v>48</v>
      </c>
      <c r="J21">
        <v>10</v>
      </c>
      <c r="K21" s="5">
        <v>220</v>
      </c>
      <c r="L21" s="5">
        <v>2200</v>
      </c>
    </row>
    <row r="22" spans="1:12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t="s">
        <v>22</v>
      </c>
      <c r="H22" t="s">
        <v>30</v>
      </c>
      <c r="I22" t="s">
        <v>41</v>
      </c>
      <c r="J22">
        <v>16</v>
      </c>
      <c r="K22" s="5">
        <v>260</v>
      </c>
      <c r="L22" s="5">
        <v>4160</v>
      </c>
    </row>
    <row r="23" spans="1:12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t="s">
        <v>17</v>
      </c>
      <c r="H23" t="s">
        <v>30</v>
      </c>
      <c r="I23" t="s">
        <v>31</v>
      </c>
      <c r="J23">
        <v>35</v>
      </c>
      <c r="K23" s="5">
        <v>235</v>
      </c>
      <c r="L23" s="5">
        <v>8225</v>
      </c>
    </row>
    <row r="24" spans="1:12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t="s">
        <v>32</v>
      </c>
      <c r="H24" t="s">
        <v>18</v>
      </c>
      <c r="I24" t="s">
        <v>49</v>
      </c>
      <c r="J24">
        <v>12</v>
      </c>
      <c r="K24" s="5">
        <v>295</v>
      </c>
      <c r="L24" s="5">
        <v>3540</v>
      </c>
    </row>
    <row r="25" spans="1:12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t="s">
        <v>38</v>
      </c>
      <c r="H25" t="s">
        <v>33</v>
      </c>
      <c r="I25" t="s">
        <v>44</v>
      </c>
      <c r="J25">
        <v>40</v>
      </c>
      <c r="K25" s="5">
        <v>375</v>
      </c>
      <c r="L25" s="5">
        <v>15000</v>
      </c>
    </row>
    <row r="26" spans="1:12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t="s">
        <v>26</v>
      </c>
      <c r="H26" t="s">
        <v>30</v>
      </c>
      <c r="I26" t="s">
        <v>36</v>
      </c>
      <c r="J26">
        <v>10</v>
      </c>
      <c r="K26" s="5">
        <v>350</v>
      </c>
      <c r="L26" s="5">
        <v>3500</v>
      </c>
    </row>
    <row r="27" spans="1:12" x14ac:dyDescent="0.25">
      <c r="A27">
        <v>23</v>
      </c>
      <c r="B27" s="2">
        <v>43833</v>
      </c>
      <c r="C27" s="3" t="s">
        <v>50</v>
      </c>
      <c r="D27" s="6" t="s">
        <v>25</v>
      </c>
      <c r="E27" s="3" t="s">
        <v>21</v>
      </c>
      <c r="F27" s="3">
        <v>132</v>
      </c>
      <c r="G27" t="s">
        <v>38</v>
      </c>
      <c r="H27" t="s">
        <v>18</v>
      </c>
      <c r="I27" t="s">
        <v>51</v>
      </c>
      <c r="J27">
        <v>25</v>
      </c>
      <c r="K27" s="5">
        <v>375</v>
      </c>
      <c r="L27" s="5">
        <v>9375</v>
      </c>
    </row>
    <row r="28" spans="1:12" x14ac:dyDescent="0.25">
      <c r="A28">
        <v>24</v>
      </c>
      <c r="B28" s="2">
        <v>43924</v>
      </c>
      <c r="C28" s="3" t="s">
        <v>50</v>
      </c>
      <c r="D28" s="6" t="s">
        <v>45</v>
      </c>
      <c r="E28" s="3" t="s">
        <v>21</v>
      </c>
      <c r="F28" s="3">
        <v>162</v>
      </c>
      <c r="G28" t="s">
        <v>22</v>
      </c>
      <c r="H28" t="s">
        <v>18</v>
      </c>
      <c r="I28" t="s">
        <v>52</v>
      </c>
      <c r="J28">
        <v>50</v>
      </c>
      <c r="K28" s="5">
        <v>260</v>
      </c>
      <c r="L28" s="5">
        <v>13000</v>
      </c>
    </row>
    <row r="29" spans="1:12" x14ac:dyDescent="0.25">
      <c r="A29">
        <v>25</v>
      </c>
      <c r="B29" s="2">
        <v>44015</v>
      </c>
      <c r="C29" s="3" t="s">
        <v>50</v>
      </c>
      <c r="D29" s="6" t="s">
        <v>20</v>
      </c>
      <c r="E29" s="3" t="s">
        <v>21</v>
      </c>
      <c r="F29" s="3">
        <v>180</v>
      </c>
      <c r="G29" t="s">
        <v>17</v>
      </c>
      <c r="H29" t="s">
        <v>39</v>
      </c>
      <c r="I29" t="s">
        <v>53</v>
      </c>
      <c r="J29">
        <v>22</v>
      </c>
      <c r="K29" s="5">
        <v>235</v>
      </c>
      <c r="L29" s="5">
        <v>5170</v>
      </c>
    </row>
    <row r="30" spans="1:12" x14ac:dyDescent="0.25">
      <c r="A30">
        <v>26</v>
      </c>
      <c r="B30" s="2">
        <v>44077</v>
      </c>
      <c r="C30" s="3" t="s">
        <v>50</v>
      </c>
      <c r="D30" s="6" t="s">
        <v>15</v>
      </c>
      <c r="E30" s="3" t="s">
        <v>16</v>
      </c>
      <c r="F30" s="3">
        <v>144</v>
      </c>
      <c r="G30" t="s">
        <v>32</v>
      </c>
      <c r="H30" t="s">
        <v>30</v>
      </c>
      <c r="I30" t="s">
        <v>54</v>
      </c>
      <c r="J30">
        <v>15</v>
      </c>
      <c r="K30" s="5">
        <v>295</v>
      </c>
      <c r="L30" s="5">
        <v>4425</v>
      </c>
    </row>
    <row r="31" spans="1:12" x14ac:dyDescent="0.25">
      <c r="A31">
        <v>27</v>
      </c>
      <c r="B31" s="2">
        <v>44138</v>
      </c>
      <c r="C31" s="3" t="s">
        <v>50</v>
      </c>
      <c r="D31" s="6" t="s">
        <v>35</v>
      </c>
      <c r="E31" s="3" t="s">
        <v>16</v>
      </c>
      <c r="F31" s="3">
        <v>166</v>
      </c>
      <c r="G31" t="s">
        <v>47</v>
      </c>
      <c r="H31" t="s">
        <v>39</v>
      </c>
      <c r="I31" t="s">
        <v>55</v>
      </c>
      <c r="J31">
        <v>10</v>
      </c>
      <c r="K31" s="5">
        <v>220</v>
      </c>
      <c r="L31" s="5">
        <v>2200</v>
      </c>
    </row>
    <row r="32" spans="1:12" x14ac:dyDescent="0.25">
      <c r="A32">
        <v>28</v>
      </c>
      <c r="B32" s="2">
        <v>44168</v>
      </c>
      <c r="C32" s="3" t="s">
        <v>50</v>
      </c>
      <c r="D32" s="6" t="s">
        <v>28</v>
      </c>
      <c r="E32" s="3" t="s">
        <v>29</v>
      </c>
      <c r="F32" s="3">
        <v>178</v>
      </c>
      <c r="G32" t="s">
        <v>26</v>
      </c>
      <c r="H32" t="s">
        <v>18</v>
      </c>
      <c r="I32" t="s">
        <v>27</v>
      </c>
      <c r="J32">
        <v>20</v>
      </c>
      <c r="K32" s="5">
        <v>350</v>
      </c>
      <c r="L32" s="5">
        <v>7000</v>
      </c>
    </row>
    <row r="33" spans="1:12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t="s">
        <v>17</v>
      </c>
      <c r="H33" t="s">
        <v>33</v>
      </c>
      <c r="I33" t="s">
        <v>56</v>
      </c>
      <c r="J33">
        <v>14</v>
      </c>
      <c r="K33" s="5">
        <v>235</v>
      </c>
      <c r="L33" s="5">
        <v>3290</v>
      </c>
    </row>
    <row r="34" spans="1:12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t="s">
        <v>47</v>
      </c>
      <c r="H34" t="s">
        <v>33</v>
      </c>
      <c r="I34" t="s">
        <v>57</v>
      </c>
      <c r="J34">
        <v>28</v>
      </c>
      <c r="K34" s="5">
        <v>220</v>
      </c>
      <c r="L34" s="5">
        <v>6160</v>
      </c>
    </row>
    <row r="35" spans="1:12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t="s">
        <v>17</v>
      </c>
      <c r="H35" t="s">
        <v>18</v>
      </c>
      <c r="I35" t="s">
        <v>19</v>
      </c>
      <c r="J35">
        <v>12</v>
      </c>
      <c r="K35" s="5">
        <v>235</v>
      </c>
      <c r="L35" s="5">
        <v>2820</v>
      </c>
    </row>
    <row r="36" spans="1:12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t="s">
        <v>32</v>
      </c>
      <c r="H36" t="s">
        <v>39</v>
      </c>
      <c r="I36" t="s">
        <v>43</v>
      </c>
      <c r="J36">
        <v>35</v>
      </c>
      <c r="K36" s="5">
        <v>295</v>
      </c>
      <c r="L36" s="5">
        <v>10325</v>
      </c>
    </row>
    <row r="37" spans="1:12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t="s">
        <v>38</v>
      </c>
      <c r="H37" t="s">
        <v>39</v>
      </c>
      <c r="I37" t="s">
        <v>40</v>
      </c>
      <c r="J37">
        <v>20</v>
      </c>
      <c r="K37" s="5">
        <v>375</v>
      </c>
      <c r="L37" s="5">
        <v>7500</v>
      </c>
    </row>
    <row r="38" spans="1:12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t="s">
        <v>47</v>
      </c>
      <c r="H38" t="s">
        <v>33</v>
      </c>
      <c r="I38" t="s">
        <v>57</v>
      </c>
      <c r="J38">
        <v>45</v>
      </c>
      <c r="K38" s="5">
        <v>220</v>
      </c>
      <c r="L38" s="5">
        <v>9900</v>
      </c>
    </row>
    <row r="39" spans="1:12" x14ac:dyDescent="0.25">
      <c r="A39">
        <v>35</v>
      </c>
      <c r="B39" s="2">
        <v>43865</v>
      </c>
      <c r="C39" s="3" t="s">
        <v>58</v>
      </c>
      <c r="D39" s="6" t="s">
        <v>20</v>
      </c>
      <c r="E39" s="3" t="s">
        <v>21</v>
      </c>
      <c r="F39" s="3">
        <v>136</v>
      </c>
      <c r="G39" t="s">
        <v>38</v>
      </c>
      <c r="H39" t="s">
        <v>18</v>
      </c>
      <c r="I39" t="s">
        <v>51</v>
      </c>
      <c r="J39">
        <v>15</v>
      </c>
      <c r="K39" s="5">
        <v>375</v>
      </c>
      <c r="L39" s="5">
        <v>5625</v>
      </c>
    </row>
    <row r="40" spans="1:12" x14ac:dyDescent="0.25">
      <c r="A40">
        <v>36</v>
      </c>
      <c r="B40" s="2">
        <v>43986</v>
      </c>
      <c r="C40" s="3" t="s">
        <v>58</v>
      </c>
      <c r="D40" s="6" t="s">
        <v>45</v>
      </c>
      <c r="E40" s="3" t="s">
        <v>21</v>
      </c>
      <c r="F40" s="3">
        <v>132</v>
      </c>
      <c r="G40" t="s">
        <v>26</v>
      </c>
      <c r="H40" t="s">
        <v>18</v>
      </c>
      <c r="I40" t="s">
        <v>27</v>
      </c>
      <c r="J40">
        <v>14</v>
      </c>
      <c r="K40" s="5">
        <v>350</v>
      </c>
      <c r="L40" s="5">
        <v>4900</v>
      </c>
    </row>
    <row r="41" spans="1:12" x14ac:dyDescent="0.25">
      <c r="A41">
        <v>37</v>
      </c>
      <c r="B41" s="2">
        <v>44016</v>
      </c>
      <c r="C41" s="3" t="s">
        <v>58</v>
      </c>
      <c r="D41" s="6" t="s">
        <v>28</v>
      </c>
      <c r="E41" s="3" t="s">
        <v>29</v>
      </c>
      <c r="F41" s="3">
        <v>157</v>
      </c>
      <c r="G41" t="s">
        <v>32</v>
      </c>
      <c r="H41" t="s">
        <v>33</v>
      </c>
      <c r="I41" t="s">
        <v>34</v>
      </c>
      <c r="J41">
        <v>32</v>
      </c>
      <c r="K41" s="5">
        <v>295</v>
      </c>
      <c r="L41" s="5">
        <v>9440</v>
      </c>
    </row>
    <row r="42" spans="1:12" x14ac:dyDescent="0.25">
      <c r="A42">
        <v>38</v>
      </c>
      <c r="B42" s="2">
        <v>44139</v>
      </c>
      <c r="C42" s="3" t="s">
        <v>58</v>
      </c>
      <c r="D42" s="6" t="s">
        <v>25</v>
      </c>
      <c r="E42" s="3" t="s">
        <v>21</v>
      </c>
      <c r="F42" s="3">
        <v>132</v>
      </c>
      <c r="G42" t="s">
        <v>22</v>
      </c>
      <c r="H42" t="s">
        <v>18</v>
      </c>
      <c r="I42" t="s">
        <v>52</v>
      </c>
      <c r="J42">
        <v>40</v>
      </c>
      <c r="K42" s="5">
        <v>260</v>
      </c>
      <c r="L42" s="5">
        <v>10400</v>
      </c>
    </row>
    <row r="43" spans="1:12" x14ac:dyDescent="0.25">
      <c r="A43">
        <v>39</v>
      </c>
      <c r="B43" s="2">
        <v>44169</v>
      </c>
      <c r="C43" s="3" t="s">
        <v>58</v>
      </c>
      <c r="D43" s="6" t="s">
        <v>35</v>
      </c>
      <c r="E43" s="3" t="s">
        <v>16</v>
      </c>
      <c r="F43" s="3">
        <v>166</v>
      </c>
      <c r="G43" t="s">
        <v>17</v>
      </c>
      <c r="H43" t="s">
        <v>18</v>
      </c>
      <c r="I43" t="s">
        <v>19</v>
      </c>
      <c r="J43">
        <v>45</v>
      </c>
      <c r="K43" s="5">
        <v>235</v>
      </c>
      <c r="L43" s="5">
        <v>10575</v>
      </c>
    </row>
    <row r="44" spans="1:12" x14ac:dyDescent="0.25">
      <c r="A44">
        <v>40</v>
      </c>
      <c r="B44" s="2">
        <v>44169</v>
      </c>
      <c r="C44" s="3" t="s">
        <v>58</v>
      </c>
      <c r="D44" s="6" t="s">
        <v>20</v>
      </c>
      <c r="E44" s="3" t="s">
        <v>21</v>
      </c>
      <c r="F44" s="3">
        <v>180</v>
      </c>
      <c r="G44" t="s">
        <v>47</v>
      </c>
      <c r="H44" t="s">
        <v>39</v>
      </c>
      <c r="I44" t="s">
        <v>55</v>
      </c>
      <c r="J44">
        <v>24</v>
      </c>
      <c r="K44" s="5">
        <v>220</v>
      </c>
      <c r="L44" s="5">
        <v>5280</v>
      </c>
    </row>
    <row r="45" spans="1:12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t="s">
        <v>38</v>
      </c>
      <c r="H45" t="s">
        <v>18</v>
      </c>
      <c r="I45" t="s">
        <v>51</v>
      </c>
      <c r="J45">
        <v>30</v>
      </c>
      <c r="K45" s="5">
        <v>375</v>
      </c>
      <c r="L45" s="5">
        <v>11250</v>
      </c>
    </row>
    <row r="46" spans="1:12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t="s">
        <v>22</v>
      </c>
      <c r="H46" t="s">
        <v>23</v>
      </c>
      <c r="I46" t="s">
        <v>24</v>
      </c>
      <c r="J46">
        <v>15</v>
      </c>
      <c r="K46" s="5">
        <v>260</v>
      </c>
      <c r="L46" s="5">
        <v>3900</v>
      </c>
    </row>
    <row r="47" spans="1:12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t="s">
        <v>38</v>
      </c>
      <c r="H47" t="s">
        <v>18</v>
      </c>
      <c r="I47" t="s">
        <v>51</v>
      </c>
      <c r="J47">
        <v>15</v>
      </c>
      <c r="K47" s="5">
        <v>375</v>
      </c>
      <c r="L47" s="5">
        <v>5625</v>
      </c>
    </row>
    <row r="48" spans="1:12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t="s">
        <v>32</v>
      </c>
      <c r="H48" t="s">
        <v>30</v>
      </c>
      <c r="I48" t="s">
        <v>54</v>
      </c>
      <c r="J48">
        <v>42</v>
      </c>
      <c r="K48" s="5">
        <v>295</v>
      </c>
      <c r="L48" s="5">
        <v>12390</v>
      </c>
    </row>
    <row r="49" spans="1:12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t="s">
        <v>26</v>
      </c>
      <c r="H49" t="s">
        <v>18</v>
      </c>
      <c r="I49" t="s">
        <v>27</v>
      </c>
      <c r="J49">
        <v>26</v>
      </c>
      <c r="K49" s="5">
        <v>350</v>
      </c>
      <c r="L49" s="5">
        <v>9100</v>
      </c>
    </row>
    <row r="50" spans="1:12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t="s">
        <v>22</v>
      </c>
      <c r="H50" t="s">
        <v>33</v>
      </c>
      <c r="I50" t="s">
        <v>59</v>
      </c>
      <c r="J50">
        <v>35</v>
      </c>
      <c r="K50" s="5">
        <v>260</v>
      </c>
      <c r="L50" s="5">
        <v>9100</v>
      </c>
    </row>
    <row r="51" spans="1:12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t="s">
        <v>47</v>
      </c>
      <c r="H51" t="s">
        <v>39</v>
      </c>
      <c r="I51" t="s">
        <v>55</v>
      </c>
      <c r="J51">
        <v>32</v>
      </c>
      <c r="K51" s="5">
        <v>220</v>
      </c>
      <c r="L51" s="5">
        <v>7040</v>
      </c>
    </row>
    <row r="52" spans="1:12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t="s">
        <v>32</v>
      </c>
      <c r="H52" t="s">
        <v>30</v>
      </c>
      <c r="I52" t="s">
        <v>54</v>
      </c>
      <c r="J52">
        <v>18</v>
      </c>
      <c r="K52" s="5">
        <v>295</v>
      </c>
      <c r="L52" s="5">
        <v>5310</v>
      </c>
    </row>
    <row r="53" spans="1:12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t="s">
        <v>26</v>
      </c>
      <c r="H53" t="s">
        <v>18</v>
      </c>
      <c r="I53" t="s">
        <v>27</v>
      </c>
      <c r="J53">
        <v>22</v>
      </c>
      <c r="K53" s="5">
        <v>350</v>
      </c>
      <c r="L53" s="5">
        <v>7700</v>
      </c>
    </row>
    <row r="54" spans="1:12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t="s">
        <v>17</v>
      </c>
      <c r="H54" t="s">
        <v>33</v>
      </c>
      <c r="I54" t="s">
        <v>56</v>
      </c>
      <c r="J54">
        <v>38</v>
      </c>
      <c r="K54" s="5">
        <v>235</v>
      </c>
      <c r="L54" s="5">
        <v>8930</v>
      </c>
    </row>
    <row r="55" spans="1:12" x14ac:dyDescent="0.25">
      <c r="A55">
        <v>51</v>
      </c>
      <c r="B55" s="2">
        <v>43835</v>
      </c>
      <c r="C55" s="3" t="s">
        <v>60</v>
      </c>
      <c r="D55" s="6" t="s">
        <v>15</v>
      </c>
      <c r="E55" s="3" t="s">
        <v>16</v>
      </c>
      <c r="F55" s="3">
        <v>180</v>
      </c>
      <c r="G55" t="s">
        <v>47</v>
      </c>
      <c r="H55" t="s">
        <v>18</v>
      </c>
      <c r="I55" t="s">
        <v>61</v>
      </c>
      <c r="J55">
        <v>42</v>
      </c>
      <c r="K55" s="5">
        <v>220</v>
      </c>
      <c r="L55" s="5">
        <v>9240</v>
      </c>
    </row>
    <row r="56" spans="1:12" x14ac:dyDescent="0.25">
      <c r="A56">
        <v>52</v>
      </c>
      <c r="B56" s="2">
        <v>43895</v>
      </c>
      <c r="C56" s="3" t="s">
        <v>60</v>
      </c>
      <c r="D56" s="6" t="s">
        <v>45</v>
      </c>
      <c r="E56" s="3" t="s">
        <v>21</v>
      </c>
      <c r="F56" s="3">
        <v>162</v>
      </c>
      <c r="G56" t="s">
        <v>32</v>
      </c>
      <c r="H56" t="s">
        <v>23</v>
      </c>
      <c r="I56" t="s">
        <v>62</v>
      </c>
      <c r="J56">
        <v>15</v>
      </c>
      <c r="K56" s="5">
        <v>295</v>
      </c>
      <c r="L56" s="5">
        <v>4425</v>
      </c>
    </row>
    <row r="57" spans="1:12" x14ac:dyDescent="0.25">
      <c r="A57">
        <v>53</v>
      </c>
      <c r="B57" s="2">
        <v>44017</v>
      </c>
      <c r="C57" s="3" t="s">
        <v>60</v>
      </c>
      <c r="D57" s="6" t="s">
        <v>28</v>
      </c>
      <c r="E57" s="3" t="s">
        <v>29</v>
      </c>
      <c r="F57" s="3">
        <v>136</v>
      </c>
      <c r="G57" t="s">
        <v>38</v>
      </c>
      <c r="H57" t="s">
        <v>33</v>
      </c>
      <c r="I57" t="s">
        <v>44</v>
      </c>
      <c r="J57">
        <v>10</v>
      </c>
      <c r="K57" s="5">
        <v>375</v>
      </c>
      <c r="L57" s="5">
        <v>3750</v>
      </c>
    </row>
    <row r="58" spans="1:12" x14ac:dyDescent="0.25">
      <c r="A58">
        <v>54</v>
      </c>
      <c r="B58" s="2">
        <v>44048</v>
      </c>
      <c r="C58" s="3" t="s">
        <v>60</v>
      </c>
      <c r="D58" s="6" t="s">
        <v>25</v>
      </c>
      <c r="E58" s="3" t="s">
        <v>21</v>
      </c>
      <c r="F58" s="3">
        <v>136</v>
      </c>
      <c r="G58" t="s">
        <v>17</v>
      </c>
      <c r="H58" t="s">
        <v>18</v>
      </c>
      <c r="I58" t="s">
        <v>19</v>
      </c>
      <c r="J58">
        <v>26</v>
      </c>
      <c r="K58" s="5">
        <v>235</v>
      </c>
      <c r="L58" s="5">
        <v>6110</v>
      </c>
    </row>
    <row r="59" spans="1:12" x14ac:dyDescent="0.25">
      <c r="A59">
        <v>55</v>
      </c>
      <c r="B59" s="2">
        <v>44170</v>
      </c>
      <c r="C59" s="3" t="s">
        <v>60</v>
      </c>
      <c r="D59" s="6" t="s">
        <v>35</v>
      </c>
      <c r="E59" s="3" t="s">
        <v>16</v>
      </c>
      <c r="F59" s="3">
        <v>152</v>
      </c>
      <c r="G59" t="s">
        <v>17</v>
      </c>
      <c r="H59" t="s">
        <v>23</v>
      </c>
      <c r="I59" t="s">
        <v>63</v>
      </c>
      <c r="J59">
        <v>40</v>
      </c>
      <c r="K59" s="5">
        <v>235</v>
      </c>
      <c r="L59" s="5">
        <v>9400</v>
      </c>
    </row>
    <row r="60" spans="1:12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t="s">
        <v>22</v>
      </c>
      <c r="H60" t="s">
        <v>18</v>
      </c>
      <c r="I60" t="s">
        <v>52</v>
      </c>
      <c r="J60">
        <v>30</v>
      </c>
      <c r="K60" s="5">
        <v>260</v>
      </c>
      <c r="L60" s="5">
        <v>7800</v>
      </c>
    </row>
    <row r="61" spans="1:12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t="s">
        <v>26</v>
      </c>
      <c r="H61" t="s">
        <v>33</v>
      </c>
      <c r="I61" t="s">
        <v>64</v>
      </c>
      <c r="J61">
        <v>26</v>
      </c>
      <c r="K61" s="5">
        <v>350</v>
      </c>
      <c r="L61" s="5">
        <v>9100</v>
      </c>
    </row>
    <row r="62" spans="1:12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t="s">
        <v>32</v>
      </c>
      <c r="H62" t="s">
        <v>18</v>
      </c>
      <c r="I62" t="s">
        <v>49</v>
      </c>
      <c r="J62">
        <v>18</v>
      </c>
      <c r="K62" s="5">
        <v>295</v>
      </c>
      <c r="L62" s="5">
        <v>5310</v>
      </c>
    </row>
    <row r="63" spans="1:12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t="s">
        <v>17</v>
      </c>
      <c r="H63" t="s">
        <v>33</v>
      </c>
      <c r="I63" t="s">
        <v>56</v>
      </c>
      <c r="J63">
        <v>22</v>
      </c>
      <c r="K63" s="5">
        <v>235</v>
      </c>
      <c r="L63" s="5">
        <v>5170</v>
      </c>
    </row>
    <row r="64" spans="1:12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t="s">
        <v>26</v>
      </c>
      <c r="H64" t="s">
        <v>18</v>
      </c>
      <c r="I64" t="s">
        <v>27</v>
      </c>
      <c r="J64">
        <v>42</v>
      </c>
      <c r="K64" s="5">
        <v>350</v>
      </c>
      <c r="L64" s="5">
        <v>14700</v>
      </c>
    </row>
    <row r="65" spans="1:12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t="s">
        <v>26</v>
      </c>
      <c r="H65" t="s">
        <v>39</v>
      </c>
      <c r="I65" t="s">
        <v>46</v>
      </c>
      <c r="J65">
        <v>45</v>
      </c>
      <c r="K65" s="5">
        <v>350</v>
      </c>
      <c r="L65" s="5">
        <v>15750</v>
      </c>
    </row>
    <row r="66" spans="1:12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t="s">
        <v>32</v>
      </c>
      <c r="H66" t="s">
        <v>23</v>
      </c>
      <c r="I66" t="s">
        <v>62</v>
      </c>
      <c r="J66">
        <v>20</v>
      </c>
      <c r="K66" s="5">
        <v>295</v>
      </c>
      <c r="L66" s="5">
        <v>5900</v>
      </c>
    </row>
    <row r="67" spans="1:12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t="s">
        <v>32</v>
      </c>
      <c r="H67" t="s">
        <v>18</v>
      </c>
      <c r="I67" t="s">
        <v>49</v>
      </c>
      <c r="J67">
        <v>22</v>
      </c>
      <c r="K67" s="5">
        <v>295</v>
      </c>
      <c r="L67" s="5">
        <v>6490</v>
      </c>
    </row>
    <row r="68" spans="1:12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t="s">
        <v>47</v>
      </c>
      <c r="H68" t="s">
        <v>39</v>
      </c>
      <c r="I68" t="s">
        <v>55</v>
      </c>
      <c r="J68">
        <v>15</v>
      </c>
      <c r="K68" s="5">
        <v>220</v>
      </c>
      <c r="L68" s="5">
        <v>3300</v>
      </c>
    </row>
    <row r="69" spans="1:12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t="s">
        <v>17</v>
      </c>
      <c r="H69" t="s">
        <v>30</v>
      </c>
      <c r="I69" t="s">
        <v>31</v>
      </c>
      <c r="J69">
        <v>35</v>
      </c>
      <c r="K69" s="5">
        <v>235</v>
      </c>
      <c r="L69" s="5">
        <v>8225</v>
      </c>
    </row>
    <row r="70" spans="1:12" x14ac:dyDescent="0.25">
      <c r="A70">
        <v>66</v>
      </c>
      <c r="B70" s="2">
        <v>43867</v>
      </c>
      <c r="C70" s="3" t="s">
        <v>65</v>
      </c>
      <c r="D70" s="6" t="s">
        <v>37</v>
      </c>
      <c r="E70" s="3" t="s">
        <v>29</v>
      </c>
      <c r="F70" s="3">
        <v>178</v>
      </c>
      <c r="G70" t="s">
        <v>38</v>
      </c>
      <c r="H70" t="s">
        <v>33</v>
      </c>
      <c r="I70" t="s">
        <v>44</v>
      </c>
      <c r="J70">
        <v>33</v>
      </c>
      <c r="K70" s="5">
        <v>375</v>
      </c>
      <c r="L70" s="5">
        <v>12375</v>
      </c>
    </row>
    <row r="71" spans="1:12" x14ac:dyDescent="0.25">
      <c r="A71">
        <v>67</v>
      </c>
      <c r="B71" s="2">
        <v>43957</v>
      </c>
      <c r="C71" s="3" t="s">
        <v>65</v>
      </c>
      <c r="D71" s="6" t="s">
        <v>28</v>
      </c>
      <c r="E71" s="3" t="s">
        <v>29</v>
      </c>
      <c r="F71" s="3">
        <v>144</v>
      </c>
      <c r="G71" t="s">
        <v>22</v>
      </c>
      <c r="H71" t="s">
        <v>18</v>
      </c>
      <c r="I71" t="s">
        <v>52</v>
      </c>
      <c r="J71">
        <v>22</v>
      </c>
      <c r="K71" s="5">
        <v>260</v>
      </c>
      <c r="L71" s="5">
        <v>5720</v>
      </c>
    </row>
    <row r="72" spans="1:12" x14ac:dyDescent="0.25">
      <c r="A72">
        <v>68</v>
      </c>
      <c r="B72" s="2">
        <v>43957</v>
      </c>
      <c r="C72" s="3" t="s">
        <v>65</v>
      </c>
      <c r="D72" s="6" t="s">
        <v>37</v>
      </c>
      <c r="E72" s="3" t="s">
        <v>29</v>
      </c>
      <c r="F72" s="3">
        <v>136</v>
      </c>
      <c r="G72" t="s">
        <v>22</v>
      </c>
      <c r="H72" t="s">
        <v>33</v>
      </c>
      <c r="I72" t="s">
        <v>59</v>
      </c>
      <c r="J72">
        <v>26</v>
      </c>
      <c r="K72" s="5">
        <v>260</v>
      </c>
      <c r="L72" s="5">
        <v>6760</v>
      </c>
    </row>
    <row r="73" spans="1:12" x14ac:dyDescent="0.25">
      <c r="A73">
        <v>69</v>
      </c>
      <c r="B73" s="2">
        <v>44049</v>
      </c>
      <c r="C73" s="3" t="s">
        <v>65</v>
      </c>
      <c r="D73" s="6" t="s">
        <v>15</v>
      </c>
      <c r="E73" s="3" t="s">
        <v>16</v>
      </c>
      <c r="F73" s="3">
        <v>132</v>
      </c>
      <c r="G73" t="s">
        <v>47</v>
      </c>
      <c r="H73" t="s">
        <v>23</v>
      </c>
      <c r="I73" t="s">
        <v>48</v>
      </c>
      <c r="J73">
        <v>16</v>
      </c>
      <c r="K73" s="5">
        <v>220</v>
      </c>
      <c r="L73" s="5">
        <v>3520</v>
      </c>
    </row>
    <row r="74" spans="1:12" x14ac:dyDescent="0.25">
      <c r="A74">
        <v>70</v>
      </c>
      <c r="B74" s="2">
        <v>44080</v>
      </c>
      <c r="C74" s="3" t="s">
        <v>65</v>
      </c>
      <c r="D74" s="6" t="s">
        <v>45</v>
      </c>
      <c r="E74" s="3" t="s">
        <v>21</v>
      </c>
      <c r="F74" s="3">
        <v>178</v>
      </c>
      <c r="G74" t="s">
        <v>32</v>
      </c>
      <c r="H74" t="s">
        <v>18</v>
      </c>
      <c r="I74" t="s">
        <v>49</v>
      </c>
      <c r="J74">
        <v>10</v>
      </c>
      <c r="K74" s="5">
        <v>295</v>
      </c>
      <c r="L74" s="5">
        <v>2950</v>
      </c>
    </row>
    <row r="75" spans="1:12" x14ac:dyDescent="0.25">
      <c r="A75">
        <v>71</v>
      </c>
      <c r="B75" s="2">
        <v>44080</v>
      </c>
      <c r="C75" s="3" t="s">
        <v>65</v>
      </c>
      <c r="D75" s="6" t="s">
        <v>25</v>
      </c>
      <c r="E75" s="3" t="s">
        <v>21</v>
      </c>
      <c r="F75" s="3">
        <v>162</v>
      </c>
      <c r="G75" t="s">
        <v>22</v>
      </c>
      <c r="H75" t="s">
        <v>18</v>
      </c>
      <c r="I75" t="s">
        <v>52</v>
      </c>
      <c r="J75">
        <v>40</v>
      </c>
      <c r="K75" s="5">
        <v>260</v>
      </c>
      <c r="L75" s="5">
        <v>10400</v>
      </c>
    </row>
    <row r="76" spans="1:12" x14ac:dyDescent="0.25">
      <c r="A76">
        <v>72</v>
      </c>
      <c r="B76" s="2">
        <v>44171</v>
      </c>
      <c r="C76" s="3" t="s">
        <v>65</v>
      </c>
      <c r="D76" s="6" t="s">
        <v>20</v>
      </c>
      <c r="E76" s="3" t="s">
        <v>21</v>
      </c>
      <c r="F76" s="3">
        <v>157</v>
      </c>
      <c r="G76" t="s">
        <v>17</v>
      </c>
      <c r="H76" t="s">
        <v>30</v>
      </c>
      <c r="I76" t="s">
        <v>31</v>
      </c>
      <c r="J76">
        <v>15</v>
      </c>
      <c r="K76" s="5">
        <v>235</v>
      </c>
      <c r="L76" s="5">
        <v>3525</v>
      </c>
    </row>
    <row r="77" spans="1:12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t="s">
        <v>38</v>
      </c>
      <c r="H77" t="s">
        <v>33</v>
      </c>
      <c r="I77" t="s">
        <v>44</v>
      </c>
      <c r="J77">
        <v>25</v>
      </c>
      <c r="K77" s="5">
        <v>375</v>
      </c>
      <c r="L77" s="5">
        <v>9375</v>
      </c>
    </row>
    <row r="78" spans="1:12" x14ac:dyDescent="0.25">
      <c r="A78">
        <v>74</v>
      </c>
      <c r="B78" s="2">
        <v>43997</v>
      </c>
      <c r="C78" s="3" t="s">
        <v>65</v>
      </c>
      <c r="D78" s="6" t="s">
        <v>15</v>
      </c>
      <c r="E78" s="3" t="s">
        <v>16</v>
      </c>
      <c r="F78" s="3">
        <v>144</v>
      </c>
      <c r="G78" t="s">
        <v>32</v>
      </c>
      <c r="H78" t="s">
        <v>33</v>
      </c>
      <c r="I78" t="s">
        <v>34</v>
      </c>
      <c r="J78">
        <v>20</v>
      </c>
      <c r="K78" s="5">
        <v>295</v>
      </c>
      <c r="L78" s="5">
        <v>5900</v>
      </c>
    </row>
    <row r="79" spans="1:12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t="s">
        <v>22</v>
      </c>
      <c r="H79" t="s">
        <v>23</v>
      </c>
      <c r="I79" t="s">
        <v>24</v>
      </c>
      <c r="J79">
        <v>35</v>
      </c>
      <c r="K79" s="5">
        <v>260</v>
      </c>
      <c r="L79" s="5">
        <v>9100</v>
      </c>
    </row>
    <row r="80" spans="1:12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t="s">
        <v>26</v>
      </c>
      <c r="H80" t="s">
        <v>18</v>
      </c>
      <c r="I80" t="s">
        <v>27</v>
      </c>
      <c r="J80">
        <v>22</v>
      </c>
      <c r="K80" s="5">
        <v>350</v>
      </c>
      <c r="L80" s="5">
        <v>7700</v>
      </c>
    </row>
    <row r="81" spans="1:12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t="s">
        <v>47</v>
      </c>
      <c r="H81" t="s">
        <v>39</v>
      </c>
      <c r="I81" t="s">
        <v>55</v>
      </c>
      <c r="J81">
        <v>16</v>
      </c>
      <c r="K81" s="5">
        <v>220</v>
      </c>
      <c r="L81" s="5">
        <v>3520</v>
      </c>
    </row>
    <row r="82" spans="1:12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t="s">
        <v>32</v>
      </c>
      <c r="H82" t="s">
        <v>18</v>
      </c>
      <c r="I82" t="s">
        <v>49</v>
      </c>
      <c r="J82">
        <v>50</v>
      </c>
      <c r="K82" s="5">
        <v>295</v>
      </c>
      <c r="L82" s="5">
        <v>14750</v>
      </c>
    </row>
    <row r="83" spans="1:12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t="s">
        <v>38</v>
      </c>
      <c r="H83" t="s">
        <v>33</v>
      </c>
      <c r="I83" t="s">
        <v>44</v>
      </c>
      <c r="J83">
        <v>32</v>
      </c>
      <c r="K83" s="5">
        <v>375</v>
      </c>
      <c r="L83" s="5">
        <v>12000</v>
      </c>
    </row>
    <row r="84" spans="1:12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t="s">
        <v>17</v>
      </c>
      <c r="H84" t="s">
        <v>39</v>
      </c>
      <c r="I84" t="s">
        <v>53</v>
      </c>
      <c r="J84">
        <v>14</v>
      </c>
      <c r="K84" s="5">
        <v>235</v>
      </c>
      <c r="L84" s="5">
        <v>3290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25E7-E495-4E64-BCB7-AD9B6948778A}">
  <dimension ref="A1:M81"/>
  <sheetViews>
    <sheetView topLeftCell="A60" workbookViewId="0">
      <selection activeCell="B75" sqref="B75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1.5703125" bestFit="1" customWidth="1"/>
    <col min="4" max="4" width="14" bestFit="1" customWidth="1"/>
    <col min="5" max="5" width="11.7109375" bestFit="1" customWidth="1"/>
    <col min="6" max="6" width="16.42578125" bestFit="1" customWidth="1"/>
    <col min="7" max="7" width="11.42578125" bestFit="1" customWidth="1"/>
    <col min="8" max="8" width="10.28515625" bestFit="1" customWidth="1"/>
    <col min="9" max="9" width="14.7109375" bestFit="1" customWidth="1"/>
    <col min="10" max="10" width="12.85546875" style="21" bestFit="1" customWidth="1"/>
    <col min="11" max="11" width="15.5703125" bestFit="1" customWidth="1"/>
    <col min="12" max="12" width="11.28515625" style="19" bestFit="1" customWidth="1"/>
    <col min="13" max="13" width="11.140625" style="17" customWidth="1"/>
  </cols>
  <sheetData>
    <row r="1" spans="1:13" x14ac:dyDescent="0.25">
      <c r="A1" s="3" t="s">
        <v>2</v>
      </c>
      <c r="B1" s="16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0" t="s">
        <v>11</v>
      </c>
      <c r="K1" s="3" t="s">
        <v>12</v>
      </c>
      <c r="L1" s="18" t="s">
        <v>13</v>
      </c>
      <c r="M1" s="17" t="s">
        <v>87</v>
      </c>
    </row>
    <row r="2" spans="1:13" x14ac:dyDescent="0.25">
      <c r="A2">
        <v>1</v>
      </c>
      <c r="B2" s="2">
        <v>43862</v>
      </c>
      <c r="C2" s="3" t="s">
        <v>14</v>
      </c>
      <c r="D2" s="6" t="s">
        <v>15</v>
      </c>
      <c r="E2" s="3" t="s">
        <v>16</v>
      </c>
      <c r="F2" s="3">
        <v>132</v>
      </c>
      <c r="G2" t="s">
        <v>17</v>
      </c>
      <c r="H2" t="s">
        <v>18</v>
      </c>
      <c r="I2" t="s">
        <v>19</v>
      </c>
      <c r="J2" s="21">
        <v>15</v>
      </c>
      <c r="K2" s="4">
        <v>235</v>
      </c>
      <c r="L2" s="19">
        <v>3525</v>
      </c>
      <c r="M2" s="17" t="str">
        <f>IF(Table35[[#This Row],[Number]]&gt;=20,"Yes","No")</f>
        <v>No</v>
      </c>
    </row>
    <row r="3" spans="1:13" x14ac:dyDescent="0.25">
      <c r="A3">
        <v>2</v>
      </c>
      <c r="B3" s="2">
        <v>43983</v>
      </c>
      <c r="C3" s="3" t="s">
        <v>14</v>
      </c>
      <c r="D3" s="6" t="s">
        <v>20</v>
      </c>
      <c r="E3" s="3" t="s">
        <v>21</v>
      </c>
      <c r="F3" s="3">
        <v>144</v>
      </c>
      <c r="G3" t="s">
        <v>22</v>
      </c>
      <c r="H3" t="s">
        <v>23</v>
      </c>
      <c r="I3" t="s">
        <v>24</v>
      </c>
      <c r="J3" s="21">
        <v>22</v>
      </c>
      <c r="K3" s="5">
        <v>260</v>
      </c>
      <c r="L3" s="19">
        <v>5720</v>
      </c>
      <c r="M3" s="17" t="str">
        <f>IF(Table35[[#This Row],[Number]]&gt;=20,"Yes","No")</f>
        <v>Yes</v>
      </c>
    </row>
    <row r="4" spans="1:13" x14ac:dyDescent="0.25">
      <c r="A4">
        <v>3</v>
      </c>
      <c r="B4" s="2">
        <v>44075</v>
      </c>
      <c r="C4" s="3" t="s">
        <v>14</v>
      </c>
      <c r="D4" s="6" t="s">
        <v>25</v>
      </c>
      <c r="E4" s="3" t="s">
        <v>21</v>
      </c>
      <c r="F4" s="3">
        <v>136</v>
      </c>
      <c r="G4" t="s">
        <v>26</v>
      </c>
      <c r="H4" t="s">
        <v>18</v>
      </c>
      <c r="I4" t="s">
        <v>27</v>
      </c>
      <c r="J4" s="21">
        <v>16</v>
      </c>
      <c r="K4" s="5">
        <v>350</v>
      </c>
      <c r="L4" s="19">
        <v>5600</v>
      </c>
      <c r="M4" s="17" t="str">
        <f>IF(Table35[[#This Row],[Number]]&gt;=20,"Yes","No")</f>
        <v>No</v>
      </c>
    </row>
    <row r="5" spans="1:13" x14ac:dyDescent="0.25">
      <c r="A5">
        <v>4</v>
      </c>
      <c r="B5" s="2">
        <v>44166</v>
      </c>
      <c r="C5" s="3" t="s">
        <v>14</v>
      </c>
      <c r="D5" s="6" t="s">
        <v>28</v>
      </c>
      <c r="E5" s="3" t="s">
        <v>29</v>
      </c>
      <c r="F5" s="3">
        <v>144</v>
      </c>
      <c r="G5" t="s">
        <v>17</v>
      </c>
      <c r="H5" t="s">
        <v>30</v>
      </c>
      <c r="I5" t="s">
        <v>31</v>
      </c>
      <c r="J5" s="21">
        <v>30</v>
      </c>
      <c r="K5" s="5">
        <v>235</v>
      </c>
      <c r="L5" s="19">
        <v>7050</v>
      </c>
      <c r="M5" s="17" t="str">
        <f>IF(Table35[[#This Row],[Number]]&gt;=20,"Yes","No")</f>
        <v>Yes</v>
      </c>
    </row>
    <row r="6" spans="1:13" x14ac:dyDescent="0.25">
      <c r="A6">
        <v>5</v>
      </c>
      <c r="B6" s="2">
        <v>44166</v>
      </c>
      <c r="C6" s="3" t="s">
        <v>14</v>
      </c>
      <c r="D6" s="6" t="s">
        <v>15</v>
      </c>
      <c r="E6" s="3" t="s">
        <v>16</v>
      </c>
      <c r="F6" s="3">
        <v>166</v>
      </c>
      <c r="G6" t="s">
        <v>32</v>
      </c>
      <c r="H6" t="s">
        <v>33</v>
      </c>
      <c r="I6" t="s">
        <v>34</v>
      </c>
      <c r="J6" s="21">
        <v>32</v>
      </c>
      <c r="K6" s="5">
        <v>295</v>
      </c>
      <c r="L6" s="19">
        <v>9440</v>
      </c>
      <c r="M6" s="17" t="str">
        <f>IF(Table35[[#This Row],[Number]]&gt;=20,"Yes","No")</f>
        <v>Yes</v>
      </c>
    </row>
    <row r="7" spans="1:13" x14ac:dyDescent="0.25">
      <c r="A7">
        <v>6</v>
      </c>
      <c r="B7" s="2">
        <v>43845</v>
      </c>
      <c r="C7" s="3" t="s">
        <v>14</v>
      </c>
      <c r="D7" s="6" t="s">
        <v>35</v>
      </c>
      <c r="E7" s="3" t="s">
        <v>16</v>
      </c>
      <c r="F7" s="3">
        <v>136</v>
      </c>
      <c r="G7" t="s">
        <v>26</v>
      </c>
      <c r="H7" t="s">
        <v>30</v>
      </c>
      <c r="I7" t="s">
        <v>36</v>
      </c>
      <c r="J7" s="21">
        <v>14</v>
      </c>
      <c r="K7" s="5">
        <v>350</v>
      </c>
      <c r="L7" s="19">
        <v>4900</v>
      </c>
      <c r="M7" s="17" t="str">
        <f>IF(Table35[[#This Row],[Number]]&gt;=20,"Yes","No")</f>
        <v>No</v>
      </c>
    </row>
    <row r="8" spans="1:13" x14ac:dyDescent="0.25">
      <c r="A8">
        <v>7</v>
      </c>
      <c r="B8" s="2">
        <v>43848</v>
      </c>
      <c r="C8" s="3" t="s">
        <v>14</v>
      </c>
      <c r="D8" s="6" t="s">
        <v>37</v>
      </c>
      <c r="E8" s="3" t="s">
        <v>29</v>
      </c>
      <c r="F8" s="3">
        <v>152</v>
      </c>
      <c r="G8" t="s">
        <v>38</v>
      </c>
      <c r="H8" t="s">
        <v>39</v>
      </c>
      <c r="I8" t="s">
        <v>40</v>
      </c>
      <c r="J8" s="21">
        <v>8</v>
      </c>
      <c r="K8" s="5">
        <v>375</v>
      </c>
      <c r="L8" s="19">
        <v>3000</v>
      </c>
      <c r="M8" s="17" t="str">
        <f>IF(Table35[[#This Row],[Number]]&gt;=20,"Yes","No")</f>
        <v>No</v>
      </c>
    </row>
    <row r="9" spans="1:13" x14ac:dyDescent="0.25">
      <c r="A9">
        <v>8</v>
      </c>
      <c r="B9" s="2">
        <v>43852</v>
      </c>
      <c r="C9" s="3" t="s">
        <v>14</v>
      </c>
      <c r="D9" s="6" t="s">
        <v>20</v>
      </c>
      <c r="E9" s="3" t="s">
        <v>21</v>
      </c>
      <c r="F9" s="3">
        <v>132</v>
      </c>
      <c r="G9" t="s">
        <v>17</v>
      </c>
      <c r="H9" t="s">
        <v>30</v>
      </c>
      <c r="I9" t="s">
        <v>31</v>
      </c>
      <c r="J9" s="21">
        <v>22</v>
      </c>
      <c r="K9" s="5">
        <v>235</v>
      </c>
      <c r="L9" s="19">
        <v>5170</v>
      </c>
      <c r="M9" s="17" t="str">
        <f>IF(Table35[[#This Row],[Number]]&gt;=20,"Yes","No")</f>
        <v>Yes</v>
      </c>
    </row>
    <row r="10" spans="1:13" x14ac:dyDescent="0.25">
      <c r="A10">
        <v>9</v>
      </c>
      <c r="B10" s="2">
        <v>43852</v>
      </c>
      <c r="C10" s="3" t="s">
        <v>14</v>
      </c>
      <c r="D10" s="6" t="s">
        <v>25</v>
      </c>
      <c r="E10" s="3" t="s">
        <v>21</v>
      </c>
      <c r="F10" s="3">
        <v>136</v>
      </c>
      <c r="G10" t="s">
        <v>22</v>
      </c>
      <c r="H10" t="s">
        <v>30</v>
      </c>
      <c r="I10" t="s">
        <v>41</v>
      </c>
      <c r="J10" s="21">
        <v>40</v>
      </c>
      <c r="K10" s="5">
        <v>260</v>
      </c>
      <c r="L10" s="19">
        <v>10400</v>
      </c>
      <c r="M10" s="17" t="str">
        <f>IF(Table35[[#This Row],[Number]]&gt;=20,"Yes","No")</f>
        <v>Yes</v>
      </c>
    </row>
    <row r="11" spans="1:13" x14ac:dyDescent="0.25">
      <c r="A11">
        <v>10</v>
      </c>
      <c r="B11" s="2">
        <v>43856</v>
      </c>
      <c r="C11" s="3" t="s">
        <v>14</v>
      </c>
      <c r="D11" s="6" t="s">
        <v>15</v>
      </c>
      <c r="E11" s="3" t="s">
        <v>16</v>
      </c>
      <c r="F11" s="3">
        <v>166</v>
      </c>
      <c r="G11" t="s">
        <v>26</v>
      </c>
      <c r="H11" t="s">
        <v>18</v>
      </c>
      <c r="I11" t="s">
        <v>27</v>
      </c>
      <c r="J11" s="21">
        <v>25</v>
      </c>
      <c r="K11" s="5">
        <v>350</v>
      </c>
      <c r="L11" s="19">
        <v>8750</v>
      </c>
      <c r="M11" s="17" t="str">
        <f>IF(Table35[[#This Row],[Number]]&gt;=20,"Yes","No")</f>
        <v>Yes</v>
      </c>
    </row>
    <row r="12" spans="1:13" x14ac:dyDescent="0.25">
      <c r="A12">
        <v>11</v>
      </c>
      <c r="B12" s="2">
        <v>43858</v>
      </c>
      <c r="C12" s="3" t="s">
        <v>14</v>
      </c>
      <c r="D12" s="6" t="s">
        <v>37</v>
      </c>
      <c r="E12" s="3" t="s">
        <v>29</v>
      </c>
      <c r="F12" s="3">
        <v>157</v>
      </c>
      <c r="G12" t="s">
        <v>26</v>
      </c>
      <c r="H12" t="s">
        <v>18</v>
      </c>
      <c r="I12" t="s">
        <v>27</v>
      </c>
      <c r="J12" s="21">
        <v>33</v>
      </c>
      <c r="K12" s="5">
        <v>350</v>
      </c>
      <c r="L12" s="19">
        <v>11550</v>
      </c>
      <c r="M12" s="17" t="str">
        <f>IF(Table35[[#This Row],[Number]]&gt;=20,"Yes","No")</f>
        <v>Yes</v>
      </c>
    </row>
    <row r="13" spans="1:13" x14ac:dyDescent="0.25">
      <c r="A13">
        <v>12</v>
      </c>
      <c r="B13" s="2">
        <v>43923</v>
      </c>
      <c r="C13" s="3" t="s">
        <v>42</v>
      </c>
      <c r="D13" s="6" t="s">
        <v>28</v>
      </c>
      <c r="E13" s="3" t="s">
        <v>29</v>
      </c>
      <c r="F13" s="3">
        <v>178</v>
      </c>
      <c r="G13" t="s">
        <v>32</v>
      </c>
      <c r="H13" t="s">
        <v>39</v>
      </c>
      <c r="I13" t="s">
        <v>43</v>
      </c>
      <c r="J13" s="21">
        <v>15</v>
      </c>
      <c r="K13" s="5">
        <v>295</v>
      </c>
      <c r="L13" s="19">
        <v>4425</v>
      </c>
      <c r="M13" s="17" t="str">
        <f>IF(Table35[[#This Row],[Number]]&gt;=20,"Yes","No")</f>
        <v>No</v>
      </c>
    </row>
    <row r="14" spans="1:13" x14ac:dyDescent="0.25">
      <c r="A14">
        <v>13</v>
      </c>
      <c r="B14" s="2">
        <v>44014</v>
      </c>
      <c r="C14" s="3" t="s">
        <v>42</v>
      </c>
      <c r="D14" s="6" t="s">
        <v>15</v>
      </c>
      <c r="E14" s="3" t="s">
        <v>16</v>
      </c>
      <c r="F14" s="3">
        <v>180</v>
      </c>
      <c r="G14" t="s">
        <v>38</v>
      </c>
      <c r="H14" t="s">
        <v>33</v>
      </c>
      <c r="I14" t="s">
        <v>44</v>
      </c>
      <c r="J14" s="21">
        <v>10</v>
      </c>
      <c r="K14" s="5">
        <v>375</v>
      </c>
      <c r="L14" s="19">
        <v>3750</v>
      </c>
      <c r="M14" s="17" t="str">
        <f>IF(Table35[[#This Row],[Number]]&gt;=20,"Yes","No")</f>
        <v>No</v>
      </c>
    </row>
    <row r="15" spans="1:13" x14ac:dyDescent="0.25">
      <c r="A15">
        <v>14</v>
      </c>
      <c r="B15" s="2">
        <v>44045</v>
      </c>
      <c r="C15" s="3" t="s">
        <v>42</v>
      </c>
      <c r="D15" s="6" t="s">
        <v>45</v>
      </c>
      <c r="E15" s="3" t="s">
        <v>21</v>
      </c>
      <c r="F15" s="3">
        <v>132</v>
      </c>
      <c r="G15" t="s">
        <v>22</v>
      </c>
      <c r="H15" t="s">
        <v>30</v>
      </c>
      <c r="I15" t="s">
        <v>41</v>
      </c>
      <c r="J15" s="21">
        <v>45</v>
      </c>
      <c r="K15" s="5">
        <v>260</v>
      </c>
      <c r="L15" s="19">
        <v>11700</v>
      </c>
      <c r="M15" s="17" t="str">
        <f>IF(Table35[[#This Row],[Number]]&gt;=20,"Yes","No")</f>
        <v>Yes</v>
      </c>
    </row>
    <row r="16" spans="1:13" x14ac:dyDescent="0.25">
      <c r="A16">
        <v>15</v>
      </c>
      <c r="B16" s="2">
        <v>44106</v>
      </c>
      <c r="C16" s="3" t="s">
        <v>42</v>
      </c>
      <c r="D16" s="6" t="s">
        <v>20</v>
      </c>
      <c r="E16" s="3" t="s">
        <v>21</v>
      </c>
      <c r="F16" s="3">
        <v>180</v>
      </c>
      <c r="G16" t="s">
        <v>26</v>
      </c>
      <c r="H16" t="s">
        <v>39</v>
      </c>
      <c r="I16" t="s">
        <v>46</v>
      </c>
      <c r="J16" s="21">
        <v>32</v>
      </c>
      <c r="K16" s="5">
        <v>350</v>
      </c>
      <c r="L16" s="19">
        <v>11200</v>
      </c>
      <c r="M16" s="17" t="str">
        <f>IF(Table35[[#This Row],[Number]]&gt;=20,"Yes","No")</f>
        <v>Yes</v>
      </c>
    </row>
    <row r="17" spans="1:13" x14ac:dyDescent="0.25">
      <c r="A17">
        <v>16</v>
      </c>
      <c r="B17" s="2">
        <v>44167</v>
      </c>
      <c r="C17" s="3" t="s">
        <v>42</v>
      </c>
      <c r="D17" s="6" t="s">
        <v>28</v>
      </c>
      <c r="E17" s="3" t="s">
        <v>29</v>
      </c>
      <c r="F17" s="3">
        <v>166</v>
      </c>
      <c r="G17" t="s">
        <v>26</v>
      </c>
      <c r="H17" t="s">
        <v>18</v>
      </c>
      <c r="I17" t="s">
        <v>27</v>
      </c>
      <c r="J17" s="21">
        <v>28</v>
      </c>
      <c r="K17" s="5">
        <v>350</v>
      </c>
      <c r="L17" s="19">
        <v>9800</v>
      </c>
      <c r="M17" s="17" t="str">
        <f>IF(Table35[[#This Row],[Number]]&gt;=20,"Yes","No")</f>
        <v>Yes</v>
      </c>
    </row>
    <row r="18" spans="1:13" x14ac:dyDescent="0.25">
      <c r="A18">
        <v>17</v>
      </c>
      <c r="B18" s="2">
        <v>43875</v>
      </c>
      <c r="C18" s="3" t="s">
        <v>42</v>
      </c>
      <c r="D18" s="6" t="s">
        <v>25</v>
      </c>
      <c r="E18" s="3" t="s">
        <v>21</v>
      </c>
      <c r="F18" s="3">
        <v>162</v>
      </c>
      <c r="G18" t="s">
        <v>47</v>
      </c>
      <c r="H18" t="s">
        <v>23</v>
      </c>
      <c r="I18" t="s">
        <v>48</v>
      </c>
      <c r="J18" s="21">
        <v>10</v>
      </c>
      <c r="K18" s="5">
        <v>220</v>
      </c>
      <c r="L18" s="19">
        <v>2200</v>
      </c>
      <c r="M18" s="17" t="str">
        <f>IF(Table35[[#This Row],[Number]]&gt;=20,"Yes","No")</f>
        <v>No</v>
      </c>
    </row>
    <row r="19" spans="1:13" x14ac:dyDescent="0.25">
      <c r="A19">
        <v>18</v>
      </c>
      <c r="B19" s="2">
        <v>43876</v>
      </c>
      <c r="C19" s="3" t="s">
        <v>42</v>
      </c>
      <c r="D19" s="6" t="s">
        <v>15</v>
      </c>
      <c r="E19" s="3" t="s">
        <v>16</v>
      </c>
      <c r="F19" s="3">
        <v>136</v>
      </c>
      <c r="G19" t="s">
        <v>22</v>
      </c>
      <c r="H19" t="s">
        <v>30</v>
      </c>
      <c r="I19" t="s">
        <v>41</v>
      </c>
      <c r="J19" s="21">
        <v>16</v>
      </c>
      <c r="K19" s="5">
        <v>260</v>
      </c>
      <c r="L19" s="19">
        <v>4160</v>
      </c>
      <c r="M19" s="17" t="str">
        <f>IF(Table35[[#This Row],[Number]]&gt;=20,"Yes","No")</f>
        <v>No</v>
      </c>
    </row>
    <row r="20" spans="1:13" x14ac:dyDescent="0.25">
      <c r="A20">
        <v>19</v>
      </c>
      <c r="B20" s="2">
        <v>43880</v>
      </c>
      <c r="C20" s="3" t="s">
        <v>42</v>
      </c>
      <c r="D20" s="6" t="s">
        <v>37</v>
      </c>
      <c r="E20" s="3" t="s">
        <v>29</v>
      </c>
      <c r="F20" s="3">
        <v>132</v>
      </c>
      <c r="G20" t="s">
        <v>17</v>
      </c>
      <c r="H20" t="s">
        <v>30</v>
      </c>
      <c r="I20" t="s">
        <v>31</v>
      </c>
      <c r="J20" s="21">
        <v>35</v>
      </c>
      <c r="K20" s="5">
        <v>235</v>
      </c>
      <c r="L20" s="19">
        <v>8225</v>
      </c>
      <c r="M20" s="17" t="str">
        <f>IF(Table35[[#This Row],[Number]]&gt;=20,"Yes","No")</f>
        <v>Yes</v>
      </c>
    </row>
    <row r="21" spans="1:13" x14ac:dyDescent="0.25">
      <c r="A21">
        <v>20</v>
      </c>
      <c r="B21" s="2">
        <v>43882</v>
      </c>
      <c r="C21" s="3" t="s">
        <v>42</v>
      </c>
      <c r="D21" s="6" t="s">
        <v>20</v>
      </c>
      <c r="E21" s="3" t="s">
        <v>21</v>
      </c>
      <c r="F21" s="3">
        <v>132</v>
      </c>
      <c r="G21" t="s">
        <v>32</v>
      </c>
      <c r="H21" t="s">
        <v>18</v>
      </c>
      <c r="I21" t="s">
        <v>49</v>
      </c>
      <c r="J21" s="21">
        <v>12</v>
      </c>
      <c r="K21" s="5">
        <v>295</v>
      </c>
      <c r="L21" s="19">
        <v>3540</v>
      </c>
      <c r="M21" s="17" t="str">
        <f>IF(Table35[[#This Row],[Number]]&gt;=20,"Yes","No")</f>
        <v>No</v>
      </c>
    </row>
    <row r="22" spans="1:13" x14ac:dyDescent="0.25">
      <c r="A22">
        <v>21</v>
      </c>
      <c r="B22" s="2">
        <v>43887</v>
      </c>
      <c r="C22" s="3" t="s">
        <v>42</v>
      </c>
      <c r="D22" s="6" t="s">
        <v>28</v>
      </c>
      <c r="E22" s="3" t="s">
        <v>29</v>
      </c>
      <c r="F22" s="3">
        <v>136</v>
      </c>
      <c r="G22" t="s">
        <v>38</v>
      </c>
      <c r="H22" t="s">
        <v>33</v>
      </c>
      <c r="I22" t="s">
        <v>44</v>
      </c>
      <c r="J22" s="21">
        <v>40</v>
      </c>
      <c r="K22" s="5">
        <v>375</v>
      </c>
      <c r="L22" s="19">
        <v>15000</v>
      </c>
      <c r="M22" s="17" t="str">
        <f>IF(Table35[[#This Row],[Number]]&gt;=20,"Yes","No")</f>
        <v>Yes</v>
      </c>
    </row>
    <row r="23" spans="1:13" x14ac:dyDescent="0.25">
      <c r="A23">
        <v>22</v>
      </c>
      <c r="B23" s="2">
        <v>43889</v>
      </c>
      <c r="C23" s="3" t="s">
        <v>42</v>
      </c>
      <c r="D23" s="6" t="s">
        <v>35</v>
      </c>
      <c r="E23" s="3" t="s">
        <v>16</v>
      </c>
      <c r="F23" s="3">
        <v>144</v>
      </c>
      <c r="G23" t="s">
        <v>26</v>
      </c>
      <c r="H23" t="s">
        <v>30</v>
      </c>
      <c r="I23" t="s">
        <v>36</v>
      </c>
      <c r="J23" s="21">
        <v>10</v>
      </c>
      <c r="K23" s="5">
        <v>350</v>
      </c>
      <c r="L23" s="19">
        <v>3500</v>
      </c>
      <c r="M23" s="17" t="str">
        <f>IF(Table35[[#This Row],[Number]]&gt;=20,"Yes","No")</f>
        <v>No</v>
      </c>
    </row>
    <row r="24" spans="1:13" x14ac:dyDescent="0.25">
      <c r="A24">
        <v>23</v>
      </c>
      <c r="B24" s="2">
        <v>43833</v>
      </c>
      <c r="C24" s="3" t="s">
        <v>50</v>
      </c>
      <c r="D24" s="6" t="s">
        <v>25</v>
      </c>
      <c r="E24" s="3" t="s">
        <v>21</v>
      </c>
      <c r="F24" s="3">
        <v>132</v>
      </c>
      <c r="G24" t="s">
        <v>38</v>
      </c>
      <c r="H24" t="s">
        <v>18</v>
      </c>
      <c r="I24" t="s">
        <v>51</v>
      </c>
      <c r="J24" s="21">
        <v>25</v>
      </c>
      <c r="K24" s="5">
        <v>375</v>
      </c>
      <c r="L24" s="19">
        <v>9375</v>
      </c>
      <c r="M24" s="17" t="str">
        <f>IF(Table35[[#This Row],[Number]]&gt;=20,"Yes","No")</f>
        <v>Yes</v>
      </c>
    </row>
    <row r="25" spans="1:13" x14ac:dyDescent="0.25">
      <c r="A25">
        <v>24</v>
      </c>
      <c r="B25" s="2">
        <v>43924</v>
      </c>
      <c r="C25" s="3" t="s">
        <v>50</v>
      </c>
      <c r="D25" s="6" t="s">
        <v>45</v>
      </c>
      <c r="E25" s="3" t="s">
        <v>21</v>
      </c>
      <c r="F25" s="3">
        <v>162</v>
      </c>
      <c r="G25" t="s">
        <v>22</v>
      </c>
      <c r="H25" t="s">
        <v>18</v>
      </c>
      <c r="I25" t="s">
        <v>52</v>
      </c>
      <c r="J25" s="21">
        <v>50</v>
      </c>
      <c r="K25" s="5">
        <v>260</v>
      </c>
      <c r="L25" s="19">
        <v>13000</v>
      </c>
      <c r="M25" s="17" t="str">
        <f>IF(Table35[[#This Row],[Number]]&gt;=20,"Yes","No")</f>
        <v>Yes</v>
      </c>
    </row>
    <row r="26" spans="1:13" x14ac:dyDescent="0.25">
      <c r="A26">
        <v>25</v>
      </c>
      <c r="B26" s="2">
        <v>44015</v>
      </c>
      <c r="C26" s="3" t="s">
        <v>50</v>
      </c>
      <c r="D26" s="6" t="s">
        <v>20</v>
      </c>
      <c r="E26" s="3" t="s">
        <v>21</v>
      </c>
      <c r="F26" s="3">
        <v>180</v>
      </c>
      <c r="G26" t="s">
        <v>17</v>
      </c>
      <c r="H26" t="s">
        <v>39</v>
      </c>
      <c r="I26" t="s">
        <v>53</v>
      </c>
      <c r="J26" s="21">
        <v>22</v>
      </c>
      <c r="K26" s="5">
        <v>235</v>
      </c>
      <c r="L26" s="19">
        <v>5170</v>
      </c>
      <c r="M26" s="17" t="str">
        <f>IF(Table35[[#This Row],[Number]]&gt;=20,"Yes","No")</f>
        <v>Yes</v>
      </c>
    </row>
    <row r="27" spans="1:13" x14ac:dyDescent="0.25">
      <c r="A27">
        <v>26</v>
      </c>
      <c r="B27" s="2">
        <v>44077</v>
      </c>
      <c r="C27" s="3" t="s">
        <v>50</v>
      </c>
      <c r="D27" s="6" t="s">
        <v>15</v>
      </c>
      <c r="E27" s="3" t="s">
        <v>16</v>
      </c>
      <c r="F27" s="3">
        <v>144</v>
      </c>
      <c r="G27" t="s">
        <v>32</v>
      </c>
      <c r="H27" t="s">
        <v>30</v>
      </c>
      <c r="I27" t="s">
        <v>54</v>
      </c>
      <c r="J27" s="21">
        <v>15</v>
      </c>
      <c r="K27" s="5">
        <v>295</v>
      </c>
      <c r="L27" s="19">
        <v>4425</v>
      </c>
      <c r="M27" s="17" t="str">
        <f>IF(Table35[[#This Row],[Number]]&gt;=20,"Yes","No")</f>
        <v>No</v>
      </c>
    </row>
    <row r="28" spans="1:13" x14ac:dyDescent="0.25">
      <c r="A28">
        <v>27</v>
      </c>
      <c r="B28" s="2">
        <v>44138</v>
      </c>
      <c r="C28" s="3" t="s">
        <v>50</v>
      </c>
      <c r="D28" s="6" t="s">
        <v>35</v>
      </c>
      <c r="E28" s="3" t="s">
        <v>16</v>
      </c>
      <c r="F28" s="3">
        <v>166</v>
      </c>
      <c r="G28" t="s">
        <v>47</v>
      </c>
      <c r="H28" t="s">
        <v>39</v>
      </c>
      <c r="I28" t="s">
        <v>55</v>
      </c>
      <c r="J28" s="21">
        <v>10</v>
      </c>
      <c r="K28" s="5">
        <v>220</v>
      </c>
      <c r="L28" s="19">
        <v>2200</v>
      </c>
      <c r="M28" s="17" t="str">
        <f>IF(Table35[[#This Row],[Number]]&gt;=20,"Yes","No")</f>
        <v>No</v>
      </c>
    </row>
    <row r="29" spans="1:13" x14ac:dyDescent="0.25">
      <c r="A29">
        <v>28</v>
      </c>
      <c r="B29" s="2">
        <v>44168</v>
      </c>
      <c r="C29" s="3" t="s">
        <v>50</v>
      </c>
      <c r="D29" s="6" t="s">
        <v>28</v>
      </c>
      <c r="E29" s="3" t="s">
        <v>29</v>
      </c>
      <c r="F29" s="3">
        <v>178</v>
      </c>
      <c r="G29" t="s">
        <v>26</v>
      </c>
      <c r="H29" t="s">
        <v>18</v>
      </c>
      <c r="I29" t="s">
        <v>27</v>
      </c>
      <c r="J29" s="21">
        <v>20</v>
      </c>
      <c r="K29" s="5">
        <v>350</v>
      </c>
      <c r="L29" s="19">
        <v>7000</v>
      </c>
      <c r="M29" s="17" t="str">
        <f>IF(Table35[[#This Row],[Number]]&gt;=20,"Yes","No")</f>
        <v>Yes</v>
      </c>
    </row>
    <row r="30" spans="1:13" x14ac:dyDescent="0.25">
      <c r="A30">
        <v>29</v>
      </c>
      <c r="B30" s="2">
        <v>43904</v>
      </c>
      <c r="C30" s="3" t="s">
        <v>50</v>
      </c>
      <c r="D30" s="6" t="s">
        <v>45</v>
      </c>
      <c r="E30" s="3" t="s">
        <v>21</v>
      </c>
      <c r="F30" s="3">
        <v>157</v>
      </c>
      <c r="G30" t="s">
        <v>17</v>
      </c>
      <c r="H30" t="s">
        <v>33</v>
      </c>
      <c r="I30" t="s">
        <v>56</v>
      </c>
      <c r="J30" s="21">
        <v>14</v>
      </c>
      <c r="K30" s="5">
        <v>235</v>
      </c>
      <c r="L30" s="19">
        <v>3290</v>
      </c>
      <c r="M30" s="17" t="str">
        <f>IF(Table35[[#This Row],[Number]]&gt;=20,"Yes","No")</f>
        <v>No</v>
      </c>
    </row>
    <row r="31" spans="1:13" x14ac:dyDescent="0.25">
      <c r="A31">
        <v>30</v>
      </c>
      <c r="B31" s="2">
        <v>43908</v>
      </c>
      <c r="C31" s="3" t="s">
        <v>50</v>
      </c>
      <c r="D31" s="6" t="s">
        <v>20</v>
      </c>
      <c r="E31" s="3" t="s">
        <v>21</v>
      </c>
      <c r="F31" s="3">
        <v>152</v>
      </c>
      <c r="G31" t="s">
        <v>47</v>
      </c>
      <c r="H31" t="s">
        <v>33</v>
      </c>
      <c r="I31" t="s">
        <v>57</v>
      </c>
      <c r="J31" s="21">
        <v>28</v>
      </c>
      <c r="K31" s="5">
        <v>220</v>
      </c>
      <c r="L31" s="19">
        <v>6160</v>
      </c>
      <c r="M31" s="17" t="str">
        <f>IF(Table35[[#This Row],[Number]]&gt;=20,"Yes","No")</f>
        <v>Yes</v>
      </c>
    </row>
    <row r="32" spans="1:13" x14ac:dyDescent="0.25">
      <c r="A32">
        <v>31</v>
      </c>
      <c r="B32" s="2">
        <v>43913</v>
      </c>
      <c r="C32" s="3" t="s">
        <v>50</v>
      </c>
      <c r="D32" s="6" t="s">
        <v>45</v>
      </c>
      <c r="E32" s="3" t="s">
        <v>21</v>
      </c>
      <c r="F32" s="3">
        <v>162</v>
      </c>
      <c r="G32" t="s">
        <v>17</v>
      </c>
      <c r="H32" t="s">
        <v>18</v>
      </c>
      <c r="I32" t="s">
        <v>19</v>
      </c>
      <c r="J32" s="21">
        <v>12</v>
      </c>
      <c r="K32" s="5">
        <v>235</v>
      </c>
      <c r="L32" s="19">
        <v>2820</v>
      </c>
      <c r="M32" s="17" t="str">
        <f>IF(Table35[[#This Row],[Number]]&gt;=20,"Yes","No")</f>
        <v>No</v>
      </c>
    </row>
    <row r="33" spans="1:13" x14ac:dyDescent="0.25">
      <c r="A33">
        <v>32</v>
      </c>
      <c r="B33" s="2">
        <v>43914</v>
      </c>
      <c r="C33" s="3" t="s">
        <v>50</v>
      </c>
      <c r="D33" s="6" t="s">
        <v>15</v>
      </c>
      <c r="E33" s="3" t="s">
        <v>16</v>
      </c>
      <c r="F33" s="3">
        <v>180</v>
      </c>
      <c r="G33" t="s">
        <v>32</v>
      </c>
      <c r="H33" t="s">
        <v>39</v>
      </c>
      <c r="I33" t="s">
        <v>43</v>
      </c>
      <c r="J33" s="21">
        <v>35</v>
      </c>
      <c r="K33" s="5">
        <v>295</v>
      </c>
      <c r="L33" s="19">
        <v>10325</v>
      </c>
      <c r="M33" s="17" t="str">
        <f>IF(Table35[[#This Row],[Number]]&gt;=20,"Yes","No")</f>
        <v>Yes</v>
      </c>
    </row>
    <row r="34" spans="1:13" x14ac:dyDescent="0.25">
      <c r="A34">
        <v>33</v>
      </c>
      <c r="B34" s="2">
        <v>43916</v>
      </c>
      <c r="C34" s="3" t="s">
        <v>50</v>
      </c>
      <c r="D34" s="6" t="s">
        <v>28</v>
      </c>
      <c r="E34" s="3" t="s">
        <v>29</v>
      </c>
      <c r="F34" s="3">
        <v>178</v>
      </c>
      <c r="G34" t="s">
        <v>38</v>
      </c>
      <c r="H34" t="s">
        <v>39</v>
      </c>
      <c r="I34" t="s">
        <v>40</v>
      </c>
      <c r="J34" s="21">
        <v>20</v>
      </c>
      <c r="K34" s="5">
        <v>375</v>
      </c>
      <c r="L34" s="19">
        <v>7500</v>
      </c>
      <c r="M34" s="17" t="str">
        <f>IF(Table35[[#This Row],[Number]]&gt;=20,"Yes","No")</f>
        <v>Yes</v>
      </c>
    </row>
    <row r="35" spans="1:13" x14ac:dyDescent="0.25">
      <c r="A35">
        <v>34</v>
      </c>
      <c r="B35" s="2">
        <v>43918</v>
      </c>
      <c r="C35" s="3" t="s">
        <v>50</v>
      </c>
      <c r="D35" s="6" t="s">
        <v>35</v>
      </c>
      <c r="E35" s="3" t="s">
        <v>16</v>
      </c>
      <c r="F35" s="3">
        <v>152</v>
      </c>
      <c r="G35" t="s">
        <v>47</v>
      </c>
      <c r="H35" t="s">
        <v>33</v>
      </c>
      <c r="I35" t="s">
        <v>57</v>
      </c>
      <c r="J35" s="21">
        <v>45</v>
      </c>
      <c r="K35" s="5">
        <v>220</v>
      </c>
      <c r="L35" s="19">
        <v>9900</v>
      </c>
      <c r="M35" s="17" t="str">
        <f>IF(Table35[[#This Row],[Number]]&gt;=20,"Yes","No")</f>
        <v>Yes</v>
      </c>
    </row>
    <row r="36" spans="1:13" x14ac:dyDescent="0.25">
      <c r="A36">
        <v>35</v>
      </c>
      <c r="B36" s="2">
        <v>43865</v>
      </c>
      <c r="C36" s="3" t="s">
        <v>58</v>
      </c>
      <c r="D36" s="6" t="s">
        <v>20</v>
      </c>
      <c r="E36" s="3" t="s">
        <v>21</v>
      </c>
      <c r="F36" s="3">
        <v>136</v>
      </c>
      <c r="G36" t="s">
        <v>38</v>
      </c>
      <c r="H36" t="s">
        <v>18</v>
      </c>
      <c r="I36" t="s">
        <v>51</v>
      </c>
      <c r="J36" s="21">
        <v>15</v>
      </c>
      <c r="K36" s="5">
        <v>375</v>
      </c>
      <c r="L36" s="19">
        <v>5625</v>
      </c>
      <c r="M36" s="17" t="str">
        <f>IF(Table35[[#This Row],[Number]]&gt;=20,"Yes","No")</f>
        <v>No</v>
      </c>
    </row>
    <row r="37" spans="1:13" x14ac:dyDescent="0.25">
      <c r="A37">
        <v>36</v>
      </c>
      <c r="B37" s="2">
        <v>43986</v>
      </c>
      <c r="C37" s="3" t="s">
        <v>58</v>
      </c>
      <c r="D37" s="6" t="s">
        <v>45</v>
      </c>
      <c r="E37" s="3" t="s">
        <v>21</v>
      </c>
      <c r="F37" s="3">
        <v>132</v>
      </c>
      <c r="G37" t="s">
        <v>26</v>
      </c>
      <c r="H37" t="s">
        <v>18</v>
      </c>
      <c r="I37" t="s">
        <v>27</v>
      </c>
      <c r="J37" s="21">
        <v>14</v>
      </c>
      <c r="K37" s="5">
        <v>350</v>
      </c>
      <c r="L37" s="19">
        <v>4900</v>
      </c>
      <c r="M37" s="17" t="str">
        <f>IF(Table35[[#This Row],[Number]]&gt;=20,"Yes","No")</f>
        <v>No</v>
      </c>
    </row>
    <row r="38" spans="1:13" x14ac:dyDescent="0.25">
      <c r="A38">
        <v>37</v>
      </c>
      <c r="B38" s="2">
        <v>44016</v>
      </c>
      <c r="C38" s="3" t="s">
        <v>58</v>
      </c>
      <c r="D38" s="6" t="s">
        <v>28</v>
      </c>
      <c r="E38" s="3" t="s">
        <v>29</v>
      </c>
      <c r="F38" s="3">
        <v>157</v>
      </c>
      <c r="G38" t="s">
        <v>32</v>
      </c>
      <c r="H38" t="s">
        <v>33</v>
      </c>
      <c r="I38" t="s">
        <v>34</v>
      </c>
      <c r="J38" s="21">
        <v>32</v>
      </c>
      <c r="K38" s="5">
        <v>295</v>
      </c>
      <c r="L38" s="19">
        <v>9440</v>
      </c>
      <c r="M38" s="17" t="str">
        <f>IF(Table35[[#This Row],[Number]]&gt;=20,"Yes","No")</f>
        <v>Yes</v>
      </c>
    </row>
    <row r="39" spans="1:13" x14ac:dyDescent="0.25">
      <c r="A39">
        <v>38</v>
      </c>
      <c r="B39" s="2">
        <v>44139</v>
      </c>
      <c r="C39" s="3" t="s">
        <v>58</v>
      </c>
      <c r="D39" s="6" t="s">
        <v>25</v>
      </c>
      <c r="E39" s="3" t="s">
        <v>21</v>
      </c>
      <c r="F39" s="3">
        <v>132</v>
      </c>
      <c r="G39" t="s">
        <v>22</v>
      </c>
      <c r="H39" t="s">
        <v>18</v>
      </c>
      <c r="I39" t="s">
        <v>52</v>
      </c>
      <c r="J39" s="21">
        <v>40</v>
      </c>
      <c r="K39" s="5">
        <v>260</v>
      </c>
      <c r="L39" s="19">
        <v>10400</v>
      </c>
      <c r="M39" s="17" t="str">
        <f>IF(Table35[[#This Row],[Number]]&gt;=20,"Yes","No")</f>
        <v>Yes</v>
      </c>
    </row>
    <row r="40" spans="1:13" x14ac:dyDescent="0.25">
      <c r="A40">
        <v>39</v>
      </c>
      <c r="B40" s="2">
        <v>44169</v>
      </c>
      <c r="C40" s="3" t="s">
        <v>58</v>
      </c>
      <c r="D40" s="6" t="s">
        <v>35</v>
      </c>
      <c r="E40" s="3" t="s">
        <v>16</v>
      </c>
      <c r="F40" s="3">
        <v>166</v>
      </c>
      <c r="G40" t="s">
        <v>17</v>
      </c>
      <c r="H40" t="s">
        <v>18</v>
      </c>
      <c r="I40" t="s">
        <v>19</v>
      </c>
      <c r="J40" s="21">
        <v>45</v>
      </c>
      <c r="K40" s="5">
        <v>235</v>
      </c>
      <c r="L40" s="19">
        <v>10575</v>
      </c>
      <c r="M40" s="17" t="str">
        <f>IF(Table35[[#This Row],[Number]]&gt;=20,"Yes","No")</f>
        <v>Yes</v>
      </c>
    </row>
    <row r="41" spans="1:13" x14ac:dyDescent="0.25">
      <c r="A41">
        <v>40</v>
      </c>
      <c r="B41" s="2">
        <v>44169</v>
      </c>
      <c r="C41" s="3" t="s">
        <v>58</v>
      </c>
      <c r="D41" s="6" t="s">
        <v>20</v>
      </c>
      <c r="E41" s="3" t="s">
        <v>21</v>
      </c>
      <c r="F41" s="3">
        <v>180</v>
      </c>
      <c r="G41" t="s">
        <v>47</v>
      </c>
      <c r="H41" t="s">
        <v>39</v>
      </c>
      <c r="I41" t="s">
        <v>55</v>
      </c>
      <c r="J41" s="21">
        <v>24</v>
      </c>
      <c r="K41" s="5">
        <v>220</v>
      </c>
      <c r="L41" s="19">
        <v>5280</v>
      </c>
      <c r="M41" s="17" t="str">
        <f>IF(Table35[[#This Row],[Number]]&gt;=20,"Yes","No")</f>
        <v>Yes</v>
      </c>
    </row>
    <row r="42" spans="1:13" x14ac:dyDescent="0.25">
      <c r="A42">
        <v>41</v>
      </c>
      <c r="B42" s="2">
        <v>43935</v>
      </c>
      <c r="C42" s="3" t="s">
        <v>58</v>
      </c>
      <c r="D42" s="6" t="s">
        <v>45</v>
      </c>
      <c r="E42" s="3" t="s">
        <v>21</v>
      </c>
      <c r="F42" s="3">
        <v>132</v>
      </c>
      <c r="G42" t="s">
        <v>38</v>
      </c>
      <c r="H42" t="s">
        <v>18</v>
      </c>
      <c r="I42" t="s">
        <v>51</v>
      </c>
      <c r="J42" s="21">
        <v>30</v>
      </c>
      <c r="K42" s="5">
        <v>375</v>
      </c>
      <c r="L42" s="19">
        <v>11250</v>
      </c>
      <c r="M42" s="17" t="str">
        <f>IF(Table35[[#This Row],[Number]]&gt;=20,"Yes","No")</f>
        <v>Yes</v>
      </c>
    </row>
    <row r="43" spans="1:13" x14ac:dyDescent="0.25">
      <c r="A43">
        <v>42</v>
      </c>
      <c r="B43" s="2">
        <v>43936</v>
      </c>
      <c r="C43" s="3" t="s">
        <v>58</v>
      </c>
      <c r="D43" s="6" t="s">
        <v>45</v>
      </c>
      <c r="E43" s="3" t="s">
        <v>21</v>
      </c>
      <c r="F43" s="3">
        <v>144</v>
      </c>
      <c r="G43" t="s">
        <v>22</v>
      </c>
      <c r="H43" t="s">
        <v>23</v>
      </c>
      <c r="I43" t="s">
        <v>24</v>
      </c>
      <c r="J43" s="21">
        <v>15</v>
      </c>
      <c r="K43" s="5">
        <v>260</v>
      </c>
      <c r="L43" s="19">
        <v>3900</v>
      </c>
      <c r="M43" s="17" t="str">
        <f>IF(Table35[[#This Row],[Number]]&gt;=20,"Yes","No")</f>
        <v>No</v>
      </c>
    </row>
    <row r="44" spans="1:13" x14ac:dyDescent="0.25">
      <c r="A44">
        <v>43</v>
      </c>
      <c r="B44" s="2">
        <v>43937</v>
      </c>
      <c r="C44" s="3" t="s">
        <v>58</v>
      </c>
      <c r="D44" s="6" t="s">
        <v>35</v>
      </c>
      <c r="E44" s="3" t="s">
        <v>16</v>
      </c>
      <c r="F44" s="3">
        <v>157</v>
      </c>
      <c r="G44" t="s">
        <v>38</v>
      </c>
      <c r="H44" t="s">
        <v>18</v>
      </c>
      <c r="I44" t="s">
        <v>51</v>
      </c>
      <c r="J44" s="21">
        <v>15</v>
      </c>
      <c r="K44" s="5">
        <v>375</v>
      </c>
      <c r="L44" s="19">
        <v>5625</v>
      </c>
      <c r="M44" s="17" t="str">
        <f>IF(Table35[[#This Row],[Number]]&gt;=20,"Yes","No")</f>
        <v>No</v>
      </c>
    </row>
    <row r="45" spans="1:13" x14ac:dyDescent="0.25">
      <c r="A45">
        <v>44</v>
      </c>
      <c r="B45" s="2">
        <v>43940</v>
      </c>
      <c r="C45" s="3" t="s">
        <v>58</v>
      </c>
      <c r="D45" s="6" t="s">
        <v>15</v>
      </c>
      <c r="E45" s="3" t="s">
        <v>16</v>
      </c>
      <c r="F45" s="3">
        <v>180</v>
      </c>
      <c r="G45" t="s">
        <v>32</v>
      </c>
      <c r="H45" t="s">
        <v>30</v>
      </c>
      <c r="I45" t="s">
        <v>54</v>
      </c>
      <c r="J45" s="21">
        <v>42</v>
      </c>
      <c r="K45" s="5">
        <v>295</v>
      </c>
      <c r="L45" s="19">
        <v>12390</v>
      </c>
      <c r="M45" s="17" t="str">
        <f>IF(Table35[[#This Row],[Number]]&gt;=20,"Yes","No")</f>
        <v>Yes</v>
      </c>
    </row>
    <row r="46" spans="1:13" x14ac:dyDescent="0.25">
      <c r="A46">
        <v>45</v>
      </c>
      <c r="B46" s="2">
        <v>43941</v>
      </c>
      <c r="C46" s="3" t="s">
        <v>58</v>
      </c>
      <c r="D46" s="6" t="s">
        <v>15</v>
      </c>
      <c r="E46" s="3" t="s">
        <v>16</v>
      </c>
      <c r="F46" s="3">
        <v>132</v>
      </c>
      <c r="G46" t="s">
        <v>26</v>
      </c>
      <c r="H46" t="s">
        <v>18</v>
      </c>
      <c r="I46" t="s">
        <v>27</v>
      </c>
      <c r="J46" s="21">
        <v>26</v>
      </c>
      <c r="K46" s="5">
        <v>350</v>
      </c>
      <c r="L46" s="19">
        <v>9100</v>
      </c>
      <c r="M46" s="17" t="str">
        <f>IF(Table35[[#This Row],[Number]]&gt;=20,"Yes","No")</f>
        <v>Yes</v>
      </c>
    </row>
    <row r="47" spans="1:13" x14ac:dyDescent="0.25">
      <c r="A47">
        <v>46</v>
      </c>
      <c r="B47" s="2">
        <v>43943</v>
      </c>
      <c r="C47" s="3" t="s">
        <v>58</v>
      </c>
      <c r="D47" s="6" t="s">
        <v>28</v>
      </c>
      <c r="E47" s="3" t="s">
        <v>29</v>
      </c>
      <c r="F47" s="3">
        <v>162</v>
      </c>
      <c r="G47" t="s">
        <v>22</v>
      </c>
      <c r="H47" t="s">
        <v>33</v>
      </c>
      <c r="I47" t="s">
        <v>59</v>
      </c>
      <c r="J47" s="21">
        <v>35</v>
      </c>
      <c r="K47" s="5">
        <v>260</v>
      </c>
      <c r="L47" s="19">
        <v>9100</v>
      </c>
      <c r="M47" s="17" t="str">
        <f>IF(Table35[[#This Row],[Number]]&gt;=20,"Yes","No")</f>
        <v>Yes</v>
      </c>
    </row>
    <row r="48" spans="1:13" x14ac:dyDescent="0.25">
      <c r="A48">
        <v>47</v>
      </c>
      <c r="B48" s="2">
        <v>43944</v>
      </c>
      <c r="C48" s="3" t="s">
        <v>58</v>
      </c>
      <c r="D48" s="6" t="s">
        <v>35</v>
      </c>
      <c r="E48" s="3" t="s">
        <v>16</v>
      </c>
      <c r="F48" s="3">
        <v>144</v>
      </c>
      <c r="G48" t="s">
        <v>47</v>
      </c>
      <c r="H48" t="s">
        <v>39</v>
      </c>
      <c r="I48" t="s">
        <v>55</v>
      </c>
      <c r="J48" s="21">
        <v>32</v>
      </c>
      <c r="K48" s="5">
        <v>220</v>
      </c>
      <c r="L48" s="19">
        <v>7040</v>
      </c>
      <c r="M48" s="17" t="str">
        <f>IF(Table35[[#This Row],[Number]]&gt;=20,"Yes","No")</f>
        <v>Yes</v>
      </c>
    </row>
    <row r="49" spans="1:13" x14ac:dyDescent="0.25">
      <c r="A49">
        <v>48</v>
      </c>
      <c r="B49" s="2">
        <v>43948</v>
      </c>
      <c r="C49" s="3" t="s">
        <v>58</v>
      </c>
      <c r="D49" s="6" t="s">
        <v>45</v>
      </c>
      <c r="E49" s="3" t="s">
        <v>21</v>
      </c>
      <c r="F49" s="3">
        <v>132</v>
      </c>
      <c r="G49" t="s">
        <v>32</v>
      </c>
      <c r="H49" t="s">
        <v>30</v>
      </c>
      <c r="I49" t="s">
        <v>54</v>
      </c>
      <c r="J49" s="21">
        <v>18</v>
      </c>
      <c r="K49" s="5">
        <v>295</v>
      </c>
      <c r="L49" s="19">
        <v>5310</v>
      </c>
      <c r="M49" s="17" t="str">
        <f>IF(Table35[[#This Row],[Number]]&gt;=20,"Yes","No")</f>
        <v>No</v>
      </c>
    </row>
    <row r="50" spans="1:13" x14ac:dyDescent="0.25">
      <c r="A50">
        <v>49</v>
      </c>
      <c r="B50" s="2">
        <v>43948</v>
      </c>
      <c r="C50" s="3" t="s">
        <v>58</v>
      </c>
      <c r="D50" s="6" t="s">
        <v>28</v>
      </c>
      <c r="E50" s="3" t="s">
        <v>29</v>
      </c>
      <c r="F50" s="3">
        <v>180</v>
      </c>
      <c r="G50" t="s">
        <v>26</v>
      </c>
      <c r="H50" t="s">
        <v>18</v>
      </c>
      <c r="I50" t="s">
        <v>27</v>
      </c>
      <c r="J50" s="21">
        <v>22</v>
      </c>
      <c r="K50" s="5">
        <v>350</v>
      </c>
      <c r="L50" s="19">
        <v>7700</v>
      </c>
      <c r="M50" s="17" t="str">
        <f>IF(Table35[[#This Row],[Number]]&gt;=20,"Yes","No")</f>
        <v>Yes</v>
      </c>
    </row>
    <row r="51" spans="1:13" x14ac:dyDescent="0.25">
      <c r="A51">
        <v>50</v>
      </c>
      <c r="B51" s="2">
        <v>43951</v>
      </c>
      <c r="C51" s="3" t="s">
        <v>58</v>
      </c>
      <c r="D51" s="6" t="s">
        <v>37</v>
      </c>
      <c r="E51" s="3" t="s">
        <v>29</v>
      </c>
      <c r="F51" s="3">
        <v>162</v>
      </c>
      <c r="G51" t="s">
        <v>17</v>
      </c>
      <c r="H51" t="s">
        <v>33</v>
      </c>
      <c r="I51" t="s">
        <v>56</v>
      </c>
      <c r="J51" s="21">
        <v>38</v>
      </c>
      <c r="K51" s="5">
        <v>235</v>
      </c>
      <c r="L51" s="19">
        <v>8930</v>
      </c>
      <c r="M51" s="17" t="str">
        <f>IF(Table35[[#This Row],[Number]]&gt;=20,"Yes","No")</f>
        <v>Yes</v>
      </c>
    </row>
    <row r="52" spans="1:13" x14ac:dyDescent="0.25">
      <c r="A52">
        <v>51</v>
      </c>
      <c r="B52" s="2">
        <v>43835</v>
      </c>
      <c r="C52" s="3" t="s">
        <v>60</v>
      </c>
      <c r="D52" s="6" t="s">
        <v>15</v>
      </c>
      <c r="E52" s="3" t="s">
        <v>16</v>
      </c>
      <c r="F52" s="3">
        <v>180</v>
      </c>
      <c r="G52" t="s">
        <v>47</v>
      </c>
      <c r="H52" t="s">
        <v>18</v>
      </c>
      <c r="I52" t="s">
        <v>61</v>
      </c>
      <c r="J52" s="21">
        <v>42</v>
      </c>
      <c r="K52" s="5">
        <v>220</v>
      </c>
      <c r="L52" s="19">
        <v>9240</v>
      </c>
      <c r="M52" s="17" t="str">
        <f>IF(Table35[[#This Row],[Number]]&gt;=20,"Yes","No")</f>
        <v>Yes</v>
      </c>
    </row>
    <row r="53" spans="1:13" x14ac:dyDescent="0.25">
      <c r="A53">
        <v>52</v>
      </c>
      <c r="B53" s="2">
        <v>43895</v>
      </c>
      <c r="C53" s="3" t="s">
        <v>60</v>
      </c>
      <c r="D53" s="6" t="s">
        <v>45</v>
      </c>
      <c r="E53" s="3" t="s">
        <v>21</v>
      </c>
      <c r="F53" s="3">
        <v>162</v>
      </c>
      <c r="G53" t="s">
        <v>32</v>
      </c>
      <c r="H53" t="s">
        <v>23</v>
      </c>
      <c r="I53" t="s">
        <v>62</v>
      </c>
      <c r="J53" s="21">
        <v>15</v>
      </c>
      <c r="K53" s="5">
        <v>295</v>
      </c>
      <c r="L53" s="19">
        <v>4425</v>
      </c>
      <c r="M53" s="17" t="str">
        <f>IF(Table35[[#This Row],[Number]]&gt;=20,"Yes","No")</f>
        <v>No</v>
      </c>
    </row>
    <row r="54" spans="1:13" x14ac:dyDescent="0.25">
      <c r="A54">
        <v>53</v>
      </c>
      <c r="B54" s="2">
        <v>44017</v>
      </c>
      <c r="C54" s="3" t="s">
        <v>60</v>
      </c>
      <c r="D54" s="6" t="s">
        <v>28</v>
      </c>
      <c r="E54" s="3" t="s">
        <v>29</v>
      </c>
      <c r="F54" s="3">
        <v>136</v>
      </c>
      <c r="G54" t="s">
        <v>38</v>
      </c>
      <c r="H54" t="s">
        <v>33</v>
      </c>
      <c r="I54" t="s">
        <v>44</v>
      </c>
      <c r="J54" s="21">
        <v>10</v>
      </c>
      <c r="K54" s="5">
        <v>375</v>
      </c>
      <c r="L54" s="19">
        <v>3750</v>
      </c>
      <c r="M54" s="17" t="str">
        <f>IF(Table35[[#This Row],[Number]]&gt;=20,"Yes","No")</f>
        <v>No</v>
      </c>
    </row>
    <row r="55" spans="1:13" x14ac:dyDescent="0.25">
      <c r="A55">
        <v>54</v>
      </c>
      <c r="B55" s="2">
        <v>44048</v>
      </c>
      <c r="C55" s="3" t="s">
        <v>60</v>
      </c>
      <c r="D55" s="6" t="s">
        <v>25</v>
      </c>
      <c r="E55" s="3" t="s">
        <v>21</v>
      </c>
      <c r="F55" s="3">
        <v>136</v>
      </c>
      <c r="G55" t="s">
        <v>17</v>
      </c>
      <c r="H55" t="s">
        <v>18</v>
      </c>
      <c r="I55" t="s">
        <v>19</v>
      </c>
      <c r="J55" s="21">
        <v>26</v>
      </c>
      <c r="K55" s="5">
        <v>235</v>
      </c>
      <c r="L55" s="19">
        <v>6110</v>
      </c>
      <c r="M55" s="17" t="str">
        <f>IF(Table35[[#This Row],[Number]]&gt;=20,"Yes","No")</f>
        <v>Yes</v>
      </c>
    </row>
    <row r="56" spans="1:13" x14ac:dyDescent="0.25">
      <c r="A56">
        <v>55</v>
      </c>
      <c r="B56" s="2">
        <v>44170</v>
      </c>
      <c r="C56" s="3" t="s">
        <v>60</v>
      </c>
      <c r="D56" s="6" t="s">
        <v>35</v>
      </c>
      <c r="E56" s="3" t="s">
        <v>16</v>
      </c>
      <c r="F56" s="3">
        <v>152</v>
      </c>
      <c r="G56" t="s">
        <v>17</v>
      </c>
      <c r="H56" t="s">
        <v>23</v>
      </c>
      <c r="I56" t="s">
        <v>63</v>
      </c>
      <c r="J56" s="21">
        <v>40</v>
      </c>
      <c r="K56" s="5">
        <v>235</v>
      </c>
      <c r="L56" s="19">
        <v>9400</v>
      </c>
      <c r="M56" s="17" t="str">
        <f>IF(Table35[[#This Row],[Number]]&gt;=20,"Yes","No")</f>
        <v>Yes</v>
      </c>
    </row>
    <row r="57" spans="1:13" x14ac:dyDescent="0.25">
      <c r="A57">
        <v>56</v>
      </c>
      <c r="B57" s="2">
        <v>43964</v>
      </c>
      <c r="C57" s="3" t="s">
        <v>60</v>
      </c>
      <c r="D57" s="6" t="s">
        <v>37</v>
      </c>
      <c r="E57" s="3" t="s">
        <v>29</v>
      </c>
      <c r="F57" s="3">
        <v>180</v>
      </c>
      <c r="G57" t="s">
        <v>22</v>
      </c>
      <c r="H57" t="s">
        <v>18</v>
      </c>
      <c r="I57" t="s">
        <v>52</v>
      </c>
      <c r="J57" s="21">
        <v>30</v>
      </c>
      <c r="K57" s="5">
        <v>260</v>
      </c>
      <c r="L57" s="19">
        <v>7800</v>
      </c>
      <c r="M57" s="17" t="str">
        <f>IF(Table35[[#This Row],[Number]]&gt;=20,"Yes","No")</f>
        <v>Yes</v>
      </c>
    </row>
    <row r="58" spans="1:13" x14ac:dyDescent="0.25">
      <c r="A58">
        <v>57</v>
      </c>
      <c r="B58" s="2">
        <v>43966</v>
      </c>
      <c r="C58" s="3" t="s">
        <v>60</v>
      </c>
      <c r="D58" s="6" t="s">
        <v>28</v>
      </c>
      <c r="E58" s="3" t="s">
        <v>29</v>
      </c>
      <c r="F58" s="3">
        <v>152</v>
      </c>
      <c r="G58" t="s">
        <v>26</v>
      </c>
      <c r="H58" t="s">
        <v>33</v>
      </c>
      <c r="I58" t="s">
        <v>64</v>
      </c>
      <c r="J58" s="21">
        <v>26</v>
      </c>
      <c r="K58" s="5">
        <v>350</v>
      </c>
      <c r="L58" s="19">
        <v>9100</v>
      </c>
      <c r="M58" s="17" t="str">
        <f>IF(Table35[[#This Row],[Number]]&gt;=20,"Yes","No")</f>
        <v>Yes</v>
      </c>
    </row>
    <row r="59" spans="1:13" x14ac:dyDescent="0.25">
      <c r="A59">
        <v>58</v>
      </c>
      <c r="B59" s="2">
        <v>43968</v>
      </c>
      <c r="C59" s="3" t="s">
        <v>60</v>
      </c>
      <c r="D59" s="6" t="s">
        <v>35</v>
      </c>
      <c r="E59" s="3" t="s">
        <v>16</v>
      </c>
      <c r="F59" s="3">
        <v>132</v>
      </c>
      <c r="G59" t="s">
        <v>32</v>
      </c>
      <c r="H59" t="s">
        <v>18</v>
      </c>
      <c r="I59" t="s">
        <v>49</v>
      </c>
      <c r="J59" s="21">
        <v>18</v>
      </c>
      <c r="K59" s="5">
        <v>295</v>
      </c>
      <c r="L59" s="19">
        <v>5310</v>
      </c>
      <c r="M59" s="17" t="str">
        <f>IF(Table35[[#This Row],[Number]]&gt;=20,"Yes","No")</f>
        <v>No</v>
      </c>
    </row>
    <row r="60" spans="1:13" x14ac:dyDescent="0.25">
      <c r="A60">
        <v>59</v>
      </c>
      <c r="B60" s="2">
        <v>43970</v>
      </c>
      <c r="C60" s="3" t="s">
        <v>60</v>
      </c>
      <c r="D60" s="6" t="s">
        <v>25</v>
      </c>
      <c r="E60" s="3" t="s">
        <v>21</v>
      </c>
      <c r="F60" s="3">
        <v>180</v>
      </c>
      <c r="G60" t="s">
        <v>17</v>
      </c>
      <c r="H60" t="s">
        <v>33</v>
      </c>
      <c r="I60" t="s">
        <v>56</v>
      </c>
      <c r="J60" s="21">
        <v>22</v>
      </c>
      <c r="K60" s="5">
        <v>235</v>
      </c>
      <c r="L60" s="19">
        <v>5170</v>
      </c>
      <c r="M60" s="17" t="str">
        <f>IF(Table35[[#This Row],[Number]]&gt;=20,"Yes","No")</f>
        <v>Yes</v>
      </c>
    </row>
    <row r="61" spans="1:13" x14ac:dyDescent="0.25">
      <c r="A61">
        <v>60</v>
      </c>
      <c r="B61" s="2">
        <v>43972</v>
      </c>
      <c r="C61" s="3" t="s">
        <v>60</v>
      </c>
      <c r="D61" s="6" t="s">
        <v>28</v>
      </c>
      <c r="E61" s="3" t="s">
        <v>29</v>
      </c>
      <c r="F61" s="3">
        <v>144</v>
      </c>
      <c r="G61" t="s">
        <v>26</v>
      </c>
      <c r="H61" t="s">
        <v>18</v>
      </c>
      <c r="I61" t="s">
        <v>27</v>
      </c>
      <c r="J61" s="21">
        <v>42</v>
      </c>
      <c r="K61" s="5">
        <v>350</v>
      </c>
      <c r="L61" s="19">
        <v>14700</v>
      </c>
      <c r="M61" s="17" t="str">
        <f>IF(Table35[[#This Row],[Number]]&gt;=20,"Yes","No")</f>
        <v>Yes</v>
      </c>
    </row>
    <row r="62" spans="1:13" x14ac:dyDescent="0.25">
      <c r="A62">
        <v>61</v>
      </c>
      <c r="B62" s="2">
        <v>43972</v>
      </c>
      <c r="C62" s="3" t="s">
        <v>60</v>
      </c>
      <c r="D62" s="6" t="s">
        <v>45</v>
      </c>
      <c r="E62" s="3" t="s">
        <v>21</v>
      </c>
      <c r="F62" s="3">
        <v>162</v>
      </c>
      <c r="G62" t="s">
        <v>26</v>
      </c>
      <c r="H62" t="s">
        <v>39</v>
      </c>
      <c r="I62" t="s">
        <v>46</v>
      </c>
      <c r="J62" s="21">
        <v>45</v>
      </c>
      <c r="K62" s="5">
        <v>350</v>
      </c>
      <c r="L62" s="19">
        <v>15750</v>
      </c>
      <c r="M62" s="17" t="str">
        <f>IF(Table35[[#This Row],[Number]]&gt;=20,"Yes","No")</f>
        <v>Yes</v>
      </c>
    </row>
    <row r="63" spans="1:13" x14ac:dyDescent="0.25">
      <c r="A63">
        <v>62</v>
      </c>
      <c r="B63" s="2">
        <v>43975</v>
      </c>
      <c r="C63" s="3" t="s">
        <v>60</v>
      </c>
      <c r="D63" s="6" t="s">
        <v>28</v>
      </c>
      <c r="E63" s="3" t="s">
        <v>29</v>
      </c>
      <c r="F63" s="3">
        <v>132</v>
      </c>
      <c r="G63" t="s">
        <v>32</v>
      </c>
      <c r="H63" t="s">
        <v>23</v>
      </c>
      <c r="I63" t="s">
        <v>62</v>
      </c>
      <c r="J63" s="21">
        <v>20</v>
      </c>
      <c r="K63" s="5">
        <v>295</v>
      </c>
      <c r="L63" s="19">
        <v>5900</v>
      </c>
      <c r="M63" s="17" t="str">
        <f>IF(Table35[[#This Row],[Number]]&gt;=20,"Yes","No")</f>
        <v>Yes</v>
      </c>
    </row>
    <row r="64" spans="1:13" x14ac:dyDescent="0.25">
      <c r="A64">
        <v>63</v>
      </c>
      <c r="B64" s="2">
        <v>43977</v>
      </c>
      <c r="C64" s="3" t="s">
        <v>60</v>
      </c>
      <c r="D64" s="6" t="s">
        <v>15</v>
      </c>
      <c r="E64" s="3" t="s">
        <v>16</v>
      </c>
      <c r="F64" s="3">
        <v>136</v>
      </c>
      <c r="G64" t="s">
        <v>32</v>
      </c>
      <c r="H64" t="s">
        <v>18</v>
      </c>
      <c r="I64" t="s">
        <v>49</v>
      </c>
      <c r="J64" s="21">
        <v>22</v>
      </c>
      <c r="K64" s="5">
        <v>295</v>
      </c>
      <c r="L64" s="19">
        <v>6490</v>
      </c>
      <c r="M64" s="17" t="str">
        <f>IF(Table35[[#This Row],[Number]]&gt;=20,"Yes","No")</f>
        <v>Yes</v>
      </c>
    </row>
    <row r="65" spans="1:13" x14ac:dyDescent="0.25">
      <c r="A65">
        <v>64</v>
      </c>
      <c r="B65" s="2">
        <v>43978</v>
      </c>
      <c r="C65" s="3" t="s">
        <v>60</v>
      </c>
      <c r="D65" s="6" t="s">
        <v>37</v>
      </c>
      <c r="E65" s="3" t="s">
        <v>29</v>
      </c>
      <c r="F65" s="3">
        <v>157</v>
      </c>
      <c r="G65" t="s">
        <v>47</v>
      </c>
      <c r="H65" t="s">
        <v>39</v>
      </c>
      <c r="I65" t="s">
        <v>55</v>
      </c>
      <c r="J65" s="21">
        <v>15</v>
      </c>
      <c r="K65" s="5">
        <v>220</v>
      </c>
      <c r="L65" s="19">
        <v>3300</v>
      </c>
      <c r="M65" s="17" t="str">
        <f>IF(Table35[[#This Row],[Number]]&gt;=20,"Yes","No")</f>
        <v>No</v>
      </c>
    </row>
    <row r="66" spans="1:13" x14ac:dyDescent="0.25">
      <c r="A66">
        <v>65</v>
      </c>
      <c r="B66" s="2">
        <v>43979</v>
      </c>
      <c r="C66" s="3" t="s">
        <v>60</v>
      </c>
      <c r="D66" s="6" t="s">
        <v>35</v>
      </c>
      <c r="E66" s="3" t="s">
        <v>16</v>
      </c>
      <c r="F66" s="3">
        <v>132</v>
      </c>
      <c r="G66" t="s">
        <v>17</v>
      </c>
      <c r="H66" t="s">
        <v>30</v>
      </c>
      <c r="I66" t="s">
        <v>31</v>
      </c>
      <c r="J66" s="21">
        <v>35</v>
      </c>
      <c r="K66" s="5">
        <v>235</v>
      </c>
      <c r="L66" s="19">
        <v>8225</v>
      </c>
      <c r="M66" s="17" t="str">
        <f>IF(Table35[[#This Row],[Number]]&gt;=20,"Yes","No")</f>
        <v>Yes</v>
      </c>
    </row>
    <row r="67" spans="1:13" x14ac:dyDescent="0.25">
      <c r="A67">
        <v>66</v>
      </c>
      <c r="B67" s="2">
        <v>43867</v>
      </c>
      <c r="C67" s="3" t="s">
        <v>65</v>
      </c>
      <c r="D67" s="6" t="s">
        <v>37</v>
      </c>
      <c r="E67" s="3" t="s">
        <v>29</v>
      </c>
      <c r="F67" s="3">
        <v>178</v>
      </c>
      <c r="G67" t="s">
        <v>38</v>
      </c>
      <c r="H67" t="s">
        <v>33</v>
      </c>
      <c r="I67" t="s">
        <v>44</v>
      </c>
      <c r="J67" s="21">
        <v>33</v>
      </c>
      <c r="K67" s="5">
        <v>375</v>
      </c>
      <c r="L67" s="19">
        <v>12375</v>
      </c>
      <c r="M67" s="17" t="str">
        <f>IF(Table35[[#This Row],[Number]]&gt;=20,"Yes","No")</f>
        <v>Yes</v>
      </c>
    </row>
    <row r="68" spans="1:13" x14ac:dyDescent="0.25">
      <c r="A68">
        <v>67</v>
      </c>
      <c r="B68" s="2">
        <v>43957</v>
      </c>
      <c r="C68" s="3" t="s">
        <v>65</v>
      </c>
      <c r="D68" s="6" t="s">
        <v>28</v>
      </c>
      <c r="E68" s="3" t="s">
        <v>29</v>
      </c>
      <c r="F68" s="3">
        <v>144</v>
      </c>
      <c r="G68" t="s">
        <v>22</v>
      </c>
      <c r="H68" t="s">
        <v>18</v>
      </c>
      <c r="I68" t="s">
        <v>52</v>
      </c>
      <c r="J68" s="21">
        <v>22</v>
      </c>
      <c r="K68" s="5">
        <v>260</v>
      </c>
      <c r="L68" s="19">
        <v>5720</v>
      </c>
      <c r="M68" s="17" t="str">
        <f>IF(Table35[[#This Row],[Number]]&gt;=20,"Yes","No")</f>
        <v>Yes</v>
      </c>
    </row>
    <row r="69" spans="1:13" x14ac:dyDescent="0.25">
      <c r="A69">
        <v>68</v>
      </c>
      <c r="B69" s="2">
        <v>43957</v>
      </c>
      <c r="C69" s="3" t="s">
        <v>65</v>
      </c>
      <c r="D69" s="6" t="s">
        <v>37</v>
      </c>
      <c r="E69" s="3" t="s">
        <v>29</v>
      </c>
      <c r="F69" s="3">
        <v>136</v>
      </c>
      <c r="G69" t="s">
        <v>22</v>
      </c>
      <c r="H69" t="s">
        <v>33</v>
      </c>
      <c r="I69" t="s">
        <v>59</v>
      </c>
      <c r="J69" s="21">
        <v>26</v>
      </c>
      <c r="K69" s="5">
        <v>260</v>
      </c>
      <c r="L69" s="19">
        <v>6760</v>
      </c>
      <c r="M69" s="17" t="str">
        <f>IF(Table35[[#This Row],[Number]]&gt;=20,"Yes","No")</f>
        <v>Yes</v>
      </c>
    </row>
    <row r="70" spans="1:13" x14ac:dyDescent="0.25">
      <c r="A70">
        <v>69</v>
      </c>
      <c r="B70" s="2">
        <v>44049</v>
      </c>
      <c r="C70" s="3" t="s">
        <v>65</v>
      </c>
      <c r="D70" s="6" t="s">
        <v>15</v>
      </c>
      <c r="E70" s="3" t="s">
        <v>16</v>
      </c>
      <c r="F70" s="3">
        <v>132</v>
      </c>
      <c r="G70" t="s">
        <v>47</v>
      </c>
      <c r="H70" t="s">
        <v>23</v>
      </c>
      <c r="I70" t="s">
        <v>48</v>
      </c>
      <c r="J70" s="21">
        <v>16</v>
      </c>
      <c r="K70" s="5">
        <v>220</v>
      </c>
      <c r="L70" s="19">
        <v>3520</v>
      </c>
      <c r="M70" s="17" t="str">
        <f>IF(Table35[[#This Row],[Number]]&gt;=20,"Yes","No")</f>
        <v>No</v>
      </c>
    </row>
    <row r="71" spans="1:13" x14ac:dyDescent="0.25">
      <c r="A71">
        <v>70</v>
      </c>
      <c r="B71" s="2">
        <v>44080</v>
      </c>
      <c r="C71" s="3" t="s">
        <v>65</v>
      </c>
      <c r="D71" s="6" t="s">
        <v>45</v>
      </c>
      <c r="E71" s="3" t="s">
        <v>21</v>
      </c>
      <c r="F71" s="3">
        <v>178</v>
      </c>
      <c r="G71" t="s">
        <v>32</v>
      </c>
      <c r="H71" t="s">
        <v>18</v>
      </c>
      <c r="I71" t="s">
        <v>49</v>
      </c>
      <c r="J71" s="21">
        <v>10</v>
      </c>
      <c r="K71" s="5">
        <v>295</v>
      </c>
      <c r="L71" s="19">
        <v>2950</v>
      </c>
      <c r="M71" s="17" t="str">
        <f>IF(Table35[[#This Row],[Number]]&gt;=20,"Yes","No")</f>
        <v>No</v>
      </c>
    </row>
    <row r="72" spans="1:13" x14ac:dyDescent="0.25">
      <c r="A72">
        <v>71</v>
      </c>
      <c r="B72" s="2">
        <v>44080</v>
      </c>
      <c r="C72" s="3" t="s">
        <v>65</v>
      </c>
      <c r="D72" s="6" t="s">
        <v>25</v>
      </c>
      <c r="E72" s="3" t="s">
        <v>21</v>
      </c>
      <c r="F72" s="3">
        <v>162</v>
      </c>
      <c r="G72" t="s">
        <v>22</v>
      </c>
      <c r="H72" t="s">
        <v>18</v>
      </c>
      <c r="I72" t="s">
        <v>52</v>
      </c>
      <c r="J72" s="21">
        <v>40</v>
      </c>
      <c r="K72" s="5">
        <v>260</v>
      </c>
      <c r="L72" s="19">
        <v>10400</v>
      </c>
      <c r="M72" s="17" t="str">
        <f>IF(Table35[[#This Row],[Number]]&gt;=20,"Yes","No")</f>
        <v>Yes</v>
      </c>
    </row>
    <row r="73" spans="1:13" x14ac:dyDescent="0.25">
      <c r="A73">
        <v>72</v>
      </c>
      <c r="B73" s="2">
        <v>44171</v>
      </c>
      <c r="C73" s="3" t="s">
        <v>65</v>
      </c>
      <c r="D73" s="6" t="s">
        <v>20</v>
      </c>
      <c r="E73" s="3" t="s">
        <v>21</v>
      </c>
      <c r="F73" s="3">
        <v>157</v>
      </c>
      <c r="G73" t="s">
        <v>17</v>
      </c>
      <c r="H73" t="s">
        <v>30</v>
      </c>
      <c r="I73" t="s">
        <v>31</v>
      </c>
      <c r="J73" s="21">
        <v>15</v>
      </c>
      <c r="K73" s="5">
        <v>235</v>
      </c>
      <c r="L73" s="19">
        <v>3525</v>
      </c>
      <c r="M73" s="17" t="str">
        <f>IF(Table35[[#This Row],[Number]]&gt;=20,"Yes","No")</f>
        <v>No</v>
      </c>
    </row>
    <row r="74" spans="1:13" x14ac:dyDescent="0.25">
      <c r="A74">
        <v>73</v>
      </c>
      <c r="B74" s="2">
        <v>43996</v>
      </c>
      <c r="C74" s="3" t="s">
        <v>65</v>
      </c>
      <c r="D74" s="6" t="s">
        <v>35</v>
      </c>
      <c r="E74" s="3" t="s">
        <v>16</v>
      </c>
      <c r="F74" s="3">
        <v>132</v>
      </c>
      <c r="G74" t="s">
        <v>38</v>
      </c>
      <c r="H74" t="s">
        <v>33</v>
      </c>
      <c r="I74" t="s">
        <v>44</v>
      </c>
      <c r="J74" s="21">
        <v>25</v>
      </c>
      <c r="K74" s="5">
        <v>375</v>
      </c>
      <c r="L74" s="19">
        <v>9375</v>
      </c>
      <c r="M74" s="17" t="str">
        <f>IF(Table35[[#This Row],[Number]]&gt;=20,"Yes","No")</f>
        <v>Yes</v>
      </c>
    </row>
    <row r="75" spans="1:13" x14ac:dyDescent="0.25">
      <c r="A75">
        <v>74</v>
      </c>
      <c r="B75" s="2">
        <v>43997</v>
      </c>
      <c r="C75" s="3" t="s">
        <v>65</v>
      </c>
      <c r="D75" s="6" t="s">
        <v>15</v>
      </c>
      <c r="E75" s="3" t="s">
        <v>16</v>
      </c>
      <c r="F75" s="3">
        <v>144</v>
      </c>
      <c r="G75" t="s">
        <v>32</v>
      </c>
      <c r="H75" t="s">
        <v>33</v>
      </c>
      <c r="I75" t="s">
        <v>34</v>
      </c>
      <c r="J75" s="21">
        <v>20</v>
      </c>
      <c r="K75" s="5">
        <v>295</v>
      </c>
      <c r="L75" s="19">
        <v>5900</v>
      </c>
      <c r="M75" s="17" t="str">
        <f>IF(Table35[[#This Row],[Number]]&gt;=20,"Yes","No")</f>
        <v>Yes</v>
      </c>
    </row>
    <row r="76" spans="1:13" x14ac:dyDescent="0.25">
      <c r="A76">
        <v>75</v>
      </c>
      <c r="B76" s="2">
        <v>44000</v>
      </c>
      <c r="C76" s="3" t="s">
        <v>65</v>
      </c>
      <c r="D76" s="6" t="s">
        <v>37</v>
      </c>
      <c r="E76" s="3" t="s">
        <v>29</v>
      </c>
      <c r="F76" s="3">
        <v>166</v>
      </c>
      <c r="G76" t="s">
        <v>22</v>
      </c>
      <c r="H76" t="s">
        <v>23</v>
      </c>
      <c r="I76" t="s">
        <v>24</v>
      </c>
      <c r="J76" s="21">
        <v>35</v>
      </c>
      <c r="K76" s="5">
        <v>260</v>
      </c>
      <c r="L76" s="19">
        <v>9100</v>
      </c>
      <c r="M76" s="17" t="str">
        <f>IF(Table35[[#This Row],[Number]]&gt;=20,"Yes","No")</f>
        <v>Yes</v>
      </c>
    </row>
    <row r="77" spans="1:13" x14ac:dyDescent="0.25">
      <c r="A77">
        <v>76</v>
      </c>
      <c r="B77" s="2">
        <v>44005</v>
      </c>
      <c r="C77" s="3" t="s">
        <v>65</v>
      </c>
      <c r="D77" s="6" t="s">
        <v>28</v>
      </c>
      <c r="E77" s="3" t="s">
        <v>29</v>
      </c>
      <c r="F77" s="3">
        <v>178</v>
      </c>
      <c r="G77" t="s">
        <v>26</v>
      </c>
      <c r="H77" t="s">
        <v>18</v>
      </c>
      <c r="I77" t="s">
        <v>27</v>
      </c>
      <c r="J77" s="21">
        <v>22</v>
      </c>
      <c r="K77" s="5">
        <v>350</v>
      </c>
      <c r="L77" s="19">
        <v>7700</v>
      </c>
      <c r="M77" s="17" t="str">
        <f>IF(Table35[[#This Row],[Number]]&gt;=20,"Yes","No")</f>
        <v>Yes</v>
      </c>
    </row>
    <row r="78" spans="1:13" x14ac:dyDescent="0.25">
      <c r="A78">
        <v>77</v>
      </c>
      <c r="B78" s="2">
        <v>44006</v>
      </c>
      <c r="C78" s="3" t="s">
        <v>65</v>
      </c>
      <c r="D78" s="6" t="s">
        <v>20</v>
      </c>
      <c r="E78" s="3" t="s">
        <v>21</v>
      </c>
      <c r="F78" s="3">
        <v>166</v>
      </c>
      <c r="G78" t="s">
        <v>47</v>
      </c>
      <c r="H78" t="s">
        <v>39</v>
      </c>
      <c r="I78" t="s">
        <v>55</v>
      </c>
      <c r="J78" s="21">
        <v>16</v>
      </c>
      <c r="K78" s="5">
        <v>220</v>
      </c>
      <c r="L78" s="19">
        <v>3520</v>
      </c>
      <c r="M78" s="17" t="str">
        <f>IF(Table35[[#This Row],[Number]]&gt;=20,"Yes","No")</f>
        <v>No</v>
      </c>
    </row>
    <row r="79" spans="1:13" x14ac:dyDescent="0.25">
      <c r="A79">
        <v>78</v>
      </c>
      <c r="B79" s="2">
        <v>44009</v>
      </c>
      <c r="C79" s="3" t="s">
        <v>65</v>
      </c>
      <c r="D79" s="6" t="s">
        <v>25</v>
      </c>
      <c r="E79" s="3" t="s">
        <v>21</v>
      </c>
      <c r="F79" s="3">
        <v>162</v>
      </c>
      <c r="G79" t="s">
        <v>32</v>
      </c>
      <c r="H79" t="s">
        <v>18</v>
      </c>
      <c r="I79" t="s">
        <v>49</v>
      </c>
      <c r="J79" s="21">
        <v>50</v>
      </c>
      <c r="K79" s="5">
        <v>295</v>
      </c>
      <c r="L79" s="19">
        <v>14750</v>
      </c>
      <c r="M79" s="17" t="str">
        <f>IF(Table35[[#This Row],[Number]]&gt;=20,"Yes","No")</f>
        <v>Yes</v>
      </c>
    </row>
    <row r="80" spans="1:13" x14ac:dyDescent="0.25">
      <c r="A80">
        <v>79</v>
      </c>
      <c r="B80" s="2">
        <v>44011</v>
      </c>
      <c r="C80" s="3" t="s">
        <v>65</v>
      </c>
      <c r="D80" s="6" t="s">
        <v>35</v>
      </c>
      <c r="E80" s="3" t="s">
        <v>16</v>
      </c>
      <c r="F80" s="3">
        <v>178</v>
      </c>
      <c r="G80" t="s">
        <v>38</v>
      </c>
      <c r="H80" t="s">
        <v>33</v>
      </c>
      <c r="I80" t="s">
        <v>44</v>
      </c>
      <c r="J80" s="21">
        <v>32</v>
      </c>
      <c r="K80" s="5">
        <v>375</v>
      </c>
      <c r="L80" s="19">
        <v>12000</v>
      </c>
      <c r="M80" s="17" t="str">
        <f>IF(Table35[[#This Row],[Number]]&gt;=20,"Yes","No")</f>
        <v>Yes</v>
      </c>
    </row>
    <row r="81" spans="1:13" x14ac:dyDescent="0.25">
      <c r="A81">
        <v>80</v>
      </c>
      <c r="B81" s="2">
        <v>44011</v>
      </c>
      <c r="C81" s="3" t="s">
        <v>65</v>
      </c>
      <c r="D81" s="6" t="s">
        <v>20</v>
      </c>
      <c r="E81" s="3" t="s">
        <v>21</v>
      </c>
      <c r="F81" s="3">
        <v>136</v>
      </c>
      <c r="G81" t="s">
        <v>17</v>
      </c>
      <c r="H81" t="s">
        <v>39</v>
      </c>
      <c r="I81" t="s">
        <v>53</v>
      </c>
      <c r="J81" s="21">
        <v>14</v>
      </c>
      <c r="K81" s="5">
        <v>235</v>
      </c>
      <c r="L81" s="19">
        <v>3290</v>
      </c>
      <c r="M81" s="17" t="str">
        <f>IF(Table35[[#This Row],[Number]]&gt;=20,"Yes","No")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0F0D-16DF-4800-96DA-120CAB9E8953}">
  <dimension ref="A1:O81"/>
  <sheetViews>
    <sheetView topLeftCell="A59" workbookViewId="0">
      <selection activeCell="B76" sqref="B76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1.5703125" bestFit="1" customWidth="1"/>
    <col min="4" max="4" width="14" bestFit="1" customWidth="1"/>
    <col min="5" max="5" width="11.7109375" bestFit="1" customWidth="1"/>
    <col min="6" max="6" width="16.42578125" style="23" bestFit="1" customWidth="1"/>
    <col min="7" max="7" width="16.42578125" style="23" customWidth="1"/>
    <col min="8" max="8" width="16.42578125" customWidth="1"/>
    <col min="9" max="9" width="11.42578125" bestFit="1" customWidth="1"/>
    <col min="10" max="10" width="10.28515625" bestFit="1" customWidth="1"/>
    <col min="11" max="11" width="14.7109375" bestFit="1" customWidth="1"/>
    <col min="12" max="12" width="12.85546875" bestFit="1" customWidth="1"/>
    <col min="13" max="13" width="15.5703125" style="26" bestFit="1" customWidth="1"/>
    <col min="14" max="14" width="11.28515625" bestFit="1" customWidth="1"/>
    <col min="15" max="15" width="12.42578125" bestFit="1" customWidth="1"/>
  </cols>
  <sheetData>
    <row r="1" spans="1:15" x14ac:dyDescent="0.25">
      <c r="A1" s="3" t="s">
        <v>2</v>
      </c>
      <c r="B1" s="16" t="s">
        <v>3</v>
      </c>
      <c r="C1" s="3" t="s">
        <v>4</v>
      </c>
      <c r="D1" s="3" t="s">
        <v>5</v>
      </c>
      <c r="E1" s="3" t="s">
        <v>6</v>
      </c>
      <c r="F1" s="22" t="s">
        <v>7</v>
      </c>
      <c r="G1" s="22" t="s">
        <v>88</v>
      </c>
      <c r="H1" s="3" t="s">
        <v>67</v>
      </c>
      <c r="I1" s="3" t="s">
        <v>8</v>
      </c>
      <c r="J1" s="3" t="s">
        <v>9</v>
      </c>
      <c r="K1" s="3" t="s">
        <v>10</v>
      </c>
      <c r="L1" s="20" t="s">
        <v>11</v>
      </c>
      <c r="M1" s="24" t="s">
        <v>12</v>
      </c>
      <c r="N1" s="18" t="s">
        <v>13</v>
      </c>
      <c r="O1" s="17" t="s">
        <v>89</v>
      </c>
    </row>
    <row r="2" spans="1:15" x14ac:dyDescent="0.25">
      <c r="A2">
        <v>1</v>
      </c>
      <c r="B2" s="2">
        <v>43862</v>
      </c>
      <c r="C2" s="3" t="s">
        <v>14</v>
      </c>
      <c r="D2" s="6" t="s">
        <v>15</v>
      </c>
      <c r="E2" s="3" t="s">
        <v>16</v>
      </c>
      <c r="F2" s="22">
        <v>132</v>
      </c>
      <c r="G2" s="22" t="str">
        <f>VLOOKUP(Table356[[#This Row],[Customer ID]],'Customer Info'!$A$4:$C$12,3,0)</f>
        <v>Lucas Adams</v>
      </c>
      <c r="H2" s="3" t="str">
        <f>VLOOKUP(Table356[[#This Row],[Customer ID]],'Customer Info'!$A$4:$C$12,2,0)</f>
        <v>Bankia</v>
      </c>
      <c r="I2" t="s">
        <v>17</v>
      </c>
      <c r="J2" t="s">
        <v>18</v>
      </c>
      <c r="K2" t="s">
        <v>19</v>
      </c>
      <c r="L2" s="21">
        <v>15</v>
      </c>
      <c r="M2" s="25">
        <v>235</v>
      </c>
      <c r="N2" s="19">
        <v>3525</v>
      </c>
      <c r="O2" s="17" t="str">
        <f>IF(Table356[[#This Row],[Number]]&gt;=20,"Yes","No")</f>
        <v>No</v>
      </c>
    </row>
    <row r="3" spans="1:15" x14ac:dyDescent="0.25">
      <c r="A3">
        <v>2</v>
      </c>
      <c r="B3" s="2">
        <v>43983</v>
      </c>
      <c r="C3" s="3" t="s">
        <v>14</v>
      </c>
      <c r="D3" s="6" t="s">
        <v>20</v>
      </c>
      <c r="E3" s="3" t="s">
        <v>21</v>
      </c>
      <c r="F3" s="22">
        <v>144</v>
      </c>
      <c r="G3" s="22" t="str">
        <f>VLOOKUP(Table356[[#This Row],[Customer ID]],'Customer Info'!$A$4:$C$12,3,0)</f>
        <v>Christina Bell</v>
      </c>
      <c r="H3" s="3" t="str">
        <f>VLOOKUP(Table356[[#This Row],[Customer ID]],'Customer Info'!$A$4:$C$12,2,0)</f>
        <v>Affinity</v>
      </c>
      <c r="I3" t="s">
        <v>22</v>
      </c>
      <c r="J3" t="s">
        <v>23</v>
      </c>
      <c r="K3" t="s">
        <v>24</v>
      </c>
      <c r="L3" s="21">
        <v>22</v>
      </c>
      <c r="M3" s="26">
        <v>260</v>
      </c>
      <c r="N3" s="19">
        <v>5720</v>
      </c>
      <c r="O3" s="17" t="str">
        <f>IF(Table356[[#This Row],[Number]]&gt;=20,"Yes","No")</f>
        <v>Yes</v>
      </c>
    </row>
    <row r="4" spans="1:15" x14ac:dyDescent="0.25">
      <c r="A4">
        <v>3</v>
      </c>
      <c r="B4" s="2">
        <v>44075</v>
      </c>
      <c r="C4" s="3" t="s">
        <v>14</v>
      </c>
      <c r="D4" s="6" t="s">
        <v>25</v>
      </c>
      <c r="E4" s="3" t="s">
        <v>21</v>
      </c>
      <c r="F4" s="22">
        <v>136</v>
      </c>
      <c r="G4" s="22" t="str">
        <f>VLOOKUP(Table356[[#This Row],[Customer ID]],'Customer Info'!$A$4:$C$12,3,0)</f>
        <v>Emily Flores</v>
      </c>
      <c r="H4" s="3" t="str">
        <f>VLOOKUP(Table356[[#This Row],[Customer ID]],'Customer Info'!$A$4:$C$12,2,0)</f>
        <v>Telmark</v>
      </c>
      <c r="I4" t="s">
        <v>26</v>
      </c>
      <c r="J4" t="s">
        <v>18</v>
      </c>
      <c r="K4" t="s">
        <v>27</v>
      </c>
      <c r="L4" s="21">
        <v>16</v>
      </c>
      <c r="M4" s="26">
        <v>350</v>
      </c>
      <c r="N4" s="19">
        <v>5600</v>
      </c>
      <c r="O4" s="17" t="str">
        <f>IF(Table356[[#This Row],[Number]]&gt;=20,"Yes","No")</f>
        <v>No</v>
      </c>
    </row>
    <row r="5" spans="1:15" x14ac:dyDescent="0.25">
      <c r="A5">
        <v>4</v>
      </c>
      <c r="B5" s="2">
        <v>44166</v>
      </c>
      <c r="C5" s="3" t="s">
        <v>14</v>
      </c>
      <c r="D5" s="6" t="s">
        <v>28</v>
      </c>
      <c r="E5" s="3" t="s">
        <v>29</v>
      </c>
      <c r="F5" s="22">
        <v>144</v>
      </c>
      <c r="G5" s="22" t="str">
        <f>VLOOKUP(Table356[[#This Row],[Customer ID]],'Customer Info'!$A$4:$C$12,3,0)</f>
        <v>Christina Bell</v>
      </c>
      <c r="H5" s="3" t="str">
        <f>VLOOKUP(Table356[[#This Row],[Customer ID]],'Customer Info'!$A$4:$C$12,2,0)</f>
        <v>Affinity</v>
      </c>
      <c r="I5" t="s">
        <v>17</v>
      </c>
      <c r="J5" t="s">
        <v>30</v>
      </c>
      <c r="K5" t="s">
        <v>31</v>
      </c>
      <c r="L5" s="21">
        <v>30</v>
      </c>
      <c r="M5" s="26">
        <v>235</v>
      </c>
      <c r="N5" s="19">
        <v>7050</v>
      </c>
      <c r="O5" s="17" t="str">
        <f>IF(Table356[[#This Row],[Number]]&gt;=20,"Yes","No")</f>
        <v>Yes</v>
      </c>
    </row>
    <row r="6" spans="1:15" x14ac:dyDescent="0.25">
      <c r="A6">
        <v>5</v>
      </c>
      <c r="B6" s="2">
        <v>44166</v>
      </c>
      <c r="C6" s="3" t="s">
        <v>14</v>
      </c>
      <c r="D6" s="6" t="s">
        <v>15</v>
      </c>
      <c r="E6" s="3" t="s">
        <v>16</v>
      </c>
      <c r="F6" s="22">
        <v>166</v>
      </c>
      <c r="G6" s="22" t="str">
        <f>VLOOKUP(Table356[[#This Row],[Customer ID]],'Customer Info'!$A$4:$C$12,3,0)</f>
        <v>Dan Hill</v>
      </c>
      <c r="H6" s="3" t="str">
        <f>VLOOKUP(Table356[[#This Row],[Customer ID]],'Customer Info'!$A$4:$C$12,2,0)</f>
        <v>Port Royale</v>
      </c>
      <c r="I6" t="s">
        <v>32</v>
      </c>
      <c r="J6" t="s">
        <v>33</v>
      </c>
      <c r="K6" t="s">
        <v>34</v>
      </c>
      <c r="L6" s="21">
        <v>32</v>
      </c>
      <c r="M6" s="26">
        <v>295</v>
      </c>
      <c r="N6" s="19">
        <v>9440</v>
      </c>
      <c r="O6" s="17" t="str">
        <f>IF(Table356[[#This Row],[Number]]&gt;=20,"Yes","No")</f>
        <v>Yes</v>
      </c>
    </row>
    <row r="7" spans="1:15" x14ac:dyDescent="0.25">
      <c r="A7">
        <v>6</v>
      </c>
      <c r="B7" s="2">
        <v>43845</v>
      </c>
      <c r="C7" s="3" t="s">
        <v>14</v>
      </c>
      <c r="D7" s="6" t="s">
        <v>35</v>
      </c>
      <c r="E7" s="3" t="s">
        <v>16</v>
      </c>
      <c r="F7" s="22">
        <v>136</v>
      </c>
      <c r="G7" s="22" t="str">
        <f>VLOOKUP(Table356[[#This Row],[Customer ID]],'Customer Info'!$A$4:$C$12,3,0)</f>
        <v>Emily Flores</v>
      </c>
      <c r="H7" s="3" t="str">
        <f>VLOOKUP(Table356[[#This Row],[Customer ID]],'Customer Info'!$A$4:$C$12,2,0)</f>
        <v>Telmark</v>
      </c>
      <c r="I7" t="s">
        <v>26</v>
      </c>
      <c r="J7" t="s">
        <v>30</v>
      </c>
      <c r="K7" t="s">
        <v>36</v>
      </c>
      <c r="L7" s="21">
        <v>14</v>
      </c>
      <c r="M7" s="26">
        <v>350</v>
      </c>
      <c r="N7" s="19">
        <v>4900</v>
      </c>
      <c r="O7" s="17" t="str">
        <f>IF(Table356[[#This Row],[Number]]&gt;=20,"Yes","No")</f>
        <v>No</v>
      </c>
    </row>
    <row r="8" spans="1:15" x14ac:dyDescent="0.25">
      <c r="A8">
        <v>7</v>
      </c>
      <c r="B8" s="2">
        <v>43848</v>
      </c>
      <c r="C8" s="3" t="s">
        <v>14</v>
      </c>
      <c r="D8" s="6" t="s">
        <v>37</v>
      </c>
      <c r="E8" s="3" t="s">
        <v>29</v>
      </c>
      <c r="F8" s="22">
        <v>152</v>
      </c>
      <c r="G8" s="22" t="str">
        <f>VLOOKUP(Table356[[#This Row],[Customer ID]],'Customer Info'!$A$4:$C$12,3,0)</f>
        <v>Rob Nelson</v>
      </c>
      <c r="H8" s="3" t="str">
        <f>VLOOKUP(Table356[[#This Row],[Customer ID]],'Customer Info'!$A$4:$C$12,2,0)</f>
        <v>Secspace</v>
      </c>
      <c r="I8" t="s">
        <v>38</v>
      </c>
      <c r="J8" t="s">
        <v>39</v>
      </c>
      <c r="K8" t="s">
        <v>40</v>
      </c>
      <c r="L8" s="21">
        <v>8</v>
      </c>
      <c r="M8" s="26">
        <v>375</v>
      </c>
      <c r="N8" s="19">
        <v>3000</v>
      </c>
      <c r="O8" s="17" t="str">
        <f>IF(Table356[[#This Row],[Number]]&gt;=20,"Yes","No")</f>
        <v>No</v>
      </c>
    </row>
    <row r="9" spans="1:15" x14ac:dyDescent="0.25">
      <c r="A9">
        <v>8</v>
      </c>
      <c r="B9" s="2">
        <v>43852</v>
      </c>
      <c r="C9" s="3" t="s">
        <v>14</v>
      </c>
      <c r="D9" s="6" t="s">
        <v>20</v>
      </c>
      <c r="E9" s="3" t="s">
        <v>21</v>
      </c>
      <c r="F9" s="22">
        <v>132</v>
      </c>
      <c r="G9" s="22" t="str">
        <f>VLOOKUP(Table356[[#This Row],[Customer ID]],'Customer Info'!$A$4:$C$12,3,0)</f>
        <v>Lucas Adams</v>
      </c>
      <c r="H9" s="3" t="str">
        <f>VLOOKUP(Table356[[#This Row],[Customer ID]],'Customer Info'!$A$4:$C$12,2,0)</f>
        <v>Bankia</v>
      </c>
      <c r="I9" t="s">
        <v>17</v>
      </c>
      <c r="J9" t="s">
        <v>30</v>
      </c>
      <c r="K9" t="s">
        <v>31</v>
      </c>
      <c r="L9" s="21">
        <v>22</v>
      </c>
      <c r="M9" s="26">
        <v>235</v>
      </c>
      <c r="N9" s="19">
        <v>5170</v>
      </c>
      <c r="O9" s="17" t="str">
        <f>IF(Table356[[#This Row],[Number]]&gt;=20,"Yes","No")</f>
        <v>Yes</v>
      </c>
    </row>
    <row r="10" spans="1:15" x14ac:dyDescent="0.25">
      <c r="A10">
        <v>9</v>
      </c>
      <c r="B10" s="2">
        <v>43852</v>
      </c>
      <c r="C10" s="3" t="s">
        <v>14</v>
      </c>
      <c r="D10" s="6" t="s">
        <v>25</v>
      </c>
      <c r="E10" s="3" t="s">
        <v>21</v>
      </c>
      <c r="F10" s="22">
        <v>136</v>
      </c>
      <c r="G10" s="22" t="str">
        <f>VLOOKUP(Table356[[#This Row],[Customer ID]],'Customer Info'!$A$4:$C$12,3,0)</f>
        <v>Emily Flores</v>
      </c>
      <c r="H10" s="3" t="str">
        <f>VLOOKUP(Table356[[#This Row],[Customer ID]],'Customer Info'!$A$4:$C$12,2,0)</f>
        <v>Telmark</v>
      </c>
      <c r="I10" t="s">
        <v>22</v>
      </c>
      <c r="J10" t="s">
        <v>30</v>
      </c>
      <c r="K10" t="s">
        <v>41</v>
      </c>
      <c r="L10" s="21">
        <v>40</v>
      </c>
      <c r="M10" s="26">
        <v>260</v>
      </c>
      <c r="N10" s="19">
        <v>10400</v>
      </c>
      <c r="O10" s="17" t="str">
        <f>IF(Table356[[#This Row],[Number]]&gt;=20,"Yes","No")</f>
        <v>Yes</v>
      </c>
    </row>
    <row r="11" spans="1:15" x14ac:dyDescent="0.25">
      <c r="A11">
        <v>10</v>
      </c>
      <c r="B11" s="2">
        <v>43856</v>
      </c>
      <c r="C11" s="3" t="s">
        <v>14</v>
      </c>
      <c r="D11" s="6" t="s">
        <v>15</v>
      </c>
      <c r="E11" s="3" t="s">
        <v>16</v>
      </c>
      <c r="F11" s="22">
        <v>166</v>
      </c>
      <c r="G11" s="22" t="str">
        <f>VLOOKUP(Table356[[#This Row],[Customer ID]],'Customer Info'!$A$4:$C$12,3,0)</f>
        <v>Dan Hill</v>
      </c>
      <c r="H11" s="3" t="str">
        <f>VLOOKUP(Table356[[#This Row],[Customer ID]],'Customer Info'!$A$4:$C$12,2,0)</f>
        <v>Port Royale</v>
      </c>
      <c r="I11" t="s">
        <v>26</v>
      </c>
      <c r="J11" t="s">
        <v>18</v>
      </c>
      <c r="K11" t="s">
        <v>27</v>
      </c>
      <c r="L11" s="21">
        <v>25</v>
      </c>
      <c r="M11" s="26">
        <v>350</v>
      </c>
      <c r="N11" s="19">
        <v>8750</v>
      </c>
      <c r="O11" s="17" t="str">
        <f>IF(Table356[[#This Row],[Number]]&gt;=20,"Yes","No")</f>
        <v>Yes</v>
      </c>
    </row>
    <row r="12" spans="1:15" x14ac:dyDescent="0.25">
      <c r="A12">
        <v>11</v>
      </c>
      <c r="B12" s="2">
        <v>43858</v>
      </c>
      <c r="C12" s="3" t="s">
        <v>14</v>
      </c>
      <c r="D12" s="6" t="s">
        <v>37</v>
      </c>
      <c r="E12" s="3" t="s">
        <v>29</v>
      </c>
      <c r="F12" s="22">
        <v>157</v>
      </c>
      <c r="G12" s="22" t="str">
        <f>VLOOKUP(Table356[[#This Row],[Customer ID]],'Customer Info'!$A$4:$C$12,3,0)</f>
        <v>Matt Reed</v>
      </c>
      <c r="H12" s="3" t="str">
        <f>VLOOKUP(Table356[[#This Row],[Customer ID]],'Customer Info'!$A$4:$C$12,2,0)</f>
        <v>MarkPlus</v>
      </c>
      <c r="I12" t="s">
        <v>26</v>
      </c>
      <c r="J12" t="s">
        <v>18</v>
      </c>
      <c r="K12" t="s">
        <v>27</v>
      </c>
      <c r="L12" s="21">
        <v>33</v>
      </c>
      <c r="M12" s="26">
        <v>350</v>
      </c>
      <c r="N12" s="19">
        <v>11550</v>
      </c>
      <c r="O12" s="17" t="str">
        <f>IF(Table356[[#This Row],[Number]]&gt;=20,"Yes","No")</f>
        <v>Yes</v>
      </c>
    </row>
    <row r="13" spans="1:15" x14ac:dyDescent="0.25">
      <c r="A13">
        <v>12</v>
      </c>
      <c r="B13" s="2">
        <v>43923</v>
      </c>
      <c r="C13" s="3" t="s">
        <v>42</v>
      </c>
      <c r="D13" s="6" t="s">
        <v>28</v>
      </c>
      <c r="E13" s="3" t="s">
        <v>29</v>
      </c>
      <c r="F13" s="22">
        <v>178</v>
      </c>
      <c r="G13" s="22" t="str">
        <f>VLOOKUP(Table356[[#This Row],[Customer ID]],'Customer Info'!$A$4:$C$12,3,0)</f>
        <v>Amanda Wood</v>
      </c>
      <c r="H13" s="3" t="str">
        <f>VLOOKUP(Table356[[#This Row],[Customer ID]],'Customer Info'!$A$4:$C$12,2,0)</f>
        <v>Vento</v>
      </c>
      <c r="I13" t="s">
        <v>32</v>
      </c>
      <c r="J13" t="s">
        <v>39</v>
      </c>
      <c r="K13" t="s">
        <v>43</v>
      </c>
      <c r="L13" s="21">
        <v>15</v>
      </c>
      <c r="M13" s="26">
        <v>295</v>
      </c>
      <c r="N13" s="19">
        <v>4425</v>
      </c>
      <c r="O13" s="17" t="str">
        <f>IF(Table356[[#This Row],[Number]]&gt;=20,"Yes","No")</f>
        <v>No</v>
      </c>
    </row>
    <row r="14" spans="1:15" x14ac:dyDescent="0.25">
      <c r="A14">
        <v>13</v>
      </c>
      <c r="B14" s="2">
        <v>44014</v>
      </c>
      <c r="C14" s="3" t="s">
        <v>42</v>
      </c>
      <c r="D14" s="6" t="s">
        <v>15</v>
      </c>
      <c r="E14" s="3" t="s">
        <v>16</v>
      </c>
      <c r="F14" s="22">
        <v>180</v>
      </c>
      <c r="G14" s="22" t="str">
        <f>VLOOKUP(Table356[[#This Row],[Customer ID]],'Customer Info'!$A$4:$C$12,3,0)</f>
        <v>Sam Cooper</v>
      </c>
      <c r="H14" s="3" t="str">
        <f>VLOOKUP(Table356[[#This Row],[Customer ID]],'Customer Info'!$A$4:$C$12,2,0)</f>
        <v>Milago</v>
      </c>
      <c r="I14" t="s">
        <v>38</v>
      </c>
      <c r="J14" t="s">
        <v>33</v>
      </c>
      <c r="K14" t="s">
        <v>44</v>
      </c>
      <c r="L14" s="21">
        <v>10</v>
      </c>
      <c r="M14" s="26">
        <v>375</v>
      </c>
      <c r="N14" s="19">
        <v>3750</v>
      </c>
      <c r="O14" s="17" t="str">
        <f>IF(Table356[[#This Row],[Number]]&gt;=20,"Yes","No")</f>
        <v>No</v>
      </c>
    </row>
    <row r="15" spans="1:15" x14ac:dyDescent="0.25">
      <c r="A15">
        <v>14</v>
      </c>
      <c r="B15" s="2">
        <v>44045</v>
      </c>
      <c r="C15" s="3" t="s">
        <v>42</v>
      </c>
      <c r="D15" s="6" t="s">
        <v>45</v>
      </c>
      <c r="E15" s="3" t="s">
        <v>21</v>
      </c>
      <c r="F15" s="22">
        <v>132</v>
      </c>
      <c r="G15" s="22" t="str">
        <f>VLOOKUP(Table356[[#This Row],[Customer ID]],'Customer Info'!$A$4:$C$12,3,0)</f>
        <v>Lucas Adams</v>
      </c>
      <c r="H15" s="3" t="str">
        <f>VLOOKUP(Table356[[#This Row],[Customer ID]],'Customer Info'!$A$4:$C$12,2,0)</f>
        <v>Bankia</v>
      </c>
      <c r="I15" t="s">
        <v>22</v>
      </c>
      <c r="J15" t="s">
        <v>30</v>
      </c>
      <c r="K15" t="s">
        <v>41</v>
      </c>
      <c r="L15" s="21">
        <v>45</v>
      </c>
      <c r="M15" s="26">
        <v>260</v>
      </c>
      <c r="N15" s="19">
        <v>11700</v>
      </c>
      <c r="O15" s="17" t="str">
        <f>IF(Table356[[#This Row],[Number]]&gt;=20,"Yes","No")</f>
        <v>Yes</v>
      </c>
    </row>
    <row r="16" spans="1:15" x14ac:dyDescent="0.25">
      <c r="A16">
        <v>15</v>
      </c>
      <c r="B16" s="2">
        <v>44106</v>
      </c>
      <c r="C16" s="3" t="s">
        <v>42</v>
      </c>
      <c r="D16" s="6" t="s">
        <v>20</v>
      </c>
      <c r="E16" s="3" t="s">
        <v>21</v>
      </c>
      <c r="F16" s="22">
        <v>180</v>
      </c>
      <c r="G16" s="22" t="str">
        <f>VLOOKUP(Table356[[#This Row],[Customer ID]],'Customer Info'!$A$4:$C$12,3,0)</f>
        <v>Sam Cooper</v>
      </c>
      <c r="H16" s="3" t="str">
        <f>VLOOKUP(Table356[[#This Row],[Customer ID]],'Customer Info'!$A$4:$C$12,2,0)</f>
        <v>Milago</v>
      </c>
      <c r="I16" t="s">
        <v>26</v>
      </c>
      <c r="J16" t="s">
        <v>39</v>
      </c>
      <c r="K16" t="s">
        <v>46</v>
      </c>
      <c r="L16" s="21">
        <v>32</v>
      </c>
      <c r="M16" s="26">
        <v>350</v>
      </c>
      <c r="N16" s="19">
        <v>11200</v>
      </c>
      <c r="O16" s="17" t="str">
        <f>IF(Table356[[#This Row],[Number]]&gt;=20,"Yes","No")</f>
        <v>Yes</v>
      </c>
    </row>
    <row r="17" spans="1:15" x14ac:dyDescent="0.25">
      <c r="A17">
        <v>16</v>
      </c>
      <c r="B17" s="2">
        <v>44167</v>
      </c>
      <c r="C17" s="3" t="s">
        <v>42</v>
      </c>
      <c r="D17" s="6" t="s">
        <v>28</v>
      </c>
      <c r="E17" s="3" t="s">
        <v>29</v>
      </c>
      <c r="F17" s="22">
        <v>166</v>
      </c>
      <c r="G17" s="22" t="str">
        <f>VLOOKUP(Table356[[#This Row],[Customer ID]],'Customer Info'!$A$4:$C$12,3,0)</f>
        <v>Dan Hill</v>
      </c>
      <c r="H17" s="3" t="str">
        <f>VLOOKUP(Table356[[#This Row],[Customer ID]],'Customer Info'!$A$4:$C$12,2,0)</f>
        <v>Port Royale</v>
      </c>
      <c r="I17" t="s">
        <v>26</v>
      </c>
      <c r="J17" t="s">
        <v>18</v>
      </c>
      <c r="K17" t="s">
        <v>27</v>
      </c>
      <c r="L17" s="21">
        <v>28</v>
      </c>
      <c r="M17" s="26">
        <v>350</v>
      </c>
      <c r="N17" s="19">
        <v>9800</v>
      </c>
      <c r="O17" s="17" t="str">
        <f>IF(Table356[[#This Row],[Number]]&gt;=20,"Yes","No")</f>
        <v>Yes</v>
      </c>
    </row>
    <row r="18" spans="1:15" x14ac:dyDescent="0.25">
      <c r="A18">
        <v>17</v>
      </c>
      <c r="B18" s="2">
        <v>43875</v>
      </c>
      <c r="C18" s="3" t="s">
        <v>42</v>
      </c>
      <c r="D18" s="6" t="s">
        <v>25</v>
      </c>
      <c r="E18" s="3" t="s">
        <v>21</v>
      </c>
      <c r="F18" s="22">
        <v>162</v>
      </c>
      <c r="G18" s="22" t="str">
        <f>VLOOKUP(Table356[[#This Row],[Customer ID]],'Customer Info'!$A$4:$C$12,3,0)</f>
        <v>Denise Harris</v>
      </c>
      <c r="H18" s="3" t="str">
        <f>VLOOKUP(Table356[[#This Row],[Customer ID]],'Customer Info'!$A$4:$C$12,2,0)</f>
        <v>Cruise</v>
      </c>
      <c r="I18" t="s">
        <v>47</v>
      </c>
      <c r="J18" t="s">
        <v>23</v>
      </c>
      <c r="K18" t="s">
        <v>48</v>
      </c>
      <c r="L18" s="21">
        <v>10</v>
      </c>
      <c r="M18" s="26">
        <v>220</v>
      </c>
      <c r="N18" s="19">
        <v>2200</v>
      </c>
      <c r="O18" s="17" t="str">
        <f>IF(Table356[[#This Row],[Number]]&gt;=20,"Yes","No")</f>
        <v>No</v>
      </c>
    </row>
    <row r="19" spans="1:15" x14ac:dyDescent="0.25">
      <c r="A19">
        <v>18</v>
      </c>
      <c r="B19" s="2">
        <v>43876</v>
      </c>
      <c r="C19" s="3" t="s">
        <v>42</v>
      </c>
      <c r="D19" s="6" t="s">
        <v>15</v>
      </c>
      <c r="E19" s="3" t="s">
        <v>16</v>
      </c>
      <c r="F19" s="22">
        <v>136</v>
      </c>
      <c r="G19" s="22" t="str">
        <f>VLOOKUP(Table356[[#This Row],[Customer ID]],'Customer Info'!$A$4:$C$12,3,0)</f>
        <v>Emily Flores</v>
      </c>
      <c r="H19" s="3" t="str">
        <f>VLOOKUP(Table356[[#This Row],[Customer ID]],'Customer Info'!$A$4:$C$12,2,0)</f>
        <v>Telmark</v>
      </c>
      <c r="I19" t="s">
        <v>22</v>
      </c>
      <c r="J19" t="s">
        <v>30</v>
      </c>
      <c r="K19" t="s">
        <v>41</v>
      </c>
      <c r="L19" s="21">
        <v>16</v>
      </c>
      <c r="M19" s="26">
        <v>260</v>
      </c>
      <c r="N19" s="19">
        <v>4160</v>
      </c>
      <c r="O19" s="17" t="str">
        <f>IF(Table356[[#This Row],[Number]]&gt;=20,"Yes","No")</f>
        <v>No</v>
      </c>
    </row>
    <row r="20" spans="1:15" x14ac:dyDescent="0.25">
      <c r="A20">
        <v>19</v>
      </c>
      <c r="B20" s="2">
        <v>43880</v>
      </c>
      <c r="C20" s="3" t="s">
        <v>42</v>
      </c>
      <c r="D20" s="6" t="s">
        <v>37</v>
      </c>
      <c r="E20" s="3" t="s">
        <v>29</v>
      </c>
      <c r="F20" s="22">
        <v>132</v>
      </c>
      <c r="G20" s="22" t="str">
        <f>VLOOKUP(Table356[[#This Row],[Customer ID]],'Customer Info'!$A$4:$C$12,3,0)</f>
        <v>Lucas Adams</v>
      </c>
      <c r="H20" s="3" t="str">
        <f>VLOOKUP(Table356[[#This Row],[Customer ID]],'Customer Info'!$A$4:$C$12,2,0)</f>
        <v>Bankia</v>
      </c>
      <c r="I20" t="s">
        <v>17</v>
      </c>
      <c r="J20" t="s">
        <v>30</v>
      </c>
      <c r="K20" t="s">
        <v>31</v>
      </c>
      <c r="L20" s="21">
        <v>35</v>
      </c>
      <c r="M20" s="26">
        <v>235</v>
      </c>
      <c r="N20" s="19">
        <v>8225</v>
      </c>
      <c r="O20" s="17" t="str">
        <f>IF(Table356[[#This Row],[Number]]&gt;=20,"Yes","No")</f>
        <v>Yes</v>
      </c>
    </row>
    <row r="21" spans="1:15" x14ac:dyDescent="0.25">
      <c r="A21">
        <v>20</v>
      </c>
      <c r="B21" s="2">
        <v>43882</v>
      </c>
      <c r="C21" s="3" t="s">
        <v>42</v>
      </c>
      <c r="D21" s="6" t="s">
        <v>20</v>
      </c>
      <c r="E21" s="3" t="s">
        <v>21</v>
      </c>
      <c r="F21" s="22">
        <v>132</v>
      </c>
      <c r="G21" s="22" t="str">
        <f>VLOOKUP(Table356[[#This Row],[Customer ID]],'Customer Info'!$A$4:$C$12,3,0)</f>
        <v>Lucas Adams</v>
      </c>
      <c r="H21" s="3" t="str">
        <f>VLOOKUP(Table356[[#This Row],[Customer ID]],'Customer Info'!$A$4:$C$12,2,0)</f>
        <v>Bankia</v>
      </c>
      <c r="I21" t="s">
        <v>32</v>
      </c>
      <c r="J21" t="s">
        <v>18</v>
      </c>
      <c r="K21" t="s">
        <v>49</v>
      </c>
      <c r="L21" s="21">
        <v>12</v>
      </c>
      <c r="M21" s="26">
        <v>295</v>
      </c>
      <c r="N21" s="19">
        <v>3540</v>
      </c>
      <c r="O21" s="17" t="str">
        <f>IF(Table356[[#This Row],[Number]]&gt;=20,"Yes","No")</f>
        <v>No</v>
      </c>
    </row>
    <row r="22" spans="1:15" x14ac:dyDescent="0.25">
      <c r="A22">
        <v>21</v>
      </c>
      <c r="B22" s="2">
        <v>43887</v>
      </c>
      <c r="C22" s="3" t="s">
        <v>42</v>
      </c>
      <c r="D22" s="6" t="s">
        <v>28</v>
      </c>
      <c r="E22" s="3" t="s">
        <v>29</v>
      </c>
      <c r="F22" s="22">
        <v>136</v>
      </c>
      <c r="G22" s="22" t="str">
        <f>VLOOKUP(Table356[[#This Row],[Customer ID]],'Customer Info'!$A$4:$C$12,3,0)</f>
        <v>Emily Flores</v>
      </c>
      <c r="H22" s="3" t="str">
        <f>VLOOKUP(Table356[[#This Row],[Customer ID]],'Customer Info'!$A$4:$C$12,2,0)</f>
        <v>Telmark</v>
      </c>
      <c r="I22" t="s">
        <v>38</v>
      </c>
      <c r="J22" t="s">
        <v>33</v>
      </c>
      <c r="K22" t="s">
        <v>44</v>
      </c>
      <c r="L22" s="21">
        <v>40</v>
      </c>
      <c r="M22" s="26">
        <v>375</v>
      </c>
      <c r="N22" s="19">
        <v>15000</v>
      </c>
      <c r="O22" s="17" t="str">
        <f>IF(Table356[[#This Row],[Number]]&gt;=20,"Yes","No")</f>
        <v>Yes</v>
      </c>
    </row>
    <row r="23" spans="1:15" x14ac:dyDescent="0.25">
      <c r="A23">
        <v>22</v>
      </c>
      <c r="B23" s="2">
        <v>43889</v>
      </c>
      <c r="C23" s="3" t="s">
        <v>42</v>
      </c>
      <c r="D23" s="6" t="s">
        <v>35</v>
      </c>
      <c r="E23" s="3" t="s">
        <v>16</v>
      </c>
      <c r="F23" s="22">
        <v>144</v>
      </c>
      <c r="G23" s="22" t="str">
        <f>VLOOKUP(Table356[[#This Row],[Customer ID]],'Customer Info'!$A$4:$C$12,3,0)</f>
        <v>Christina Bell</v>
      </c>
      <c r="H23" s="3" t="str">
        <f>VLOOKUP(Table356[[#This Row],[Customer ID]],'Customer Info'!$A$4:$C$12,2,0)</f>
        <v>Affinity</v>
      </c>
      <c r="I23" t="s">
        <v>26</v>
      </c>
      <c r="J23" t="s">
        <v>30</v>
      </c>
      <c r="K23" t="s">
        <v>36</v>
      </c>
      <c r="L23" s="21">
        <v>10</v>
      </c>
      <c r="M23" s="26">
        <v>350</v>
      </c>
      <c r="N23" s="19">
        <v>3500</v>
      </c>
      <c r="O23" s="17" t="str">
        <f>IF(Table356[[#This Row],[Number]]&gt;=20,"Yes","No")</f>
        <v>No</v>
      </c>
    </row>
    <row r="24" spans="1:15" x14ac:dyDescent="0.25">
      <c r="A24">
        <v>23</v>
      </c>
      <c r="B24" s="2">
        <v>43833</v>
      </c>
      <c r="C24" s="3" t="s">
        <v>50</v>
      </c>
      <c r="D24" s="6" t="s">
        <v>25</v>
      </c>
      <c r="E24" s="3" t="s">
        <v>21</v>
      </c>
      <c r="F24" s="22">
        <v>132</v>
      </c>
      <c r="G24" s="22" t="str">
        <f>VLOOKUP(Table356[[#This Row],[Customer ID]],'Customer Info'!$A$4:$C$12,3,0)</f>
        <v>Lucas Adams</v>
      </c>
      <c r="H24" s="3" t="str">
        <f>VLOOKUP(Table356[[#This Row],[Customer ID]],'Customer Info'!$A$4:$C$12,2,0)</f>
        <v>Bankia</v>
      </c>
      <c r="I24" t="s">
        <v>38</v>
      </c>
      <c r="J24" t="s">
        <v>18</v>
      </c>
      <c r="K24" t="s">
        <v>51</v>
      </c>
      <c r="L24" s="21">
        <v>25</v>
      </c>
      <c r="M24" s="26">
        <v>375</v>
      </c>
      <c r="N24" s="19">
        <v>9375</v>
      </c>
      <c r="O24" s="17" t="str">
        <f>IF(Table356[[#This Row],[Number]]&gt;=20,"Yes","No")</f>
        <v>Yes</v>
      </c>
    </row>
    <row r="25" spans="1:15" x14ac:dyDescent="0.25">
      <c r="A25">
        <v>24</v>
      </c>
      <c r="B25" s="2">
        <v>43924</v>
      </c>
      <c r="C25" s="3" t="s">
        <v>50</v>
      </c>
      <c r="D25" s="6" t="s">
        <v>45</v>
      </c>
      <c r="E25" s="3" t="s">
        <v>21</v>
      </c>
      <c r="F25" s="22">
        <v>162</v>
      </c>
      <c r="G25" s="22" t="str">
        <f>VLOOKUP(Table356[[#This Row],[Customer ID]],'Customer Info'!$A$4:$C$12,3,0)</f>
        <v>Denise Harris</v>
      </c>
      <c r="H25" s="3" t="str">
        <f>VLOOKUP(Table356[[#This Row],[Customer ID]],'Customer Info'!$A$4:$C$12,2,0)</f>
        <v>Cruise</v>
      </c>
      <c r="I25" t="s">
        <v>22</v>
      </c>
      <c r="J25" t="s">
        <v>18</v>
      </c>
      <c r="K25" t="s">
        <v>52</v>
      </c>
      <c r="L25" s="21">
        <v>50</v>
      </c>
      <c r="M25" s="26">
        <v>260</v>
      </c>
      <c r="N25" s="19">
        <v>13000</v>
      </c>
      <c r="O25" s="17" t="str">
        <f>IF(Table356[[#This Row],[Number]]&gt;=20,"Yes","No")</f>
        <v>Yes</v>
      </c>
    </row>
    <row r="26" spans="1:15" x14ac:dyDescent="0.25">
      <c r="A26">
        <v>25</v>
      </c>
      <c r="B26" s="2">
        <v>44015</v>
      </c>
      <c r="C26" s="3" t="s">
        <v>50</v>
      </c>
      <c r="D26" s="6" t="s">
        <v>20</v>
      </c>
      <c r="E26" s="3" t="s">
        <v>21</v>
      </c>
      <c r="F26" s="22">
        <v>180</v>
      </c>
      <c r="G26" s="22" t="str">
        <f>VLOOKUP(Table356[[#This Row],[Customer ID]],'Customer Info'!$A$4:$C$12,3,0)</f>
        <v>Sam Cooper</v>
      </c>
      <c r="H26" s="3" t="str">
        <f>VLOOKUP(Table356[[#This Row],[Customer ID]],'Customer Info'!$A$4:$C$12,2,0)</f>
        <v>Milago</v>
      </c>
      <c r="I26" t="s">
        <v>17</v>
      </c>
      <c r="J26" t="s">
        <v>39</v>
      </c>
      <c r="K26" t="s">
        <v>53</v>
      </c>
      <c r="L26" s="21">
        <v>22</v>
      </c>
      <c r="M26" s="26">
        <v>235</v>
      </c>
      <c r="N26" s="19">
        <v>5170</v>
      </c>
      <c r="O26" s="17" t="str">
        <f>IF(Table356[[#This Row],[Number]]&gt;=20,"Yes","No")</f>
        <v>Yes</v>
      </c>
    </row>
    <row r="27" spans="1:15" x14ac:dyDescent="0.25">
      <c r="A27">
        <v>26</v>
      </c>
      <c r="B27" s="2">
        <v>44077</v>
      </c>
      <c r="C27" s="3" t="s">
        <v>50</v>
      </c>
      <c r="D27" s="6" t="s">
        <v>15</v>
      </c>
      <c r="E27" s="3" t="s">
        <v>16</v>
      </c>
      <c r="F27" s="22">
        <v>144</v>
      </c>
      <c r="G27" s="22" t="str">
        <f>VLOOKUP(Table356[[#This Row],[Customer ID]],'Customer Info'!$A$4:$C$12,3,0)</f>
        <v>Christina Bell</v>
      </c>
      <c r="H27" s="3" t="str">
        <f>VLOOKUP(Table356[[#This Row],[Customer ID]],'Customer Info'!$A$4:$C$12,2,0)</f>
        <v>Affinity</v>
      </c>
      <c r="I27" t="s">
        <v>32</v>
      </c>
      <c r="J27" t="s">
        <v>30</v>
      </c>
      <c r="K27" t="s">
        <v>54</v>
      </c>
      <c r="L27" s="21">
        <v>15</v>
      </c>
      <c r="M27" s="26">
        <v>295</v>
      </c>
      <c r="N27" s="19">
        <v>4425</v>
      </c>
      <c r="O27" s="17" t="str">
        <f>IF(Table356[[#This Row],[Number]]&gt;=20,"Yes","No")</f>
        <v>No</v>
      </c>
    </row>
    <row r="28" spans="1:15" x14ac:dyDescent="0.25">
      <c r="A28">
        <v>27</v>
      </c>
      <c r="B28" s="2">
        <v>44138</v>
      </c>
      <c r="C28" s="3" t="s">
        <v>50</v>
      </c>
      <c r="D28" s="6" t="s">
        <v>35</v>
      </c>
      <c r="E28" s="3" t="s">
        <v>16</v>
      </c>
      <c r="F28" s="22">
        <v>166</v>
      </c>
      <c r="G28" s="22" t="str">
        <f>VLOOKUP(Table356[[#This Row],[Customer ID]],'Customer Info'!$A$4:$C$12,3,0)</f>
        <v>Dan Hill</v>
      </c>
      <c r="H28" s="3" t="str">
        <f>VLOOKUP(Table356[[#This Row],[Customer ID]],'Customer Info'!$A$4:$C$12,2,0)</f>
        <v>Port Royale</v>
      </c>
      <c r="I28" t="s">
        <v>47</v>
      </c>
      <c r="J28" t="s">
        <v>39</v>
      </c>
      <c r="K28" t="s">
        <v>55</v>
      </c>
      <c r="L28" s="21">
        <v>10</v>
      </c>
      <c r="M28" s="26">
        <v>220</v>
      </c>
      <c r="N28" s="19">
        <v>2200</v>
      </c>
      <c r="O28" s="17" t="str">
        <f>IF(Table356[[#This Row],[Number]]&gt;=20,"Yes","No")</f>
        <v>No</v>
      </c>
    </row>
    <row r="29" spans="1:15" x14ac:dyDescent="0.25">
      <c r="A29">
        <v>28</v>
      </c>
      <c r="B29" s="2">
        <v>44168</v>
      </c>
      <c r="C29" s="3" t="s">
        <v>50</v>
      </c>
      <c r="D29" s="6" t="s">
        <v>28</v>
      </c>
      <c r="E29" s="3" t="s">
        <v>29</v>
      </c>
      <c r="F29" s="22">
        <v>178</v>
      </c>
      <c r="G29" s="22" t="str">
        <f>VLOOKUP(Table356[[#This Row],[Customer ID]],'Customer Info'!$A$4:$C$12,3,0)</f>
        <v>Amanda Wood</v>
      </c>
      <c r="H29" s="3" t="str">
        <f>VLOOKUP(Table356[[#This Row],[Customer ID]],'Customer Info'!$A$4:$C$12,2,0)</f>
        <v>Vento</v>
      </c>
      <c r="I29" t="s">
        <v>26</v>
      </c>
      <c r="J29" t="s">
        <v>18</v>
      </c>
      <c r="K29" t="s">
        <v>27</v>
      </c>
      <c r="L29" s="21">
        <v>20</v>
      </c>
      <c r="M29" s="26">
        <v>350</v>
      </c>
      <c r="N29" s="19">
        <v>7000</v>
      </c>
      <c r="O29" s="17" t="str">
        <f>IF(Table356[[#This Row],[Number]]&gt;=20,"Yes","No")</f>
        <v>Yes</v>
      </c>
    </row>
    <row r="30" spans="1:15" x14ac:dyDescent="0.25">
      <c r="A30">
        <v>29</v>
      </c>
      <c r="B30" s="2">
        <v>43904</v>
      </c>
      <c r="C30" s="3" t="s">
        <v>50</v>
      </c>
      <c r="D30" s="6" t="s">
        <v>45</v>
      </c>
      <c r="E30" s="3" t="s">
        <v>21</v>
      </c>
      <c r="F30" s="22">
        <v>157</v>
      </c>
      <c r="G30" s="22" t="str">
        <f>VLOOKUP(Table356[[#This Row],[Customer ID]],'Customer Info'!$A$4:$C$12,3,0)</f>
        <v>Matt Reed</v>
      </c>
      <c r="H30" s="3" t="str">
        <f>VLOOKUP(Table356[[#This Row],[Customer ID]],'Customer Info'!$A$4:$C$12,2,0)</f>
        <v>MarkPlus</v>
      </c>
      <c r="I30" t="s">
        <v>17</v>
      </c>
      <c r="J30" t="s">
        <v>33</v>
      </c>
      <c r="K30" t="s">
        <v>56</v>
      </c>
      <c r="L30" s="21">
        <v>14</v>
      </c>
      <c r="M30" s="26">
        <v>235</v>
      </c>
      <c r="N30" s="19">
        <v>3290</v>
      </c>
      <c r="O30" s="17" t="str">
        <f>IF(Table356[[#This Row],[Number]]&gt;=20,"Yes","No")</f>
        <v>No</v>
      </c>
    </row>
    <row r="31" spans="1:15" x14ac:dyDescent="0.25">
      <c r="A31">
        <v>30</v>
      </c>
      <c r="B31" s="2">
        <v>43908</v>
      </c>
      <c r="C31" s="3" t="s">
        <v>50</v>
      </c>
      <c r="D31" s="6" t="s">
        <v>20</v>
      </c>
      <c r="E31" s="3" t="s">
        <v>21</v>
      </c>
      <c r="F31" s="22">
        <v>152</v>
      </c>
      <c r="G31" s="22" t="str">
        <f>VLOOKUP(Table356[[#This Row],[Customer ID]],'Customer Info'!$A$4:$C$12,3,0)</f>
        <v>Rob Nelson</v>
      </c>
      <c r="H31" s="3" t="str">
        <f>VLOOKUP(Table356[[#This Row],[Customer ID]],'Customer Info'!$A$4:$C$12,2,0)</f>
        <v>Secspace</v>
      </c>
      <c r="I31" t="s">
        <v>47</v>
      </c>
      <c r="J31" t="s">
        <v>33</v>
      </c>
      <c r="K31" t="s">
        <v>57</v>
      </c>
      <c r="L31" s="21">
        <v>28</v>
      </c>
      <c r="M31" s="26">
        <v>220</v>
      </c>
      <c r="N31" s="19">
        <v>6160</v>
      </c>
      <c r="O31" s="17" t="str">
        <f>IF(Table356[[#This Row],[Number]]&gt;=20,"Yes","No")</f>
        <v>Yes</v>
      </c>
    </row>
    <row r="32" spans="1:15" x14ac:dyDescent="0.25">
      <c r="A32">
        <v>31</v>
      </c>
      <c r="B32" s="2">
        <v>43913</v>
      </c>
      <c r="C32" s="3" t="s">
        <v>50</v>
      </c>
      <c r="D32" s="6" t="s">
        <v>45</v>
      </c>
      <c r="E32" s="3" t="s">
        <v>21</v>
      </c>
      <c r="F32" s="22">
        <v>162</v>
      </c>
      <c r="G32" s="22" t="str">
        <f>VLOOKUP(Table356[[#This Row],[Customer ID]],'Customer Info'!$A$4:$C$12,3,0)</f>
        <v>Denise Harris</v>
      </c>
      <c r="H32" s="3" t="str">
        <f>VLOOKUP(Table356[[#This Row],[Customer ID]],'Customer Info'!$A$4:$C$12,2,0)</f>
        <v>Cruise</v>
      </c>
      <c r="I32" t="s">
        <v>17</v>
      </c>
      <c r="J32" t="s">
        <v>18</v>
      </c>
      <c r="K32" t="s">
        <v>19</v>
      </c>
      <c r="L32" s="21">
        <v>12</v>
      </c>
      <c r="M32" s="26">
        <v>235</v>
      </c>
      <c r="N32" s="19">
        <v>2820</v>
      </c>
      <c r="O32" s="17" t="str">
        <f>IF(Table356[[#This Row],[Number]]&gt;=20,"Yes","No")</f>
        <v>No</v>
      </c>
    </row>
    <row r="33" spans="1:15" x14ac:dyDescent="0.25">
      <c r="A33">
        <v>32</v>
      </c>
      <c r="B33" s="2">
        <v>43914</v>
      </c>
      <c r="C33" s="3" t="s">
        <v>50</v>
      </c>
      <c r="D33" s="6" t="s">
        <v>15</v>
      </c>
      <c r="E33" s="3" t="s">
        <v>16</v>
      </c>
      <c r="F33" s="22">
        <v>180</v>
      </c>
      <c r="G33" s="22" t="str">
        <f>VLOOKUP(Table356[[#This Row],[Customer ID]],'Customer Info'!$A$4:$C$12,3,0)</f>
        <v>Sam Cooper</v>
      </c>
      <c r="H33" s="3" t="str">
        <f>VLOOKUP(Table356[[#This Row],[Customer ID]],'Customer Info'!$A$4:$C$12,2,0)</f>
        <v>Milago</v>
      </c>
      <c r="I33" t="s">
        <v>32</v>
      </c>
      <c r="J33" t="s">
        <v>39</v>
      </c>
      <c r="K33" t="s">
        <v>43</v>
      </c>
      <c r="L33" s="21">
        <v>35</v>
      </c>
      <c r="M33" s="26">
        <v>295</v>
      </c>
      <c r="N33" s="19">
        <v>10325</v>
      </c>
      <c r="O33" s="17" t="str">
        <f>IF(Table356[[#This Row],[Number]]&gt;=20,"Yes","No")</f>
        <v>Yes</v>
      </c>
    </row>
    <row r="34" spans="1:15" x14ac:dyDescent="0.25">
      <c r="A34">
        <v>33</v>
      </c>
      <c r="B34" s="2">
        <v>43916</v>
      </c>
      <c r="C34" s="3" t="s">
        <v>50</v>
      </c>
      <c r="D34" s="6" t="s">
        <v>28</v>
      </c>
      <c r="E34" s="3" t="s">
        <v>29</v>
      </c>
      <c r="F34" s="22">
        <v>178</v>
      </c>
      <c r="G34" s="22" t="str">
        <f>VLOOKUP(Table356[[#This Row],[Customer ID]],'Customer Info'!$A$4:$C$12,3,0)</f>
        <v>Amanda Wood</v>
      </c>
      <c r="H34" s="3" t="str">
        <f>VLOOKUP(Table356[[#This Row],[Customer ID]],'Customer Info'!$A$4:$C$12,2,0)</f>
        <v>Vento</v>
      </c>
      <c r="I34" t="s">
        <v>38</v>
      </c>
      <c r="J34" t="s">
        <v>39</v>
      </c>
      <c r="K34" t="s">
        <v>40</v>
      </c>
      <c r="L34" s="21">
        <v>20</v>
      </c>
      <c r="M34" s="26">
        <v>375</v>
      </c>
      <c r="N34" s="19">
        <v>7500</v>
      </c>
      <c r="O34" s="17" t="str">
        <f>IF(Table356[[#This Row],[Number]]&gt;=20,"Yes","No")</f>
        <v>Yes</v>
      </c>
    </row>
    <row r="35" spans="1:15" x14ac:dyDescent="0.25">
      <c r="A35">
        <v>34</v>
      </c>
      <c r="B35" s="2">
        <v>43918</v>
      </c>
      <c r="C35" s="3" t="s">
        <v>50</v>
      </c>
      <c r="D35" s="6" t="s">
        <v>35</v>
      </c>
      <c r="E35" s="3" t="s">
        <v>16</v>
      </c>
      <c r="F35" s="22">
        <v>152</v>
      </c>
      <c r="G35" s="22" t="str">
        <f>VLOOKUP(Table356[[#This Row],[Customer ID]],'Customer Info'!$A$4:$C$12,3,0)</f>
        <v>Rob Nelson</v>
      </c>
      <c r="H35" s="3" t="str">
        <f>VLOOKUP(Table356[[#This Row],[Customer ID]],'Customer Info'!$A$4:$C$12,2,0)</f>
        <v>Secspace</v>
      </c>
      <c r="I35" t="s">
        <v>47</v>
      </c>
      <c r="J35" t="s">
        <v>33</v>
      </c>
      <c r="K35" t="s">
        <v>57</v>
      </c>
      <c r="L35" s="21">
        <v>45</v>
      </c>
      <c r="M35" s="26">
        <v>220</v>
      </c>
      <c r="N35" s="19">
        <v>9900</v>
      </c>
      <c r="O35" s="17" t="str">
        <f>IF(Table356[[#This Row],[Number]]&gt;=20,"Yes","No")</f>
        <v>Yes</v>
      </c>
    </row>
    <row r="36" spans="1:15" x14ac:dyDescent="0.25">
      <c r="A36">
        <v>35</v>
      </c>
      <c r="B36" s="2">
        <v>43865</v>
      </c>
      <c r="C36" s="3" t="s">
        <v>58</v>
      </c>
      <c r="D36" s="6" t="s">
        <v>20</v>
      </c>
      <c r="E36" s="3" t="s">
        <v>21</v>
      </c>
      <c r="F36" s="22">
        <v>136</v>
      </c>
      <c r="G36" s="22" t="str">
        <f>VLOOKUP(Table356[[#This Row],[Customer ID]],'Customer Info'!$A$4:$C$12,3,0)</f>
        <v>Emily Flores</v>
      </c>
      <c r="H36" s="3" t="str">
        <f>VLOOKUP(Table356[[#This Row],[Customer ID]],'Customer Info'!$A$4:$C$12,2,0)</f>
        <v>Telmark</v>
      </c>
      <c r="I36" t="s">
        <v>38</v>
      </c>
      <c r="J36" t="s">
        <v>18</v>
      </c>
      <c r="K36" t="s">
        <v>51</v>
      </c>
      <c r="L36" s="21">
        <v>15</v>
      </c>
      <c r="M36" s="26">
        <v>375</v>
      </c>
      <c r="N36" s="19">
        <v>5625</v>
      </c>
      <c r="O36" s="17" t="str">
        <f>IF(Table356[[#This Row],[Number]]&gt;=20,"Yes","No")</f>
        <v>No</v>
      </c>
    </row>
    <row r="37" spans="1:15" x14ac:dyDescent="0.25">
      <c r="A37">
        <v>36</v>
      </c>
      <c r="B37" s="2">
        <v>43986</v>
      </c>
      <c r="C37" s="3" t="s">
        <v>58</v>
      </c>
      <c r="D37" s="6" t="s">
        <v>45</v>
      </c>
      <c r="E37" s="3" t="s">
        <v>21</v>
      </c>
      <c r="F37" s="22">
        <v>132</v>
      </c>
      <c r="G37" s="22" t="str">
        <f>VLOOKUP(Table356[[#This Row],[Customer ID]],'Customer Info'!$A$4:$C$12,3,0)</f>
        <v>Lucas Adams</v>
      </c>
      <c r="H37" s="3" t="str">
        <f>VLOOKUP(Table356[[#This Row],[Customer ID]],'Customer Info'!$A$4:$C$12,2,0)</f>
        <v>Bankia</v>
      </c>
      <c r="I37" t="s">
        <v>26</v>
      </c>
      <c r="J37" t="s">
        <v>18</v>
      </c>
      <c r="K37" t="s">
        <v>27</v>
      </c>
      <c r="L37" s="21">
        <v>14</v>
      </c>
      <c r="M37" s="26">
        <v>350</v>
      </c>
      <c r="N37" s="19">
        <v>4900</v>
      </c>
      <c r="O37" s="17" t="str">
        <f>IF(Table356[[#This Row],[Number]]&gt;=20,"Yes","No")</f>
        <v>No</v>
      </c>
    </row>
    <row r="38" spans="1:15" x14ac:dyDescent="0.25">
      <c r="A38">
        <v>37</v>
      </c>
      <c r="B38" s="2">
        <v>44016</v>
      </c>
      <c r="C38" s="3" t="s">
        <v>58</v>
      </c>
      <c r="D38" s="6" t="s">
        <v>28</v>
      </c>
      <c r="E38" s="3" t="s">
        <v>29</v>
      </c>
      <c r="F38" s="22">
        <v>157</v>
      </c>
      <c r="G38" s="22" t="str">
        <f>VLOOKUP(Table356[[#This Row],[Customer ID]],'Customer Info'!$A$4:$C$12,3,0)</f>
        <v>Matt Reed</v>
      </c>
      <c r="H38" s="3" t="str">
        <f>VLOOKUP(Table356[[#This Row],[Customer ID]],'Customer Info'!$A$4:$C$12,2,0)</f>
        <v>MarkPlus</v>
      </c>
      <c r="I38" t="s">
        <v>32</v>
      </c>
      <c r="J38" t="s">
        <v>33</v>
      </c>
      <c r="K38" t="s">
        <v>34</v>
      </c>
      <c r="L38" s="21">
        <v>32</v>
      </c>
      <c r="M38" s="26">
        <v>295</v>
      </c>
      <c r="N38" s="19">
        <v>9440</v>
      </c>
      <c r="O38" s="17" t="str">
        <f>IF(Table356[[#This Row],[Number]]&gt;=20,"Yes","No")</f>
        <v>Yes</v>
      </c>
    </row>
    <row r="39" spans="1:15" x14ac:dyDescent="0.25">
      <c r="A39">
        <v>38</v>
      </c>
      <c r="B39" s="2">
        <v>44139</v>
      </c>
      <c r="C39" s="3" t="s">
        <v>58</v>
      </c>
      <c r="D39" s="6" t="s">
        <v>25</v>
      </c>
      <c r="E39" s="3" t="s">
        <v>21</v>
      </c>
      <c r="F39" s="22">
        <v>132</v>
      </c>
      <c r="G39" s="22" t="str">
        <f>VLOOKUP(Table356[[#This Row],[Customer ID]],'Customer Info'!$A$4:$C$12,3,0)</f>
        <v>Lucas Adams</v>
      </c>
      <c r="H39" s="3" t="str">
        <f>VLOOKUP(Table356[[#This Row],[Customer ID]],'Customer Info'!$A$4:$C$12,2,0)</f>
        <v>Bankia</v>
      </c>
      <c r="I39" t="s">
        <v>22</v>
      </c>
      <c r="J39" t="s">
        <v>18</v>
      </c>
      <c r="K39" t="s">
        <v>52</v>
      </c>
      <c r="L39" s="21">
        <v>40</v>
      </c>
      <c r="M39" s="26">
        <v>260</v>
      </c>
      <c r="N39" s="19">
        <v>10400</v>
      </c>
      <c r="O39" s="17" t="str">
        <f>IF(Table356[[#This Row],[Number]]&gt;=20,"Yes","No")</f>
        <v>Yes</v>
      </c>
    </row>
    <row r="40" spans="1:15" x14ac:dyDescent="0.25">
      <c r="A40">
        <v>39</v>
      </c>
      <c r="B40" s="2">
        <v>44169</v>
      </c>
      <c r="C40" s="3" t="s">
        <v>58</v>
      </c>
      <c r="D40" s="6" t="s">
        <v>35</v>
      </c>
      <c r="E40" s="3" t="s">
        <v>16</v>
      </c>
      <c r="F40" s="22">
        <v>166</v>
      </c>
      <c r="G40" s="22" t="str">
        <f>VLOOKUP(Table356[[#This Row],[Customer ID]],'Customer Info'!$A$4:$C$12,3,0)</f>
        <v>Dan Hill</v>
      </c>
      <c r="H40" s="3" t="str">
        <f>VLOOKUP(Table356[[#This Row],[Customer ID]],'Customer Info'!$A$4:$C$12,2,0)</f>
        <v>Port Royale</v>
      </c>
      <c r="I40" t="s">
        <v>17</v>
      </c>
      <c r="J40" t="s">
        <v>18</v>
      </c>
      <c r="K40" t="s">
        <v>19</v>
      </c>
      <c r="L40" s="21">
        <v>45</v>
      </c>
      <c r="M40" s="26">
        <v>235</v>
      </c>
      <c r="N40" s="19">
        <v>10575</v>
      </c>
      <c r="O40" s="17" t="str">
        <f>IF(Table356[[#This Row],[Number]]&gt;=20,"Yes","No")</f>
        <v>Yes</v>
      </c>
    </row>
    <row r="41" spans="1:15" x14ac:dyDescent="0.25">
      <c r="A41">
        <v>40</v>
      </c>
      <c r="B41" s="2">
        <v>44169</v>
      </c>
      <c r="C41" s="3" t="s">
        <v>58</v>
      </c>
      <c r="D41" s="6" t="s">
        <v>20</v>
      </c>
      <c r="E41" s="3" t="s">
        <v>21</v>
      </c>
      <c r="F41" s="22">
        <v>180</v>
      </c>
      <c r="G41" s="22" t="str">
        <f>VLOOKUP(Table356[[#This Row],[Customer ID]],'Customer Info'!$A$4:$C$12,3,0)</f>
        <v>Sam Cooper</v>
      </c>
      <c r="H41" s="3" t="str">
        <f>VLOOKUP(Table356[[#This Row],[Customer ID]],'Customer Info'!$A$4:$C$12,2,0)</f>
        <v>Milago</v>
      </c>
      <c r="I41" t="s">
        <v>47</v>
      </c>
      <c r="J41" t="s">
        <v>39</v>
      </c>
      <c r="K41" t="s">
        <v>55</v>
      </c>
      <c r="L41" s="21">
        <v>24</v>
      </c>
      <c r="M41" s="26">
        <v>220</v>
      </c>
      <c r="N41" s="19">
        <v>5280</v>
      </c>
      <c r="O41" s="17" t="str">
        <f>IF(Table356[[#This Row],[Number]]&gt;=20,"Yes","No")</f>
        <v>Yes</v>
      </c>
    </row>
    <row r="42" spans="1:15" x14ac:dyDescent="0.25">
      <c r="A42">
        <v>41</v>
      </c>
      <c r="B42" s="2">
        <v>43935</v>
      </c>
      <c r="C42" s="3" t="s">
        <v>58</v>
      </c>
      <c r="D42" s="6" t="s">
        <v>45</v>
      </c>
      <c r="E42" s="3" t="s">
        <v>21</v>
      </c>
      <c r="F42" s="22">
        <v>132</v>
      </c>
      <c r="G42" s="22" t="str">
        <f>VLOOKUP(Table356[[#This Row],[Customer ID]],'Customer Info'!$A$4:$C$12,3,0)</f>
        <v>Lucas Adams</v>
      </c>
      <c r="H42" s="3" t="str">
        <f>VLOOKUP(Table356[[#This Row],[Customer ID]],'Customer Info'!$A$4:$C$12,2,0)</f>
        <v>Bankia</v>
      </c>
      <c r="I42" t="s">
        <v>38</v>
      </c>
      <c r="J42" t="s">
        <v>18</v>
      </c>
      <c r="K42" t="s">
        <v>51</v>
      </c>
      <c r="L42" s="21">
        <v>30</v>
      </c>
      <c r="M42" s="26">
        <v>375</v>
      </c>
      <c r="N42" s="19">
        <v>11250</v>
      </c>
      <c r="O42" s="17" t="str">
        <f>IF(Table356[[#This Row],[Number]]&gt;=20,"Yes","No")</f>
        <v>Yes</v>
      </c>
    </row>
    <row r="43" spans="1:15" x14ac:dyDescent="0.25">
      <c r="A43">
        <v>42</v>
      </c>
      <c r="B43" s="2">
        <v>43936</v>
      </c>
      <c r="C43" s="3" t="s">
        <v>58</v>
      </c>
      <c r="D43" s="6" t="s">
        <v>45</v>
      </c>
      <c r="E43" s="3" t="s">
        <v>21</v>
      </c>
      <c r="F43" s="22">
        <v>144</v>
      </c>
      <c r="G43" s="22" t="str">
        <f>VLOOKUP(Table356[[#This Row],[Customer ID]],'Customer Info'!$A$4:$C$12,3,0)</f>
        <v>Christina Bell</v>
      </c>
      <c r="H43" s="3" t="str">
        <f>VLOOKUP(Table356[[#This Row],[Customer ID]],'Customer Info'!$A$4:$C$12,2,0)</f>
        <v>Affinity</v>
      </c>
      <c r="I43" t="s">
        <v>22</v>
      </c>
      <c r="J43" t="s">
        <v>23</v>
      </c>
      <c r="K43" t="s">
        <v>24</v>
      </c>
      <c r="L43" s="21">
        <v>15</v>
      </c>
      <c r="M43" s="26">
        <v>260</v>
      </c>
      <c r="N43" s="19">
        <v>3900</v>
      </c>
      <c r="O43" s="17" t="str">
        <f>IF(Table356[[#This Row],[Number]]&gt;=20,"Yes","No")</f>
        <v>No</v>
      </c>
    </row>
    <row r="44" spans="1:15" x14ac:dyDescent="0.25">
      <c r="A44">
        <v>43</v>
      </c>
      <c r="B44" s="2">
        <v>43937</v>
      </c>
      <c r="C44" s="3" t="s">
        <v>58</v>
      </c>
      <c r="D44" s="6" t="s">
        <v>35</v>
      </c>
      <c r="E44" s="3" t="s">
        <v>16</v>
      </c>
      <c r="F44" s="22">
        <v>157</v>
      </c>
      <c r="G44" s="22" t="str">
        <f>VLOOKUP(Table356[[#This Row],[Customer ID]],'Customer Info'!$A$4:$C$12,3,0)</f>
        <v>Matt Reed</v>
      </c>
      <c r="H44" s="3" t="str">
        <f>VLOOKUP(Table356[[#This Row],[Customer ID]],'Customer Info'!$A$4:$C$12,2,0)</f>
        <v>MarkPlus</v>
      </c>
      <c r="I44" t="s">
        <v>38</v>
      </c>
      <c r="J44" t="s">
        <v>18</v>
      </c>
      <c r="K44" t="s">
        <v>51</v>
      </c>
      <c r="L44" s="21">
        <v>15</v>
      </c>
      <c r="M44" s="26">
        <v>375</v>
      </c>
      <c r="N44" s="19">
        <v>5625</v>
      </c>
      <c r="O44" s="17" t="str">
        <f>IF(Table356[[#This Row],[Number]]&gt;=20,"Yes","No")</f>
        <v>No</v>
      </c>
    </row>
    <row r="45" spans="1:15" x14ac:dyDescent="0.25">
      <c r="A45">
        <v>44</v>
      </c>
      <c r="B45" s="2">
        <v>43940</v>
      </c>
      <c r="C45" s="3" t="s">
        <v>58</v>
      </c>
      <c r="D45" s="6" t="s">
        <v>15</v>
      </c>
      <c r="E45" s="3" t="s">
        <v>16</v>
      </c>
      <c r="F45" s="22">
        <v>180</v>
      </c>
      <c r="G45" s="22" t="str">
        <f>VLOOKUP(Table356[[#This Row],[Customer ID]],'Customer Info'!$A$4:$C$12,3,0)</f>
        <v>Sam Cooper</v>
      </c>
      <c r="H45" s="3" t="str">
        <f>VLOOKUP(Table356[[#This Row],[Customer ID]],'Customer Info'!$A$4:$C$12,2,0)</f>
        <v>Milago</v>
      </c>
      <c r="I45" t="s">
        <v>32</v>
      </c>
      <c r="J45" t="s">
        <v>30</v>
      </c>
      <c r="K45" t="s">
        <v>54</v>
      </c>
      <c r="L45" s="21">
        <v>42</v>
      </c>
      <c r="M45" s="26">
        <v>295</v>
      </c>
      <c r="N45" s="19">
        <v>12390</v>
      </c>
      <c r="O45" s="17" t="str">
        <f>IF(Table356[[#This Row],[Number]]&gt;=20,"Yes","No")</f>
        <v>Yes</v>
      </c>
    </row>
    <row r="46" spans="1:15" x14ac:dyDescent="0.25">
      <c r="A46">
        <v>45</v>
      </c>
      <c r="B46" s="2">
        <v>43941</v>
      </c>
      <c r="C46" s="3" t="s">
        <v>58</v>
      </c>
      <c r="D46" s="6" t="s">
        <v>15</v>
      </c>
      <c r="E46" s="3" t="s">
        <v>16</v>
      </c>
      <c r="F46" s="22">
        <v>132</v>
      </c>
      <c r="G46" s="22" t="str">
        <f>VLOOKUP(Table356[[#This Row],[Customer ID]],'Customer Info'!$A$4:$C$12,3,0)</f>
        <v>Lucas Adams</v>
      </c>
      <c r="H46" s="3" t="str">
        <f>VLOOKUP(Table356[[#This Row],[Customer ID]],'Customer Info'!$A$4:$C$12,2,0)</f>
        <v>Bankia</v>
      </c>
      <c r="I46" t="s">
        <v>26</v>
      </c>
      <c r="J46" t="s">
        <v>18</v>
      </c>
      <c r="K46" t="s">
        <v>27</v>
      </c>
      <c r="L46" s="21">
        <v>26</v>
      </c>
      <c r="M46" s="26">
        <v>350</v>
      </c>
      <c r="N46" s="19">
        <v>9100</v>
      </c>
      <c r="O46" s="17" t="str">
        <f>IF(Table356[[#This Row],[Number]]&gt;=20,"Yes","No")</f>
        <v>Yes</v>
      </c>
    </row>
    <row r="47" spans="1:15" x14ac:dyDescent="0.25">
      <c r="A47">
        <v>46</v>
      </c>
      <c r="B47" s="2">
        <v>43943</v>
      </c>
      <c r="C47" s="3" t="s">
        <v>58</v>
      </c>
      <c r="D47" s="6" t="s">
        <v>28</v>
      </c>
      <c r="E47" s="3" t="s">
        <v>29</v>
      </c>
      <c r="F47" s="22">
        <v>162</v>
      </c>
      <c r="G47" s="22" t="str">
        <f>VLOOKUP(Table356[[#This Row],[Customer ID]],'Customer Info'!$A$4:$C$12,3,0)</f>
        <v>Denise Harris</v>
      </c>
      <c r="H47" s="3" t="str">
        <f>VLOOKUP(Table356[[#This Row],[Customer ID]],'Customer Info'!$A$4:$C$12,2,0)</f>
        <v>Cruise</v>
      </c>
      <c r="I47" t="s">
        <v>22</v>
      </c>
      <c r="J47" t="s">
        <v>33</v>
      </c>
      <c r="K47" t="s">
        <v>59</v>
      </c>
      <c r="L47" s="21">
        <v>35</v>
      </c>
      <c r="M47" s="26">
        <v>260</v>
      </c>
      <c r="N47" s="19">
        <v>9100</v>
      </c>
      <c r="O47" s="17" t="str">
        <f>IF(Table356[[#This Row],[Number]]&gt;=20,"Yes","No")</f>
        <v>Yes</v>
      </c>
    </row>
    <row r="48" spans="1:15" x14ac:dyDescent="0.25">
      <c r="A48">
        <v>47</v>
      </c>
      <c r="B48" s="2">
        <v>43944</v>
      </c>
      <c r="C48" s="3" t="s">
        <v>58</v>
      </c>
      <c r="D48" s="6" t="s">
        <v>35</v>
      </c>
      <c r="E48" s="3" t="s">
        <v>16</v>
      </c>
      <c r="F48" s="22">
        <v>144</v>
      </c>
      <c r="G48" s="22" t="str">
        <f>VLOOKUP(Table356[[#This Row],[Customer ID]],'Customer Info'!$A$4:$C$12,3,0)</f>
        <v>Christina Bell</v>
      </c>
      <c r="H48" s="3" t="str">
        <f>VLOOKUP(Table356[[#This Row],[Customer ID]],'Customer Info'!$A$4:$C$12,2,0)</f>
        <v>Affinity</v>
      </c>
      <c r="I48" t="s">
        <v>47</v>
      </c>
      <c r="J48" t="s">
        <v>39</v>
      </c>
      <c r="K48" t="s">
        <v>55</v>
      </c>
      <c r="L48" s="21">
        <v>32</v>
      </c>
      <c r="M48" s="26">
        <v>220</v>
      </c>
      <c r="N48" s="19">
        <v>7040</v>
      </c>
      <c r="O48" s="17" t="str">
        <f>IF(Table356[[#This Row],[Number]]&gt;=20,"Yes","No")</f>
        <v>Yes</v>
      </c>
    </row>
    <row r="49" spans="1:15" x14ac:dyDescent="0.25">
      <c r="A49">
        <v>48</v>
      </c>
      <c r="B49" s="2">
        <v>43948</v>
      </c>
      <c r="C49" s="3" t="s">
        <v>58</v>
      </c>
      <c r="D49" s="6" t="s">
        <v>45</v>
      </c>
      <c r="E49" s="3" t="s">
        <v>21</v>
      </c>
      <c r="F49" s="22">
        <v>132</v>
      </c>
      <c r="G49" s="22" t="str">
        <f>VLOOKUP(Table356[[#This Row],[Customer ID]],'Customer Info'!$A$4:$C$12,3,0)</f>
        <v>Lucas Adams</v>
      </c>
      <c r="H49" s="3" t="str">
        <f>VLOOKUP(Table356[[#This Row],[Customer ID]],'Customer Info'!$A$4:$C$12,2,0)</f>
        <v>Bankia</v>
      </c>
      <c r="I49" t="s">
        <v>32</v>
      </c>
      <c r="J49" t="s">
        <v>30</v>
      </c>
      <c r="K49" t="s">
        <v>54</v>
      </c>
      <c r="L49" s="21">
        <v>18</v>
      </c>
      <c r="M49" s="26">
        <v>295</v>
      </c>
      <c r="N49" s="19">
        <v>5310</v>
      </c>
      <c r="O49" s="17" t="str">
        <f>IF(Table356[[#This Row],[Number]]&gt;=20,"Yes","No")</f>
        <v>No</v>
      </c>
    </row>
    <row r="50" spans="1:15" x14ac:dyDescent="0.25">
      <c r="A50">
        <v>49</v>
      </c>
      <c r="B50" s="2">
        <v>43948</v>
      </c>
      <c r="C50" s="3" t="s">
        <v>58</v>
      </c>
      <c r="D50" s="6" t="s">
        <v>28</v>
      </c>
      <c r="E50" s="3" t="s">
        <v>29</v>
      </c>
      <c r="F50" s="22">
        <v>180</v>
      </c>
      <c r="G50" s="22" t="str">
        <f>VLOOKUP(Table356[[#This Row],[Customer ID]],'Customer Info'!$A$4:$C$12,3,0)</f>
        <v>Sam Cooper</v>
      </c>
      <c r="H50" s="3" t="str">
        <f>VLOOKUP(Table356[[#This Row],[Customer ID]],'Customer Info'!$A$4:$C$12,2,0)</f>
        <v>Milago</v>
      </c>
      <c r="I50" t="s">
        <v>26</v>
      </c>
      <c r="J50" t="s">
        <v>18</v>
      </c>
      <c r="K50" t="s">
        <v>27</v>
      </c>
      <c r="L50" s="21">
        <v>22</v>
      </c>
      <c r="M50" s="26">
        <v>350</v>
      </c>
      <c r="N50" s="19">
        <v>7700</v>
      </c>
      <c r="O50" s="17" t="str">
        <f>IF(Table356[[#This Row],[Number]]&gt;=20,"Yes","No")</f>
        <v>Yes</v>
      </c>
    </row>
    <row r="51" spans="1:15" x14ac:dyDescent="0.25">
      <c r="A51">
        <v>50</v>
      </c>
      <c r="B51" s="2">
        <v>43951</v>
      </c>
      <c r="C51" s="3" t="s">
        <v>58</v>
      </c>
      <c r="D51" s="6" t="s">
        <v>37</v>
      </c>
      <c r="E51" s="3" t="s">
        <v>29</v>
      </c>
      <c r="F51" s="22">
        <v>162</v>
      </c>
      <c r="G51" s="22" t="str">
        <f>VLOOKUP(Table356[[#This Row],[Customer ID]],'Customer Info'!$A$4:$C$12,3,0)</f>
        <v>Denise Harris</v>
      </c>
      <c r="H51" s="3" t="str">
        <f>VLOOKUP(Table356[[#This Row],[Customer ID]],'Customer Info'!$A$4:$C$12,2,0)</f>
        <v>Cruise</v>
      </c>
      <c r="I51" t="s">
        <v>17</v>
      </c>
      <c r="J51" t="s">
        <v>33</v>
      </c>
      <c r="K51" t="s">
        <v>56</v>
      </c>
      <c r="L51" s="21">
        <v>38</v>
      </c>
      <c r="M51" s="26">
        <v>235</v>
      </c>
      <c r="N51" s="19">
        <v>8930</v>
      </c>
      <c r="O51" s="17" t="str">
        <f>IF(Table356[[#This Row],[Number]]&gt;=20,"Yes","No")</f>
        <v>Yes</v>
      </c>
    </row>
    <row r="52" spans="1:15" x14ac:dyDescent="0.25">
      <c r="A52">
        <v>51</v>
      </c>
      <c r="B52" s="2">
        <v>43835</v>
      </c>
      <c r="C52" s="3" t="s">
        <v>60</v>
      </c>
      <c r="D52" s="6" t="s">
        <v>15</v>
      </c>
      <c r="E52" s="3" t="s">
        <v>16</v>
      </c>
      <c r="F52" s="22">
        <v>180</v>
      </c>
      <c r="G52" s="22" t="str">
        <f>VLOOKUP(Table356[[#This Row],[Customer ID]],'Customer Info'!$A$4:$C$12,3,0)</f>
        <v>Sam Cooper</v>
      </c>
      <c r="H52" s="3" t="str">
        <f>VLOOKUP(Table356[[#This Row],[Customer ID]],'Customer Info'!$A$4:$C$12,2,0)</f>
        <v>Milago</v>
      </c>
      <c r="I52" t="s">
        <v>47</v>
      </c>
      <c r="J52" t="s">
        <v>18</v>
      </c>
      <c r="K52" t="s">
        <v>61</v>
      </c>
      <c r="L52" s="21">
        <v>42</v>
      </c>
      <c r="M52" s="26">
        <v>220</v>
      </c>
      <c r="N52" s="19">
        <v>9240</v>
      </c>
      <c r="O52" s="17" t="str">
        <f>IF(Table356[[#This Row],[Number]]&gt;=20,"Yes","No")</f>
        <v>Yes</v>
      </c>
    </row>
    <row r="53" spans="1:15" x14ac:dyDescent="0.25">
      <c r="A53">
        <v>52</v>
      </c>
      <c r="B53" s="2">
        <v>43895</v>
      </c>
      <c r="C53" s="3" t="s">
        <v>60</v>
      </c>
      <c r="D53" s="6" t="s">
        <v>45</v>
      </c>
      <c r="E53" s="3" t="s">
        <v>21</v>
      </c>
      <c r="F53" s="22">
        <v>162</v>
      </c>
      <c r="G53" s="22" t="str">
        <f>VLOOKUP(Table356[[#This Row],[Customer ID]],'Customer Info'!$A$4:$C$12,3,0)</f>
        <v>Denise Harris</v>
      </c>
      <c r="H53" s="3" t="str">
        <f>VLOOKUP(Table356[[#This Row],[Customer ID]],'Customer Info'!$A$4:$C$12,2,0)</f>
        <v>Cruise</v>
      </c>
      <c r="I53" t="s">
        <v>32</v>
      </c>
      <c r="J53" t="s">
        <v>23</v>
      </c>
      <c r="K53" t="s">
        <v>62</v>
      </c>
      <c r="L53" s="21">
        <v>15</v>
      </c>
      <c r="M53" s="26">
        <v>295</v>
      </c>
      <c r="N53" s="19">
        <v>4425</v>
      </c>
      <c r="O53" s="17" t="str">
        <f>IF(Table356[[#This Row],[Number]]&gt;=20,"Yes","No")</f>
        <v>No</v>
      </c>
    </row>
    <row r="54" spans="1:15" x14ac:dyDescent="0.25">
      <c r="A54">
        <v>53</v>
      </c>
      <c r="B54" s="2">
        <v>44017</v>
      </c>
      <c r="C54" s="3" t="s">
        <v>60</v>
      </c>
      <c r="D54" s="6" t="s">
        <v>28</v>
      </c>
      <c r="E54" s="3" t="s">
        <v>29</v>
      </c>
      <c r="F54" s="22">
        <v>136</v>
      </c>
      <c r="G54" s="22" t="str">
        <f>VLOOKUP(Table356[[#This Row],[Customer ID]],'Customer Info'!$A$4:$C$12,3,0)</f>
        <v>Emily Flores</v>
      </c>
      <c r="H54" s="3" t="str">
        <f>VLOOKUP(Table356[[#This Row],[Customer ID]],'Customer Info'!$A$4:$C$12,2,0)</f>
        <v>Telmark</v>
      </c>
      <c r="I54" t="s">
        <v>38</v>
      </c>
      <c r="J54" t="s">
        <v>33</v>
      </c>
      <c r="K54" t="s">
        <v>44</v>
      </c>
      <c r="L54" s="21">
        <v>10</v>
      </c>
      <c r="M54" s="26">
        <v>375</v>
      </c>
      <c r="N54" s="19">
        <v>3750</v>
      </c>
      <c r="O54" s="17" t="str">
        <f>IF(Table356[[#This Row],[Number]]&gt;=20,"Yes","No")</f>
        <v>No</v>
      </c>
    </row>
    <row r="55" spans="1:15" x14ac:dyDescent="0.25">
      <c r="A55">
        <v>54</v>
      </c>
      <c r="B55" s="2">
        <v>44048</v>
      </c>
      <c r="C55" s="3" t="s">
        <v>60</v>
      </c>
      <c r="D55" s="6" t="s">
        <v>25</v>
      </c>
      <c r="E55" s="3" t="s">
        <v>21</v>
      </c>
      <c r="F55" s="22">
        <v>136</v>
      </c>
      <c r="G55" s="22" t="str">
        <f>VLOOKUP(Table356[[#This Row],[Customer ID]],'Customer Info'!$A$4:$C$12,3,0)</f>
        <v>Emily Flores</v>
      </c>
      <c r="H55" s="3" t="str">
        <f>VLOOKUP(Table356[[#This Row],[Customer ID]],'Customer Info'!$A$4:$C$12,2,0)</f>
        <v>Telmark</v>
      </c>
      <c r="I55" t="s">
        <v>17</v>
      </c>
      <c r="J55" t="s">
        <v>18</v>
      </c>
      <c r="K55" t="s">
        <v>19</v>
      </c>
      <c r="L55" s="21">
        <v>26</v>
      </c>
      <c r="M55" s="26">
        <v>235</v>
      </c>
      <c r="N55" s="19">
        <v>6110</v>
      </c>
      <c r="O55" s="17" t="str">
        <f>IF(Table356[[#This Row],[Number]]&gt;=20,"Yes","No")</f>
        <v>Yes</v>
      </c>
    </row>
    <row r="56" spans="1:15" x14ac:dyDescent="0.25">
      <c r="A56">
        <v>55</v>
      </c>
      <c r="B56" s="2">
        <v>44170</v>
      </c>
      <c r="C56" s="3" t="s">
        <v>60</v>
      </c>
      <c r="D56" s="6" t="s">
        <v>35</v>
      </c>
      <c r="E56" s="3" t="s">
        <v>16</v>
      </c>
      <c r="F56" s="22">
        <v>152</v>
      </c>
      <c r="G56" s="22" t="str">
        <f>VLOOKUP(Table356[[#This Row],[Customer ID]],'Customer Info'!$A$4:$C$12,3,0)</f>
        <v>Rob Nelson</v>
      </c>
      <c r="H56" s="3" t="str">
        <f>VLOOKUP(Table356[[#This Row],[Customer ID]],'Customer Info'!$A$4:$C$12,2,0)</f>
        <v>Secspace</v>
      </c>
      <c r="I56" t="s">
        <v>17</v>
      </c>
      <c r="J56" t="s">
        <v>23</v>
      </c>
      <c r="K56" t="s">
        <v>63</v>
      </c>
      <c r="L56" s="21">
        <v>40</v>
      </c>
      <c r="M56" s="26">
        <v>235</v>
      </c>
      <c r="N56" s="19">
        <v>9400</v>
      </c>
      <c r="O56" s="17" t="str">
        <f>IF(Table356[[#This Row],[Number]]&gt;=20,"Yes","No")</f>
        <v>Yes</v>
      </c>
    </row>
    <row r="57" spans="1:15" x14ac:dyDescent="0.25">
      <c r="A57">
        <v>56</v>
      </c>
      <c r="B57" s="2">
        <v>43964</v>
      </c>
      <c r="C57" s="3" t="s">
        <v>60</v>
      </c>
      <c r="D57" s="6" t="s">
        <v>37</v>
      </c>
      <c r="E57" s="3" t="s">
        <v>29</v>
      </c>
      <c r="F57" s="22">
        <v>180</v>
      </c>
      <c r="G57" s="22" t="str">
        <f>VLOOKUP(Table356[[#This Row],[Customer ID]],'Customer Info'!$A$4:$C$12,3,0)</f>
        <v>Sam Cooper</v>
      </c>
      <c r="H57" s="3" t="str">
        <f>VLOOKUP(Table356[[#This Row],[Customer ID]],'Customer Info'!$A$4:$C$12,2,0)</f>
        <v>Milago</v>
      </c>
      <c r="I57" t="s">
        <v>22</v>
      </c>
      <c r="J57" t="s">
        <v>18</v>
      </c>
      <c r="K57" t="s">
        <v>52</v>
      </c>
      <c r="L57" s="21">
        <v>30</v>
      </c>
      <c r="M57" s="26">
        <v>260</v>
      </c>
      <c r="N57" s="19">
        <v>7800</v>
      </c>
      <c r="O57" s="17" t="str">
        <f>IF(Table356[[#This Row],[Number]]&gt;=20,"Yes","No")</f>
        <v>Yes</v>
      </c>
    </row>
    <row r="58" spans="1:15" x14ac:dyDescent="0.25">
      <c r="A58">
        <v>57</v>
      </c>
      <c r="B58" s="2">
        <v>43966</v>
      </c>
      <c r="C58" s="3" t="s">
        <v>60</v>
      </c>
      <c r="D58" s="6" t="s">
        <v>28</v>
      </c>
      <c r="E58" s="3" t="s">
        <v>29</v>
      </c>
      <c r="F58" s="22">
        <v>152</v>
      </c>
      <c r="G58" s="22" t="str">
        <f>VLOOKUP(Table356[[#This Row],[Customer ID]],'Customer Info'!$A$4:$C$12,3,0)</f>
        <v>Rob Nelson</v>
      </c>
      <c r="H58" s="3" t="str">
        <f>VLOOKUP(Table356[[#This Row],[Customer ID]],'Customer Info'!$A$4:$C$12,2,0)</f>
        <v>Secspace</v>
      </c>
      <c r="I58" t="s">
        <v>26</v>
      </c>
      <c r="J58" t="s">
        <v>33</v>
      </c>
      <c r="K58" t="s">
        <v>64</v>
      </c>
      <c r="L58" s="21">
        <v>26</v>
      </c>
      <c r="M58" s="26">
        <v>350</v>
      </c>
      <c r="N58" s="19">
        <v>9100</v>
      </c>
      <c r="O58" s="17" t="str">
        <f>IF(Table356[[#This Row],[Number]]&gt;=20,"Yes","No")</f>
        <v>Yes</v>
      </c>
    </row>
    <row r="59" spans="1:15" x14ac:dyDescent="0.25">
      <c r="A59">
        <v>58</v>
      </c>
      <c r="B59" s="2">
        <v>43968</v>
      </c>
      <c r="C59" s="3" t="s">
        <v>60</v>
      </c>
      <c r="D59" s="6" t="s">
        <v>35</v>
      </c>
      <c r="E59" s="3" t="s">
        <v>16</v>
      </c>
      <c r="F59" s="22">
        <v>132</v>
      </c>
      <c r="G59" s="22" t="str">
        <f>VLOOKUP(Table356[[#This Row],[Customer ID]],'Customer Info'!$A$4:$C$12,3,0)</f>
        <v>Lucas Adams</v>
      </c>
      <c r="H59" s="3" t="str">
        <f>VLOOKUP(Table356[[#This Row],[Customer ID]],'Customer Info'!$A$4:$C$12,2,0)</f>
        <v>Bankia</v>
      </c>
      <c r="I59" t="s">
        <v>32</v>
      </c>
      <c r="J59" t="s">
        <v>18</v>
      </c>
      <c r="K59" t="s">
        <v>49</v>
      </c>
      <c r="L59" s="21">
        <v>18</v>
      </c>
      <c r="M59" s="26">
        <v>295</v>
      </c>
      <c r="N59" s="19">
        <v>5310</v>
      </c>
      <c r="O59" s="17" t="str">
        <f>IF(Table356[[#This Row],[Number]]&gt;=20,"Yes","No")</f>
        <v>No</v>
      </c>
    </row>
    <row r="60" spans="1:15" x14ac:dyDescent="0.25">
      <c r="A60">
        <v>59</v>
      </c>
      <c r="B60" s="2">
        <v>43970</v>
      </c>
      <c r="C60" s="3" t="s">
        <v>60</v>
      </c>
      <c r="D60" s="6" t="s">
        <v>25</v>
      </c>
      <c r="E60" s="3" t="s">
        <v>21</v>
      </c>
      <c r="F60" s="22">
        <v>180</v>
      </c>
      <c r="G60" s="22" t="str">
        <f>VLOOKUP(Table356[[#This Row],[Customer ID]],'Customer Info'!$A$4:$C$12,3,0)</f>
        <v>Sam Cooper</v>
      </c>
      <c r="H60" s="3" t="str">
        <f>VLOOKUP(Table356[[#This Row],[Customer ID]],'Customer Info'!$A$4:$C$12,2,0)</f>
        <v>Milago</v>
      </c>
      <c r="I60" t="s">
        <v>17</v>
      </c>
      <c r="J60" t="s">
        <v>33</v>
      </c>
      <c r="K60" t="s">
        <v>56</v>
      </c>
      <c r="L60" s="21">
        <v>22</v>
      </c>
      <c r="M60" s="26">
        <v>235</v>
      </c>
      <c r="N60" s="19">
        <v>5170</v>
      </c>
      <c r="O60" s="17" t="str">
        <f>IF(Table356[[#This Row],[Number]]&gt;=20,"Yes","No")</f>
        <v>Yes</v>
      </c>
    </row>
    <row r="61" spans="1:15" x14ac:dyDescent="0.25">
      <c r="A61">
        <v>60</v>
      </c>
      <c r="B61" s="2">
        <v>43972</v>
      </c>
      <c r="C61" s="3" t="s">
        <v>60</v>
      </c>
      <c r="D61" s="6" t="s">
        <v>28</v>
      </c>
      <c r="E61" s="3" t="s">
        <v>29</v>
      </c>
      <c r="F61" s="22">
        <v>144</v>
      </c>
      <c r="G61" s="22" t="str">
        <f>VLOOKUP(Table356[[#This Row],[Customer ID]],'Customer Info'!$A$4:$C$12,3,0)</f>
        <v>Christina Bell</v>
      </c>
      <c r="H61" s="3" t="str">
        <f>VLOOKUP(Table356[[#This Row],[Customer ID]],'Customer Info'!$A$4:$C$12,2,0)</f>
        <v>Affinity</v>
      </c>
      <c r="I61" t="s">
        <v>26</v>
      </c>
      <c r="J61" t="s">
        <v>18</v>
      </c>
      <c r="K61" t="s">
        <v>27</v>
      </c>
      <c r="L61" s="21">
        <v>42</v>
      </c>
      <c r="M61" s="26">
        <v>350</v>
      </c>
      <c r="N61" s="19">
        <v>14700</v>
      </c>
      <c r="O61" s="17" t="str">
        <f>IF(Table356[[#This Row],[Number]]&gt;=20,"Yes","No")</f>
        <v>Yes</v>
      </c>
    </row>
    <row r="62" spans="1:15" x14ac:dyDescent="0.25">
      <c r="A62">
        <v>61</v>
      </c>
      <c r="B62" s="2">
        <v>43972</v>
      </c>
      <c r="C62" s="3" t="s">
        <v>60</v>
      </c>
      <c r="D62" s="6" t="s">
        <v>45</v>
      </c>
      <c r="E62" s="3" t="s">
        <v>21</v>
      </c>
      <c r="F62" s="22">
        <v>162</v>
      </c>
      <c r="G62" s="22" t="str">
        <f>VLOOKUP(Table356[[#This Row],[Customer ID]],'Customer Info'!$A$4:$C$12,3,0)</f>
        <v>Denise Harris</v>
      </c>
      <c r="H62" s="3" t="str">
        <f>VLOOKUP(Table356[[#This Row],[Customer ID]],'Customer Info'!$A$4:$C$12,2,0)</f>
        <v>Cruise</v>
      </c>
      <c r="I62" t="s">
        <v>26</v>
      </c>
      <c r="J62" t="s">
        <v>39</v>
      </c>
      <c r="K62" t="s">
        <v>46</v>
      </c>
      <c r="L62" s="21">
        <v>45</v>
      </c>
      <c r="M62" s="26">
        <v>350</v>
      </c>
      <c r="N62" s="19">
        <v>15750</v>
      </c>
      <c r="O62" s="17" t="str">
        <f>IF(Table356[[#This Row],[Number]]&gt;=20,"Yes","No")</f>
        <v>Yes</v>
      </c>
    </row>
    <row r="63" spans="1:15" x14ac:dyDescent="0.25">
      <c r="A63">
        <v>62</v>
      </c>
      <c r="B63" s="2">
        <v>43975</v>
      </c>
      <c r="C63" s="3" t="s">
        <v>60</v>
      </c>
      <c r="D63" s="6" t="s">
        <v>28</v>
      </c>
      <c r="E63" s="3" t="s">
        <v>29</v>
      </c>
      <c r="F63" s="22">
        <v>132</v>
      </c>
      <c r="G63" s="22" t="str">
        <f>VLOOKUP(Table356[[#This Row],[Customer ID]],'Customer Info'!$A$4:$C$12,3,0)</f>
        <v>Lucas Adams</v>
      </c>
      <c r="H63" s="3" t="str">
        <f>VLOOKUP(Table356[[#This Row],[Customer ID]],'Customer Info'!$A$4:$C$12,2,0)</f>
        <v>Bankia</v>
      </c>
      <c r="I63" t="s">
        <v>32</v>
      </c>
      <c r="J63" t="s">
        <v>23</v>
      </c>
      <c r="K63" t="s">
        <v>62</v>
      </c>
      <c r="L63" s="21">
        <v>20</v>
      </c>
      <c r="M63" s="26">
        <v>295</v>
      </c>
      <c r="N63" s="19">
        <v>5900</v>
      </c>
      <c r="O63" s="17" t="str">
        <f>IF(Table356[[#This Row],[Number]]&gt;=20,"Yes","No")</f>
        <v>Yes</v>
      </c>
    </row>
    <row r="64" spans="1:15" x14ac:dyDescent="0.25">
      <c r="A64">
        <v>63</v>
      </c>
      <c r="B64" s="2">
        <v>43977</v>
      </c>
      <c r="C64" s="3" t="s">
        <v>60</v>
      </c>
      <c r="D64" s="6" t="s">
        <v>15</v>
      </c>
      <c r="E64" s="3" t="s">
        <v>16</v>
      </c>
      <c r="F64" s="22">
        <v>136</v>
      </c>
      <c r="G64" s="22" t="str">
        <f>VLOOKUP(Table356[[#This Row],[Customer ID]],'Customer Info'!$A$4:$C$12,3,0)</f>
        <v>Emily Flores</v>
      </c>
      <c r="H64" s="3" t="str">
        <f>VLOOKUP(Table356[[#This Row],[Customer ID]],'Customer Info'!$A$4:$C$12,2,0)</f>
        <v>Telmark</v>
      </c>
      <c r="I64" t="s">
        <v>32</v>
      </c>
      <c r="J64" t="s">
        <v>18</v>
      </c>
      <c r="K64" t="s">
        <v>49</v>
      </c>
      <c r="L64" s="21">
        <v>22</v>
      </c>
      <c r="M64" s="26">
        <v>295</v>
      </c>
      <c r="N64" s="19">
        <v>6490</v>
      </c>
      <c r="O64" s="17" t="str">
        <f>IF(Table356[[#This Row],[Number]]&gt;=20,"Yes","No")</f>
        <v>Yes</v>
      </c>
    </row>
    <row r="65" spans="1:15" x14ac:dyDescent="0.25">
      <c r="A65">
        <v>64</v>
      </c>
      <c r="B65" s="2">
        <v>43978</v>
      </c>
      <c r="C65" s="3" t="s">
        <v>60</v>
      </c>
      <c r="D65" s="6" t="s">
        <v>37</v>
      </c>
      <c r="E65" s="3" t="s">
        <v>29</v>
      </c>
      <c r="F65" s="22">
        <v>157</v>
      </c>
      <c r="G65" s="22" t="str">
        <f>VLOOKUP(Table356[[#This Row],[Customer ID]],'Customer Info'!$A$4:$C$12,3,0)</f>
        <v>Matt Reed</v>
      </c>
      <c r="H65" s="3" t="str">
        <f>VLOOKUP(Table356[[#This Row],[Customer ID]],'Customer Info'!$A$4:$C$12,2,0)</f>
        <v>MarkPlus</v>
      </c>
      <c r="I65" t="s">
        <v>47</v>
      </c>
      <c r="J65" t="s">
        <v>39</v>
      </c>
      <c r="K65" t="s">
        <v>55</v>
      </c>
      <c r="L65" s="21">
        <v>15</v>
      </c>
      <c r="M65" s="26">
        <v>220</v>
      </c>
      <c r="N65" s="19">
        <v>3300</v>
      </c>
      <c r="O65" s="17" t="str">
        <f>IF(Table356[[#This Row],[Number]]&gt;=20,"Yes","No")</f>
        <v>No</v>
      </c>
    </row>
    <row r="66" spans="1:15" x14ac:dyDescent="0.25">
      <c r="A66">
        <v>65</v>
      </c>
      <c r="B66" s="2">
        <v>43979</v>
      </c>
      <c r="C66" s="3" t="s">
        <v>60</v>
      </c>
      <c r="D66" s="6" t="s">
        <v>35</v>
      </c>
      <c r="E66" s="3" t="s">
        <v>16</v>
      </c>
      <c r="F66" s="22">
        <v>132</v>
      </c>
      <c r="G66" s="22" t="str">
        <f>VLOOKUP(Table356[[#This Row],[Customer ID]],'Customer Info'!$A$4:$C$12,3,0)</f>
        <v>Lucas Adams</v>
      </c>
      <c r="H66" s="3" t="str">
        <f>VLOOKUP(Table356[[#This Row],[Customer ID]],'Customer Info'!$A$4:$C$12,2,0)</f>
        <v>Bankia</v>
      </c>
      <c r="I66" t="s">
        <v>17</v>
      </c>
      <c r="J66" t="s">
        <v>30</v>
      </c>
      <c r="K66" t="s">
        <v>31</v>
      </c>
      <c r="L66" s="21">
        <v>35</v>
      </c>
      <c r="M66" s="26">
        <v>235</v>
      </c>
      <c r="N66" s="19">
        <v>8225</v>
      </c>
      <c r="O66" s="17" t="str">
        <f>IF(Table356[[#This Row],[Number]]&gt;=20,"Yes","No")</f>
        <v>Yes</v>
      </c>
    </row>
    <row r="67" spans="1:15" x14ac:dyDescent="0.25">
      <c r="A67">
        <v>66</v>
      </c>
      <c r="B67" s="2">
        <v>43867</v>
      </c>
      <c r="C67" s="3" t="s">
        <v>65</v>
      </c>
      <c r="D67" s="6" t="s">
        <v>37</v>
      </c>
      <c r="E67" s="3" t="s">
        <v>29</v>
      </c>
      <c r="F67" s="22">
        <v>178</v>
      </c>
      <c r="G67" s="22" t="str">
        <f>VLOOKUP(Table356[[#This Row],[Customer ID]],'Customer Info'!$A$4:$C$12,3,0)</f>
        <v>Amanda Wood</v>
      </c>
      <c r="H67" s="3" t="str">
        <f>VLOOKUP(Table356[[#This Row],[Customer ID]],'Customer Info'!$A$4:$C$12,2,0)</f>
        <v>Vento</v>
      </c>
      <c r="I67" t="s">
        <v>38</v>
      </c>
      <c r="J67" t="s">
        <v>33</v>
      </c>
      <c r="K67" t="s">
        <v>44</v>
      </c>
      <c r="L67" s="21">
        <v>33</v>
      </c>
      <c r="M67" s="26">
        <v>375</v>
      </c>
      <c r="N67" s="19">
        <v>12375</v>
      </c>
      <c r="O67" s="17" t="str">
        <f>IF(Table356[[#This Row],[Number]]&gt;=20,"Yes","No")</f>
        <v>Yes</v>
      </c>
    </row>
    <row r="68" spans="1:15" x14ac:dyDescent="0.25">
      <c r="A68">
        <v>67</v>
      </c>
      <c r="B68" s="2">
        <v>43957</v>
      </c>
      <c r="C68" s="3" t="s">
        <v>65</v>
      </c>
      <c r="D68" s="6" t="s">
        <v>28</v>
      </c>
      <c r="E68" s="3" t="s">
        <v>29</v>
      </c>
      <c r="F68" s="22">
        <v>144</v>
      </c>
      <c r="G68" s="22" t="str">
        <f>VLOOKUP(Table356[[#This Row],[Customer ID]],'Customer Info'!$A$4:$C$12,3,0)</f>
        <v>Christina Bell</v>
      </c>
      <c r="H68" s="3" t="str">
        <f>VLOOKUP(Table356[[#This Row],[Customer ID]],'Customer Info'!$A$4:$C$12,2,0)</f>
        <v>Affinity</v>
      </c>
      <c r="I68" t="s">
        <v>22</v>
      </c>
      <c r="J68" t="s">
        <v>18</v>
      </c>
      <c r="K68" t="s">
        <v>52</v>
      </c>
      <c r="L68" s="21">
        <v>22</v>
      </c>
      <c r="M68" s="26">
        <v>260</v>
      </c>
      <c r="N68" s="19">
        <v>5720</v>
      </c>
      <c r="O68" s="17" t="str">
        <f>IF(Table356[[#This Row],[Number]]&gt;=20,"Yes","No")</f>
        <v>Yes</v>
      </c>
    </row>
    <row r="69" spans="1:15" x14ac:dyDescent="0.25">
      <c r="A69">
        <v>68</v>
      </c>
      <c r="B69" s="2">
        <v>43957</v>
      </c>
      <c r="C69" s="3" t="s">
        <v>65</v>
      </c>
      <c r="D69" s="6" t="s">
        <v>37</v>
      </c>
      <c r="E69" s="3" t="s">
        <v>29</v>
      </c>
      <c r="F69" s="22">
        <v>136</v>
      </c>
      <c r="G69" s="22" t="str">
        <f>VLOOKUP(Table356[[#This Row],[Customer ID]],'Customer Info'!$A$4:$C$12,3,0)</f>
        <v>Emily Flores</v>
      </c>
      <c r="H69" s="3" t="str">
        <f>VLOOKUP(Table356[[#This Row],[Customer ID]],'Customer Info'!$A$4:$C$12,2,0)</f>
        <v>Telmark</v>
      </c>
      <c r="I69" t="s">
        <v>22</v>
      </c>
      <c r="J69" t="s">
        <v>33</v>
      </c>
      <c r="K69" t="s">
        <v>59</v>
      </c>
      <c r="L69" s="21">
        <v>26</v>
      </c>
      <c r="M69" s="26">
        <v>260</v>
      </c>
      <c r="N69" s="19">
        <v>6760</v>
      </c>
      <c r="O69" s="17" t="str">
        <f>IF(Table356[[#This Row],[Number]]&gt;=20,"Yes","No")</f>
        <v>Yes</v>
      </c>
    </row>
    <row r="70" spans="1:15" x14ac:dyDescent="0.25">
      <c r="A70">
        <v>69</v>
      </c>
      <c r="B70" s="2">
        <v>44049</v>
      </c>
      <c r="C70" s="3" t="s">
        <v>65</v>
      </c>
      <c r="D70" s="6" t="s">
        <v>15</v>
      </c>
      <c r="E70" s="3" t="s">
        <v>16</v>
      </c>
      <c r="F70" s="22">
        <v>132</v>
      </c>
      <c r="G70" s="22" t="str">
        <f>VLOOKUP(Table356[[#This Row],[Customer ID]],'Customer Info'!$A$4:$C$12,3,0)</f>
        <v>Lucas Adams</v>
      </c>
      <c r="H70" s="3" t="str">
        <f>VLOOKUP(Table356[[#This Row],[Customer ID]],'Customer Info'!$A$4:$C$12,2,0)</f>
        <v>Bankia</v>
      </c>
      <c r="I70" t="s">
        <v>47</v>
      </c>
      <c r="J70" t="s">
        <v>23</v>
      </c>
      <c r="K70" t="s">
        <v>48</v>
      </c>
      <c r="L70" s="21">
        <v>16</v>
      </c>
      <c r="M70" s="26">
        <v>220</v>
      </c>
      <c r="N70" s="19">
        <v>3520</v>
      </c>
      <c r="O70" s="17" t="str">
        <f>IF(Table356[[#This Row],[Number]]&gt;=20,"Yes","No")</f>
        <v>No</v>
      </c>
    </row>
    <row r="71" spans="1:15" x14ac:dyDescent="0.25">
      <c r="A71">
        <v>70</v>
      </c>
      <c r="B71" s="2">
        <v>44080</v>
      </c>
      <c r="C71" s="3" t="s">
        <v>65</v>
      </c>
      <c r="D71" s="6" t="s">
        <v>45</v>
      </c>
      <c r="E71" s="3" t="s">
        <v>21</v>
      </c>
      <c r="F71" s="22">
        <v>178</v>
      </c>
      <c r="G71" s="22" t="str">
        <f>VLOOKUP(Table356[[#This Row],[Customer ID]],'Customer Info'!$A$4:$C$12,3,0)</f>
        <v>Amanda Wood</v>
      </c>
      <c r="H71" s="3" t="str">
        <f>VLOOKUP(Table356[[#This Row],[Customer ID]],'Customer Info'!$A$4:$C$12,2,0)</f>
        <v>Vento</v>
      </c>
      <c r="I71" t="s">
        <v>32</v>
      </c>
      <c r="J71" t="s">
        <v>18</v>
      </c>
      <c r="K71" t="s">
        <v>49</v>
      </c>
      <c r="L71" s="21">
        <v>10</v>
      </c>
      <c r="M71" s="26">
        <v>295</v>
      </c>
      <c r="N71" s="19">
        <v>2950</v>
      </c>
      <c r="O71" s="17" t="str">
        <f>IF(Table356[[#This Row],[Number]]&gt;=20,"Yes","No")</f>
        <v>No</v>
      </c>
    </row>
    <row r="72" spans="1:15" x14ac:dyDescent="0.25">
      <c r="A72">
        <v>71</v>
      </c>
      <c r="B72" s="2">
        <v>44080</v>
      </c>
      <c r="C72" s="3" t="s">
        <v>65</v>
      </c>
      <c r="D72" s="6" t="s">
        <v>25</v>
      </c>
      <c r="E72" s="3" t="s">
        <v>21</v>
      </c>
      <c r="F72" s="22">
        <v>162</v>
      </c>
      <c r="G72" s="22" t="str">
        <f>VLOOKUP(Table356[[#This Row],[Customer ID]],'Customer Info'!$A$4:$C$12,3,0)</f>
        <v>Denise Harris</v>
      </c>
      <c r="H72" s="3" t="str">
        <f>VLOOKUP(Table356[[#This Row],[Customer ID]],'Customer Info'!$A$4:$C$12,2,0)</f>
        <v>Cruise</v>
      </c>
      <c r="I72" t="s">
        <v>22</v>
      </c>
      <c r="J72" t="s">
        <v>18</v>
      </c>
      <c r="K72" t="s">
        <v>52</v>
      </c>
      <c r="L72" s="21">
        <v>40</v>
      </c>
      <c r="M72" s="26">
        <v>260</v>
      </c>
      <c r="N72" s="19">
        <v>10400</v>
      </c>
      <c r="O72" s="17" t="str">
        <f>IF(Table356[[#This Row],[Number]]&gt;=20,"Yes","No")</f>
        <v>Yes</v>
      </c>
    </row>
    <row r="73" spans="1:15" x14ac:dyDescent="0.25">
      <c r="A73">
        <v>72</v>
      </c>
      <c r="B73" s="2">
        <v>44171</v>
      </c>
      <c r="C73" s="3" t="s">
        <v>65</v>
      </c>
      <c r="D73" s="6" t="s">
        <v>20</v>
      </c>
      <c r="E73" s="3" t="s">
        <v>21</v>
      </c>
      <c r="F73" s="22">
        <v>157</v>
      </c>
      <c r="G73" s="22" t="str">
        <f>VLOOKUP(Table356[[#This Row],[Customer ID]],'Customer Info'!$A$4:$C$12,3,0)</f>
        <v>Matt Reed</v>
      </c>
      <c r="H73" s="3" t="str">
        <f>VLOOKUP(Table356[[#This Row],[Customer ID]],'Customer Info'!$A$4:$C$12,2,0)</f>
        <v>MarkPlus</v>
      </c>
      <c r="I73" t="s">
        <v>17</v>
      </c>
      <c r="J73" t="s">
        <v>30</v>
      </c>
      <c r="K73" t="s">
        <v>31</v>
      </c>
      <c r="L73" s="21">
        <v>15</v>
      </c>
      <c r="M73" s="26">
        <v>235</v>
      </c>
      <c r="N73" s="19">
        <v>3525</v>
      </c>
      <c r="O73" s="17" t="str">
        <f>IF(Table356[[#This Row],[Number]]&gt;=20,"Yes","No")</f>
        <v>No</v>
      </c>
    </row>
    <row r="74" spans="1:15" x14ac:dyDescent="0.25">
      <c r="A74">
        <v>73</v>
      </c>
      <c r="B74" s="2">
        <v>43996</v>
      </c>
      <c r="C74" s="3" t="s">
        <v>65</v>
      </c>
      <c r="D74" s="6" t="s">
        <v>35</v>
      </c>
      <c r="E74" s="3" t="s">
        <v>16</v>
      </c>
      <c r="F74" s="22">
        <v>132</v>
      </c>
      <c r="G74" s="22" t="str">
        <f>VLOOKUP(Table356[[#This Row],[Customer ID]],'Customer Info'!$A$4:$C$12,3,0)</f>
        <v>Lucas Adams</v>
      </c>
      <c r="H74" s="3" t="str">
        <f>VLOOKUP(Table356[[#This Row],[Customer ID]],'Customer Info'!$A$4:$C$12,2,0)</f>
        <v>Bankia</v>
      </c>
      <c r="I74" t="s">
        <v>38</v>
      </c>
      <c r="J74" t="s">
        <v>33</v>
      </c>
      <c r="K74" t="s">
        <v>44</v>
      </c>
      <c r="L74" s="21">
        <v>25</v>
      </c>
      <c r="M74" s="26">
        <v>375</v>
      </c>
      <c r="N74" s="19">
        <v>9375</v>
      </c>
      <c r="O74" s="17" t="str">
        <f>IF(Table356[[#This Row],[Number]]&gt;=20,"Yes","No")</f>
        <v>Yes</v>
      </c>
    </row>
    <row r="75" spans="1:15" x14ac:dyDescent="0.25">
      <c r="A75">
        <v>74</v>
      </c>
      <c r="B75" s="2">
        <v>43997</v>
      </c>
      <c r="C75" s="3" t="s">
        <v>65</v>
      </c>
      <c r="D75" s="6" t="s">
        <v>15</v>
      </c>
      <c r="E75" s="3" t="s">
        <v>16</v>
      </c>
      <c r="F75" s="22">
        <v>144</v>
      </c>
      <c r="G75" s="22" t="str">
        <f>VLOOKUP(Table356[[#This Row],[Customer ID]],'Customer Info'!$A$4:$C$12,3,0)</f>
        <v>Christina Bell</v>
      </c>
      <c r="H75" s="3" t="str">
        <f>VLOOKUP(Table356[[#This Row],[Customer ID]],'Customer Info'!$A$4:$C$12,2,0)</f>
        <v>Affinity</v>
      </c>
      <c r="I75" t="s">
        <v>32</v>
      </c>
      <c r="J75" t="s">
        <v>33</v>
      </c>
      <c r="K75" t="s">
        <v>34</v>
      </c>
      <c r="L75" s="21">
        <v>20</v>
      </c>
      <c r="M75" s="26">
        <v>295</v>
      </c>
      <c r="N75" s="19">
        <v>5900</v>
      </c>
      <c r="O75" s="17" t="str">
        <f>IF(Table356[[#This Row],[Number]]&gt;=20,"Yes","No")</f>
        <v>Yes</v>
      </c>
    </row>
    <row r="76" spans="1:15" x14ac:dyDescent="0.25">
      <c r="A76">
        <v>75</v>
      </c>
      <c r="B76" s="2">
        <v>44000</v>
      </c>
      <c r="C76" s="3" t="s">
        <v>65</v>
      </c>
      <c r="D76" s="6" t="s">
        <v>37</v>
      </c>
      <c r="E76" s="3" t="s">
        <v>29</v>
      </c>
      <c r="F76" s="22">
        <v>166</v>
      </c>
      <c r="G76" s="22" t="str">
        <f>VLOOKUP(Table356[[#This Row],[Customer ID]],'Customer Info'!$A$4:$C$12,3,0)</f>
        <v>Dan Hill</v>
      </c>
      <c r="H76" s="3" t="str">
        <f>VLOOKUP(Table356[[#This Row],[Customer ID]],'Customer Info'!$A$4:$C$12,2,0)</f>
        <v>Port Royale</v>
      </c>
      <c r="I76" t="s">
        <v>22</v>
      </c>
      <c r="J76" t="s">
        <v>23</v>
      </c>
      <c r="K76" t="s">
        <v>24</v>
      </c>
      <c r="L76" s="21">
        <v>35</v>
      </c>
      <c r="M76" s="26">
        <v>260</v>
      </c>
      <c r="N76" s="19">
        <v>9100</v>
      </c>
      <c r="O76" s="17" t="str">
        <f>IF(Table356[[#This Row],[Number]]&gt;=20,"Yes","No")</f>
        <v>Yes</v>
      </c>
    </row>
    <row r="77" spans="1:15" x14ac:dyDescent="0.25">
      <c r="A77">
        <v>76</v>
      </c>
      <c r="B77" s="2">
        <v>44005</v>
      </c>
      <c r="C77" s="3" t="s">
        <v>65</v>
      </c>
      <c r="D77" s="6" t="s">
        <v>28</v>
      </c>
      <c r="E77" s="3" t="s">
        <v>29</v>
      </c>
      <c r="F77" s="22">
        <v>178</v>
      </c>
      <c r="G77" s="22" t="str">
        <f>VLOOKUP(Table356[[#This Row],[Customer ID]],'Customer Info'!$A$4:$C$12,3,0)</f>
        <v>Amanda Wood</v>
      </c>
      <c r="H77" s="3" t="str">
        <f>VLOOKUP(Table356[[#This Row],[Customer ID]],'Customer Info'!$A$4:$C$12,2,0)</f>
        <v>Vento</v>
      </c>
      <c r="I77" t="s">
        <v>26</v>
      </c>
      <c r="J77" t="s">
        <v>18</v>
      </c>
      <c r="K77" t="s">
        <v>27</v>
      </c>
      <c r="L77" s="21">
        <v>22</v>
      </c>
      <c r="M77" s="26">
        <v>350</v>
      </c>
      <c r="N77" s="19">
        <v>7700</v>
      </c>
      <c r="O77" s="17" t="str">
        <f>IF(Table356[[#This Row],[Number]]&gt;=20,"Yes","No")</f>
        <v>Yes</v>
      </c>
    </row>
    <row r="78" spans="1:15" x14ac:dyDescent="0.25">
      <c r="A78">
        <v>77</v>
      </c>
      <c r="B78" s="2">
        <v>44006</v>
      </c>
      <c r="C78" s="3" t="s">
        <v>65</v>
      </c>
      <c r="D78" s="6" t="s">
        <v>20</v>
      </c>
      <c r="E78" s="3" t="s">
        <v>21</v>
      </c>
      <c r="F78" s="22">
        <v>166</v>
      </c>
      <c r="G78" s="22" t="str">
        <f>VLOOKUP(Table356[[#This Row],[Customer ID]],'Customer Info'!$A$4:$C$12,3,0)</f>
        <v>Dan Hill</v>
      </c>
      <c r="H78" s="3" t="str">
        <f>VLOOKUP(Table356[[#This Row],[Customer ID]],'Customer Info'!$A$4:$C$12,2,0)</f>
        <v>Port Royale</v>
      </c>
      <c r="I78" t="s">
        <v>47</v>
      </c>
      <c r="J78" t="s">
        <v>39</v>
      </c>
      <c r="K78" t="s">
        <v>55</v>
      </c>
      <c r="L78" s="21">
        <v>16</v>
      </c>
      <c r="M78" s="26">
        <v>220</v>
      </c>
      <c r="N78" s="19">
        <v>3520</v>
      </c>
      <c r="O78" s="17" t="str">
        <f>IF(Table356[[#This Row],[Number]]&gt;=20,"Yes","No")</f>
        <v>No</v>
      </c>
    </row>
    <row r="79" spans="1:15" x14ac:dyDescent="0.25">
      <c r="A79">
        <v>78</v>
      </c>
      <c r="B79" s="2">
        <v>44009</v>
      </c>
      <c r="C79" s="3" t="s">
        <v>65</v>
      </c>
      <c r="D79" s="6" t="s">
        <v>25</v>
      </c>
      <c r="E79" s="3" t="s">
        <v>21</v>
      </c>
      <c r="F79" s="22">
        <v>162</v>
      </c>
      <c r="G79" s="22" t="str">
        <f>VLOOKUP(Table356[[#This Row],[Customer ID]],'Customer Info'!$A$4:$C$12,3,0)</f>
        <v>Denise Harris</v>
      </c>
      <c r="H79" s="3" t="str">
        <f>VLOOKUP(Table356[[#This Row],[Customer ID]],'Customer Info'!$A$4:$C$12,2,0)</f>
        <v>Cruise</v>
      </c>
      <c r="I79" t="s">
        <v>32</v>
      </c>
      <c r="J79" t="s">
        <v>18</v>
      </c>
      <c r="K79" t="s">
        <v>49</v>
      </c>
      <c r="L79" s="21">
        <v>50</v>
      </c>
      <c r="M79" s="26">
        <v>295</v>
      </c>
      <c r="N79" s="19">
        <v>14750</v>
      </c>
      <c r="O79" s="17" t="str">
        <f>IF(Table356[[#This Row],[Number]]&gt;=20,"Yes","No")</f>
        <v>Yes</v>
      </c>
    </row>
    <row r="80" spans="1:15" x14ac:dyDescent="0.25">
      <c r="A80">
        <v>79</v>
      </c>
      <c r="B80" s="2">
        <v>44011</v>
      </c>
      <c r="C80" s="3" t="s">
        <v>65</v>
      </c>
      <c r="D80" s="6" t="s">
        <v>35</v>
      </c>
      <c r="E80" s="3" t="s">
        <v>16</v>
      </c>
      <c r="F80" s="22">
        <v>178</v>
      </c>
      <c r="G80" s="22" t="str">
        <f>VLOOKUP(Table356[[#This Row],[Customer ID]],'Customer Info'!$A$4:$C$12,3,0)</f>
        <v>Amanda Wood</v>
      </c>
      <c r="H80" s="3" t="str">
        <f>VLOOKUP(Table356[[#This Row],[Customer ID]],'Customer Info'!$A$4:$C$12,2,0)</f>
        <v>Vento</v>
      </c>
      <c r="I80" t="s">
        <v>38</v>
      </c>
      <c r="J80" t="s">
        <v>33</v>
      </c>
      <c r="K80" t="s">
        <v>44</v>
      </c>
      <c r="L80" s="21">
        <v>32</v>
      </c>
      <c r="M80" s="26">
        <v>375</v>
      </c>
      <c r="N80" s="19">
        <v>12000</v>
      </c>
      <c r="O80" s="17" t="str">
        <f>IF(Table356[[#This Row],[Number]]&gt;=20,"Yes","No")</f>
        <v>Yes</v>
      </c>
    </row>
    <row r="81" spans="1:15" x14ac:dyDescent="0.25">
      <c r="A81">
        <v>80</v>
      </c>
      <c r="B81" s="2">
        <v>44011</v>
      </c>
      <c r="C81" s="3" t="s">
        <v>65</v>
      </c>
      <c r="D81" s="6" t="s">
        <v>20</v>
      </c>
      <c r="E81" s="3" t="s">
        <v>21</v>
      </c>
      <c r="F81" s="22">
        <v>136</v>
      </c>
      <c r="G81" s="22" t="str">
        <f>VLOOKUP(Table356[[#This Row],[Customer ID]],'Customer Info'!$A$4:$C$12,3,0)</f>
        <v>Emily Flores</v>
      </c>
      <c r="H81" s="3" t="str">
        <f>VLOOKUP(Table356[[#This Row],[Customer ID]],'Customer Info'!$A$4:$C$12,2,0)</f>
        <v>Telmark</v>
      </c>
      <c r="I81" t="s">
        <v>17</v>
      </c>
      <c r="J81" t="s">
        <v>39</v>
      </c>
      <c r="K81" t="s">
        <v>53</v>
      </c>
      <c r="L81" s="21">
        <v>14</v>
      </c>
      <c r="M81" s="26">
        <v>235</v>
      </c>
      <c r="N81" s="19">
        <v>3290</v>
      </c>
      <c r="O81" s="17" t="str">
        <f>IF(Table356[[#This Row],[Number]]&gt;=20,"Yes","No")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5A61-3B25-41A2-9CB8-C6B580547FF6}">
  <dimension ref="A1:N83"/>
  <sheetViews>
    <sheetView tabSelected="1" workbookViewId="0">
      <selection activeCell="N9" sqref="N9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9.7109375" bestFit="1" customWidth="1"/>
    <col min="4" max="4" width="17.42578125" bestFit="1" customWidth="1"/>
    <col min="5" max="5" width="12" bestFit="1" customWidth="1"/>
    <col min="6" max="6" width="9.7109375" bestFit="1" customWidth="1"/>
    <col min="7" max="7" width="16.140625" bestFit="1" customWidth="1"/>
    <col min="8" max="8" width="12" bestFit="1" customWidth="1"/>
    <col min="9" max="9" width="8.7109375" bestFit="1" customWidth="1"/>
    <col min="10" max="10" width="15.140625" bestFit="1" customWidth="1"/>
    <col min="11" max="11" width="12" bestFit="1" customWidth="1"/>
    <col min="12" max="12" width="8.7109375" bestFit="1" customWidth="1"/>
    <col min="13" max="13" width="11.28515625" bestFit="1" customWidth="1"/>
    <col min="14" max="14" width="21.140625" bestFit="1" customWidth="1"/>
    <col min="15" max="15" width="18.7109375" bestFit="1" customWidth="1"/>
  </cols>
  <sheetData>
    <row r="1" spans="1:14" x14ac:dyDescent="0.25">
      <c r="A1" s="28" t="s">
        <v>4</v>
      </c>
      <c r="B1" t="s">
        <v>92</v>
      </c>
      <c r="D1" s="28" t="s">
        <v>4</v>
      </c>
      <c r="E1" t="s">
        <v>92</v>
      </c>
      <c r="G1" s="28" t="s">
        <v>67</v>
      </c>
      <c r="H1" t="s">
        <v>92</v>
      </c>
      <c r="J1" s="28" t="s">
        <v>67</v>
      </c>
      <c r="K1" t="s">
        <v>92</v>
      </c>
    </row>
    <row r="3" spans="1:14" x14ac:dyDescent="0.25">
      <c r="A3" s="28" t="s">
        <v>5</v>
      </c>
      <c r="B3" t="s">
        <v>90</v>
      </c>
      <c r="D3" s="28" t="s">
        <v>67</v>
      </c>
      <c r="E3" t="s">
        <v>90</v>
      </c>
      <c r="G3" s="28" t="s">
        <v>94</v>
      </c>
      <c r="H3" t="s">
        <v>90</v>
      </c>
      <c r="J3" s="28" t="s">
        <v>6</v>
      </c>
      <c r="K3" t="s">
        <v>90</v>
      </c>
      <c r="M3" s="28" t="s">
        <v>6</v>
      </c>
      <c r="N3" t="s">
        <v>106</v>
      </c>
    </row>
    <row r="4" spans="1:14" x14ac:dyDescent="0.25">
      <c r="A4" t="s">
        <v>28</v>
      </c>
      <c r="B4" s="27">
        <v>123885</v>
      </c>
      <c r="D4" t="s">
        <v>69</v>
      </c>
      <c r="E4" s="27">
        <v>114825</v>
      </c>
      <c r="G4" t="s">
        <v>99</v>
      </c>
      <c r="H4" s="27">
        <v>97770</v>
      </c>
      <c r="J4" t="s">
        <v>21</v>
      </c>
      <c r="K4" s="27">
        <v>211900</v>
      </c>
      <c r="M4" t="s">
        <v>16</v>
      </c>
      <c r="N4" s="27">
        <v>290.60000000000002</v>
      </c>
    </row>
    <row r="5" spans="1:14" x14ac:dyDescent="0.25">
      <c r="A5" t="s">
        <v>15</v>
      </c>
      <c r="B5" s="27">
        <v>91015</v>
      </c>
      <c r="D5" t="s">
        <v>79</v>
      </c>
      <c r="E5" s="27">
        <v>81375</v>
      </c>
      <c r="G5" t="s">
        <v>60</v>
      </c>
      <c r="H5" s="27">
        <v>94225</v>
      </c>
      <c r="J5" t="s">
        <v>29</v>
      </c>
      <c r="K5" s="27">
        <v>194925</v>
      </c>
      <c r="M5" t="s">
        <v>29</v>
      </c>
      <c r="N5" s="27">
        <v>309.79166666666669</v>
      </c>
    </row>
    <row r="6" spans="1:14" x14ac:dyDescent="0.25">
      <c r="A6" t="s">
        <v>35</v>
      </c>
      <c r="B6" s="27">
        <v>88050</v>
      </c>
      <c r="D6" t="s">
        <v>85</v>
      </c>
      <c r="E6" s="27">
        <v>78025</v>
      </c>
      <c r="G6" t="s">
        <v>95</v>
      </c>
      <c r="H6" s="27">
        <v>76255</v>
      </c>
      <c r="J6" t="s">
        <v>16</v>
      </c>
      <c r="K6" s="27">
        <v>179065</v>
      </c>
      <c r="M6" t="s">
        <v>21</v>
      </c>
      <c r="N6" s="27">
        <v>276.77419354838707</v>
      </c>
    </row>
    <row r="7" spans="1:14" x14ac:dyDescent="0.25">
      <c r="A7" t="s">
        <v>45</v>
      </c>
      <c r="B7" s="27">
        <v>79295</v>
      </c>
      <c r="D7" t="s">
        <v>71</v>
      </c>
      <c r="E7" s="27">
        <v>72085</v>
      </c>
      <c r="G7" t="s">
        <v>96</v>
      </c>
      <c r="H7" s="27">
        <v>62385</v>
      </c>
      <c r="J7" t="s">
        <v>91</v>
      </c>
      <c r="K7" s="27">
        <v>585890</v>
      </c>
      <c r="M7" t="s">
        <v>91</v>
      </c>
      <c r="N7" s="27">
        <v>291</v>
      </c>
    </row>
    <row r="8" spans="1:14" x14ac:dyDescent="0.25">
      <c r="A8" t="s">
        <v>25</v>
      </c>
      <c r="B8" s="27">
        <v>74405</v>
      </c>
      <c r="D8" t="s">
        <v>73</v>
      </c>
      <c r="E8" s="27">
        <v>57955</v>
      </c>
      <c r="G8" t="s">
        <v>105</v>
      </c>
      <c r="H8" s="27">
        <v>62070</v>
      </c>
    </row>
    <row r="9" spans="1:14" x14ac:dyDescent="0.25">
      <c r="A9" t="s">
        <v>37</v>
      </c>
      <c r="B9" s="27">
        <v>71040</v>
      </c>
      <c r="D9" t="s">
        <v>83</v>
      </c>
      <c r="E9" s="27">
        <v>53950</v>
      </c>
      <c r="G9" t="s">
        <v>97</v>
      </c>
      <c r="H9" s="27">
        <v>58150</v>
      </c>
    </row>
    <row r="10" spans="1:14" x14ac:dyDescent="0.25">
      <c r="A10" t="s">
        <v>20</v>
      </c>
      <c r="B10" s="27">
        <v>58200</v>
      </c>
      <c r="D10" t="s">
        <v>81</v>
      </c>
      <c r="E10" s="27">
        <v>53385</v>
      </c>
      <c r="G10" t="s">
        <v>98</v>
      </c>
      <c r="H10" s="27">
        <v>44420</v>
      </c>
    </row>
    <row r="11" spans="1:14" x14ac:dyDescent="0.25">
      <c r="A11" t="s">
        <v>91</v>
      </c>
      <c r="B11" s="27">
        <v>585890</v>
      </c>
      <c r="D11" t="s">
        <v>75</v>
      </c>
      <c r="E11" s="27">
        <v>37560</v>
      </c>
      <c r="G11" t="s">
        <v>102</v>
      </c>
      <c r="H11" s="27">
        <v>23375</v>
      </c>
    </row>
    <row r="12" spans="1:14" x14ac:dyDescent="0.25">
      <c r="D12" t="s">
        <v>77</v>
      </c>
      <c r="E12" s="27">
        <v>36730</v>
      </c>
      <c r="G12" t="s">
        <v>100</v>
      </c>
      <c r="H12" s="27">
        <v>22110</v>
      </c>
    </row>
    <row r="13" spans="1:14" ht="15" customHeight="1" x14ac:dyDescent="0.25">
      <c r="A13" s="29" t="s">
        <v>93</v>
      </c>
      <c r="B13" s="29"/>
      <c r="D13" t="s">
        <v>91</v>
      </c>
      <c r="E13" s="27">
        <v>585890</v>
      </c>
      <c r="G13" t="s">
        <v>101</v>
      </c>
      <c r="H13" s="27">
        <v>21330</v>
      </c>
    </row>
    <row r="14" spans="1:14" x14ac:dyDescent="0.25">
      <c r="A14" s="29"/>
      <c r="B14" s="29"/>
      <c r="G14" t="s">
        <v>104</v>
      </c>
      <c r="H14" s="27">
        <v>12600</v>
      </c>
    </row>
    <row r="15" spans="1:14" x14ac:dyDescent="0.25">
      <c r="A15" s="29"/>
      <c r="B15" s="29"/>
      <c r="D15" s="22"/>
      <c r="E15" s="3"/>
      <c r="G15" t="s">
        <v>103</v>
      </c>
      <c r="H15" s="27">
        <v>11200</v>
      </c>
    </row>
    <row r="16" spans="1:14" x14ac:dyDescent="0.25">
      <c r="A16" s="29"/>
      <c r="B16" s="29"/>
      <c r="D16" s="22"/>
      <c r="E16" s="3"/>
      <c r="G16" t="s">
        <v>91</v>
      </c>
      <c r="H16" s="27">
        <v>585890</v>
      </c>
    </row>
    <row r="17" spans="4:5" x14ac:dyDescent="0.25">
      <c r="D17" s="22"/>
      <c r="E17" s="3"/>
    </row>
    <row r="18" spans="4:5" x14ac:dyDescent="0.25">
      <c r="D18" s="22"/>
      <c r="E18" s="3"/>
    </row>
    <row r="19" spans="4:5" x14ac:dyDescent="0.25">
      <c r="D19" s="22"/>
      <c r="E19" s="3"/>
    </row>
    <row r="20" spans="4:5" x14ac:dyDescent="0.25">
      <c r="D20" s="22"/>
      <c r="E20" s="3"/>
    </row>
    <row r="21" spans="4:5" x14ac:dyDescent="0.25">
      <c r="D21" s="22"/>
      <c r="E21" s="3"/>
    </row>
    <row r="22" spans="4:5" x14ac:dyDescent="0.25">
      <c r="D22" s="22"/>
      <c r="E22" s="3"/>
    </row>
    <row r="23" spans="4:5" x14ac:dyDescent="0.25">
      <c r="D23" s="22"/>
      <c r="E23" s="3"/>
    </row>
    <row r="24" spans="4:5" x14ac:dyDescent="0.25">
      <c r="D24" s="22"/>
      <c r="E24" s="3"/>
    </row>
    <row r="25" spans="4:5" x14ac:dyDescent="0.25">
      <c r="D25" s="22"/>
      <c r="E25" s="3"/>
    </row>
    <row r="26" spans="4:5" x14ac:dyDescent="0.25">
      <c r="D26" s="22"/>
      <c r="E26" s="3"/>
    </row>
    <row r="27" spans="4:5" x14ac:dyDescent="0.25">
      <c r="D27" s="22"/>
      <c r="E27" s="3"/>
    </row>
    <row r="28" spans="4:5" x14ac:dyDescent="0.25">
      <c r="D28" s="22"/>
      <c r="E28" s="3"/>
    </row>
    <row r="29" spans="4:5" x14ac:dyDescent="0.25">
      <c r="D29" s="22"/>
      <c r="E29" s="3"/>
    </row>
    <row r="30" spans="4:5" x14ac:dyDescent="0.25">
      <c r="D30" s="22"/>
      <c r="E30" s="3"/>
    </row>
    <row r="31" spans="4:5" x14ac:dyDescent="0.25">
      <c r="D31" s="22"/>
      <c r="E31" s="3"/>
    </row>
    <row r="32" spans="4:5" x14ac:dyDescent="0.25">
      <c r="D32" s="22"/>
      <c r="E32" s="3"/>
    </row>
    <row r="33" spans="4:5" x14ac:dyDescent="0.25">
      <c r="D33" s="22"/>
      <c r="E33" s="3"/>
    </row>
    <row r="34" spans="4:5" x14ac:dyDescent="0.25">
      <c r="D34" s="22"/>
      <c r="E34" s="3"/>
    </row>
    <row r="35" spans="4:5" x14ac:dyDescent="0.25">
      <c r="D35" s="22"/>
      <c r="E35" s="3"/>
    </row>
    <row r="36" spans="4:5" x14ac:dyDescent="0.25">
      <c r="D36" s="22"/>
      <c r="E36" s="3"/>
    </row>
    <row r="37" spans="4:5" x14ac:dyDescent="0.25">
      <c r="D37" s="22"/>
      <c r="E37" s="3"/>
    </row>
    <row r="38" spans="4:5" x14ac:dyDescent="0.25">
      <c r="D38" s="22"/>
      <c r="E38" s="3"/>
    </row>
    <row r="39" spans="4:5" x14ac:dyDescent="0.25">
      <c r="D39" s="22"/>
      <c r="E39" s="3"/>
    </row>
    <row r="40" spans="4:5" x14ac:dyDescent="0.25">
      <c r="D40" s="22"/>
      <c r="E40" s="3"/>
    </row>
    <row r="41" spans="4:5" x14ac:dyDescent="0.25">
      <c r="D41" s="22"/>
      <c r="E41" s="3"/>
    </row>
    <row r="42" spans="4:5" x14ac:dyDescent="0.25">
      <c r="D42" s="22"/>
      <c r="E42" s="3"/>
    </row>
    <row r="43" spans="4:5" x14ac:dyDescent="0.25">
      <c r="D43" s="22"/>
      <c r="E43" s="3"/>
    </row>
    <row r="44" spans="4:5" x14ac:dyDescent="0.25">
      <c r="D44" s="22"/>
      <c r="E44" s="3"/>
    </row>
    <row r="45" spans="4:5" x14ac:dyDescent="0.25">
      <c r="D45" s="22"/>
      <c r="E45" s="3"/>
    </row>
    <row r="46" spans="4:5" x14ac:dyDescent="0.25">
      <c r="D46" s="22"/>
      <c r="E46" s="3"/>
    </row>
    <row r="47" spans="4:5" x14ac:dyDescent="0.25">
      <c r="D47" s="22"/>
      <c r="E47" s="3"/>
    </row>
    <row r="48" spans="4:5" x14ac:dyDescent="0.25">
      <c r="D48" s="22"/>
      <c r="E48" s="3"/>
    </row>
    <row r="49" spans="2:5" x14ac:dyDescent="0.25">
      <c r="D49" s="22"/>
      <c r="E49" s="3"/>
    </row>
    <row r="50" spans="2:5" x14ac:dyDescent="0.25">
      <c r="D50" s="22"/>
      <c r="E50" s="3"/>
    </row>
    <row r="51" spans="2:5" x14ac:dyDescent="0.25">
      <c r="D51" s="22"/>
      <c r="E51" s="3"/>
    </row>
    <row r="52" spans="2:5" x14ac:dyDescent="0.25">
      <c r="D52" s="22"/>
      <c r="E52" s="3"/>
    </row>
    <row r="53" spans="2:5" x14ac:dyDescent="0.25">
      <c r="D53" s="22"/>
      <c r="E53" s="3"/>
    </row>
    <row r="54" spans="2:5" x14ac:dyDescent="0.25">
      <c r="D54" s="22"/>
      <c r="E54" s="3"/>
    </row>
    <row r="55" spans="2:5" x14ac:dyDescent="0.25">
      <c r="D55" s="22"/>
      <c r="E55" s="3"/>
    </row>
    <row r="56" spans="2:5" x14ac:dyDescent="0.25">
      <c r="D56" s="22"/>
      <c r="E56" s="3"/>
    </row>
    <row r="57" spans="2:5" x14ac:dyDescent="0.25">
      <c r="D57" s="22"/>
      <c r="E57" s="3"/>
    </row>
    <row r="58" spans="2:5" x14ac:dyDescent="0.25">
      <c r="D58" s="22"/>
      <c r="E58" s="3"/>
    </row>
    <row r="59" spans="2:5" x14ac:dyDescent="0.25">
      <c r="D59" s="22"/>
      <c r="E59" s="3"/>
    </row>
    <row r="60" spans="2:5" x14ac:dyDescent="0.25">
      <c r="B60" s="2"/>
      <c r="C60" s="3"/>
      <c r="D60" s="22"/>
      <c r="E60" s="3"/>
    </row>
    <row r="61" spans="2:5" x14ac:dyDescent="0.25">
      <c r="B61" s="2"/>
      <c r="C61" s="3"/>
      <c r="D61" s="22"/>
      <c r="E61" s="3"/>
    </row>
    <row r="62" spans="2:5" x14ac:dyDescent="0.25">
      <c r="B62" s="2"/>
      <c r="C62" s="3"/>
      <c r="D62" s="22"/>
      <c r="E62" s="3"/>
    </row>
    <row r="63" spans="2:5" x14ac:dyDescent="0.25">
      <c r="B63" s="2"/>
      <c r="C63" s="3"/>
      <c r="D63" s="22"/>
      <c r="E63" s="3"/>
    </row>
    <row r="64" spans="2:5" x14ac:dyDescent="0.25">
      <c r="B64" s="2"/>
      <c r="C64" s="3"/>
      <c r="D64" s="22"/>
      <c r="E64" s="3"/>
    </row>
    <row r="65" spans="2:5" x14ac:dyDescent="0.25">
      <c r="B65" s="2"/>
      <c r="C65" s="3"/>
      <c r="D65" s="22"/>
      <c r="E65" s="3"/>
    </row>
    <row r="66" spans="2:5" x14ac:dyDescent="0.25">
      <c r="B66" s="2"/>
      <c r="C66" s="3"/>
      <c r="D66" s="22"/>
      <c r="E66" s="3"/>
    </row>
    <row r="67" spans="2:5" x14ac:dyDescent="0.25">
      <c r="B67" s="2"/>
      <c r="C67" s="3"/>
      <c r="D67" s="22"/>
      <c r="E67" s="3"/>
    </row>
    <row r="68" spans="2:5" x14ac:dyDescent="0.25">
      <c r="B68" s="2"/>
      <c r="C68" s="3"/>
      <c r="D68" s="22"/>
      <c r="E68" s="3"/>
    </row>
    <row r="69" spans="2:5" x14ac:dyDescent="0.25">
      <c r="B69" s="2"/>
      <c r="C69" s="3"/>
      <c r="D69" s="22"/>
      <c r="E69" s="3"/>
    </row>
    <row r="70" spans="2:5" x14ac:dyDescent="0.25">
      <c r="B70" s="2"/>
      <c r="C70" s="3"/>
      <c r="D70" s="22"/>
      <c r="E70" s="3"/>
    </row>
    <row r="71" spans="2:5" x14ac:dyDescent="0.25">
      <c r="B71" s="2"/>
      <c r="C71" s="3"/>
      <c r="D71" s="22"/>
      <c r="E71" s="3"/>
    </row>
    <row r="72" spans="2:5" x14ac:dyDescent="0.25">
      <c r="B72" s="2"/>
      <c r="C72" s="3"/>
      <c r="D72" s="22"/>
      <c r="E72" s="3"/>
    </row>
    <row r="73" spans="2:5" x14ac:dyDescent="0.25">
      <c r="B73" s="2"/>
      <c r="C73" s="3"/>
      <c r="D73" s="22"/>
      <c r="E73" s="3"/>
    </row>
    <row r="74" spans="2:5" x14ac:dyDescent="0.25">
      <c r="B74" s="2"/>
      <c r="C74" s="3"/>
      <c r="D74" s="22"/>
      <c r="E74" s="3"/>
    </row>
    <row r="75" spans="2:5" x14ac:dyDescent="0.25">
      <c r="B75" s="2"/>
      <c r="C75" s="3"/>
      <c r="D75" s="22"/>
      <c r="E75" s="3"/>
    </row>
    <row r="76" spans="2:5" x14ac:dyDescent="0.25">
      <c r="B76" s="2"/>
      <c r="C76" s="3"/>
      <c r="D76" s="22"/>
      <c r="E76" s="3"/>
    </row>
    <row r="77" spans="2:5" x14ac:dyDescent="0.25">
      <c r="B77" s="2"/>
      <c r="C77" s="3"/>
      <c r="D77" s="22"/>
      <c r="E77" s="3"/>
    </row>
    <row r="78" spans="2:5" x14ac:dyDescent="0.25">
      <c r="B78" s="2"/>
      <c r="C78" s="3"/>
      <c r="D78" s="22"/>
      <c r="E78" s="3"/>
    </row>
    <row r="79" spans="2:5" x14ac:dyDescent="0.25">
      <c r="B79" s="2"/>
      <c r="C79" s="3"/>
      <c r="D79" s="22"/>
      <c r="E79" s="3"/>
    </row>
    <row r="80" spans="2:5" x14ac:dyDescent="0.25">
      <c r="B80" s="2"/>
      <c r="C80" s="3"/>
      <c r="D80" s="22"/>
      <c r="E80" s="3"/>
    </row>
    <row r="81" spans="2:5" x14ac:dyDescent="0.25">
      <c r="B81" s="2"/>
      <c r="C81" s="3"/>
      <c r="D81" s="22"/>
      <c r="E81" s="3"/>
    </row>
    <row r="82" spans="2:5" x14ac:dyDescent="0.25">
      <c r="B82" s="2"/>
      <c r="C82" s="3"/>
      <c r="D82" s="22"/>
      <c r="E82" s="3"/>
    </row>
    <row r="83" spans="2:5" x14ac:dyDescent="0.25">
      <c r="B83" s="2"/>
      <c r="C83" s="3"/>
      <c r="D83" s="22"/>
      <c r="E83" s="3"/>
    </row>
  </sheetData>
  <mergeCells count="1">
    <mergeCell ref="A13:B16"/>
  </mergeCells>
  <conditionalFormatting pivot="1" sqref="E4:E1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{C98DD4A8-B90B-4FED-8556-60D0B4125CC8}</x14:id>
        </ext>
      </extLst>
    </cfRule>
  </conditionalFormatting>
  <conditionalFormatting pivot="1" sqref="B4:B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{F24E8AE2-7675-44E2-BADA-9A1AEC8392E8}</x14:id>
        </ext>
      </extLst>
    </cfRule>
  </conditionalFormatting>
  <conditionalFormatting pivot="1" sqref="H4:H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{E7DD0C0F-2870-407A-8A10-768A663AFB36}</x14:id>
        </ext>
      </extLst>
    </cfRule>
  </conditionalFormatting>
  <conditionalFormatting pivot="1" sqref="K4:K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{7586688E-D5B8-4CF5-9F01-D32EFE798D4D}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98DD4A8-B90B-4FED-8556-60D0B4125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E4:E12</xm:sqref>
        </x14:conditionalFormatting>
        <x14:conditionalFormatting xmlns:xm="http://schemas.microsoft.com/office/excel/2006/main" pivot="1">
          <x14:cfRule type="dataBar" id="{F24E8AE2-7675-44E2-BADA-9A1AEC839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B4:B10</xm:sqref>
        </x14:conditionalFormatting>
        <x14:conditionalFormatting xmlns:xm="http://schemas.microsoft.com/office/excel/2006/main" pivot="1">
          <x14:cfRule type="dataBar" id="{E7DD0C0F-2870-407A-8A10-768A663AF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 pivot="1">
          <x14:cfRule type="dataBar" id="{7586688E-D5B8-4CF5-9F01-D32EFE798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9706-68C6-410A-9B36-F3F328C0F945}">
  <dimension ref="A1"/>
  <sheetViews>
    <sheetView topLeftCell="A2" workbookViewId="0">
      <selection activeCell="I2" sqref="I2"/>
    </sheetView>
  </sheetViews>
  <sheetFormatPr defaultRowHeight="15" x14ac:dyDescent="0.25"/>
  <cols>
    <col min="1" max="1" width="4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Customer Info</vt:lpstr>
      <vt:lpstr>Sort &amp; Filter</vt:lpstr>
      <vt:lpstr>IF Function</vt:lpstr>
      <vt:lpstr>VLOOKUP</vt:lpstr>
      <vt:lpstr>Pivot Table</vt:lpstr>
      <vt:lpstr>Pivot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AndreAhmad</dc:creator>
  <cp:keywords/>
  <dc:description/>
  <cp:lastModifiedBy>andreahmadalfarisi@gmail.com</cp:lastModifiedBy>
  <cp:revision/>
  <dcterms:created xsi:type="dcterms:W3CDTF">2021-09-09T16:24:17Z</dcterms:created>
  <dcterms:modified xsi:type="dcterms:W3CDTF">2024-01-21T16:23:38Z</dcterms:modified>
  <cp:category/>
  <cp:contentStatus/>
</cp:coreProperties>
</file>