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hidden" name="confirmed-new(old)" sheetId="2" r:id="rId5"/>
    <sheet state="hidden" name="recovered" sheetId="3" r:id="rId6"/>
    <sheet state="visible" name="confirmed-new" sheetId="4" r:id="rId7"/>
    <sheet state="visible" name="deaths" sheetId="5" r:id="rId8"/>
    <sheet state="visible" name="deaths-new" sheetId="6" r:id="rId9"/>
    <sheet state="visible" name="INFOS" sheetId="7" r:id="rId10"/>
    <sheet state="visible" name="transpose" sheetId="8" r:id="rId11"/>
    <sheet state="hidden" name="1703" sheetId="9" r:id="rId12"/>
    <sheet state="hidden" name="1803" sheetId="10" r:id="rId13"/>
    <sheet state="hidden" name="13" sheetId="11" r:id="rId14"/>
    <sheet state="hidden" name="1403" sheetId="12" r:id="rId15"/>
    <sheet state="hidden" name="1503" sheetId="13" r:id="rId16"/>
    <sheet state="hidden" name="1603" sheetId="14" r:id="rId17"/>
  </sheets>
  <definedNames>
    <definedName hidden="1" localSheetId="1" name="Z_5804EDD8_8BCD_4F0F_8CB9_F8433076EEA7_.wvu.FilterData">'confirmed-new(old)'!$A$1:$S$34</definedName>
  </definedNames>
  <calcPr/>
  <customWorkbookViews>
    <customWorkbookView activeSheetId="0" maximized="1" tabRatio="600" windowHeight="0" windowWidth="0" guid="{5804EDD8-8BCD-4F0F-8CB9-F8433076EEA7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2">
      <text>
        <t xml:space="preserve">Site do ministério parou de informar a partir do dia 19 e só retornará online dia 26.
Estou pegando dados informados pelos canais de notícia. 
https://g1.globo.com/bemestar/coronavirus/noticia/2020/03/21/casos-de-coronavirus-no-brasil-em-21-de-marco.ghtml
Acredito que o G1 tenha errado no total contabilizando 1 caso a mais.</t>
      </text>
    </comment>
    <comment authorId="0" ref="AB2">
      <text>
        <t xml:space="preserve">Dados da apresentação oficial do ministério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13">
      <text>
        <t xml:space="preserve">no dia divulgado como 1
4 relativo a dados divulgados posteriormente</t>
      </text>
    </comment>
    <comment authorId="0" ref="BE24">
      <text>
        <t xml:space="preserve">mistakenly announced as 1307 by the gov at the day</t>
      </text>
    </comment>
  </commentList>
</comments>
</file>

<file path=xl/sharedStrings.xml><?xml version="1.0" encoding="utf-8"?>
<sst xmlns="http://schemas.openxmlformats.org/spreadsheetml/2006/main" count="1154" uniqueCount="135">
  <si>
    <t>Brasil</t>
  </si>
  <si>
    <t>BR</t>
  </si>
  <si>
    <t>Acre</t>
  </si>
  <si>
    <t>AC</t>
  </si>
  <si>
    <t>Amapá</t>
  </si>
  <si>
    <t>AP</t>
  </si>
  <si>
    <t>Amazonas</t>
  </si>
  <si>
    <t>AM</t>
  </si>
  <si>
    <t>Pará</t>
  </si>
  <si>
    <t>PA</t>
  </si>
  <si>
    <t>Rondônia</t>
  </si>
  <si>
    <t>RO</t>
  </si>
  <si>
    <t>Roraima</t>
  </si>
  <si>
    <t>RR</t>
  </si>
  <si>
    <t>Tocantins</t>
  </si>
  <si>
    <t>TO</t>
  </si>
  <si>
    <t>Norte</t>
  </si>
  <si>
    <t>(N)</t>
  </si>
  <si>
    <t>Alagoas</t>
  </si>
  <si>
    <t>AL</t>
  </si>
  <si>
    <t>Bahia</t>
  </si>
  <si>
    <t>BA</t>
  </si>
  <si>
    <t>Ceará</t>
  </si>
  <si>
    <t>CE</t>
  </si>
  <si>
    <t>Maranhão</t>
  </si>
  <si>
    <t>MA</t>
  </si>
  <si>
    <t>Paraíba</t>
  </si>
  <si>
    <t>PB</t>
  </si>
  <si>
    <t>Pernambuco</t>
  </si>
  <si>
    <t>PE</t>
  </si>
  <si>
    <t>Piauí</t>
  </si>
  <si>
    <t>PI</t>
  </si>
  <si>
    <t>Rio Grande do Norte</t>
  </si>
  <si>
    <t>RN</t>
  </si>
  <si>
    <t>Sergipe</t>
  </si>
  <si>
    <t>SE</t>
  </si>
  <si>
    <t>Nordeste</t>
  </si>
  <si>
    <t>(NE)</t>
  </si>
  <si>
    <t>Espirito Santo</t>
  </si>
  <si>
    <t>ES</t>
  </si>
  <si>
    <t>Minas Gerais</t>
  </si>
  <si>
    <t>MG</t>
  </si>
  <si>
    <t>Rio de Janeiro</t>
  </si>
  <si>
    <t>RJ</t>
  </si>
  <si>
    <t>São Paulo</t>
  </si>
  <si>
    <t>SP</t>
  </si>
  <si>
    <t>Sudeste</t>
  </si>
  <si>
    <t>(SE)</t>
  </si>
  <si>
    <t>Paraná</t>
  </si>
  <si>
    <t>PR</t>
  </si>
  <si>
    <t>Rio Grande do Sul</t>
  </si>
  <si>
    <t>RS</t>
  </si>
  <si>
    <t>Santa Catarina</t>
  </si>
  <si>
    <t>SC</t>
  </si>
  <si>
    <t>Sul</t>
  </si>
  <si>
    <t>(S)</t>
  </si>
  <si>
    <t>Distrito Federal</t>
  </si>
  <si>
    <t>DF</t>
  </si>
  <si>
    <t>Goiás</t>
  </si>
  <si>
    <t>GO</t>
  </si>
  <si>
    <t>Mato Grosso</t>
  </si>
  <si>
    <t>MT</t>
  </si>
  <si>
    <t>Mato Grosso do Sul</t>
  </si>
  <si>
    <t>MS</t>
  </si>
  <si>
    <t>Centro-Oeste</t>
  </si>
  <si>
    <t>(CO)</t>
  </si>
  <si>
    <t>Repositório com dados em CSV</t>
  </si>
  <si>
    <t>https://github.com/elhenrico/covid19-Brazil-timeseries</t>
  </si>
  <si>
    <t>Informações coletadas diariamente do Ministério da Saúde</t>
  </si>
  <si>
    <t>https://covid.saude.gov.br/</t>
  </si>
  <si>
    <t>#opendata</t>
  </si>
  <si>
    <t>#covid19Brazil</t>
  </si>
  <si>
    <t>Transmissão comunitária</t>
  </si>
  <si>
    <t>casos</t>
  </si>
  <si>
    <t>mortes</t>
  </si>
  <si>
    <t>ÓBITOS CONFIRMADOS POR ESTADO</t>
  </si>
  <si>
    <t>113 - São Paulo</t>
  </si>
  <si>
    <t>18 - Rio de Janeiro</t>
  </si>
  <si>
    <t>Espírito Santo</t>
  </si>
  <si>
    <t>Abrangência</t>
  </si>
  <si>
    <t>Nome</t>
  </si>
  <si>
    <t>Casos suspeitos</t>
  </si>
  <si>
    <t>% Casos suspeitos</t>
  </si>
  <si>
    <t>Casos confirmados</t>
  </si>
  <si>
    <t>% Casos confirmados</t>
  </si>
  <si>
    <t>Casos descartados</t>
  </si>
  <si>
    <t>% Casos descartados</t>
  </si>
  <si>
    <t>Óbitos</t>
  </si>
  <si>
    <t>% Óbitos</t>
  </si>
  <si>
    <t>Total</t>
  </si>
  <si>
    <t>Transmissão local</t>
  </si>
  <si>
    <t>Unidade da Federação</t>
  </si>
  <si>
    <t>Rondônia (RO)</t>
  </si>
  <si>
    <t>Não</t>
  </si>
  <si>
    <t>Acre (AC)</t>
  </si>
  <si>
    <t>Amazonas (AM)</t>
  </si>
  <si>
    <t>Roraima (RR)</t>
  </si>
  <si>
    <t>Pará (PA)</t>
  </si>
  <si>
    <t>Amapá (AP)</t>
  </si>
  <si>
    <t>Tocantins (TO)</t>
  </si>
  <si>
    <t>Região</t>
  </si>
  <si>
    <t>-</t>
  </si>
  <si>
    <t>Maranhão (MA)</t>
  </si>
  <si>
    <t>Piauí (PI)</t>
  </si>
  <si>
    <t>Ceará (CE)</t>
  </si>
  <si>
    <t>Rio Grande do Norte (RN)</t>
  </si>
  <si>
    <t>Paraíba (PB)</t>
  </si>
  <si>
    <t>Pernambuco (PE)</t>
  </si>
  <si>
    <t>Alagoas (AL)</t>
  </si>
  <si>
    <t>Sergipe (SE)</t>
  </si>
  <si>
    <t>Bahia (BA)</t>
  </si>
  <si>
    <t>Sim</t>
  </si>
  <si>
    <t>Minas Gerais (MG)</t>
  </si>
  <si>
    <t>Espírito Santo (ES)</t>
  </si>
  <si>
    <t>Rio de Janeiro (RJ)*</t>
  </si>
  <si>
    <t>São Paulo (SP)**</t>
  </si>
  <si>
    <t>Paraná (PR)</t>
  </si>
  <si>
    <t>Santa Catarina (SC)</t>
  </si>
  <si>
    <t>Rio Grande do Sul (RS)</t>
  </si>
  <si>
    <t>Mato Grosso do Sul (MS)</t>
  </si>
  <si>
    <t>Mato Grosso (MT)</t>
  </si>
  <si>
    <t>Goiás (GO)</t>
  </si>
  <si>
    <t>Distrito Federal (DF)</t>
  </si>
  <si>
    <t>País</t>
  </si>
  <si>
    <t>Observações</t>
  </si>
  <si>
    <t>*Transmissão comunitária no município do Rio de Janeiro</t>
  </si>
  <si>
    <t>**Transmissão comunitária no município de São Paulo.</t>
  </si>
  <si>
    <t>Fonte</t>
  </si>
  <si>
    <t>Ministério da Saúde</t>
  </si>
  <si>
    <t>Dados atualizados em 17/03/2020 às 16:00</t>
  </si>
  <si>
    <t>Dados atualizados em 18/03/2020 às 20:00</t>
  </si>
  <si>
    <t>Dados atualizados em 13/03/2020 às 15:45</t>
  </si>
  <si>
    <t>Dados atualizados em 14/03/2020 às 16:25</t>
  </si>
  <si>
    <t>Dados atualizados em 15/03/2020 às 19:15</t>
  </si>
  <si>
    <t>Dados atualizados em 16/03/2020 às 15:50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</si>
</sst>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/&quot;m"/>
  </numFmts>
  <fonts count="1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D966"/>
      <name val="Arial"/>
    </font>
    <font>
      <color rgb="FF000000"/>
      <name val="Arial"/>
    </font>
    <font/>
    <font>
      <u/>
      <color rgb="FF0000FF"/>
    </font>
    <font>
      <color rgb="FFB7B7B7"/>
      <name val="Arial"/>
    </font>
    <font>
      <color rgb="FFF6B26B"/>
      <name val="Arial"/>
    </font>
    <font>
      <sz val="11.0"/>
      <color rgb="FF000000"/>
      <name val="Arial"/>
    </font>
    <font>
      <b/>
      <sz val="11.0"/>
      <color rgb="FFFFFFFF"/>
      <name val="Arial"/>
    </font>
    <font>
      <b/>
      <sz val="14.0"/>
      <color rgb="FFD6D6D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DF5E7"/>
        <bgColor rgb="FFFDF5E7"/>
      </patternFill>
    </fill>
    <fill>
      <patternFill patternType="solid">
        <fgColor rgb="FFFFFFFF"/>
        <bgColor rgb="FFFFFFFF"/>
      </patternFill>
    </fill>
  </fills>
  <borders count="15">
    <border/>
    <border>
      <bottom style="thin">
        <color rgb="FF76A5A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45818E"/>
      </top>
      <bottom style="thin">
        <color rgb="FFFFFFFF"/>
      </bottom>
    </border>
    <border>
      <left style="thin">
        <color rgb="FFFFFFFF"/>
      </left>
      <top style="thin">
        <color rgb="FF45818E"/>
      </top>
      <bottom style="thin">
        <color rgb="FFFFFFFF"/>
      </bottom>
    </border>
    <border>
      <left style="medium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45818E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FFFFFF"/>
      </left>
      <right style="thin">
        <color rgb="FFFFFFFF"/>
      </right>
      <top style="thick">
        <color rgb="FF45818E"/>
      </top>
      <bottom style="thin">
        <color rgb="FFFFFFFF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3" fontId="4" numFmtId="0" xfId="0" applyAlignment="1" applyFont="1">
      <alignment readingOrder="0"/>
    </xf>
    <xf borderId="1" fillId="0" fontId="1" numFmtId="164" xfId="0" applyBorder="1" applyFont="1" applyNumberFormat="1"/>
    <xf borderId="0" fillId="0" fontId="1" numFmtId="164" xfId="0" applyFont="1" applyNumberFormat="1"/>
    <xf borderId="0" fillId="0" fontId="2" numFmtId="0" xfId="0" applyFon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4" fillId="0" fontId="1" numFmtId="0" xfId="0" applyAlignment="1" applyBorder="1" applyFont="1">
      <alignment horizontal="center" readingOrder="0"/>
    </xf>
    <xf borderId="10" fillId="0" fontId="5" numFmtId="0" xfId="0" applyBorder="1" applyFont="1"/>
    <xf borderId="11" fillId="0" fontId="5" numFmtId="0" xfId="0" applyBorder="1" applyFont="1"/>
    <xf borderId="4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4" fillId="0" fontId="7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2" fillId="4" fontId="8" numFmtId="0" xfId="0" applyAlignment="1" applyBorder="1" applyFont="1">
      <alignment readingOrder="0"/>
    </xf>
    <xf borderId="2" fillId="4" fontId="2" numFmtId="0" xfId="0" applyAlignment="1" applyBorder="1" applyFont="1">
      <alignment readingOrder="0"/>
    </xf>
    <xf borderId="0" fillId="5" fontId="9" numFmtId="0" xfId="0" applyAlignment="1" applyFill="1" applyFont="1">
      <alignment readingOrder="0"/>
    </xf>
    <xf borderId="0" fillId="0" fontId="10" numFmtId="0" xfId="0" applyAlignment="1" applyFont="1">
      <alignment readingOrder="0" shrinkToFit="0" wrapText="1"/>
    </xf>
    <xf borderId="0" fillId="5" fontId="4" numFmtId="0" xfId="0" applyAlignment="1" applyFont="1">
      <alignment horizontal="right" readingOrder="0"/>
    </xf>
    <xf borderId="0" fillId="0" fontId="11" numFmtId="0" xfId="0" applyAlignment="1" applyFont="1">
      <alignment readingOrder="0" shrinkToFit="0" wrapText="1"/>
    </xf>
    <xf borderId="0" fillId="5" fontId="4" numFmtId="9" xfId="0" applyAlignment="1" applyFont="1" applyNumberFormat="1">
      <alignment horizontal="right" readingOrder="0"/>
    </xf>
    <xf borderId="0" fillId="5" fontId="4" numFmtId="10" xfId="0" applyAlignment="1" applyFont="1" applyNumberFormat="1">
      <alignment horizontal="right" readingOrder="0"/>
    </xf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1">
    <dxf>
      <font>
        <color rgb="FFCCCCCC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2081183525"/>
        <c:axId val="308030401"/>
      </c:lineChart>
      <c:catAx>
        <c:axId val="208118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030401"/>
      </c:catAx>
      <c:valAx>
        <c:axId val="308030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18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2"/>
          <c:order val="2"/>
          <c:tx>
            <c:strRef>
              <c:f>'confirmed-new'!$A$23:$B$23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'confirmed-new'!$C$23:$BM$23</c:f>
            </c:numRef>
          </c:val>
          <c:smooth val="0"/>
        </c:ser>
        <c:ser>
          <c:idx val="3"/>
          <c:order val="3"/>
          <c:tx>
            <c:strRef>
              <c:f>'confirmed-new'!$A$24:$B$24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'confirmed-new'!$C$24:$BM$24</c:f>
            </c:numRef>
          </c:val>
          <c:smooth val="0"/>
        </c:ser>
        <c:ser>
          <c:idx val="4"/>
          <c:order val="4"/>
          <c:tx>
            <c:strRef>
              <c:f>'confirmed-new'!$A$25:$B$25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5"/>
          <c:order val="5"/>
          <c:tx>
            <c:strRef>
              <c:f>'confirmed-new'!$A$29:$B$29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6"/>
          <c:order val="6"/>
          <c:tx>
            <c:strRef>
              <c:f>'confirmed-new'!$A$34:$B$34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ser>
          <c:idx val="7"/>
          <c:order val="7"/>
          <c:tx>
            <c:strRef>
              <c:f>'confirmed-new'!$A$10:$B$10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axId val="646787609"/>
        <c:axId val="147410139"/>
      </c:lineChart>
      <c:catAx>
        <c:axId val="646787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10139"/>
      </c:catAx>
      <c:valAx>
        <c:axId val="147410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787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'confirmed-new'!$C$2:$BM$2</c:f>
            </c:numRef>
          </c:val>
          <c:smooth val="0"/>
        </c:ser>
        <c:ser>
          <c:idx val="1"/>
          <c:order val="1"/>
          <c:tx>
            <c:strRef>
              <c:f>'confirmed-new'!$A$10:$B$10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  <c:smooth val="0"/>
        </c:ser>
        <c:ser>
          <c:idx val="2"/>
          <c:order val="2"/>
          <c:tx>
            <c:strRef>
              <c:f>'confirmed-new'!$A$20:$B$20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  <c:smooth val="0"/>
        </c:ser>
        <c:ser>
          <c:idx val="3"/>
          <c:order val="3"/>
          <c:tx>
            <c:strRef>
              <c:f>'confirmed-new'!$A$25:$B$25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  <c:smooth val="0"/>
        </c:ser>
        <c:ser>
          <c:idx val="4"/>
          <c:order val="4"/>
          <c:tx>
            <c:strRef>
              <c:f>'confirmed-new'!$A$29:$B$29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  <c:smooth val="0"/>
        </c:ser>
        <c:ser>
          <c:idx val="5"/>
          <c:order val="5"/>
          <c:tx>
            <c:strRef>
              <c:f>'confirmed-new'!$A$34:$B$34</c:f>
            </c:strRef>
          </c:tx>
          <c:marker>
            <c:symbol val="none"/>
          </c:marke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  <c:smooth val="0"/>
        </c:ser>
        <c:axId val="497637163"/>
        <c:axId val="2060914649"/>
      </c:lineChart>
      <c:catAx>
        <c:axId val="497637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914649"/>
      </c:catAx>
      <c:valAx>
        <c:axId val="2060914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637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'confirmed-new'!$A$25:$B$25</c:f>
            </c:strRef>
          </c:tx>
          <c:spPr>
            <a:solidFill>
              <a:schemeClr val="accent1"/>
            </a:solidFill>
          </c:spPr>
          <c:cat>
            <c:strRef>
              <c:f>'confirmed-new'!$C$1:$BM$1</c:f>
            </c:strRef>
          </c:cat>
          <c:val>
            <c:numRef>
              <c:f>'confirmed-new'!$C$25:$BM$25</c:f>
            </c:numRef>
          </c:val>
        </c:ser>
        <c:ser>
          <c:idx val="1"/>
          <c:order val="1"/>
          <c:tx>
            <c:strRef>
              <c:f>'confirmed-new'!$A$29:$B$29</c:f>
            </c:strRef>
          </c:tx>
          <c:spPr>
            <a:solidFill>
              <a:schemeClr val="accent2"/>
            </a:solidFill>
          </c:spPr>
          <c:cat>
            <c:strRef>
              <c:f>'confirmed-new'!$C$1:$BM$1</c:f>
            </c:strRef>
          </c:cat>
          <c:val>
            <c:numRef>
              <c:f>'confirmed-new'!$C$29:$BM$29</c:f>
            </c:numRef>
          </c:val>
        </c:ser>
        <c:ser>
          <c:idx val="2"/>
          <c:order val="2"/>
          <c:tx>
            <c:strRef>
              <c:f>'confirmed-new'!$A$34:$B$34</c:f>
            </c:strRef>
          </c:tx>
          <c:spPr>
            <a:solidFill>
              <a:schemeClr val="accent3"/>
            </a:solidFill>
          </c:spPr>
          <c:cat>
            <c:strRef>
              <c:f>'confirmed-new'!$C$1:$BM$1</c:f>
            </c:strRef>
          </c:cat>
          <c:val>
            <c:numRef>
              <c:f>'confirmed-new'!$C$34:$BM$34</c:f>
            </c:numRef>
          </c:val>
        </c:ser>
        <c:ser>
          <c:idx val="3"/>
          <c:order val="3"/>
          <c:tx>
            <c:strRef>
              <c:f>'confirmed-new'!$A$10:$B$10</c:f>
            </c:strRef>
          </c:tx>
          <c:spPr>
            <a:solidFill>
              <a:schemeClr val="accent4"/>
            </a:solidFill>
          </c:spPr>
          <c:cat>
            <c:strRef>
              <c:f>'confirmed-new'!$C$1:$BM$1</c:f>
            </c:strRef>
          </c:cat>
          <c:val>
            <c:numRef>
              <c:f>'confirmed-new'!$C$10:$BM$10</c:f>
            </c:numRef>
          </c:val>
        </c:ser>
        <c:ser>
          <c:idx val="4"/>
          <c:order val="4"/>
          <c:tx>
            <c:strRef>
              <c:f>'confirmed-new'!$A$20:$B$20</c:f>
            </c:strRef>
          </c:tx>
          <c:spPr>
            <a:solidFill>
              <a:schemeClr val="accent5"/>
            </a:solidFill>
          </c:spPr>
          <c:cat>
            <c:strRef>
              <c:f>'confirmed-new'!$C$1:$BM$1</c:f>
            </c:strRef>
          </c:cat>
          <c:val>
            <c:numRef>
              <c:f>'confirmed-new'!$C$20:$BM$20</c:f>
            </c:numRef>
          </c:val>
        </c:ser>
        <c:overlap val="100"/>
        <c:axId val="900866953"/>
        <c:axId val="868519441"/>
      </c:barChart>
      <c:catAx>
        <c:axId val="90086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519441"/>
      </c:catAx>
      <c:valAx>
        <c:axId val="868519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866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2"/>
          <c:order val="2"/>
          <c:tx>
            <c:strRef>
              <c:f>deaths!$A$23:$B$23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deaths!$C$23:$BM$23</c:f>
            </c:numRef>
          </c:val>
          <c:smooth val="0"/>
        </c:ser>
        <c:ser>
          <c:idx val="3"/>
          <c:order val="3"/>
          <c:tx>
            <c:strRef>
              <c:f>deaths!$A$24:$B$24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deaths!$C$24:$BM$24</c:f>
            </c:numRef>
          </c:val>
          <c:smooth val="0"/>
        </c:ser>
        <c:ser>
          <c:idx val="4"/>
          <c:order val="4"/>
          <c:tx>
            <c:strRef>
              <c:f>deaths!$A$25:$B$25</c:f>
            </c:strRef>
          </c:tx>
          <c:spPr>
            <a:ln cmpd="sng" w="19050"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5"/>
          <c:order val="5"/>
          <c:tx>
            <c:strRef>
              <c:f>deaths!$A$29:$B$29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6"/>
          <c:order val="6"/>
          <c:tx>
            <c:strRef>
              <c:f>deaths!$A$34:$B$34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ser>
          <c:idx val="7"/>
          <c:order val="7"/>
          <c:tx>
            <c:strRef>
              <c:f>deaths!$A$10:$B$10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axId val="1662452904"/>
        <c:axId val="215864978"/>
      </c:lineChart>
      <c:catAx>
        <c:axId val="1662452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864978"/>
      </c:catAx>
      <c:valAx>
        <c:axId val="215864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452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deaths!$A$2:$B$2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deaths!$C$1:$BM$1</c:f>
            </c:strRef>
          </c:cat>
          <c:val>
            <c:numRef>
              <c:f>deaths!$C$2:$BM$2</c:f>
            </c:numRef>
          </c:val>
          <c:smooth val="0"/>
        </c:ser>
        <c:ser>
          <c:idx val="1"/>
          <c:order val="1"/>
          <c:tx>
            <c:strRef>
              <c:f>deaths!$A$10:$B$10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deaths!$C$10:$BM$10</c:f>
            </c:numRef>
          </c:val>
          <c:smooth val="0"/>
        </c:ser>
        <c:ser>
          <c:idx val="2"/>
          <c:order val="2"/>
          <c:tx>
            <c:strRef>
              <c:f>deaths!$A$20:$B$20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deaths!$C$20:$BM$20</c:f>
            </c:numRef>
          </c:val>
          <c:smooth val="0"/>
        </c:ser>
        <c:ser>
          <c:idx val="3"/>
          <c:order val="3"/>
          <c:tx>
            <c:strRef>
              <c:f>deaths!$A$25:$B$25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deaths!$C$25:$BM$25</c:f>
            </c:numRef>
          </c:val>
          <c:smooth val="0"/>
        </c:ser>
        <c:ser>
          <c:idx val="4"/>
          <c:order val="4"/>
          <c:tx>
            <c:strRef>
              <c:f>deaths!$A$29:$B$29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deaths!$C$29:$BM$29</c:f>
            </c:numRef>
          </c:val>
          <c:smooth val="0"/>
        </c:ser>
        <c:ser>
          <c:idx val="5"/>
          <c:order val="5"/>
          <c:tx>
            <c:strRef>
              <c:f>deaths!$A$34:$B$34</c:f>
            </c:strRef>
          </c:tx>
          <c:marker>
            <c:symbol val="none"/>
          </c:marker>
          <c:cat>
            <c:strRef>
              <c:f>deaths!$C$1:$BM$1</c:f>
            </c:strRef>
          </c:cat>
          <c:val>
            <c:numRef>
              <c:f>deaths!$C$34:$BM$34</c:f>
            </c:numRef>
          </c:val>
          <c:smooth val="0"/>
        </c:ser>
        <c:axId val="780544544"/>
        <c:axId val="2115152842"/>
      </c:lineChart>
      <c:catAx>
        <c:axId val="78054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152842"/>
      </c:catAx>
      <c:valAx>
        <c:axId val="2115152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5445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deaths!$A$25:$B$25</c:f>
            </c:strRef>
          </c:tx>
          <c:spPr>
            <a:solidFill>
              <a:schemeClr val="accent1"/>
            </a:solidFill>
          </c:spPr>
          <c:cat>
            <c:strRef>
              <c:f>deaths!$C$1:$BM$1</c:f>
            </c:strRef>
          </c:cat>
          <c:val>
            <c:numRef>
              <c:f>deaths!$C$25:$BM$25</c:f>
            </c:numRef>
          </c:val>
        </c:ser>
        <c:ser>
          <c:idx val="1"/>
          <c:order val="1"/>
          <c:tx>
            <c:strRef>
              <c:f>deaths!$A$29:$B$29</c:f>
            </c:strRef>
          </c:tx>
          <c:spPr>
            <a:solidFill>
              <a:schemeClr val="accent2"/>
            </a:solidFill>
          </c:spPr>
          <c:cat>
            <c:strRef>
              <c:f>deaths!$C$1:$BM$1</c:f>
            </c:strRef>
          </c:cat>
          <c:val>
            <c:numRef>
              <c:f>deaths!$C$29:$BM$29</c:f>
            </c:numRef>
          </c:val>
        </c:ser>
        <c:ser>
          <c:idx val="2"/>
          <c:order val="2"/>
          <c:tx>
            <c:strRef>
              <c:f>deaths!$A$34:$B$34</c:f>
            </c:strRef>
          </c:tx>
          <c:spPr>
            <a:solidFill>
              <a:schemeClr val="accent3"/>
            </a:solidFill>
          </c:spPr>
          <c:cat>
            <c:strRef>
              <c:f>deaths!$C$1:$BM$1</c:f>
            </c:strRef>
          </c:cat>
          <c:val>
            <c:numRef>
              <c:f>deaths!$C$34:$BM$34</c:f>
            </c:numRef>
          </c:val>
        </c:ser>
        <c:ser>
          <c:idx val="3"/>
          <c:order val="3"/>
          <c:tx>
            <c:strRef>
              <c:f>deaths!$A$20:$B$20</c:f>
            </c:strRef>
          </c:tx>
          <c:spPr>
            <a:solidFill>
              <a:schemeClr val="accent4"/>
            </a:solidFill>
          </c:spPr>
          <c:cat>
            <c:strRef>
              <c:f>deaths!$C$1:$BM$1</c:f>
            </c:strRef>
          </c:cat>
          <c:val>
            <c:numRef>
              <c:f>deaths!$C$20:$BM$20</c:f>
            </c:numRef>
          </c:val>
        </c:ser>
        <c:ser>
          <c:idx val="4"/>
          <c:order val="4"/>
          <c:tx>
            <c:strRef>
              <c:f>deaths!$A$10:$B$10</c:f>
            </c:strRef>
          </c:tx>
          <c:spPr>
            <a:solidFill>
              <a:schemeClr val="accent5"/>
            </a:solidFill>
          </c:spPr>
          <c:cat>
            <c:strRef>
              <c:f>deaths!$C$1:$BM$1</c:f>
            </c:strRef>
          </c:cat>
          <c:val>
            <c:numRef>
              <c:f>deaths!$C$10:$BM$10</c:f>
            </c:numRef>
          </c:val>
        </c:ser>
        <c:overlap val="100"/>
        <c:axId val="1948575947"/>
        <c:axId val="736353799"/>
      </c:barChart>
      <c:catAx>
        <c:axId val="1948575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353799"/>
      </c:catAx>
      <c:valAx>
        <c:axId val="736353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8575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893481259"/>
        <c:axId val="835057565"/>
      </c:lineChart>
      <c:catAx>
        <c:axId val="893481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057565"/>
      </c:catAx>
      <c:valAx>
        <c:axId val="835057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81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deaths new 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'deaths-new'!$A$2:$B$2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'deaths-new'!$C$2:$BM$2</c:f>
            </c:numRef>
          </c:val>
          <c:smooth val="0"/>
        </c:ser>
        <c:ser>
          <c:idx val="1"/>
          <c:order val="1"/>
          <c:tx>
            <c:strRef>
              <c:f>'deaths-new'!$A$10:$B$10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'deaths-new'!$C$10:$BM$10</c:f>
            </c:numRef>
          </c:val>
          <c:smooth val="0"/>
        </c:ser>
        <c:ser>
          <c:idx val="2"/>
          <c:order val="2"/>
          <c:tx>
            <c:strRef>
              <c:f>'deaths-new'!$A$20:$B$20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'deaths-new'!$C$20:$BM$20</c:f>
            </c:numRef>
          </c:val>
          <c:smooth val="0"/>
        </c:ser>
        <c:ser>
          <c:idx val="3"/>
          <c:order val="3"/>
          <c:tx>
            <c:strRef>
              <c:f>'deaths-new'!$A$25:$B$25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'deaths-new'!$C$25:$BM$25</c:f>
            </c:numRef>
          </c:val>
          <c:smooth val="0"/>
        </c:ser>
        <c:ser>
          <c:idx val="4"/>
          <c:order val="4"/>
          <c:tx>
            <c:strRef>
              <c:f>'deaths-new'!$A$29:$B$29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'deaths-new'!$C$29:$BM$29</c:f>
            </c:numRef>
          </c:val>
          <c:smooth val="0"/>
        </c:ser>
        <c:ser>
          <c:idx val="5"/>
          <c:order val="5"/>
          <c:tx>
            <c:strRef>
              <c:f>'deaths-new'!$A$34:$B$34</c:f>
            </c:strRef>
          </c:tx>
          <c:marker>
            <c:symbol val="none"/>
          </c:marker>
          <c:cat>
            <c:strRef>
              <c:f>'deaths-new'!$C$1:$BM$1</c:f>
            </c:strRef>
          </c:cat>
          <c:val>
            <c:numRef>
              <c:f>'deaths-new'!$C$34:$BM$34</c:f>
            </c:numRef>
          </c:val>
          <c:smooth val="0"/>
        </c:ser>
        <c:axId val="975140993"/>
        <c:axId val="346566768"/>
      </c:lineChart>
      <c:catAx>
        <c:axId val="975140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566768"/>
      </c:catAx>
      <c:valAx>
        <c:axId val="346566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140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'deaths-new'!$A$24:$B$24</c:f>
            </c:strRef>
          </c:tx>
          <c:spPr>
            <a:solidFill>
              <a:schemeClr val="accent1"/>
            </a:solidFill>
          </c:spPr>
          <c:cat>
            <c:strRef>
              <c:f>'deaths-new'!$C$1:$BM$1</c:f>
            </c:strRef>
          </c:cat>
          <c:val>
            <c:numRef>
              <c:f>'deaths-new'!$C$24:$BM$24</c:f>
            </c:numRef>
          </c:val>
        </c:ser>
        <c:ser>
          <c:idx val="1"/>
          <c:order val="1"/>
          <c:tx>
            <c:strRef>
              <c:f>'deaths-new'!$A$25:$B$25</c:f>
            </c:strRef>
          </c:tx>
          <c:spPr>
            <a:solidFill>
              <a:schemeClr val="accent2"/>
            </a:solidFill>
          </c:spPr>
          <c:cat>
            <c:strRef>
              <c:f>'deaths-new'!$C$1:$BM$1</c:f>
            </c:strRef>
          </c:cat>
          <c:val>
            <c:numRef>
              <c:f>'deaths-new'!$C$25:$BM$25</c:f>
            </c:numRef>
          </c:val>
        </c:ser>
        <c:ser>
          <c:idx val="2"/>
          <c:order val="2"/>
          <c:tx>
            <c:strRef>
              <c:f>'deaths-new'!$A$26:$B$26</c:f>
            </c:strRef>
          </c:tx>
          <c:spPr>
            <a:solidFill>
              <a:schemeClr val="accent3"/>
            </a:solidFill>
          </c:spPr>
          <c:cat>
            <c:strRef>
              <c:f>'deaths-new'!$C$1:$BM$1</c:f>
            </c:strRef>
          </c:cat>
          <c:val>
            <c:numRef>
              <c:f>'deaths-new'!$C$26:$BM$26</c:f>
            </c:numRef>
          </c:val>
        </c:ser>
        <c:ser>
          <c:idx val="3"/>
          <c:order val="3"/>
          <c:tx>
            <c:strRef>
              <c:f>'deaths-new'!$A$27:$B$27</c:f>
            </c:strRef>
          </c:tx>
          <c:spPr>
            <a:solidFill>
              <a:schemeClr val="accent4"/>
            </a:solidFill>
          </c:spPr>
          <c:cat>
            <c:strRef>
              <c:f>'deaths-new'!$C$1:$BM$1</c:f>
            </c:strRef>
          </c:cat>
          <c:val>
            <c:numRef>
              <c:f>'deaths-new'!$C$27:$BM$27</c:f>
            </c:numRef>
          </c:val>
        </c:ser>
        <c:ser>
          <c:idx val="4"/>
          <c:order val="4"/>
          <c:tx>
            <c:strRef>
              <c:f>'deaths-new'!$A$28:$B$28</c:f>
            </c:strRef>
          </c:tx>
          <c:spPr>
            <a:solidFill>
              <a:schemeClr val="accent5"/>
            </a:solidFill>
          </c:spPr>
          <c:cat>
            <c:strRef>
              <c:f>'deaths-new'!$C$1:$BM$1</c:f>
            </c:strRef>
          </c:cat>
          <c:val>
            <c:numRef>
              <c:f>'deaths-new'!$C$28:$BM$28</c:f>
            </c:numRef>
          </c:val>
        </c:ser>
        <c:ser>
          <c:idx val="5"/>
          <c:order val="5"/>
          <c:tx>
            <c:strRef>
              <c:f>'deaths-new'!$A$29:$B$29</c:f>
            </c:strRef>
          </c:tx>
          <c:spPr>
            <a:solidFill>
              <a:schemeClr val="accent6"/>
            </a:solidFill>
          </c:spPr>
          <c:cat>
            <c:strRef>
              <c:f>'deaths-new'!$C$1:$BM$1</c:f>
            </c:strRef>
          </c:cat>
          <c:val>
            <c:numRef>
              <c:f>'deaths-new'!$C$29:$BM$29</c:f>
            </c:numRef>
          </c:val>
        </c:ser>
        <c:ser>
          <c:idx val="6"/>
          <c:order val="6"/>
          <c:tx>
            <c:strRef>
              <c:f>'deaths-new'!$A$30:$B$30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'deaths-new'!$C$30:$BM$30</c:f>
            </c:numRef>
          </c:val>
        </c:ser>
        <c:ser>
          <c:idx val="7"/>
          <c:order val="7"/>
          <c:tx>
            <c:strRef>
              <c:f>'deaths-new'!$A$31:$B$31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'deaths-new'!$C$31:$BM$31</c:f>
            </c:numRef>
          </c:val>
        </c:ser>
        <c:ser>
          <c:idx val="8"/>
          <c:order val="8"/>
          <c:tx>
            <c:strRef>
              <c:f>'deaths-new'!$A$32:$B$32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'deaths-new'!$C$32:$BM$32</c:f>
            </c:numRef>
          </c:val>
        </c:ser>
        <c:ser>
          <c:idx val="9"/>
          <c:order val="9"/>
          <c:tx>
            <c:strRef>
              <c:f>'deaths-new'!$A$33:$B$33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'deaths-new'!$C$33:$BM$33</c:f>
            </c:numRef>
          </c:val>
        </c:ser>
        <c:ser>
          <c:idx val="10"/>
          <c:order val="10"/>
          <c:tx>
            <c:strRef>
              <c:f>'deaths-new'!$A$34:$B$34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'deaths-new'!$C$1:$BM$1</c:f>
            </c:strRef>
          </c:cat>
          <c:val>
            <c:numRef>
              <c:f>'deaths-new'!$C$34:$BM$34</c:f>
            </c:numRef>
          </c:val>
        </c:ser>
        <c:overlap val="100"/>
        <c:axId val="1328888728"/>
        <c:axId val="406800915"/>
      </c:barChart>
      <c:catAx>
        <c:axId val="1328888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800915"/>
      </c:catAx>
      <c:valAx>
        <c:axId val="40680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888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confirmed log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confirmed!$A$2:$B$2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confirmed!$C$2:$BM$2</c:f>
            </c:numRef>
          </c:val>
          <c:smooth val="0"/>
        </c:ser>
        <c:ser>
          <c:idx val="1"/>
          <c:order val="1"/>
          <c:tx>
            <c:strRef>
              <c:f>confirmed!$A$20:$B$20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confirmed!$C$20:$BM$20</c:f>
            </c:numRef>
          </c:val>
          <c:smooth val="0"/>
        </c:ser>
        <c:ser>
          <c:idx val="2"/>
          <c:order val="2"/>
          <c:tx>
            <c:strRef>
              <c:f>confirmed!$A$23:$B$23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confirmed!$C$23:$BM$23</c:f>
            </c:numRef>
          </c:val>
          <c:smooth val="0"/>
        </c:ser>
        <c:ser>
          <c:idx val="3"/>
          <c:order val="3"/>
          <c:tx>
            <c:strRef>
              <c:f>confirmed!$A$24:$B$24</c:f>
            </c:strRef>
          </c:tx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confirmed!$C$24:$BM$24</c:f>
            </c:numRef>
          </c:val>
          <c:smooth val="0"/>
        </c:ser>
        <c:ser>
          <c:idx val="4"/>
          <c:order val="4"/>
          <c:tx>
            <c:strRef>
              <c:f>confirmed!$A$25:$B$25</c:f>
            </c:strRef>
          </c:tx>
          <c:spPr>
            <a:ln cmpd="sng" w="19050">
              <a:solidFill>
                <a:srgbClr val="C27BA0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confirmed!$C$25:$BM$25</c:f>
            </c:numRef>
          </c:val>
          <c:smooth val="0"/>
        </c:ser>
        <c:ser>
          <c:idx val="5"/>
          <c:order val="5"/>
          <c:tx>
            <c:strRef>
              <c:f>confirmed!$A$29:$B$29</c:f>
            </c:strRef>
          </c:tx>
          <c:spPr>
            <a:ln cmpd="sng" w="19050"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confirmed!$C$29:$BM$29</c:f>
            </c:numRef>
          </c:val>
          <c:smooth val="0"/>
        </c:ser>
        <c:ser>
          <c:idx val="6"/>
          <c:order val="6"/>
          <c:tx>
            <c:strRef>
              <c:f>confirmed!$A$34:$B$34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confirmed!$C$34:$BM$34</c:f>
            </c:numRef>
          </c:val>
          <c:smooth val="0"/>
        </c:ser>
        <c:ser>
          <c:idx val="7"/>
          <c:order val="7"/>
          <c:tx>
            <c:strRef>
              <c:f>confirmed!$A$10:$B$10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cat>
            <c:strRef>
              <c:f>confirmed!$C$1:$BM$1</c:f>
            </c:strRef>
          </c:cat>
          <c:val>
            <c:numRef>
              <c:f>confirmed!$C$10:$BM$10</c:f>
            </c:numRef>
          </c:val>
          <c:smooth val="0"/>
        </c:ser>
        <c:axId val="716649320"/>
        <c:axId val="2101178206"/>
      </c:lineChart>
      <c:catAx>
        <c:axId val="71664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178206"/>
      </c:catAx>
      <c:valAx>
        <c:axId val="2101178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6649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confirmed!$A$25</c:f>
            </c:strRef>
          </c:tx>
          <c:spPr>
            <a:solidFill>
              <a:schemeClr val="accent1"/>
            </a:solidFill>
          </c:spPr>
          <c:cat>
            <c:strRef>
              <c:f>confirmed!$B$1:$BM$1</c:f>
            </c:strRef>
          </c:cat>
          <c:val>
            <c:numRef>
              <c:f>confirmed!$B$25:$BM$25</c:f>
            </c:numRef>
          </c:val>
        </c:ser>
        <c:ser>
          <c:idx val="1"/>
          <c:order val="1"/>
          <c:tx>
            <c:strRef>
              <c:f>confirmed!$A$29</c:f>
            </c:strRef>
          </c:tx>
          <c:spPr>
            <a:solidFill>
              <a:schemeClr val="accent2"/>
            </a:solidFill>
          </c:spPr>
          <c:cat>
            <c:strRef>
              <c:f>confirmed!$B$1:$BM$1</c:f>
            </c:strRef>
          </c:cat>
          <c:val>
            <c:numRef>
              <c:f>confirmed!$B$29:$BM$29</c:f>
            </c:numRef>
          </c:val>
        </c:ser>
        <c:ser>
          <c:idx val="2"/>
          <c:order val="2"/>
          <c:tx>
            <c:strRef>
              <c:f>confirmed!$A$34</c:f>
            </c:strRef>
          </c:tx>
          <c:spPr>
            <a:solidFill>
              <a:schemeClr val="accent3"/>
            </a:solidFill>
          </c:spPr>
          <c:cat>
            <c:strRef>
              <c:f>confirmed!$B$1:$BM$1</c:f>
            </c:strRef>
          </c:cat>
          <c:val>
            <c:numRef>
              <c:f>confirmed!$B$34:$BM$34</c:f>
            </c:numRef>
          </c:val>
        </c:ser>
        <c:ser>
          <c:idx val="3"/>
          <c:order val="3"/>
          <c:tx>
            <c:strRef>
              <c:f>confirmed!$A$10</c:f>
            </c:strRef>
          </c:tx>
          <c:spPr>
            <a:solidFill>
              <a:schemeClr val="accent4"/>
            </a:solidFill>
          </c:spPr>
          <c:cat>
            <c:strRef>
              <c:f>confirmed!$B$1:$BM$1</c:f>
            </c:strRef>
          </c:cat>
          <c:val>
            <c:numRef>
              <c:f>confirmed!$B$10:$BM$10</c:f>
            </c:numRef>
          </c:val>
        </c:ser>
        <c:ser>
          <c:idx val="4"/>
          <c:order val="4"/>
          <c:tx>
            <c:strRef>
              <c:f>confirmed!$A$20</c:f>
            </c:strRef>
          </c:tx>
          <c:spPr>
            <a:solidFill>
              <a:schemeClr val="accent5"/>
            </a:solidFill>
          </c:spPr>
          <c:cat>
            <c:strRef>
              <c:f>confirmed!$B$1:$BM$1</c:f>
            </c:strRef>
          </c:cat>
          <c:val>
            <c:numRef>
              <c:f>confirmed!$B$20:$BM$20</c:f>
            </c:numRef>
          </c:val>
        </c:ser>
        <c:overlap val="100"/>
        <c:axId val="1565745771"/>
        <c:axId val="1179765157"/>
      </c:barChart>
      <c:catAx>
        <c:axId val="1565745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765157"/>
      </c:catAx>
      <c:valAx>
        <c:axId val="1179765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745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2"/>
          <c:order val="2"/>
          <c:tx>
            <c:strRef>
              <c:f>'confirmed-new(old)'!$A$21:$B$21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3"/>
          <c:order val="3"/>
          <c:tx>
            <c:strRef>
              <c:f>'confirmed-new(old)'!$A$22:$B$22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4"/>
          <c:order val="4"/>
          <c:tx>
            <c:strRef>
              <c:f>'confirmed-new(old)'!$A$23:$B$23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5"/>
          <c:order val="5"/>
          <c:tx>
            <c:strRef>
              <c:f>'confirmed-new(old)'!$A$24:$B$24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6"/>
          <c:order val="6"/>
          <c:tx>
            <c:strRef>
              <c:f>'confirmed-new(old)'!$A$25:$B$25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7"/>
          <c:order val="7"/>
          <c:tx>
            <c:strRef>
              <c:f>'confirmed-new(old)'!$A$29:$B$29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8"/>
          <c:order val="8"/>
          <c:tx>
            <c:strRef>
              <c:f>'confirmed-new(old)'!$A$34:$B$34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990644973"/>
        <c:axId val="823928797"/>
      </c:lineChart>
      <c:catAx>
        <c:axId val="990644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928797"/>
      </c:catAx>
      <c:valAx>
        <c:axId val="823928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644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'confirmed-new(old)'!$A$2:$B$2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'confirmed-new(old)'!$C$2:$Z$2</c:f>
            </c:numRef>
          </c:val>
          <c:smooth val="0"/>
        </c:ser>
        <c:ser>
          <c:idx val="1"/>
          <c:order val="1"/>
          <c:tx>
            <c:strRef>
              <c:f>'confirmed-new(old)'!$A$3:$B$3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'confirmed-new(old)'!$C$3:$Z$3</c:f>
            </c:numRef>
          </c:val>
          <c:smooth val="0"/>
        </c:ser>
        <c:ser>
          <c:idx val="2"/>
          <c:order val="2"/>
          <c:tx>
            <c:strRef>
              <c:f>'confirmed-new(old)'!$A$4:$B$4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'confirmed-new(old)'!$C$4:$Z$4</c:f>
            </c:numRef>
          </c:val>
          <c:smooth val="0"/>
        </c:ser>
        <c:ser>
          <c:idx val="3"/>
          <c:order val="3"/>
          <c:tx>
            <c:strRef>
              <c:f>'confirmed-new(old)'!$A$5:$B$5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'confirmed-new(old)'!$C$5:$Z$5</c:f>
            </c:numRef>
          </c:val>
          <c:smooth val="0"/>
        </c:ser>
        <c:ser>
          <c:idx val="4"/>
          <c:order val="4"/>
          <c:tx>
            <c:strRef>
              <c:f>'confirmed-new(old)'!$A$6:$B$6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'confirmed-new(old)'!$C$6:$Z$6</c:f>
            </c:numRef>
          </c:val>
          <c:smooth val="0"/>
        </c:ser>
        <c:ser>
          <c:idx val="5"/>
          <c:order val="5"/>
          <c:tx>
            <c:strRef>
              <c:f>'confirmed-new(old)'!$A$7:$B$7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'confirmed-new(old)'!$C$7:$Z$7</c:f>
            </c:numRef>
          </c:val>
          <c:smooth val="0"/>
        </c:ser>
        <c:ser>
          <c:idx val="6"/>
          <c:order val="6"/>
          <c:tx>
            <c:strRef>
              <c:f>'confirmed-new(old)'!$A$8:$B$8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'confirmed-new(old)'!$C$8:$Z$8</c:f>
            </c:numRef>
          </c:val>
          <c:smooth val="0"/>
        </c:ser>
        <c:ser>
          <c:idx val="7"/>
          <c:order val="7"/>
          <c:tx>
            <c:strRef>
              <c:f>'confirmed-new(old)'!$A$9:$B$9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'confirmed-new(old)'!$C$9:$Z$9</c:f>
            </c:numRef>
          </c:val>
          <c:smooth val="0"/>
        </c:ser>
        <c:ser>
          <c:idx val="8"/>
          <c:order val="8"/>
          <c:tx>
            <c:strRef>
              <c:f>'confirmed-new(old)'!$A$10:$B$10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'confirmed-new(old)'!$C$1:$Z$1</c:f>
            </c:strRef>
          </c:cat>
          <c:val>
            <c:numRef>
              <c:f>'confirmed-new(old)'!$C$10:$Z$10</c:f>
            </c:numRef>
          </c:val>
          <c:smooth val="0"/>
        </c:ser>
        <c:ser>
          <c:idx val="9"/>
          <c:order val="9"/>
          <c:tx>
            <c:strRef>
              <c:f>'confirmed-new(old)'!$A$11:$B$11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'confirmed-new(old)'!$C$11:$Z$11</c:f>
            </c:numRef>
          </c:val>
          <c:smooth val="0"/>
        </c:ser>
        <c:ser>
          <c:idx val="10"/>
          <c:order val="10"/>
          <c:tx>
            <c:strRef>
              <c:f>'confirmed-new(old)'!$A$12:$B$12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'confirmed-new(old)'!$C$12:$Z$12</c:f>
            </c:numRef>
          </c:val>
          <c:smooth val="0"/>
        </c:ser>
        <c:ser>
          <c:idx val="11"/>
          <c:order val="11"/>
          <c:tx>
            <c:strRef>
              <c:f>'confirmed-new(old)'!$A$13:$B$13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'confirmed-new(old)'!$C$13:$Z$13</c:f>
            </c:numRef>
          </c:val>
          <c:smooth val="0"/>
        </c:ser>
        <c:ser>
          <c:idx val="12"/>
          <c:order val="12"/>
          <c:tx>
            <c:strRef>
              <c:f>'confirmed-new(old)'!$A$14:$B$14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'confirmed-new(old)'!$C$14:$Z$14</c:f>
            </c:numRef>
          </c:val>
          <c:smooth val="0"/>
        </c:ser>
        <c:ser>
          <c:idx val="13"/>
          <c:order val="13"/>
          <c:tx>
            <c:strRef>
              <c:f>'confirmed-new(old)'!$A$15:$B$15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'confirmed-new(old)'!$C$15:$Z$15</c:f>
            </c:numRef>
          </c:val>
          <c:smooth val="0"/>
        </c:ser>
        <c:ser>
          <c:idx val="14"/>
          <c:order val="14"/>
          <c:tx>
            <c:strRef>
              <c:f>'confirmed-new(old)'!$A$16:$B$16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'confirmed-new(old)'!$C$16:$Z$16</c:f>
            </c:numRef>
          </c:val>
          <c:smooth val="0"/>
        </c:ser>
        <c:ser>
          <c:idx val="15"/>
          <c:order val="15"/>
          <c:tx>
            <c:strRef>
              <c:f>'confirmed-new(old)'!$A$17:$B$17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'confirmed-new(old)'!$C$17:$Z$17</c:f>
            </c:numRef>
          </c:val>
          <c:smooth val="0"/>
        </c:ser>
        <c:ser>
          <c:idx val="16"/>
          <c:order val="16"/>
          <c:tx>
            <c:strRef>
              <c:f>'confirmed-new(old)'!$A$18:$B$18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'confirmed-new(old)'!$C$18:$Z$18</c:f>
            </c:numRef>
          </c:val>
          <c:smooth val="0"/>
        </c:ser>
        <c:ser>
          <c:idx val="17"/>
          <c:order val="17"/>
          <c:tx>
            <c:strRef>
              <c:f>'confirmed-new(old)'!$A$19:$B$19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'confirmed-new(old)'!$C$19:$Z$19</c:f>
            </c:numRef>
          </c:val>
          <c:smooth val="0"/>
        </c:ser>
        <c:ser>
          <c:idx val="18"/>
          <c:order val="18"/>
          <c:tx>
            <c:strRef>
              <c:f>'confirmed-new(old)'!$A$20:$B$20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'confirmed-new(old)'!$C$20:$Z$20</c:f>
            </c:numRef>
          </c:val>
          <c:smooth val="0"/>
        </c:ser>
        <c:ser>
          <c:idx val="19"/>
          <c:order val="19"/>
          <c:tx>
            <c:strRef>
              <c:f>'confirmed-new(old)'!$A$21:$B$21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'confirmed-new(old)'!$C$21:$Z$21</c:f>
            </c:numRef>
          </c:val>
          <c:smooth val="0"/>
        </c:ser>
        <c:ser>
          <c:idx val="20"/>
          <c:order val="20"/>
          <c:tx>
            <c:strRef>
              <c:f>'confirmed-new(old)'!$A$22:$B$22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'confirmed-new(old)'!$C$22:$Z$22</c:f>
            </c:numRef>
          </c:val>
          <c:smooth val="0"/>
        </c:ser>
        <c:ser>
          <c:idx val="21"/>
          <c:order val="21"/>
          <c:tx>
            <c:strRef>
              <c:f>'confirmed-new(old)'!$A$23:$B$23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'confirmed-new(old)'!$C$23:$Z$23</c:f>
            </c:numRef>
          </c:val>
          <c:smooth val="0"/>
        </c:ser>
        <c:ser>
          <c:idx val="22"/>
          <c:order val="22"/>
          <c:tx>
            <c:strRef>
              <c:f>'confirmed-new(old)'!$A$24:$B$24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'confirmed-new(old)'!$C$24:$Z$24</c:f>
            </c:numRef>
          </c:val>
          <c:smooth val="0"/>
        </c:ser>
        <c:ser>
          <c:idx val="23"/>
          <c:order val="23"/>
          <c:tx>
            <c:strRef>
              <c:f>'confirmed-new(old)'!$A$25:$B$25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'confirmed-new(old)'!$C$25:$Z$25</c:f>
            </c:numRef>
          </c:val>
          <c:smooth val="0"/>
        </c:ser>
        <c:ser>
          <c:idx val="24"/>
          <c:order val="24"/>
          <c:tx>
            <c:strRef>
              <c:f>'confirmed-new(old)'!$A$26:$B$26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'confirmed-new(old)'!$C$26:$Z$26</c:f>
            </c:numRef>
          </c:val>
          <c:smooth val="0"/>
        </c:ser>
        <c:ser>
          <c:idx val="25"/>
          <c:order val="25"/>
          <c:tx>
            <c:strRef>
              <c:f>'confirmed-new(old)'!$A$27:$B$27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'confirmed-new(old)'!$C$27:$Z$27</c:f>
            </c:numRef>
          </c:val>
          <c:smooth val="0"/>
        </c:ser>
        <c:ser>
          <c:idx val="26"/>
          <c:order val="26"/>
          <c:tx>
            <c:strRef>
              <c:f>'confirmed-new(old)'!$A$28:$B$28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'confirmed-new(old)'!$C$28:$Z$28</c:f>
            </c:numRef>
          </c:val>
          <c:smooth val="0"/>
        </c:ser>
        <c:ser>
          <c:idx val="27"/>
          <c:order val="27"/>
          <c:tx>
            <c:strRef>
              <c:f>'confirmed-new(old)'!$A$29:$B$29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'confirmed-new(old)'!$C$29:$Z$29</c:f>
            </c:numRef>
          </c:val>
          <c:smooth val="0"/>
        </c:ser>
        <c:ser>
          <c:idx val="28"/>
          <c:order val="28"/>
          <c:tx>
            <c:strRef>
              <c:f>'confirmed-new(old)'!$A$30:$B$30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'confirmed-new(old)'!$C$30:$Z$30</c:f>
            </c:numRef>
          </c:val>
          <c:smooth val="0"/>
        </c:ser>
        <c:ser>
          <c:idx val="29"/>
          <c:order val="29"/>
          <c:tx>
            <c:strRef>
              <c:f>'confirmed-new(old)'!$A$31:$B$31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'confirmed-new(old)'!$C$31:$Z$31</c:f>
            </c:numRef>
          </c:val>
          <c:smooth val="0"/>
        </c:ser>
        <c:ser>
          <c:idx val="30"/>
          <c:order val="30"/>
          <c:tx>
            <c:strRef>
              <c:f>'confirmed-new(old)'!$A$32:$B$32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'confirmed-new(old)'!$C$32:$Z$32</c:f>
            </c:numRef>
          </c:val>
          <c:smooth val="0"/>
        </c:ser>
        <c:ser>
          <c:idx val="31"/>
          <c:order val="31"/>
          <c:tx>
            <c:strRef>
              <c:f>'confirmed-new(old)'!$A$33:$B$33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'confirmed-new(old)'!$C$33:$Z$33</c:f>
            </c:numRef>
          </c:val>
          <c:smooth val="0"/>
        </c:ser>
        <c:ser>
          <c:idx val="32"/>
          <c:order val="32"/>
          <c:tx>
            <c:strRef>
              <c:f>'confirmed-new(old)'!$A$34:$B$34</c:f>
            </c:strRef>
          </c:tx>
          <c:marker>
            <c:symbol val="none"/>
          </c:marker>
          <c:cat>
            <c:strRef>
              <c:f>'confirmed-new(old)'!$C$1:$Z$1</c:f>
            </c:strRef>
          </c:cat>
          <c:val>
            <c:numRef>
              <c:f>'confirmed-new(old)'!$C$34:$Z$34</c:f>
            </c:numRef>
          </c:val>
          <c:smooth val="0"/>
        </c:ser>
        <c:axId val="335254521"/>
        <c:axId val="308270833"/>
      </c:lineChart>
      <c:catAx>
        <c:axId val="335254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270833"/>
      </c:catAx>
      <c:valAx>
        <c:axId val="30827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54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'confirmed-new(old)'!$A$24:$B$24</c:f>
            </c:strRef>
          </c:tx>
          <c:spPr>
            <a:solidFill>
              <a:schemeClr val="accent1"/>
            </a:solidFill>
          </c:spPr>
          <c:cat>
            <c:strRef>
              <c:f>'confirmed-new(old)'!$C$1:$M$1</c:f>
            </c:strRef>
          </c:cat>
          <c:val>
            <c:numRef>
              <c:f>'confirmed-new(old)'!$C$24:$Z$24</c:f>
            </c:numRef>
          </c:val>
        </c:ser>
        <c:ser>
          <c:idx val="1"/>
          <c:order val="1"/>
          <c:tx>
            <c:strRef>
              <c:f>'confirmed-new(old)'!$A$25:$B$25</c:f>
            </c:strRef>
          </c:tx>
          <c:spPr>
            <a:solidFill>
              <a:schemeClr val="accent2"/>
            </a:solidFill>
          </c:spPr>
          <c:cat>
            <c:strRef>
              <c:f>'confirmed-new(old)'!$C$1:$M$1</c:f>
            </c:strRef>
          </c:cat>
          <c:val>
            <c:numRef>
              <c:f>'confirmed-new(old)'!$C$25:$Z$25</c:f>
            </c:numRef>
          </c:val>
        </c:ser>
        <c:ser>
          <c:idx val="2"/>
          <c:order val="2"/>
          <c:tx>
            <c:strRef>
              <c:f>'confirmed-new(old)'!$A$26:$B$26</c:f>
            </c:strRef>
          </c:tx>
          <c:spPr>
            <a:solidFill>
              <a:schemeClr val="accent3"/>
            </a:solidFill>
          </c:spPr>
          <c:cat>
            <c:strRef>
              <c:f>'confirmed-new(old)'!$C$1:$M$1</c:f>
            </c:strRef>
          </c:cat>
          <c:val>
            <c:numRef>
              <c:f>'confirmed-new(old)'!$C$26:$Z$26</c:f>
            </c:numRef>
          </c:val>
        </c:ser>
        <c:ser>
          <c:idx val="3"/>
          <c:order val="3"/>
          <c:tx>
            <c:strRef>
              <c:f>'confirmed-new(old)'!$A$27:$B$27</c:f>
            </c:strRef>
          </c:tx>
          <c:spPr>
            <a:solidFill>
              <a:schemeClr val="accent4"/>
            </a:solidFill>
          </c:spPr>
          <c:cat>
            <c:strRef>
              <c:f>'confirmed-new(old)'!$C$1:$M$1</c:f>
            </c:strRef>
          </c:cat>
          <c:val>
            <c:numRef>
              <c:f>'confirmed-new(old)'!$C$27:$Z$27</c:f>
            </c:numRef>
          </c:val>
        </c:ser>
        <c:ser>
          <c:idx val="4"/>
          <c:order val="4"/>
          <c:tx>
            <c:strRef>
              <c:f>'confirmed-new(old)'!$A$28:$B$28</c:f>
            </c:strRef>
          </c:tx>
          <c:spPr>
            <a:solidFill>
              <a:schemeClr val="accent5"/>
            </a:solidFill>
          </c:spPr>
          <c:cat>
            <c:strRef>
              <c:f>'confirmed-new(old)'!$C$1:$M$1</c:f>
            </c:strRef>
          </c:cat>
          <c:val>
            <c:numRef>
              <c:f>'confirmed-new(old)'!$C$28:$Z$28</c:f>
            </c:numRef>
          </c:val>
        </c:ser>
        <c:ser>
          <c:idx val="5"/>
          <c:order val="5"/>
          <c:tx>
            <c:strRef>
              <c:f>'confirmed-new(old)'!$A$29:$B$29</c:f>
            </c:strRef>
          </c:tx>
          <c:spPr>
            <a:solidFill>
              <a:schemeClr val="accent6"/>
            </a:solidFill>
          </c:spPr>
          <c:cat>
            <c:strRef>
              <c:f>'confirmed-new(old)'!$C$1:$M$1</c:f>
            </c:strRef>
          </c:cat>
          <c:val>
            <c:numRef>
              <c:f>'confirmed-new(old)'!$C$29:$Z$29</c:f>
            </c:numRef>
          </c:val>
        </c:ser>
        <c:ser>
          <c:idx val="6"/>
          <c:order val="6"/>
          <c:tx>
            <c:strRef>
              <c:f>'confirmed-new(old)'!$A$30:$B$30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'confirmed-new(old)'!$C$30:$Z$30</c:f>
            </c:numRef>
          </c:val>
        </c:ser>
        <c:ser>
          <c:idx val="7"/>
          <c:order val="7"/>
          <c:tx>
            <c:strRef>
              <c:f>'confirmed-new(old)'!$A$31:$B$31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'confirmed-new(old)'!$C$31:$Z$31</c:f>
            </c:numRef>
          </c:val>
        </c:ser>
        <c:ser>
          <c:idx val="8"/>
          <c:order val="8"/>
          <c:tx>
            <c:strRef>
              <c:f>'confirmed-new(old)'!$A$32:$B$32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'confirmed-new(old)'!$C$32:$Z$32</c:f>
            </c:numRef>
          </c:val>
        </c:ser>
        <c:ser>
          <c:idx val="9"/>
          <c:order val="9"/>
          <c:tx>
            <c:strRef>
              <c:f>'confirmed-new(old)'!$A$33:$B$33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'confirmed-new(old)'!$C$33:$Z$33</c:f>
            </c:numRef>
          </c:val>
        </c:ser>
        <c:ser>
          <c:idx val="10"/>
          <c:order val="10"/>
          <c:tx>
            <c:strRef>
              <c:f>'confirmed-new(old)'!$A$34:$B$34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'confirmed-new(old)'!$C$1:$M$1</c:f>
            </c:strRef>
          </c:cat>
          <c:val>
            <c:numRef>
              <c:f>'confirmed-new(old)'!$C$34:$Z$34</c:f>
            </c:numRef>
          </c:val>
        </c:ser>
        <c:ser>
          <c:idx val="11"/>
          <c:order val="11"/>
          <c:tx>
            <c:strRef>
              <c:f>'confirmed-new(old)'!$A$35:$B$35</c:f>
            </c:strRef>
          </c:tx>
          <c:cat>
            <c:strRef>
              <c:f>'confirmed-new(old)'!$C$1:$M$1</c:f>
            </c:strRef>
          </c:cat>
          <c:val>
            <c:numRef>
              <c:f>'confirmed-new(old)'!$C$35:$Z$35</c:f>
            </c:numRef>
          </c:val>
        </c:ser>
        <c:ser>
          <c:idx val="12"/>
          <c:order val="12"/>
          <c:tx>
            <c:strRef>
              <c:f>'confirmed-new(old)'!$A$36:$B$36</c:f>
            </c:strRef>
          </c:tx>
          <c:cat>
            <c:strRef>
              <c:f>'confirmed-new(old)'!$C$1:$M$1</c:f>
            </c:strRef>
          </c:cat>
          <c:val>
            <c:numRef>
              <c:f>'confirmed-new(old)'!$C$36:$Z$36</c:f>
            </c:numRef>
          </c:val>
        </c:ser>
        <c:ser>
          <c:idx val="13"/>
          <c:order val="13"/>
          <c:tx>
            <c:strRef>
              <c:f>'confirmed-new(old)'!$A$37:$B$37</c:f>
            </c:strRef>
          </c:tx>
          <c:cat>
            <c:strRef>
              <c:f>'confirmed-new(old)'!$C$1:$M$1</c:f>
            </c:strRef>
          </c:cat>
          <c:val>
            <c:numRef>
              <c:f>'confirmed-new(old)'!$C$37:$Z$37</c:f>
            </c:numRef>
          </c:val>
        </c:ser>
        <c:ser>
          <c:idx val="14"/>
          <c:order val="14"/>
          <c:tx>
            <c:strRef>
              <c:f>'confirmed-new(old)'!$A$38:$B$38</c:f>
            </c:strRef>
          </c:tx>
          <c:cat>
            <c:strRef>
              <c:f>'confirmed-new(old)'!$C$1:$M$1</c:f>
            </c:strRef>
          </c:cat>
          <c:val>
            <c:numRef>
              <c:f>'confirmed-new(old)'!$C$38:$Z$38</c:f>
            </c:numRef>
          </c:val>
        </c:ser>
        <c:ser>
          <c:idx val="15"/>
          <c:order val="15"/>
          <c:tx>
            <c:strRef>
              <c:f>'confirmed-new(old)'!$A$39:$B$39</c:f>
            </c:strRef>
          </c:tx>
          <c:cat>
            <c:strRef>
              <c:f>'confirmed-new(old)'!$C$1:$M$1</c:f>
            </c:strRef>
          </c:cat>
          <c:val>
            <c:numRef>
              <c:f>'confirmed-new(old)'!$C$39:$Z$39</c:f>
            </c:numRef>
          </c:val>
        </c:ser>
        <c:ser>
          <c:idx val="16"/>
          <c:order val="16"/>
          <c:tx>
            <c:strRef>
              <c:f>'confirmed-new(old)'!$A$40:$B$40</c:f>
            </c:strRef>
          </c:tx>
          <c:cat>
            <c:strRef>
              <c:f>'confirmed-new(old)'!$C$1:$M$1</c:f>
            </c:strRef>
          </c:cat>
          <c:val>
            <c:numRef>
              <c:f>'confirmed-new(old)'!$C$40:$Z$40</c:f>
            </c:numRef>
          </c:val>
        </c:ser>
        <c:ser>
          <c:idx val="17"/>
          <c:order val="17"/>
          <c:tx>
            <c:strRef>
              <c:f>'confirmed-new(old)'!$A$41:$B$41</c:f>
            </c:strRef>
          </c:tx>
          <c:cat>
            <c:strRef>
              <c:f>'confirmed-new(old)'!$C$1:$M$1</c:f>
            </c:strRef>
          </c:cat>
          <c:val>
            <c:numRef>
              <c:f>'confirmed-new(old)'!$C$41:$Z$41</c:f>
            </c:numRef>
          </c:val>
        </c:ser>
        <c:ser>
          <c:idx val="18"/>
          <c:order val="18"/>
          <c:tx>
            <c:strRef>
              <c:f>'confirmed-new(old)'!$A$42:$B$42</c:f>
            </c:strRef>
          </c:tx>
          <c:cat>
            <c:strRef>
              <c:f>'confirmed-new(old)'!$C$1:$M$1</c:f>
            </c:strRef>
          </c:cat>
          <c:val>
            <c:numRef>
              <c:f>'confirmed-new(old)'!$C$42:$Z$42</c:f>
            </c:numRef>
          </c:val>
        </c:ser>
        <c:ser>
          <c:idx val="19"/>
          <c:order val="19"/>
          <c:tx>
            <c:strRef>
              <c:f>'confirmed-new(old)'!$A$43:$B$43</c:f>
            </c:strRef>
          </c:tx>
          <c:cat>
            <c:strRef>
              <c:f>'confirmed-new(old)'!$C$1:$M$1</c:f>
            </c:strRef>
          </c:cat>
          <c:val>
            <c:numRef>
              <c:f>'confirmed-new(old)'!$C$43:$Z$43</c:f>
            </c:numRef>
          </c:val>
        </c:ser>
        <c:ser>
          <c:idx val="20"/>
          <c:order val="20"/>
          <c:tx>
            <c:strRef>
              <c:f>'confirmed-new(old)'!$A$44:$B$44</c:f>
            </c:strRef>
          </c:tx>
          <c:cat>
            <c:strRef>
              <c:f>'confirmed-new(old)'!$C$1:$M$1</c:f>
            </c:strRef>
          </c:cat>
          <c:val>
            <c:numRef>
              <c:f>'confirmed-new(old)'!$C$44:$Z$44</c:f>
            </c:numRef>
          </c:val>
        </c:ser>
        <c:ser>
          <c:idx val="21"/>
          <c:order val="21"/>
          <c:tx>
            <c:strRef>
              <c:f>'confirmed-new(old)'!$A$45:$B$45</c:f>
            </c:strRef>
          </c:tx>
          <c:cat>
            <c:strRef>
              <c:f>'confirmed-new(old)'!$C$1:$M$1</c:f>
            </c:strRef>
          </c:cat>
          <c:val>
            <c:numRef>
              <c:f>'confirmed-new(old)'!$C$45:$Z$45</c:f>
            </c:numRef>
          </c:val>
        </c:ser>
        <c:ser>
          <c:idx val="22"/>
          <c:order val="22"/>
          <c:tx>
            <c:strRef>
              <c:f>'confirmed-new(old)'!$A$46:$B$46</c:f>
            </c:strRef>
          </c:tx>
          <c:cat>
            <c:strRef>
              <c:f>'confirmed-new(old)'!$C$1:$M$1</c:f>
            </c:strRef>
          </c:cat>
          <c:val>
            <c:numRef>
              <c:f>'confirmed-new(old)'!$C$46:$Z$46</c:f>
            </c:numRef>
          </c:val>
        </c:ser>
        <c:ser>
          <c:idx val="23"/>
          <c:order val="23"/>
          <c:tx>
            <c:strRef>
              <c:f>'confirmed-new(old)'!$A$47:$B$47</c:f>
            </c:strRef>
          </c:tx>
          <c:cat>
            <c:strRef>
              <c:f>'confirmed-new(old)'!$C$1:$M$1</c:f>
            </c:strRef>
          </c:cat>
          <c:val>
            <c:numRef>
              <c:f>'confirmed-new(old)'!$C$47:$Z$47</c:f>
            </c:numRef>
          </c:val>
        </c:ser>
        <c:ser>
          <c:idx val="24"/>
          <c:order val="24"/>
          <c:tx>
            <c:strRef>
              <c:f>'confirmed-new(old)'!$A$48:$B$48</c:f>
            </c:strRef>
          </c:tx>
          <c:cat>
            <c:strRef>
              <c:f>'confirmed-new(old)'!$C$1:$M$1</c:f>
            </c:strRef>
          </c:cat>
          <c:val>
            <c:numRef>
              <c:f>'confirmed-new(old)'!$C$48:$Z$48</c:f>
            </c:numRef>
          </c:val>
        </c:ser>
        <c:ser>
          <c:idx val="25"/>
          <c:order val="25"/>
          <c:tx>
            <c:strRef>
              <c:f>'confirmed-new(old)'!$A$49:$B$49</c:f>
            </c:strRef>
          </c:tx>
          <c:cat>
            <c:strRef>
              <c:f>'confirmed-new(old)'!$C$1:$M$1</c:f>
            </c:strRef>
          </c:cat>
          <c:val>
            <c:numRef>
              <c:f>'confirmed-new(old)'!$C$49:$Z$49</c:f>
            </c:numRef>
          </c:val>
        </c:ser>
        <c:ser>
          <c:idx val="26"/>
          <c:order val="26"/>
          <c:tx>
            <c:strRef>
              <c:f>'confirmed-new(old)'!$A$50:$B$50</c:f>
            </c:strRef>
          </c:tx>
          <c:cat>
            <c:strRef>
              <c:f>'confirmed-new(old)'!$C$1:$M$1</c:f>
            </c:strRef>
          </c:cat>
          <c:val>
            <c:numRef>
              <c:f>'confirmed-new(old)'!$C$50:$Z$50</c:f>
            </c:numRef>
          </c:val>
        </c:ser>
        <c:ser>
          <c:idx val="27"/>
          <c:order val="27"/>
          <c:tx>
            <c:strRef>
              <c:f>'confirmed-new(old)'!$A$51:$B$51</c:f>
            </c:strRef>
          </c:tx>
          <c:cat>
            <c:strRef>
              <c:f>'confirmed-new(old)'!$C$1:$M$1</c:f>
            </c:strRef>
          </c:cat>
          <c:val>
            <c:numRef>
              <c:f>'confirmed-new(old)'!$C$51:$Z$51</c:f>
            </c:numRef>
          </c:val>
        </c:ser>
        <c:ser>
          <c:idx val="28"/>
          <c:order val="28"/>
          <c:tx>
            <c:strRef>
              <c:f>'confirmed-new(old)'!$A$52:$B$52</c:f>
            </c:strRef>
          </c:tx>
          <c:cat>
            <c:strRef>
              <c:f>'confirmed-new(old)'!$C$1:$M$1</c:f>
            </c:strRef>
          </c:cat>
          <c:val>
            <c:numRef>
              <c:f>'confirmed-new(old)'!$C$52:$Z$52</c:f>
            </c:numRef>
          </c:val>
        </c:ser>
        <c:ser>
          <c:idx val="29"/>
          <c:order val="29"/>
          <c:tx>
            <c:strRef>
              <c:f>'confirmed-new(old)'!$A$53:$B$53</c:f>
            </c:strRef>
          </c:tx>
          <c:cat>
            <c:strRef>
              <c:f>'confirmed-new(old)'!$C$1:$M$1</c:f>
            </c:strRef>
          </c:cat>
          <c:val>
            <c:numRef>
              <c:f>'confirmed-new(old)'!$C$53:$Z$53</c:f>
            </c:numRef>
          </c:val>
        </c:ser>
        <c:ser>
          <c:idx val="30"/>
          <c:order val="30"/>
          <c:tx>
            <c:strRef>
              <c:f>'confirmed-new(old)'!$A$54:$B$54</c:f>
            </c:strRef>
          </c:tx>
          <c:cat>
            <c:strRef>
              <c:f>'confirmed-new(old)'!$C$1:$M$1</c:f>
            </c:strRef>
          </c:cat>
          <c:val>
            <c:numRef>
              <c:f>'confirmed-new(old)'!$C$54:$Z$54</c:f>
            </c:numRef>
          </c:val>
        </c:ser>
        <c:ser>
          <c:idx val="31"/>
          <c:order val="31"/>
          <c:tx>
            <c:strRef>
              <c:f>'confirmed-new(old)'!$A$55:$B$55</c:f>
            </c:strRef>
          </c:tx>
          <c:cat>
            <c:strRef>
              <c:f>'confirmed-new(old)'!$C$1:$M$1</c:f>
            </c:strRef>
          </c:cat>
          <c:val>
            <c:numRef>
              <c:f>'confirmed-new(old)'!$C$55:$Z$55</c:f>
            </c:numRef>
          </c:val>
        </c:ser>
        <c:ser>
          <c:idx val="32"/>
          <c:order val="32"/>
          <c:tx>
            <c:strRef>
              <c:f>'confirmed-new(old)'!$A$56:$B$56</c:f>
            </c:strRef>
          </c:tx>
          <c:cat>
            <c:strRef>
              <c:f>'confirmed-new(old)'!$C$1:$M$1</c:f>
            </c:strRef>
          </c:cat>
          <c:val>
            <c:numRef>
              <c:f>'confirmed-new(old)'!$C$56:$Z$56</c:f>
            </c:numRef>
          </c:val>
        </c:ser>
        <c:ser>
          <c:idx val="33"/>
          <c:order val="33"/>
          <c:tx>
            <c:strRef>
              <c:f>'confirmed-new(old)'!$A$57:$B$57</c:f>
            </c:strRef>
          </c:tx>
          <c:cat>
            <c:strRef>
              <c:f>'confirmed-new(old)'!$C$1:$M$1</c:f>
            </c:strRef>
          </c:cat>
          <c:val>
            <c:numRef>
              <c:f>'confirmed-new(old)'!$C$57:$Z$57</c:f>
            </c:numRef>
          </c:val>
        </c:ser>
        <c:ser>
          <c:idx val="34"/>
          <c:order val="34"/>
          <c:tx>
            <c:strRef>
              <c:f>'confirmed-new(old)'!$A$58:$B$58</c:f>
            </c:strRef>
          </c:tx>
          <c:cat>
            <c:strRef>
              <c:f>'confirmed-new(old)'!$C$1:$M$1</c:f>
            </c:strRef>
          </c:cat>
          <c:val>
            <c:numRef>
              <c:f>'confirmed-new(old)'!$C$58:$Z$58</c:f>
            </c:numRef>
          </c:val>
        </c:ser>
        <c:ser>
          <c:idx val="35"/>
          <c:order val="35"/>
          <c:tx>
            <c:strRef>
              <c:f>'confirmed-new(old)'!$A$59:$B$59</c:f>
            </c:strRef>
          </c:tx>
          <c:cat>
            <c:strRef>
              <c:f>'confirmed-new(old)'!$C$1:$M$1</c:f>
            </c:strRef>
          </c:cat>
          <c:val>
            <c:numRef>
              <c:f>'confirmed-new(old)'!$C$59:$Z$59</c:f>
            </c:numRef>
          </c:val>
        </c:ser>
        <c:ser>
          <c:idx val="36"/>
          <c:order val="36"/>
          <c:tx>
            <c:strRef>
              <c:f>'confirmed-new(old)'!$A$60:$B$60</c:f>
            </c:strRef>
          </c:tx>
          <c:cat>
            <c:strRef>
              <c:f>'confirmed-new(old)'!$C$1:$M$1</c:f>
            </c:strRef>
          </c:cat>
          <c:val>
            <c:numRef>
              <c:f>'confirmed-new(old)'!$C$60:$Z$60</c:f>
            </c:numRef>
          </c:val>
        </c:ser>
        <c:ser>
          <c:idx val="37"/>
          <c:order val="37"/>
          <c:tx>
            <c:strRef>
              <c:f>'confirmed-new(old)'!$A$61:$B$61</c:f>
            </c:strRef>
          </c:tx>
          <c:cat>
            <c:strRef>
              <c:f>'confirmed-new(old)'!$C$1:$M$1</c:f>
            </c:strRef>
          </c:cat>
          <c:val>
            <c:numRef>
              <c:f>'confirmed-new(old)'!$C$61:$Z$61</c:f>
            </c:numRef>
          </c:val>
        </c:ser>
        <c:ser>
          <c:idx val="38"/>
          <c:order val="38"/>
          <c:tx>
            <c:strRef>
              <c:f>'confirmed-new(old)'!$A$62:$B$62</c:f>
            </c:strRef>
          </c:tx>
          <c:cat>
            <c:strRef>
              <c:f>'confirmed-new(old)'!$C$1:$M$1</c:f>
            </c:strRef>
          </c:cat>
          <c:val>
            <c:numRef>
              <c:f>'confirmed-new(old)'!$C$62:$Z$62</c:f>
            </c:numRef>
          </c:val>
        </c:ser>
        <c:ser>
          <c:idx val="39"/>
          <c:order val="39"/>
          <c:tx>
            <c:strRef>
              <c:f>'confirmed-new(old)'!$A$63:$B$63</c:f>
            </c:strRef>
          </c:tx>
          <c:cat>
            <c:strRef>
              <c:f>'confirmed-new(old)'!$C$1:$M$1</c:f>
            </c:strRef>
          </c:cat>
          <c:val>
            <c:numRef>
              <c:f>'confirmed-new(old)'!$C$63:$Z$63</c:f>
            </c:numRef>
          </c:val>
        </c:ser>
        <c:ser>
          <c:idx val="40"/>
          <c:order val="40"/>
          <c:tx>
            <c:strRef>
              <c:f>'confirmed-new(old)'!$A$64:$B$64</c:f>
            </c:strRef>
          </c:tx>
          <c:cat>
            <c:strRef>
              <c:f>'confirmed-new(old)'!$C$1:$M$1</c:f>
            </c:strRef>
          </c:cat>
          <c:val>
            <c:numRef>
              <c:f>'confirmed-new(old)'!$C$64:$Z$64</c:f>
            </c:numRef>
          </c:val>
        </c:ser>
        <c:ser>
          <c:idx val="41"/>
          <c:order val="41"/>
          <c:tx>
            <c:strRef>
              <c:f>'confirmed-new(old)'!$A$65:$B$65</c:f>
            </c:strRef>
          </c:tx>
          <c:cat>
            <c:strRef>
              <c:f>'confirmed-new(old)'!$C$1:$M$1</c:f>
            </c:strRef>
          </c:cat>
          <c:val>
            <c:numRef>
              <c:f>'confirmed-new(old)'!$C$65:$Z$65</c:f>
            </c:numRef>
          </c:val>
        </c:ser>
        <c:ser>
          <c:idx val="42"/>
          <c:order val="42"/>
          <c:tx>
            <c:strRef>
              <c:f>'confirmed-new(old)'!$A$66:$B$66</c:f>
            </c:strRef>
          </c:tx>
          <c:cat>
            <c:strRef>
              <c:f>'confirmed-new(old)'!$C$1:$M$1</c:f>
            </c:strRef>
          </c:cat>
          <c:val>
            <c:numRef>
              <c:f>'confirmed-new(old)'!$C$66:$Z$66</c:f>
            </c:numRef>
          </c:val>
        </c:ser>
        <c:ser>
          <c:idx val="43"/>
          <c:order val="43"/>
          <c:tx>
            <c:strRef>
              <c:f>'confirmed-new(old)'!$A$67:$B$67</c:f>
            </c:strRef>
          </c:tx>
          <c:cat>
            <c:strRef>
              <c:f>'confirmed-new(old)'!$C$1:$M$1</c:f>
            </c:strRef>
          </c:cat>
          <c:val>
            <c:numRef>
              <c:f>'confirmed-new(old)'!$C$67:$Z$67</c:f>
            </c:numRef>
          </c:val>
        </c:ser>
        <c:ser>
          <c:idx val="44"/>
          <c:order val="44"/>
          <c:tx>
            <c:strRef>
              <c:f>'confirmed-new(old)'!$A$68:$B$68</c:f>
            </c:strRef>
          </c:tx>
          <c:cat>
            <c:strRef>
              <c:f>'confirmed-new(old)'!$C$1:$M$1</c:f>
            </c:strRef>
          </c:cat>
          <c:val>
            <c:numRef>
              <c:f>'confirmed-new(old)'!$C$68:$Z$68</c:f>
            </c:numRef>
          </c:val>
        </c:ser>
        <c:ser>
          <c:idx val="45"/>
          <c:order val="45"/>
          <c:tx>
            <c:strRef>
              <c:f>'confirmed-new(old)'!$A$69:$B$69</c:f>
            </c:strRef>
          </c:tx>
          <c:cat>
            <c:strRef>
              <c:f>'confirmed-new(old)'!$C$1:$M$1</c:f>
            </c:strRef>
          </c:cat>
          <c:val>
            <c:numRef>
              <c:f>'confirmed-new(old)'!$C$69:$Z$69</c:f>
            </c:numRef>
          </c:val>
        </c:ser>
        <c:ser>
          <c:idx val="46"/>
          <c:order val="46"/>
          <c:tx>
            <c:strRef>
              <c:f>'confirmed-new(old)'!$A$70:$B$70</c:f>
            </c:strRef>
          </c:tx>
          <c:cat>
            <c:strRef>
              <c:f>'confirmed-new(old)'!$C$1:$M$1</c:f>
            </c:strRef>
          </c:cat>
          <c:val>
            <c:numRef>
              <c:f>'confirmed-new(old)'!$C$70:$Z$70</c:f>
            </c:numRef>
          </c:val>
        </c:ser>
        <c:ser>
          <c:idx val="47"/>
          <c:order val="47"/>
          <c:tx>
            <c:strRef>
              <c:f>'confirmed-new(old)'!$A$71:$B$71</c:f>
            </c:strRef>
          </c:tx>
          <c:cat>
            <c:strRef>
              <c:f>'confirmed-new(old)'!$C$1:$M$1</c:f>
            </c:strRef>
          </c:cat>
          <c:val>
            <c:numRef>
              <c:f>'confirmed-new(old)'!$C$71:$Z$71</c:f>
            </c:numRef>
          </c:val>
        </c:ser>
        <c:ser>
          <c:idx val="48"/>
          <c:order val="48"/>
          <c:tx>
            <c:strRef>
              <c:f>'confirmed-new(old)'!$A$72:$B$72</c:f>
            </c:strRef>
          </c:tx>
          <c:cat>
            <c:strRef>
              <c:f>'confirmed-new(old)'!$C$1:$M$1</c:f>
            </c:strRef>
          </c:cat>
          <c:val>
            <c:numRef>
              <c:f>'confirmed-new(old)'!$C$72:$Z$72</c:f>
            </c:numRef>
          </c:val>
        </c:ser>
        <c:ser>
          <c:idx val="49"/>
          <c:order val="49"/>
          <c:tx>
            <c:strRef>
              <c:f>'confirmed-new(old)'!$A$73:$B$73</c:f>
            </c:strRef>
          </c:tx>
          <c:cat>
            <c:strRef>
              <c:f>'confirmed-new(old)'!$C$1:$M$1</c:f>
            </c:strRef>
          </c:cat>
          <c:val>
            <c:numRef>
              <c:f>'confirmed-new(old)'!$C$73:$Z$73</c:f>
            </c:numRef>
          </c:val>
        </c:ser>
        <c:ser>
          <c:idx val="50"/>
          <c:order val="50"/>
          <c:tx>
            <c:strRef>
              <c:f>'confirmed-new(old)'!$A$74:$B$74</c:f>
            </c:strRef>
          </c:tx>
          <c:cat>
            <c:strRef>
              <c:f>'confirmed-new(old)'!$C$1:$M$1</c:f>
            </c:strRef>
          </c:cat>
          <c:val>
            <c:numRef>
              <c:f>'confirmed-new(old)'!$C$74:$Z$74</c:f>
            </c:numRef>
          </c:val>
        </c:ser>
        <c:ser>
          <c:idx val="51"/>
          <c:order val="51"/>
          <c:tx>
            <c:strRef>
              <c:f>'confirmed-new(old)'!$A$75:$B$75</c:f>
            </c:strRef>
          </c:tx>
          <c:cat>
            <c:strRef>
              <c:f>'confirmed-new(old)'!$C$1:$M$1</c:f>
            </c:strRef>
          </c:cat>
          <c:val>
            <c:numRef>
              <c:f>'confirmed-new(old)'!$C$75:$Z$75</c:f>
            </c:numRef>
          </c:val>
        </c:ser>
        <c:ser>
          <c:idx val="52"/>
          <c:order val="52"/>
          <c:tx>
            <c:strRef>
              <c:f>'confirmed-new(old)'!$A$76:$B$76</c:f>
            </c:strRef>
          </c:tx>
          <c:cat>
            <c:strRef>
              <c:f>'confirmed-new(old)'!$C$1:$M$1</c:f>
            </c:strRef>
          </c:cat>
          <c:val>
            <c:numRef>
              <c:f>'confirmed-new(old)'!$C$76:$Z$76</c:f>
            </c:numRef>
          </c:val>
        </c:ser>
        <c:ser>
          <c:idx val="53"/>
          <c:order val="53"/>
          <c:tx>
            <c:strRef>
              <c:f>'confirmed-new(old)'!$A$77:$B$77</c:f>
            </c:strRef>
          </c:tx>
          <c:cat>
            <c:strRef>
              <c:f>'confirmed-new(old)'!$C$1:$M$1</c:f>
            </c:strRef>
          </c:cat>
          <c:val>
            <c:numRef>
              <c:f>'confirmed-new(old)'!$C$77:$Z$77</c:f>
            </c:numRef>
          </c:val>
        </c:ser>
        <c:ser>
          <c:idx val="54"/>
          <c:order val="54"/>
          <c:tx>
            <c:strRef>
              <c:f>'confirmed-new(old)'!$A$78:$B$78</c:f>
            </c:strRef>
          </c:tx>
          <c:cat>
            <c:strRef>
              <c:f>'confirmed-new(old)'!$C$1:$M$1</c:f>
            </c:strRef>
          </c:cat>
          <c:val>
            <c:numRef>
              <c:f>'confirmed-new(old)'!$C$78:$Z$78</c:f>
            </c:numRef>
          </c:val>
        </c:ser>
        <c:ser>
          <c:idx val="55"/>
          <c:order val="55"/>
          <c:tx>
            <c:strRef>
              <c:f>'confirmed-new(old)'!$A$79:$B$79</c:f>
            </c:strRef>
          </c:tx>
          <c:cat>
            <c:strRef>
              <c:f>'confirmed-new(old)'!$C$1:$M$1</c:f>
            </c:strRef>
          </c:cat>
          <c:val>
            <c:numRef>
              <c:f>'confirmed-new(old)'!$C$79:$Z$79</c:f>
            </c:numRef>
          </c:val>
        </c:ser>
        <c:ser>
          <c:idx val="56"/>
          <c:order val="56"/>
          <c:tx>
            <c:strRef>
              <c:f>'confirmed-new(old)'!$A$80:$B$80</c:f>
            </c:strRef>
          </c:tx>
          <c:cat>
            <c:strRef>
              <c:f>'confirmed-new(old)'!$C$1:$M$1</c:f>
            </c:strRef>
          </c:cat>
          <c:val>
            <c:numRef>
              <c:f>'confirmed-new(old)'!$C$80:$Z$80</c:f>
            </c:numRef>
          </c:val>
        </c:ser>
        <c:ser>
          <c:idx val="57"/>
          <c:order val="57"/>
          <c:tx>
            <c:strRef>
              <c:f>'confirmed-new(old)'!$A$81:$B$81</c:f>
            </c:strRef>
          </c:tx>
          <c:cat>
            <c:strRef>
              <c:f>'confirmed-new(old)'!$C$1:$M$1</c:f>
            </c:strRef>
          </c:cat>
          <c:val>
            <c:numRef>
              <c:f>'confirmed-new(old)'!$C$81:$Z$81</c:f>
            </c:numRef>
          </c:val>
        </c:ser>
        <c:ser>
          <c:idx val="58"/>
          <c:order val="58"/>
          <c:tx>
            <c:strRef>
              <c:f>'confirmed-new(old)'!$A$82:$B$82</c:f>
            </c:strRef>
          </c:tx>
          <c:cat>
            <c:strRef>
              <c:f>'confirmed-new(old)'!$C$1:$M$1</c:f>
            </c:strRef>
          </c:cat>
          <c:val>
            <c:numRef>
              <c:f>'confirmed-new(old)'!$C$82:$Z$82</c:f>
            </c:numRef>
          </c:val>
        </c:ser>
        <c:ser>
          <c:idx val="59"/>
          <c:order val="59"/>
          <c:tx>
            <c:strRef>
              <c:f>'confirmed-new(old)'!$A$83:$B$83</c:f>
            </c:strRef>
          </c:tx>
          <c:cat>
            <c:strRef>
              <c:f>'confirmed-new(old)'!$C$1:$M$1</c:f>
            </c:strRef>
          </c:cat>
          <c:val>
            <c:numRef>
              <c:f>'confirmed-new(old)'!$C$83:$Z$83</c:f>
            </c:numRef>
          </c:val>
        </c:ser>
        <c:ser>
          <c:idx val="60"/>
          <c:order val="60"/>
          <c:tx>
            <c:strRef>
              <c:f>'confirmed-new(old)'!$A$84:$B$84</c:f>
            </c:strRef>
          </c:tx>
          <c:cat>
            <c:strRef>
              <c:f>'confirmed-new(old)'!$C$1:$M$1</c:f>
            </c:strRef>
          </c:cat>
          <c:val>
            <c:numRef>
              <c:f>'confirmed-new(old)'!$C$84:$Z$84</c:f>
            </c:numRef>
          </c:val>
        </c:ser>
        <c:ser>
          <c:idx val="61"/>
          <c:order val="61"/>
          <c:tx>
            <c:strRef>
              <c:f>'confirmed-new(old)'!$A$85:$B$85</c:f>
            </c:strRef>
          </c:tx>
          <c:cat>
            <c:strRef>
              <c:f>'confirmed-new(old)'!$C$1:$M$1</c:f>
            </c:strRef>
          </c:cat>
          <c:val>
            <c:numRef>
              <c:f>'confirmed-new(old)'!$C$85:$Z$85</c:f>
            </c:numRef>
          </c:val>
        </c:ser>
        <c:ser>
          <c:idx val="62"/>
          <c:order val="62"/>
          <c:tx>
            <c:strRef>
              <c:f>'confirmed-new(old)'!$A$86:$B$86</c:f>
            </c:strRef>
          </c:tx>
          <c:cat>
            <c:strRef>
              <c:f>'confirmed-new(old)'!$C$1:$M$1</c:f>
            </c:strRef>
          </c:cat>
          <c:val>
            <c:numRef>
              <c:f>'confirmed-new(old)'!$C$86:$Z$86</c:f>
            </c:numRef>
          </c:val>
        </c:ser>
        <c:ser>
          <c:idx val="63"/>
          <c:order val="63"/>
          <c:tx>
            <c:strRef>
              <c:f>'confirmed-new(old)'!$A$87:$B$87</c:f>
            </c:strRef>
          </c:tx>
          <c:cat>
            <c:strRef>
              <c:f>'confirmed-new(old)'!$C$1:$M$1</c:f>
            </c:strRef>
          </c:cat>
          <c:val>
            <c:numRef>
              <c:f>'confirmed-new(old)'!$C$87:$Z$87</c:f>
            </c:numRef>
          </c:val>
        </c:ser>
        <c:ser>
          <c:idx val="64"/>
          <c:order val="64"/>
          <c:tx>
            <c:strRef>
              <c:f>'confirmed-new(old)'!$A$88:$B$88</c:f>
            </c:strRef>
          </c:tx>
          <c:cat>
            <c:strRef>
              <c:f>'confirmed-new(old)'!$C$1:$M$1</c:f>
            </c:strRef>
          </c:cat>
          <c:val>
            <c:numRef>
              <c:f>'confirmed-new(old)'!$C$88:$Z$88</c:f>
            </c:numRef>
          </c:val>
        </c:ser>
        <c:ser>
          <c:idx val="65"/>
          <c:order val="65"/>
          <c:tx>
            <c:strRef>
              <c:f>'confirmed-new(old)'!$A$89:$B$89</c:f>
            </c:strRef>
          </c:tx>
          <c:cat>
            <c:strRef>
              <c:f>'confirmed-new(old)'!$C$1:$M$1</c:f>
            </c:strRef>
          </c:cat>
          <c:val>
            <c:numRef>
              <c:f>'confirmed-new(old)'!$C$89:$Z$89</c:f>
            </c:numRef>
          </c:val>
        </c:ser>
        <c:ser>
          <c:idx val="66"/>
          <c:order val="66"/>
          <c:tx>
            <c:strRef>
              <c:f>'confirmed-new(old)'!$A$90:$B$90</c:f>
            </c:strRef>
          </c:tx>
          <c:cat>
            <c:strRef>
              <c:f>'confirmed-new(old)'!$C$1:$M$1</c:f>
            </c:strRef>
          </c:cat>
          <c:val>
            <c:numRef>
              <c:f>'confirmed-new(old)'!$C$90:$Z$90</c:f>
            </c:numRef>
          </c:val>
        </c:ser>
        <c:ser>
          <c:idx val="67"/>
          <c:order val="67"/>
          <c:tx>
            <c:strRef>
              <c:f>'confirmed-new(old)'!$A$91:$B$91</c:f>
            </c:strRef>
          </c:tx>
          <c:cat>
            <c:strRef>
              <c:f>'confirmed-new(old)'!$C$1:$M$1</c:f>
            </c:strRef>
          </c:cat>
          <c:val>
            <c:numRef>
              <c:f>'confirmed-new(old)'!$C$91:$Z$91</c:f>
            </c:numRef>
          </c:val>
        </c:ser>
        <c:ser>
          <c:idx val="68"/>
          <c:order val="68"/>
          <c:tx>
            <c:strRef>
              <c:f>'confirmed-new(old)'!$A$92:$B$92</c:f>
            </c:strRef>
          </c:tx>
          <c:cat>
            <c:strRef>
              <c:f>'confirmed-new(old)'!$C$1:$M$1</c:f>
            </c:strRef>
          </c:cat>
          <c:val>
            <c:numRef>
              <c:f>'confirmed-new(old)'!$C$92:$Z$92</c:f>
            </c:numRef>
          </c:val>
        </c:ser>
        <c:ser>
          <c:idx val="69"/>
          <c:order val="69"/>
          <c:tx>
            <c:strRef>
              <c:f>'confirmed-new(old)'!$A$93:$B$93</c:f>
            </c:strRef>
          </c:tx>
          <c:cat>
            <c:strRef>
              <c:f>'confirmed-new(old)'!$C$1:$M$1</c:f>
            </c:strRef>
          </c:cat>
          <c:val>
            <c:numRef>
              <c:f>'confirmed-new(old)'!$C$93:$Z$93</c:f>
            </c:numRef>
          </c:val>
        </c:ser>
        <c:ser>
          <c:idx val="70"/>
          <c:order val="70"/>
          <c:tx>
            <c:strRef>
              <c:f>'confirmed-new(old)'!$A$94:$B$94</c:f>
            </c:strRef>
          </c:tx>
          <c:cat>
            <c:strRef>
              <c:f>'confirmed-new(old)'!$C$1:$M$1</c:f>
            </c:strRef>
          </c:cat>
          <c:val>
            <c:numRef>
              <c:f>'confirmed-new(old)'!$C$94:$Z$94</c:f>
            </c:numRef>
          </c:val>
        </c:ser>
        <c:ser>
          <c:idx val="71"/>
          <c:order val="71"/>
          <c:tx>
            <c:strRef>
              <c:f>'confirmed-new(old)'!$A$95:$B$95</c:f>
            </c:strRef>
          </c:tx>
          <c:cat>
            <c:strRef>
              <c:f>'confirmed-new(old)'!$C$1:$M$1</c:f>
            </c:strRef>
          </c:cat>
          <c:val>
            <c:numRef>
              <c:f>'confirmed-new(old)'!$C$95:$Z$95</c:f>
            </c:numRef>
          </c:val>
        </c:ser>
        <c:ser>
          <c:idx val="72"/>
          <c:order val="72"/>
          <c:tx>
            <c:strRef>
              <c:f>'confirmed-new(old)'!$A$96:$B$96</c:f>
            </c:strRef>
          </c:tx>
          <c:cat>
            <c:strRef>
              <c:f>'confirmed-new(old)'!$C$1:$M$1</c:f>
            </c:strRef>
          </c:cat>
          <c:val>
            <c:numRef>
              <c:f>'confirmed-new(old)'!$C$96:$Z$96</c:f>
            </c:numRef>
          </c:val>
        </c:ser>
        <c:ser>
          <c:idx val="73"/>
          <c:order val="73"/>
          <c:tx>
            <c:strRef>
              <c:f>'confirmed-new(old)'!$A$97:$B$97</c:f>
            </c:strRef>
          </c:tx>
          <c:cat>
            <c:strRef>
              <c:f>'confirmed-new(old)'!$C$1:$M$1</c:f>
            </c:strRef>
          </c:cat>
          <c:val>
            <c:numRef>
              <c:f>'confirmed-new(old)'!$C$97:$Z$97</c:f>
            </c:numRef>
          </c:val>
        </c:ser>
        <c:ser>
          <c:idx val="74"/>
          <c:order val="74"/>
          <c:tx>
            <c:strRef>
              <c:f>'confirmed-new(old)'!$A$98:$B$98</c:f>
            </c:strRef>
          </c:tx>
          <c:cat>
            <c:strRef>
              <c:f>'confirmed-new(old)'!$C$1:$M$1</c:f>
            </c:strRef>
          </c:cat>
          <c:val>
            <c:numRef>
              <c:f>'confirmed-new(old)'!$C$98:$Z$98</c:f>
            </c:numRef>
          </c:val>
        </c:ser>
        <c:ser>
          <c:idx val="75"/>
          <c:order val="75"/>
          <c:tx>
            <c:strRef>
              <c:f>'confirmed-new(old)'!$A$99:$B$99</c:f>
            </c:strRef>
          </c:tx>
          <c:cat>
            <c:strRef>
              <c:f>'confirmed-new(old)'!$C$1:$M$1</c:f>
            </c:strRef>
          </c:cat>
          <c:val>
            <c:numRef>
              <c:f>'confirmed-new(old)'!$C$99:$Z$99</c:f>
            </c:numRef>
          </c:val>
        </c:ser>
        <c:ser>
          <c:idx val="76"/>
          <c:order val="76"/>
          <c:tx>
            <c:strRef>
              <c:f>'confirmed-new(old)'!$A$100:$B$100</c:f>
            </c:strRef>
          </c:tx>
          <c:cat>
            <c:strRef>
              <c:f>'confirmed-new(old)'!$C$1:$M$1</c:f>
            </c:strRef>
          </c:cat>
          <c:val>
            <c:numRef>
              <c:f>'confirmed-new(old)'!$C$100:$Z$100</c:f>
            </c:numRef>
          </c:val>
        </c:ser>
        <c:ser>
          <c:idx val="77"/>
          <c:order val="77"/>
          <c:tx>
            <c:strRef>
              <c:f>'confirmed-new(old)'!$A$101:$B$101</c:f>
            </c:strRef>
          </c:tx>
          <c:cat>
            <c:strRef>
              <c:f>'confirmed-new(old)'!$C$1:$M$1</c:f>
            </c:strRef>
          </c:cat>
          <c:val>
            <c:numRef>
              <c:f>'confirmed-new(old)'!$C$101:$Z$101</c:f>
            </c:numRef>
          </c:val>
        </c:ser>
        <c:ser>
          <c:idx val="78"/>
          <c:order val="78"/>
          <c:tx>
            <c:strRef>
              <c:f>'confirmed-new(old)'!$A$102:$B$102</c:f>
            </c:strRef>
          </c:tx>
          <c:cat>
            <c:strRef>
              <c:f>'confirmed-new(old)'!$C$1:$M$1</c:f>
            </c:strRef>
          </c:cat>
          <c:val>
            <c:numRef>
              <c:f>'confirmed-new(old)'!$C$102:$Z$102</c:f>
            </c:numRef>
          </c:val>
        </c:ser>
        <c:ser>
          <c:idx val="79"/>
          <c:order val="79"/>
          <c:tx>
            <c:strRef>
              <c:f>'confirmed-new(old)'!$A$103:$B$103</c:f>
            </c:strRef>
          </c:tx>
          <c:cat>
            <c:strRef>
              <c:f>'confirmed-new(old)'!$C$1:$M$1</c:f>
            </c:strRef>
          </c:cat>
          <c:val>
            <c:numRef>
              <c:f>'confirmed-new(old)'!$C$103:$Z$103</c:f>
            </c:numRef>
          </c:val>
        </c:ser>
        <c:ser>
          <c:idx val="80"/>
          <c:order val="80"/>
          <c:tx>
            <c:strRef>
              <c:f>'confirmed-new(old)'!$A$104:$B$104</c:f>
            </c:strRef>
          </c:tx>
          <c:cat>
            <c:strRef>
              <c:f>'confirmed-new(old)'!$C$1:$M$1</c:f>
            </c:strRef>
          </c:cat>
          <c:val>
            <c:numRef>
              <c:f>'confirmed-new(old)'!$C$104:$Z$104</c:f>
            </c:numRef>
          </c:val>
        </c:ser>
        <c:overlap val="100"/>
        <c:axId val="2123368642"/>
        <c:axId val="2145974905"/>
      </c:barChart>
      <c:catAx>
        <c:axId val="2123368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974905"/>
      </c:catAx>
      <c:valAx>
        <c:axId val="2145974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368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linear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recovered!$A$20:$B$20</c:f>
            </c:strRef>
          </c:tx>
          <c:spPr>
            <a:ln cmpd="sng" w="19050">
              <a:solidFill>
                <a:schemeClr val="accent2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2"/>
          <c:order val="2"/>
          <c:tx>
            <c:strRef>
              <c:f>recovered!$A$21:$B$21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3"/>
          <c:order val="3"/>
          <c:tx>
            <c:strRef>
              <c:f>recovered!$A$22:$B$22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4"/>
          <c:order val="4"/>
          <c:tx>
            <c:strRef>
              <c:f>recovered!$A$23:$B$23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5"/>
          <c:order val="5"/>
          <c:tx>
            <c:strRef>
              <c:f>recovered!$A$24:$B$24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6"/>
          <c:order val="6"/>
          <c:tx>
            <c:strRef>
              <c:f>recovered!$A$25:$B$25</c:f>
            </c:strRef>
          </c:tx>
          <c:spPr>
            <a:ln cmpd="sng" w="19050">
              <a:solidFill>
                <a:schemeClr val="accent1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7"/>
          <c:order val="7"/>
          <c:tx>
            <c:strRef>
              <c:f>recovered!$A$29:$B$29</c:f>
            </c:strRef>
          </c:tx>
          <c:spPr>
            <a:ln cmpd="sng" w="19050">
              <a:solidFill>
                <a:schemeClr val="accent2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8"/>
          <c:order val="8"/>
          <c:tx>
            <c:strRef>
              <c:f>recovered!$A$34:$B$34</c:f>
            </c:strRef>
          </c:tx>
          <c:spPr>
            <a:ln cmpd="sng" w="19050">
              <a:solidFill>
                <a:schemeClr val="accent3">
                  <a:lumOff val="30000"/>
                </a:schemeClr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recovered!$C$34:$Z$34</c:f>
            </c:numRef>
          </c:val>
          <c:smooth val="0"/>
        </c:ser>
        <c:axId val="478586247"/>
        <c:axId val="1199017157"/>
      </c:lineChart>
      <c:catAx>
        <c:axId val="478586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017157"/>
      </c:catAx>
      <c:valAx>
        <c:axId val="1199017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586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log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recovered!$A$2:$B$2</c:f>
            </c:strRef>
          </c:tx>
          <c:spPr>
            <a:ln cmpd="sng"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recovered!$C$2:$Z$2</c:f>
            </c:numRef>
          </c:val>
          <c:smooth val="0"/>
        </c:ser>
        <c:ser>
          <c:idx val="1"/>
          <c:order val="1"/>
          <c:tx>
            <c:strRef>
              <c:f>recovered!$A$3:$B$3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recovered!$C$3:$Z$3</c:f>
            </c:numRef>
          </c:val>
          <c:smooth val="0"/>
        </c:ser>
        <c:ser>
          <c:idx val="2"/>
          <c:order val="2"/>
          <c:tx>
            <c:strRef>
              <c:f>recovered!$A$4:$B$4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recovered!$C$4:$Z$4</c:f>
            </c:numRef>
          </c:val>
          <c:smooth val="0"/>
        </c:ser>
        <c:ser>
          <c:idx val="3"/>
          <c:order val="3"/>
          <c:tx>
            <c:strRef>
              <c:f>recovered!$A$5:$B$5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recovered!$C$5:$Z$5</c:f>
            </c:numRef>
          </c:val>
          <c:smooth val="0"/>
        </c:ser>
        <c:ser>
          <c:idx val="4"/>
          <c:order val="4"/>
          <c:tx>
            <c:strRef>
              <c:f>recovered!$A$6:$B$6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recovered!$C$6:$Z$6</c:f>
            </c:numRef>
          </c:val>
          <c:smooth val="0"/>
        </c:ser>
        <c:ser>
          <c:idx val="5"/>
          <c:order val="5"/>
          <c:tx>
            <c:strRef>
              <c:f>recovered!$A$7:$B$7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recovered!$C$7:$Z$7</c:f>
            </c:numRef>
          </c:val>
          <c:smooth val="0"/>
        </c:ser>
        <c:ser>
          <c:idx val="6"/>
          <c:order val="6"/>
          <c:tx>
            <c:strRef>
              <c:f>recovered!$A$8:$B$8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recovered!$C$8:$Z$8</c:f>
            </c:numRef>
          </c:val>
          <c:smooth val="0"/>
        </c:ser>
        <c:ser>
          <c:idx val="7"/>
          <c:order val="7"/>
          <c:tx>
            <c:strRef>
              <c:f>recovered!$A$9:$B$9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recovered!$C$9:$Z$9</c:f>
            </c:numRef>
          </c:val>
          <c:smooth val="0"/>
        </c:ser>
        <c:ser>
          <c:idx val="8"/>
          <c:order val="8"/>
          <c:tx>
            <c:strRef>
              <c:f>recovered!$A$10:$B$10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recovered!$C$1:$Z$1</c:f>
            </c:strRef>
          </c:cat>
          <c:val>
            <c:numRef>
              <c:f>recovered!$C$10:$Z$10</c:f>
            </c:numRef>
          </c:val>
          <c:smooth val="0"/>
        </c:ser>
        <c:ser>
          <c:idx val="9"/>
          <c:order val="9"/>
          <c:tx>
            <c:strRef>
              <c:f>recovered!$A$11:$B$11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recovered!$C$11:$Z$11</c:f>
            </c:numRef>
          </c:val>
          <c:smooth val="0"/>
        </c:ser>
        <c:ser>
          <c:idx val="10"/>
          <c:order val="10"/>
          <c:tx>
            <c:strRef>
              <c:f>recovered!$A$12:$B$12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recovered!$C$12:$Z$12</c:f>
            </c:numRef>
          </c:val>
          <c:smooth val="0"/>
        </c:ser>
        <c:ser>
          <c:idx val="11"/>
          <c:order val="11"/>
          <c:tx>
            <c:strRef>
              <c:f>recovered!$A$13:$B$13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recovered!$C$13:$Z$13</c:f>
            </c:numRef>
          </c:val>
          <c:smooth val="0"/>
        </c:ser>
        <c:ser>
          <c:idx val="12"/>
          <c:order val="12"/>
          <c:tx>
            <c:strRef>
              <c:f>recovered!$A$14:$B$14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recovered!$C$14:$Z$14</c:f>
            </c:numRef>
          </c:val>
          <c:smooth val="0"/>
        </c:ser>
        <c:ser>
          <c:idx val="13"/>
          <c:order val="13"/>
          <c:tx>
            <c:strRef>
              <c:f>recovered!$A$15:$B$15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recovered!$C$15:$Z$15</c:f>
            </c:numRef>
          </c:val>
          <c:smooth val="0"/>
        </c:ser>
        <c:ser>
          <c:idx val="14"/>
          <c:order val="14"/>
          <c:tx>
            <c:strRef>
              <c:f>recovered!$A$16:$B$16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recovered!$C$16:$Z$16</c:f>
            </c:numRef>
          </c:val>
          <c:smooth val="0"/>
        </c:ser>
        <c:ser>
          <c:idx val="15"/>
          <c:order val="15"/>
          <c:tx>
            <c:strRef>
              <c:f>recovered!$A$17:$B$17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recovered!$C$17:$Z$17</c:f>
            </c:numRef>
          </c:val>
          <c:smooth val="0"/>
        </c:ser>
        <c:ser>
          <c:idx val="16"/>
          <c:order val="16"/>
          <c:tx>
            <c:strRef>
              <c:f>recovered!$A$18:$B$18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recovered!$C$18:$Z$18</c:f>
            </c:numRef>
          </c:val>
          <c:smooth val="0"/>
        </c:ser>
        <c:ser>
          <c:idx val="17"/>
          <c:order val="17"/>
          <c:tx>
            <c:strRef>
              <c:f>recovered!$A$19:$B$19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recovered!$C$19:$Z$19</c:f>
            </c:numRef>
          </c:val>
          <c:smooth val="0"/>
        </c:ser>
        <c:ser>
          <c:idx val="18"/>
          <c:order val="18"/>
          <c:tx>
            <c:strRef>
              <c:f>recovered!$A$20:$B$20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recovered!$C$20:$Z$20</c:f>
            </c:numRef>
          </c:val>
          <c:smooth val="0"/>
        </c:ser>
        <c:ser>
          <c:idx val="19"/>
          <c:order val="19"/>
          <c:tx>
            <c:strRef>
              <c:f>recovered!$A$21:$B$21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recovered!$C$21:$Z$21</c:f>
            </c:numRef>
          </c:val>
          <c:smooth val="0"/>
        </c:ser>
        <c:ser>
          <c:idx val="20"/>
          <c:order val="20"/>
          <c:tx>
            <c:strRef>
              <c:f>recovered!$A$22:$B$22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recovered!$C$22:$Z$22</c:f>
            </c:numRef>
          </c:val>
          <c:smooth val="0"/>
        </c:ser>
        <c:ser>
          <c:idx val="21"/>
          <c:order val="21"/>
          <c:tx>
            <c:strRef>
              <c:f>recovered!$A$23:$B$23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recovered!$C$23:$Z$23</c:f>
            </c:numRef>
          </c:val>
          <c:smooth val="0"/>
        </c:ser>
        <c:ser>
          <c:idx val="22"/>
          <c:order val="22"/>
          <c:tx>
            <c:strRef>
              <c:f>recovered!$A$24:$B$24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recovered!$C$24:$Z$24</c:f>
            </c:numRef>
          </c:val>
          <c:smooth val="0"/>
        </c:ser>
        <c:ser>
          <c:idx val="23"/>
          <c:order val="23"/>
          <c:tx>
            <c:strRef>
              <c:f>recovered!$A$25:$B$25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recovered!$C$25:$Z$25</c:f>
            </c:numRef>
          </c:val>
          <c:smooth val="0"/>
        </c:ser>
        <c:ser>
          <c:idx val="24"/>
          <c:order val="24"/>
          <c:tx>
            <c:strRef>
              <c:f>recovered!$A$26:$B$26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recovered!$C$26:$Z$26</c:f>
            </c:numRef>
          </c:val>
          <c:smooth val="0"/>
        </c:ser>
        <c:ser>
          <c:idx val="25"/>
          <c:order val="25"/>
          <c:tx>
            <c:strRef>
              <c:f>recovered!$A$27:$B$27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recovered!$C$27:$Z$27</c:f>
            </c:numRef>
          </c:val>
          <c:smooth val="0"/>
        </c:ser>
        <c:ser>
          <c:idx val="26"/>
          <c:order val="26"/>
          <c:tx>
            <c:strRef>
              <c:f>recovered!$A$28:$B$28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recovered!$C$28:$Z$28</c:f>
            </c:numRef>
          </c:val>
          <c:smooth val="0"/>
        </c:ser>
        <c:ser>
          <c:idx val="27"/>
          <c:order val="27"/>
          <c:tx>
            <c:strRef>
              <c:f>recovered!$A$29:$B$29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recovered!$C$29:$Z$29</c:f>
            </c:numRef>
          </c:val>
          <c:smooth val="0"/>
        </c:ser>
        <c:ser>
          <c:idx val="28"/>
          <c:order val="28"/>
          <c:tx>
            <c:strRef>
              <c:f>recovered!$A$30:$B$30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recovered!$C$30:$Z$30</c:f>
            </c:numRef>
          </c:val>
          <c:smooth val="0"/>
        </c:ser>
        <c:ser>
          <c:idx val="29"/>
          <c:order val="29"/>
          <c:tx>
            <c:strRef>
              <c:f>recovered!$A$31:$B$31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recovered!$C$31:$Z$31</c:f>
            </c:numRef>
          </c:val>
          <c:smooth val="0"/>
        </c:ser>
        <c:ser>
          <c:idx val="30"/>
          <c:order val="30"/>
          <c:tx>
            <c:strRef>
              <c:f>recovered!$A$32:$B$32</c:f>
            </c:strRef>
          </c:tx>
          <c:marker>
            <c:symbol val="none"/>
          </c:marker>
          <c:cat>
            <c:strRef>
              <c:f>recovered!$C$1:$Z$1</c:f>
            </c:strRef>
          </c:cat>
          <c:val>
            <c:numRef>
              <c:f>recovered!$C$32:$Z$32</c:f>
            </c:numRef>
          </c:val>
          <c:smooth val="0"/>
        </c:ser>
        <c:axId val="1873743996"/>
        <c:axId val="848960718"/>
      </c:lineChart>
      <c:catAx>
        <c:axId val="187374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960718"/>
      </c:catAx>
      <c:valAx>
        <c:axId val="848960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743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stacked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recovered!$A$24:$B$24</c:f>
            </c:strRef>
          </c:tx>
          <c:spPr>
            <a:solidFill>
              <a:schemeClr val="accent1"/>
            </a:solidFill>
          </c:spPr>
          <c:cat>
            <c:strRef>
              <c:f>recovered!$C$1:$M$1</c:f>
            </c:strRef>
          </c:cat>
          <c:val>
            <c:numRef>
              <c:f>recovered!$C$24:$Z$24</c:f>
            </c:numRef>
          </c:val>
        </c:ser>
        <c:ser>
          <c:idx val="1"/>
          <c:order val="1"/>
          <c:tx>
            <c:strRef>
              <c:f>recovered!$A$25:$B$25</c:f>
            </c:strRef>
          </c:tx>
          <c:spPr>
            <a:solidFill>
              <a:schemeClr val="accent2"/>
            </a:solidFill>
          </c:spPr>
          <c:cat>
            <c:strRef>
              <c:f>recovered!$C$1:$M$1</c:f>
            </c:strRef>
          </c:cat>
          <c:val>
            <c:numRef>
              <c:f>recovered!$C$25:$Z$25</c:f>
            </c:numRef>
          </c:val>
        </c:ser>
        <c:ser>
          <c:idx val="2"/>
          <c:order val="2"/>
          <c:tx>
            <c:strRef>
              <c:f>recovered!$A$26:$B$26</c:f>
            </c:strRef>
          </c:tx>
          <c:spPr>
            <a:solidFill>
              <a:schemeClr val="accent3"/>
            </a:solidFill>
          </c:spPr>
          <c:cat>
            <c:strRef>
              <c:f>recovered!$C$1:$M$1</c:f>
            </c:strRef>
          </c:cat>
          <c:val>
            <c:numRef>
              <c:f>recovered!$C$26:$Z$26</c:f>
            </c:numRef>
          </c:val>
        </c:ser>
        <c:ser>
          <c:idx val="3"/>
          <c:order val="3"/>
          <c:tx>
            <c:strRef>
              <c:f>recovered!$A$27:$B$27</c:f>
            </c:strRef>
          </c:tx>
          <c:spPr>
            <a:solidFill>
              <a:schemeClr val="accent4"/>
            </a:solidFill>
          </c:spPr>
          <c:cat>
            <c:strRef>
              <c:f>recovered!$C$1:$M$1</c:f>
            </c:strRef>
          </c:cat>
          <c:val>
            <c:numRef>
              <c:f>recovered!$C$27:$Z$27</c:f>
            </c:numRef>
          </c:val>
        </c:ser>
        <c:ser>
          <c:idx val="4"/>
          <c:order val="4"/>
          <c:tx>
            <c:strRef>
              <c:f>recovered!$A$28:$B$28</c:f>
            </c:strRef>
          </c:tx>
          <c:spPr>
            <a:solidFill>
              <a:schemeClr val="accent5"/>
            </a:solidFill>
          </c:spPr>
          <c:cat>
            <c:strRef>
              <c:f>recovered!$C$1:$M$1</c:f>
            </c:strRef>
          </c:cat>
          <c:val>
            <c:numRef>
              <c:f>recovered!$C$28:$Z$28</c:f>
            </c:numRef>
          </c:val>
        </c:ser>
        <c:ser>
          <c:idx val="5"/>
          <c:order val="5"/>
          <c:tx>
            <c:strRef>
              <c:f>recovered!$A$29:$B$29</c:f>
            </c:strRef>
          </c:tx>
          <c:spPr>
            <a:solidFill>
              <a:schemeClr val="accent6"/>
            </a:solidFill>
          </c:spPr>
          <c:cat>
            <c:strRef>
              <c:f>recovered!$C$1:$M$1</c:f>
            </c:strRef>
          </c:cat>
          <c:val>
            <c:numRef>
              <c:f>recovered!$C$29:$Z$29</c:f>
            </c:numRef>
          </c:val>
        </c:ser>
        <c:ser>
          <c:idx val="6"/>
          <c:order val="6"/>
          <c:tx>
            <c:strRef>
              <c:f>recovered!$A$30:$B$30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recovered!$C$30:$Z$30</c:f>
            </c:numRef>
          </c:val>
        </c:ser>
        <c:ser>
          <c:idx val="7"/>
          <c:order val="7"/>
          <c:tx>
            <c:strRef>
              <c:f>recovered!$A$31:$B$31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recovered!$C$31:$Z$31</c:f>
            </c:numRef>
          </c:val>
        </c:ser>
        <c:ser>
          <c:idx val="8"/>
          <c:order val="8"/>
          <c:tx>
            <c:strRef>
              <c:f>recovered!$A$32:$B$32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recovered!$C$32:$Z$32</c:f>
            </c:numRef>
          </c:val>
        </c:ser>
        <c:ser>
          <c:idx val="9"/>
          <c:order val="9"/>
          <c:tx>
            <c:strRef>
              <c:f>recovered!$A$33:$B$33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recovered!$C$33:$Z$33</c:f>
            </c:numRef>
          </c:val>
        </c:ser>
        <c:ser>
          <c:idx val="10"/>
          <c:order val="10"/>
          <c:tx>
            <c:strRef>
              <c:f>recovered!$A$34:$B$34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recovered!$C$1:$M$1</c:f>
            </c:strRef>
          </c:cat>
          <c:val>
            <c:numRef>
              <c:f>recovered!$C$34:$Z$34</c:f>
            </c:numRef>
          </c:val>
        </c:ser>
        <c:ser>
          <c:idx val="11"/>
          <c:order val="11"/>
          <c:tx>
            <c:strRef>
              <c:f>recovered!$A$35:$B$35</c:f>
            </c:strRef>
          </c:tx>
          <c:cat>
            <c:strRef>
              <c:f>recovered!$C$1:$M$1</c:f>
            </c:strRef>
          </c:cat>
          <c:val>
            <c:numRef>
              <c:f>recovered!$C$35:$Z$35</c:f>
            </c:numRef>
          </c:val>
        </c:ser>
        <c:ser>
          <c:idx val="12"/>
          <c:order val="12"/>
          <c:tx>
            <c:strRef>
              <c:f>recovered!$A$36:$B$36</c:f>
            </c:strRef>
          </c:tx>
          <c:cat>
            <c:strRef>
              <c:f>recovered!$C$1:$M$1</c:f>
            </c:strRef>
          </c:cat>
          <c:val>
            <c:numRef>
              <c:f>recovered!$C$36:$Z$36</c:f>
            </c:numRef>
          </c:val>
        </c:ser>
        <c:ser>
          <c:idx val="13"/>
          <c:order val="13"/>
          <c:tx>
            <c:strRef>
              <c:f>recovered!$A$37:$B$37</c:f>
            </c:strRef>
          </c:tx>
          <c:cat>
            <c:strRef>
              <c:f>recovered!$C$1:$M$1</c:f>
            </c:strRef>
          </c:cat>
          <c:val>
            <c:numRef>
              <c:f>recovered!$C$37:$Z$37</c:f>
            </c:numRef>
          </c:val>
        </c:ser>
        <c:ser>
          <c:idx val="14"/>
          <c:order val="14"/>
          <c:tx>
            <c:strRef>
              <c:f>recovered!$A$38:$B$38</c:f>
            </c:strRef>
          </c:tx>
          <c:cat>
            <c:strRef>
              <c:f>recovered!$C$1:$M$1</c:f>
            </c:strRef>
          </c:cat>
          <c:val>
            <c:numRef>
              <c:f>recovered!$C$38:$Z$38</c:f>
            </c:numRef>
          </c:val>
        </c:ser>
        <c:ser>
          <c:idx val="15"/>
          <c:order val="15"/>
          <c:tx>
            <c:strRef>
              <c:f>recovered!$A$39:$B$39</c:f>
            </c:strRef>
          </c:tx>
          <c:cat>
            <c:strRef>
              <c:f>recovered!$C$1:$M$1</c:f>
            </c:strRef>
          </c:cat>
          <c:val>
            <c:numRef>
              <c:f>recovered!$C$39:$Z$39</c:f>
            </c:numRef>
          </c:val>
        </c:ser>
        <c:ser>
          <c:idx val="16"/>
          <c:order val="16"/>
          <c:tx>
            <c:strRef>
              <c:f>recovered!$A$40:$B$40</c:f>
            </c:strRef>
          </c:tx>
          <c:cat>
            <c:strRef>
              <c:f>recovered!$C$1:$M$1</c:f>
            </c:strRef>
          </c:cat>
          <c:val>
            <c:numRef>
              <c:f>recovered!$C$40:$Z$40</c:f>
            </c:numRef>
          </c:val>
        </c:ser>
        <c:ser>
          <c:idx val="17"/>
          <c:order val="17"/>
          <c:tx>
            <c:strRef>
              <c:f>recovered!$A$41:$B$41</c:f>
            </c:strRef>
          </c:tx>
          <c:cat>
            <c:strRef>
              <c:f>recovered!$C$1:$M$1</c:f>
            </c:strRef>
          </c:cat>
          <c:val>
            <c:numRef>
              <c:f>recovered!$C$41:$Z$41</c:f>
            </c:numRef>
          </c:val>
        </c:ser>
        <c:ser>
          <c:idx val="18"/>
          <c:order val="18"/>
          <c:tx>
            <c:strRef>
              <c:f>recovered!$A$42:$B$42</c:f>
            </c:strRef>
          </c:tx>
          <c:cat>
            <c:strRef>
              <c:f>recovered!$C$1:$M$1</c:f>
            </c:strRef>
          </c:cat>
          <c:val>
            <c:numRef>
              <c:f>recovered!$C$42:$Z$42</c:f>
            </c:numRef>
          </c:val>
        </c:ser>
        <c:ser>
          <c:idx val="19"/>
          <c:order val="19"/>
          <c:tx>
            <c:strRef>
              <c:f>recovered!$A$43:$B$43</c:f>
            </c:strRef>
          </c:tx>
          <c:cat>
            <c:strRef>
              <c:f>recovered!$C$1:$M$1</c:f>
            </c:strRef>
          </c:cat>
          <c:val>
            <c:numRef>
              <c:f>recovered!$C$43:$Z$43</c:f>
            </c:numRef>
          </c:val>
        </c:ser>
        <c:ser>
          <c:idx val="20"/>
          <c:order val="20"/>
          <c:tx>
            <c:strRef>
              <c:f>recovered!$A$44:$B$44</c:f>
            </c:strRef>
          </c:tx>
          <c:cat>
            <c:strRef>
              <c:f>recovered!$C$1:$M$1</c:f>
            </c:strRef>
          </c:cat>
          <c:val>
            <c:numRef>
              <c:f>recovered!$C$44:$Z$44</c:f>
            </c:numRef>
          </c:val>
        </c:ser>
        <c:ser>
          <c:idx val="21"/>
          <c:order val="21"/>
          <c:tx>
            <c:strRef>
              <c:f>recovered!$A$45:$B$45</c:f>
            </c:strRef>
          </c:tx>
          <c:cat>
            <c:strRef>
              <c:f>recovered!$C$1:$M$1</c:f>
            </c:strRef>
          </c:cat>
          <c:val>
            <c:numRef>
              <c:f>recovered!$C$45:$Z$45</c:f>
            </c:numRef>
          </c:val>
        </c:ser>
        <c:ser>
          <c:idx val="22"/>
          <c:order val="22"/>
          <c:tx>
            <c:strRef>
              <c:f>recovered!$A$46:$B$46</c:f>
            </c:strRef>
          </c:tx>
          <c:cat>
            <c:strRef>
              <c:f>recovered!$C$1:$M$1</c:f>
            </c:strRef>
          </c:cat>
          <c:val>
            <c:numRef>
              <c:f>recovered!$C$46:$Z$46</c:f>
            </c:numRef>
          </c:val>
        </c:ser>
        <c:ser>
          <c:idx val="23"/>
          <c:order val="23"/>
          <c:tx>
            <c:strRef>
              <c:f>recovered!$A$47:$B$47</c:f>
            </c:strRef>
          </c:tx>
          <c:cat>
            <c:strRef>
              <c:f>recovered!$C$1:$M$1</c:f>
            </c:strRef>
          </c:cat>
          <c:val>
            <c:numRef>
              <c:f>recovered!$C$47:$Z$47</c:f>
            </c:numRef>
          </c:val>
        </c:ser>
        <c:ser>
          <c:idx val="24"/>
          <c:order val="24"/>
          <c:tx>
            <c:strRef>
              <c:f>recovered!$A$48:$B$48</c:f>
            </c:strRef>
          </c:tx>
          <c:cat>
            <c:strRef>
              <c:f>recovered!$C$1:$M$1</c:f>
            </c:strRef>
          </c:cat>
          <c:val>
            <c:numRef>
              <c:f>recovered!$C$48:$Z$48</c:f>
            </c:numRef>
          </c:val>
        </c:ser>
        <c:ser>
          <c:idx val="25"/>
          <c:order val="25"/>
          <c:tx>
            <c:strRef>
              <c:f>recovered!$A$49:$B$49</c:f>
            </c:strRef>
          </c:tx>
          <c:cat>
            <c:strRef>
              <c:f>recovered!$C$1:$M$1</c:f>
            </c:strRef>
          </c:cat>
          <c:val>
            <c:numRef>
              <c:f>recovered!$C$49:$Z$49</c:f>
            </c:numRef>
          </c:val>
        </c:ser>
        <c:ser>
          <c:idx val="26"/>
          <c:order val="26"/>
          <c:tx>
            <c:strRef>
              <c:f>recovered!$A$50:$B$50</c:f>
            </c:strRef>
          </c:tx>
          <c:cat>
            <c:strRef>
              <c:f>recovered!$C$1:$M$1</c:f>
            </c:strRef>
          </c:cat>
          <c:val>
            <c:numRef>
              <c:f>recovered!$C$50:$Z$50</c:f>
            </c:numRef>
          </c:val>
        </c:ser>
        <c:ser>
          <c:idx val="27"/>
          <c:order val="27"/>
          <c:tx>
            <c:strRef>
              <c:f>recovered!$A$51:$B$51</c:f>
            </c:strRef>
          </c:tx>
          <c:cat>
            <c:strRef>
              <c:f>recovered!$C$1:$M$1</c:f>
            </c:strRef>
          </c:cat>
          <c:val>
            <c:numRef>
              <c:f>recovered!$C$51:$Z$51</c:f>
            </c:numRef>
          </c:val>
        </c:ser>
        <c:ser>
          <c:idx val="28"/>
          <c:order val="28"/>
          <c:tx>
            <c:strRef>
              <c:f>recovered!$A$52:$B$52</c:f>
            </c:strRef>
          </c:tx>
          <c:cat>
            <c:strRef>
              <c:f>recovered!$C$1:$M$1</c:f>
            </c:strRef>
          </c:cat>
          <c:val>
            <c:numRef>
              <c:f>recovered!$C$52:$Z$52</c:f>
            </c:numRef>
          </c:val>
        </c:ser>
        <c:ser>
          <c:idx val="29"/>
          <c:order val="29"/>
          <c:tx>
            <c:strRef>
              <c:f>recovered!$A$53:$B$53</c:f>
            </c:strRef>
          </c:tx>
          <c:cat>
            <c:strRef>
              <c:f>recovered!$C$1:$M$1</c:f>
            </c:strRef>
          </c:cat>
          <c:val>
            <c:numRef>
              <c:f>recovered!$C$53:$Z$53</c:f>
            </c:numRef>
          </c:val>
        </c:ser>
        <c:ser>
          <c:idx val="30"/>
          <c:order val="30"/>
          <c:tx>
            <c:strRef>
              <c:f>recovered!$A$54:$B$54</c:f>
            </c:strRef>
          </c:tx>
          <c:cat>
            <c:strRef>
              <c:f>recovered!$C$1:$M$1</c:f>
            </c:strRef>
          </c:cat>
          <c:val>
            <c:numRef>
              <c:f>recovered!$C$54:$Z$54</c:f>
            </c:numRef>
          </c:val>
        </c:ser>
        <c:ser>
          <c:idx val="31"/>
          <c:order val="31"/>
          <c:tx>
            <c:strRef>
              <c:f>recovered!$A$55:$B$55</c:f>
            </c:strRef>
          </c:tx>
          <c:cat>
            <c:strRef>
              <c:f>recovered!$C$1:$M$1</c:f>
            </c:strRef>
          </c:cat>
          <c:val>
            <c:numRef>
              <c:f>recovered!$C$55:$Z$55</c:f>
            </c:numRef>
          </c:val>
        </c:ser>
        <c:ser>
          <c:idx val="32"/>
          <c:order val="32"/>
          <c:tx>
            <c:strRef>
              <c:f>recovered!$A$56:$B$56</c:f>
            </c:strRef>
          </c:tx>
          <c:cat>
            <c:strRef>
              <c:f>recovered!$C$1:$M$1</c:f>
            </c:strRef>
          </c:cat>
          <c:val>
            <c:numRef>
              <c:f>recovered!$C$56:$Z$56</c:f>
            </c:numRef>
          </c:val>
        </c:ser>
        <c:ser>
          <c:idx val="33"/>
          <c:order val="33"/>
          <c:tx>
            <c:strRef>
              <c:f>recovered!$A$57:$B$57</c:f>
            </c:strRef>
          </c:tx>
          <c:cat>
            <c:strRef>
              <c:f>recovered!$C$1:$M$1</c:f>
            </c:strRef>
          </c:cat>
          <c:val>
            <c:numRef>
              <c:f>recovered!$C$57:$Z$57</c:f>
            </c:numRef>
          </c:val>
        </c:ser>
        <c:ser>
          <c:idx val="34"/>
          <c:order val="34"/>
          <c:tx>
            <c:strRef>
              <c:f>recovered!$A$58:$B$58</c:f>
            </c:strRef>
          </c:tx>
          <c:cat>
            <c:strRef>
              <c:f>recovered!$C$1:$M$1</c:f>
            </c:strRef>
          </c:cat>
          <c:val>
            <c:numRef>
              <c:f>recovered!$C$58:$Z$58</c:f>
            </c:numRef>
          </c:val>
        </c:ser>
        <c:ser>
          <c:idx val="35"/>
          <c:order val="35"/>
          <c:tx>
            <c:strRef>
              <c:f>recovered!$A$59:$B$59</c:f>
            </c:strRef>
          </c:tx>
          <c:cat>
            <c:strRef>
              <c:f>recovered!$C$1:$M$1</c:f>
            </c:strRef>
          </c:cat>
          <c:val>
            <c:numRef>
              <c:f>recovered!$C$59:$Z$59</c:f>
            </c:numRef>
          </c:val>
        </c:ser>
        <c:ser>
          <c:idx val="36"/>
          <c:order val="36"/>
          <c:tx>
            <c:strRef>
              <c:f>recovered!$A$60:$B$60</c:f>
            </c:strRef>
          </c:tx>
          <c:cat>
            <c:strRef>
              <c:f>recovered!$C$1:$M$1</c:f>
            </c:strRef>
          </c:cat>
          <c:val>
            <c:numRef>
              <c:f>recovered!$C$60:$Z$60</c:f>
            </c:numRef>
          </c:val>
        </c:ser>
        <c:ser>
          <c:idx val="37"/>
          <c:order val="37"/>
          <c:tx>
            <c:strRef>
              <c:f>recovered!$A$61:$B$61</c:f>
            </c:strRef>
          </c:tx>
          <c:cat>
            <c:strRef>
              <c:f>recovered!$C$1:$M$1</c:f>
            </c:strRef>
          </c:cat>
          <c:val>
            <c:numRef>
              <c:f>recovered!$C$61:$Z$61</c:f>
            </c:numRef>
          </c:val>
        </c:ser>
        <c:ser>
          <c:idx val="38"/>
          <c:order val="38"/>
          <c:tx>
            <c:strRef>
              <c:f>recovered!$A$62:$B$62</c:f>
            </c:strRef>
          </c:tx>
          <c:cat>
            <c:strRef>
              <c:f>recovered!$C$1:$M$1</c:f>
            </c:strRef>
          </c:cat>
          <c:val>
            <c:numRef>
              <c:f>recovered!$C$62:$Z$62</c:f>
            </c:numRef>
          </c:val>
        </c:ser>
        <c:ser>
          <c:idx val="39"/>
          <c:order val="39"/>
          <c:tx>
            <c:strRef>
              <c:f>recovered!$A$63:$B$63</c:f>
            </c:strRef>
          </c:tx>
          <c:cat>
            <c:strRef>
              <c:f>recovered!$C$1:$M$1</c:f>
            </c:strRef>
          </c:cat>
          <c:val>
            <c:numRef>
              <c:f>recovered!$C$63:$Z$63</c:f>
            </c:numRef>
          </c:val>
        </c:ser>
        <c:ser>
          <c:idx val="40"/>
          <c:order val="40"/>
          <c:tx>
            <c:strRef>
              <c:f>recovered!$A$64:$B$64</c:f>
            </c:strRef>
          </c:tx>
          <c:cat>
            <c:strRef>
              <c:f>recovered!$C$1:$M$1</c:f>
            </c:strRef>
          </c:cat>
          <c:val>
            <c:numRef>
              <c:f>recovered!$C$64:$Z$64</c:f>
            </c:numRef>
          </c:val>
        </c:ser>
        <c:ser>
          <c:idx val="41"/>
          <c:order val="41"/>
          <c:tx>
            <c:strRef>
              <c:f>recovered!$A$65:$B$65</c:f>
            </c:strRef>
          </c:tx>
          <c:cat>
            <c:strRef>
              <c:f>recovered!$C$1:$M$1</c:f>
            </c:strRef>
          </c:cat>
          <c:val>
            <c:numRef>
              <c:f>recovered!$C$65:$Z$65</c:f>
            </c:numRef>
          </c:val>
        </c:ser>
        <c:ser>
          <c:idx val="42"/>
          <c:order val="42"/>
          <c:tx>
            <c:strRef>
              <c:f>recovered!$A$66:$B$66</c:f>
            </c:strRef>
          </c:tx>
          <c:cat>
            <c:strRef>
              <c:f>recovered!$C$1:$M$1</c:f>
            </c:strRef>
          </c:cat>
          <c:val>
            <c:numRef>
              <c:f>recovered!$C$66:$Z$66</c:f>
            </c:numRef>
          </c:val>
        </c:ser>
        <c:ser>
          <c:idx val="43"/>
          <c:order val="43"/>
          <c:tx>
            <c:strRef>
              <c:f>recovered!$A$67:$B$67</c:f>
            </c:strRef>
          </c:tx>
          <c:cat>
            <c:strRef>
              <c:f>recovered!$C$1:$M$1</c:f>
            </c:strRef>
          </c:cat>
          <c:val>
            <c:numRef>
              <c:f>recovered!$C$67:$Z$67</c:f>
            </c:numRef>
          </c:val>
        </c:ser>
        <c:ser>
          <c:idx val="44"/>
          <c:order val="44"/>
          <c:tx>
            <c:strRef>
              <c:f>recovered!$A$68:$B$68</c:f>
            </c:strRef>
          </c:tx>
          <c:cat>
            <c:strRef>
              <c:f>recovered!$C$1:$M$1</c:f>
            </c:strRef>
          </c:cat>
          <c:val>
            <c:numRef>
              <c:f>recovered!$C$68:$Z$68</c:f>
            </c:numRef>
          </c:val>
        </c:ser>
        <c:ser>
          <c:idx val="45"/>
          <c:order val="45"/>
          <c:tx>
            <c:strRef>
              <c:f>recovered!$A$69:$B$69</c:f>
            </c:strRef>
          </c:tx>
          <c:cat>
            <c:strRef>
              <c:f>recovered!$C$1:$M$1</c:f>
            </c:strRef>
          </c:cat>
          <c:val>
            <c:numRef>
              <c:f>recovered!$C$69:$Z$69</c:f>
            </c:numRef>
          </c:val>
        </c:ser>
        <c:ser>
          <c:idx val="46"/>
          <c:order val="46"/>
          <c:tx>
            <c:strRef>
              <c:f>recovered!$A$70:$B$70</c:f>
            </c:strRef>
          </c:tx>
          <c:cat>
            <c:strRef>
              <c:f>recovered!$C$1:$M$1</c:f>
            </c:strRef>
          </c:cat>
          <c:val>
            <c:numRef>
              <c:f>recovered!$C$70:$Z$70</c:f>
            </c:numRef>
          </c:val>
        </c:ser>
        <c:ser>
          <c:idx val="47"/>
          <c:order val="47"/>
          <c:tx>
            <c:strRef>
              <c:f>recovered!$A$71:$B$71</c:f>
            </c:strRef>
          </c:tx>
          <c:cat>
            <c:strRef>
              <c:f>recovered!$C$1:$M$1</c:f>
            </c:strRef>
          </c:cat>
          <c:val>
            <c:numRef>
              <c:f>recovered!$C$71:$Z$71</c:f>
            </c:numRef>
          </c:val>
        </c:ser>
        <c:ser>
          <c:idx val="48"/>
          <c:order val="48"/>
          <c:tx>
            <c:strRef>
              <c:f>recovered!$A$72:$B$72</c:f>
            </c:strRef>
          </c:tx>
          <c:cat>
            <c:strRef>
              <c:f>recovered!$C$1:$M$1</c:f>
            </c:strRef>
          </c:cat>
          <c:val>
            <c:numRef>
              <c:f>recovered!$C$72:$Z$72</c:f>
            </c:numRef>
          </c:val>
        </c:ser>
        <c:ser>
          <c:idx val="49"/>
          <c:order val="49"/>
          <c:tx>
            <c:strRef>
              <c:f>recovered!$A$73:$B$73</c:f>
            </c:strRef>
          </c:tx>
          <c:cat>
            <c:strRef>
              <c:f>recovered!$C$1:$M$1</c:f>
            </c:strRef>
          </c:cat>
          <c:val>
            <c:numRef>
              <c:f>recovered!$C$73:$Z$73</c:f>
            </c:numRef>
          </c:val>
        </c:ser>
        <c:ser>
          <c:idx val="50"/>
          <c:order val="50"/>
          <c:tx>
            <c:strRef>
              <c:f>recovered!$A$74:$B$74</c:f>
            </c:strRef>
          </c:tx>
          <c:cat>
            <c:strRef>
              <c:f>recovered!$C$1:$M$1</c:f>
            </c:strRef>
          </c:cat>
          <c:val>
            <c:numRef>
              <c:f>recovered!$C$74:$Z$74</c:f>
            </c:numRef>
          </c:val>
        </c:ser>
        <c:ser>
          <c:idx val="51"/>
          <c:order val="51"/>
          <c:tx>
            <c:strRef>
              <c:f>recovered!$A$75:$B$75</c:f>
            </c:strRef>
          </c:tx>
          <c:cat>
            <c:strRef>
              <c:f>recovered!$C$1:$M$1</c:f>
            </c:strRef>
          </c:cat>
          <c:val>
            <c:numRef>
              <c:f>recovered!$C$75:$Z$75</c:f>
            </c:numRef>
          </c:val>
        </c:ser>
        <c:ser>
          <c:idx val="52"/>
          <c:order val="52"/>
          <c:tx>
            <c:strRef>
              <c:f>recovered!$A$76:$B$76</c:f>
            </c:strRef>
          </c:tx>
          <c:cat>
            <c:strRef>
              <c:f>recovered!$C$1:$M$1</c:f>
            </c:strRef>
          </c:cat>
          <c:val>
            <c:numRef>
              <c:f>recovered!$C$76:$Z$76</c:f>
            </c:numRef>
          </c:val>
        </c:ser>
        <c:ser>
          <c:idx val="53"/>
          <c:order val="53"/>
          <c:tx>
            <c:strRef>
              <c:f>recovered!$A$77:$B$77</c:f>
            </c:strRef>
          </c:tx>
          <c:cat>
            <c:strRef>
              <c:f>recovered!$C$1:$M$1</c:f>
            </c:strRef>
          </c:cat>
          <c:val>
            <c:numRef>
              <c:f>recovered!$C$77:$Z$77</c:f>
            </c:numRef>
          </c:val>
        </c:ser>
        <c:ser>
          <c:idx val="54"/>
          <c:order val="54"/>
          <c:tx>
            <c:strRef>
              <c:f>recovered!$A$78:$B$78</c:f>
            </c:strRef>
          </c:tx>
          <c:cat>
            <c:strRef>
              <c:f>recovered!$C$1:$M$1</c:f>
            </c:strRef>
          </c:cat>
          <c:val>
            <c:numRef>
              <c:f>recovered!$C$78:$Z$78</c:f>
            </c:numRef>
          </c:val>
        </c:ser>
        <c:ser>
          <c:idx val="55"/>
          <c:order val="55"/>
          <c:tx>
            <c:strRef>
              <c:f>recovered!$A$79:$B$79</c:f>
            </c:strRef>
          </c:tx>
          <c:cat>
            <c:strRef>
              <c:f>recovered!$C$1:$M$1</c:f>
            </c:strRef>
          </c:cat>
          <c:val>
            <c:numRef>
              <c:f>recovered!$C$79:$Z$79</c:f>
            </c:numRef>
          </c:val>
        </c:ser>
        <c:ser>
          <c:idx val="56"/>
          <c:order val="56"/>
          <c:tx>
            <c:strRef>
              <c:f>recovered!$A$80:$B$80</c:f>
            </c:strRef>
          </c:tx>
          <c:cat>
            <c:strRef>
              <c:f>recovered!$C$1:$M$1</c:f>
            </c:strRef>
          </c:cat>
          <c:val>
            <c:numRef>
              <c:f>recovered!$C$80:$Z$80</c:f>
            </c:numRef>
          </c:val>
        </c:ser>
        <c:ser>
          <c:idx val="57"/>
          <c:order val="57"/>
          <c:tx>
            <c:strRef>
              <c:f>recovered!$A$81:$B$81</c:f>
            </c:strRef>
          </c:tx>
          <c:cat>
            <c:strRef>
              <c:f>recovered!$C$1:$M$1</c:f>
            </c:strRef>
          </c:cat>
          <c:val>
            <c:numRef>
              <c:f>recovered!$C$81:$Z$81</c:f>
            </c:numRef>
          </c:val>
        </c:ser>
        <c:ser>
          <c:idx val="58"/>
          <c:order val="58"/>
          <c:tx>
            <c:strRef>
              <c:f>recovered!$A$82:$B$82</c:f>
            </c:strRef>
          </c:tx>
          <c:cat>
            <c:strRef>
              <c:f>recovered!$C$1:$M$1</c:f>
            </c:strRef>
          </c:cat>
          <c:val>
            <c:numRef>
              <c:f>recovered!$C$82:$Z$82</c:f>
            </c:numRef>
          </c:val>
        </c:ser>
        <c:ser>
          <c:idx val="59"/>
          <c:order val="59"/>
          <c:tx>
            <c:strRef>
              <c:f>recovered!$A$83:$B$83</c:f>
            </c:strRef>
          </c:tx>
          <c:cat>
            <c:strRef>
              <c:f>recovered!$C$1:$M$1</c:f>
            </c:strRef>
          </c:cat>
          <c:val>
            <c:numRef>
              <c:f>recovered!$C$83:$Z$83</c:f>
            </c:numRef>
          </c:val>
        </c:ser>
        <c:ser>
          <c:idx val="60"/>
          <c:order val="60"/>
          <c:tx>
            <c:strRef>
              <c:f>recovered!$A$84:$B$84</c:f>
            </c:strRef>
          </c:tx>
          <c:cat>
            <c:strRef>
              <c:f>recovered!$C$1:$M$1</c:f>
            </c:strRef>
          </c:cat>
          <c:val>
            <c:numRef>
              <c:f>recovered!$C$84:$Z$84</c:f>
            </c:numRef>
          </c:val>
        </c:ser>
        <c:ser>
          <c:idx val="61"/>
          <c:order val="61"/>
          <c:tx>
            <c:strRef>
              <c:f>recovered!$A$85:$B$85</c:f>
            </c:strRef>
          </c:tx>
          <c:cat>
            <c:strRef>
              <c:f>recovered!$C$1:$M$1</c:f>
            </c:strRef>
          </c:cat>
          <c:val>
            <c:numRef>
              <c:f>recovered!$C$85:$Z$85</c:f>
            </c:numRef>
          </c:val>
        </c:ser>
        <c:ser>
          <c:idx val="62"/>
          <c:order val="62"/>
          <c:tx>
            <c:strRef>
              <c:f>recovered!$A$86:$B$86</c:f>
            </c:strRef>
          </c:tx>
          <c:cat>
            <c:strRef>
              <c:f>recovered!$C$1:$M$1</c:f>
            </c:strRef>
          </c:cat>
          <c:val>
            <c:numRef>
              <c:f>recovered!$C$86:$Z$86</c:f>
            </c:numRef>
          </c:val>
        </c:ser>
        <c:ser>
          <c:idx val="63"/>
          <c:order val="63"/>
          <c:tx>
            <c:strRef>
              <c:f>recovered!$A$87:$B$87</c:f>
            </c:strRef>
          </c:tx>
          <c:cat>
            <c:strRef>
              <c:f>recovered!$C$1:$M$1</c:f>
            </c:strRef>
          </c:cat>
          <c:val>
            <c:numRef>
              <c:f>recovered!$C$87:$Z$87</c:f>
            </c:numRef>
          </c:val>
        </c:ser>
        <c:ser>
          <c:idx val="64"/>
          <c:order val="64"/>
          <c:tx>
            <c:strRef>
              <c:f>recovered!$A$88:$B$88</c:f>
            </c:strRef>
          </c:tx>
          <c:cat>
            <c:strRef>
              <c:f>recovered!$C$1:$M$1</c:f>
            </c:strRef>
          </c:cat>
          <c:val>
            <c:numRef>
              <c:f>recovered!$C$88:$Z$88</c:f>
            </c:numRef>
          </c:val>
        </c:ser>
        <c:ser>
          <c:idx val="65"/>
          <c:order val="65"/>
          <c:tx>
            <c:strRef>
              <c:f>recovered!$A$89:$B$89</c:f>
            </c:strRef>
          </c:tx>
          <c:cat>
            <c:strRef>
              <c:f>recovered!$C$1:$M$1</c:f>
            </c:strRef>
          </c:cat>
          <c:val>
            <c:numRef>
              <c:f>recovered!$C$89:$Z$89</c:f>
            </c:numRef>
          </c:val>
        </c:ser>
        <c:ser>
          <c:idx val="66"/>
          <c:order val="66"/>
          <c:tx>
            <c:strRef>
              <c:f>recovered!$A$90:$B$90</c:f>
            </c:strRef>
          </c:tx>
          <c:cat>
            <c:strRef>
              <c:f>recovered!$C$1:$M$1</c:f>
            </c:strRef>
          </c:cat>
          <c:val>
            <c:numRef>
              <c:f>recovered!$C$90:$Z$90</c:f>
            </c:numRef>
          </c:val>
        </c:ser>
        <c:ser>
          <c:idx val="67"/>
          <c:order val="67"/>
          <c:tx>
            <c:strRef>
              <c:f>recovered!$A$91:$B$91</c:f>
            </c:strRef>
          </c:tx>
          <c:cat>
            <c:strRef>
              <c:f>recovered!$C$1:$M$1</c:f>
            </c:strRef>
          </c:cat>
          <c:val>
            <c:numRef>
              <c:f>recovered!$C$91:$Z$91</c:f>
            </c:numRef>
          </c:val>
        </c:ser>
        <c:ser>
          <c:idx val="68"/>
          <c:order val="68"/>
          <c:tx>
            <c:strRef>
              <c:f>recovered!$A$92:$B$92</c:f>
            </c:strRef>
          </c:tx>
          <c:cat>
            <c:strRef>
              <c:f>recovered!$C$1:$M$1</c:f>
            </c:strRef>
          </c:cat>
          <c:val>
            <c:numRef>
              <c:f>recovered!$C$92:$Z$92</c:f>
            </c:numRef>
          </c:val>
        </c:ser>
        <c:ser>
          <c:idx val="69"/>
          <c:order val="69"/>
          <c:tx>
            <c:strRef>
              <c:f>recovered!$A$93:$B$93</c:f>
            </c:strRef>
          </c:tx>
          <c:cat>
            <c:strRef>
              <c:f>recovered!$C$1:$M$1</c:f>
            </c:strRef>
          </c:cat>
          <c:val>
            <c:numRef>
              <c:f>recovered!$C$93:$Z$93</c:f>
            </c:numRef>
          </c:val>
        </c:ser>
        <c:ser>
          <c:idx val="70"/>
          <c:order val="70"/>
          <c:tx>
            <c:strRef>
              <c:f>recovered!$A$94:$B$94</c:f>
            </c:strRef>
          </c:tx>
          <c:cat>
            <c:strRef>
              <c:f>recovered!$C$1:$M$1</c:f>
            </c:strRef>
          </c:cat>
          <c:val>
            <c:numRef>
              <c:f>recovered!$C$94:$Z$94</c:f>
            </c:numRef>
          </c:val>
        </c:ser>
        <c:ser>
          <c:idx val="71"/>
          <c:order val="71"/>
          <c:tx>
            <c:strRef>
              <c:f>recovered!$A$95:$B$95</c:f>
            </c:strRef>
          </c:tx>
          <c:cat>
            <c:strRef>
              <c:f>recovered!$C$1:$M$1</c:f>
            </c:strRef>
          </c:cat>
          <c:val>
            <c:numRef>
              <c:f>recovered!$C$95:$Z$95</c:f>
            </c:numRef>
          </c:val>
        </c:ser>
        <c:ser>
          <c:idx val="72"/>
          <c:order val="72"/>
          <c:tx>
            <c:strRef>
              <c:f>recovered!$A$96:$B$96</c:f>
            </c:strRef>
          </c:tx>
          <c:cat>
            <c:strRef>
              <c:f>recovered!$C$1:$M$1</c:f>
            </c:strRef>
          </c:cat>
          <c:val>
            <c:numRef>
              <c:f>recovered!$C$96:$Z$96</c:f>
            </c:numRef>
          </c:val>
        </c:ser>
        <c:ser>
          <c:idx val="73"/>
          <c:order val="73"/>
          <c:tx>
            <c:strRef>
              <c:f>recovered!$A$97:$B$97</c:f>
            </c:strRef>
          </c:tx>
          <c:cat>
            <c:strRef>
              <c:f>recovered!$C$1:$M$1</c:f>
            </c:strRef>
          </c:cat>
          <c:val>
            <c:numRef>
              <c:f>recovered!$C$97:$Z$97</c:f>
            </c:numRef>
          </c:val>
        </c:ser>
        <c:ser>
          <c:idx val="74"/>
          <c:order val="74"/>
          <c:tx>
            <c:strRef>
              <c:f>recovered!$A$98:$B$98</c:f>
            </c:strRef>
          </c:tx>
          <c:cat>
            <c:strRef>
              <c:f>recovered!$C$1:$M$1</c:f>
            </c:strRef>
          </c:cat>
          <c:val>
            <c:numRef>
              <c:f>recovered!$C$98:$Z$98</c:f>
            </c:numRef>
          </c:val>
        </c:ser>
        <c:ser>
          <c:idx val="75"/>
          <c:order val="75"/>
          <c:tx>
            <c:strRef>
              <c:f>recovered!$A$99:$B$99</c:f>
            </c:strRef>
          </c:tx>
          <c:cat>
            <c:strRef>
              <c:f>recovered!$C$1:$M$1</c:f>
            </c:strRef>
          </c:cat>
          <c:val>
            <c:numRef>
              <c:f>recovered!$C$99:$Z$99</c:f>
            </c:numRef>
          </c:val>
        </c:ser>
        <c:ser>
          <c:idx val="76"/>
          <c:order val="76"/>
          <c:tx>
            <c:strRef>
              <c:f>recovered!$A$100:$B$100</c:f>
            </c:strRef>
          </c:tx>
          <c:cat>
            <c:strRef>
              <c:f>recovered!$C$1:$M$1</c:f>
            </c:strRef>
          </c:cat>
          <c:val>
            <c:numRef>
              <c:f>recovered!$C$100:$Z$100</c:f>
            </c:numRef>
          </c:val>
        </c:ser>
        <c:ser>
          <c:idx val="77"/>
          <c:order val="77"/>
          <c:tx>
            <c:strRef>
              <c:f>recovered!$A$101:$B$101</c:f>
            </c:strRef>
          </c:tx>
          <c:cat>
            <c:strRef>
              <c:f>recovered!$C$1:$M$1</c:f>
            </c:strRef>
          </c:cat>
          <c:val>
            <c:numRef>
              <c:f>recovered!$C$101:$Z$101</c:f>
            </c:numRef>
          </c:val>
        </c:ser>
        <c:ser>
          <c:idx val="78"/>
          <c:order val="78"/>
          <c:tx>
            <c:strRef>
              <c:f>recovered!$A$102:$B$102</c:f>
            </c:strRef>
          </c:tx>
          <c:cat>
            <c:strRef>
              <c:f>recovered!$C$1:$M$1</c:f>
            </c:strRef>
          </c:cat>
          <c:val>
            <c:numRef>
              <c:f>recovered!$C$102:$Z$102</c:f>
            </c:numRef>
          </c:val>
        </c:ser>
        <c:ser>
          <c:idx val="79"/>
          <c:order val="79"/>
          <c:tx>
            <c:strRef>
              <c:f>recovered!$A$103:$B$103</c:f>
            </c:strRef>
          </c:tx>
          <c:cat>
            <c:strRef>
              <c:f>recovered!$C$1:$M$1</c:f>
            </c:strRef>
          </c:cat>
          <c:val>
            <c:numRef>
              <c:f>recovered!$C$103:$Z$103</c:f>
            </c:numRef>
          </c:val>
        </c:ser>
        <c:ser>
          <c:idx val="80"/>
          <c:order val="80"/>
          <c:tx>
            <c:strRef>
              <c:f>recovered!$A$104:$B$104</c:f>
            </c:strRef>
          </c:tx>
          <c:cat>
            <c:strRef>
              <c:f>recovered!$C$1:$M$1</c:f>
            </c:strRef>
          </c:cat>
          <c:val>
            <c:numRef>
              <c:f>recovered!$C$104:$Z$104</c:f>
            </c:numRef>
          </c:val>
        </c:ser>
        <c:overlap val="100"/>
        <c:axId val="1908775662"/>
        <c:axId val="1747676330"/>
      </c:barChart>
      <c:catAx>
        <c:axId val="19087756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76330"/>
      </c:catAx>
      <c:valAx>
        <c:axId val="174767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87756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37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38100</xdr:colOff>
      <xdr:row>37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352425</xdr:colOff>
      <xdr:row>57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37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37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0</xdr:colOff>
      <xdr:row>36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352425</xdr:colOff>
      <xdr:row>36</xdr:row>
      <xdr:rowOff>190500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19050</xdr:colOff>
      <xdr:row>36</xdr:row>
      <xdr:rowOff>190500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37</xdr:row>
      <xdr:rowOff>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361950</xdr:colOff>
      <xdr:row>37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57</xdr:row>
      <xdr:rowOff>161925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lhenrico/covid19-Brazil-timeseries" TargetMode="External"/><Relationship Id="rId2" Type="http://schemas.openxmlformats.org/officeDocument/2006/relationships/hyperlink" Target="https://covid.saude.gov.br/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57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3"/>
    </row>
    <row r="2">
      <c r="A2" s="4" t="s">
        <v>0</v>
      </c>
      <c r="B2" s="4" t="s">
        <v>1</v>
      </c>
      <c r="C2" s="4">
        <f t="shared" ref="C2:AJ2" si="1">SUM(C34,C29,C25,C20,C10)</f>
        <v>1</v>
      </c>
      <c r="D2" s="4">
        <f t="shared" si="1"/>
        <v>1</v>
      </c>
      <c r="E2" s="4">
        <f t="shared" si="1"/>
        <v>1</v>
      </c>
      <c r="F2" s="4">
        <f t="shared" si="1"/>
        <v>2</v>
      </c>
      <c r="G2" s="4">
        <f t="shared" si="1"/>
        <v>2</v>
      </c>
      <c r="H2" s="4">
        <f t="shared" si="1"/>
        <v>2</v>
      </c>
      <c r="I2" s="4">
        <f t="shared" si="1"/>
        <v>2</v>
      </c>
      <c r="J2" s="4">
        <f t="shared" si="1"/>
        <v>3</v>
      </c>
      <c r="K2" s="4">
        <f t="shared" si="1"/>
        <v>7</v>
      </c>
      <c r="L2" s="4">
        <f t="shared" si="1"/>
        <v>13</v>
      </c>
      <c r="M2" s="4">
        <f t="shared" si="1"/>
        <v>19</v>
      </c>
      <c r="N2" s="4">
        <f t="shared" si="1"/>
        <v>25</v>
      </c>
      <c r="O2" s="4">
        <f t="shared" si="1"/>
        <v>30</v>
      </c>
      <c r="P2" s="4">
        <f t="shared" si="1"/>
        <v>34</v>
      </c>
      <c r="Q2" s="4">
        <f t="shared" si="1"/>
        <v>52</v>
      </c>
      <c r="R2" s="4">
        <f t="shared" si="1"/>
        <v>77</v>
      </c>
      <c r="S2" s="4">
        <f t="shared" si="1"/>
        <v>98</v>
      </c>
      <c r="T2" s="4">
        <f t="shared" si="1"/>
        <v>121</v>
      </c>
      <c r="U2" s="4">
        <f t="shared" si="1"/>
        <v>200</v>
      </c>
      <c r="V2" s="4">
        <f t="shared" si="1"/>
        <v>234</v>
      </c>
      <c r="W2" s="4">
        <f t="shared" si="1"/>
        <v>291</v>
      </c>
      <c r="X2" s="4">
        <f t="shared" si="1"/>
        <v>428</v>
      </c>
      <c r="Y2" s="4">
        <f t="shared" si="1"/>
        <v>621</v>
      </c>
      <c r="Z2" s="4">
        <f t="shared" si="1"/>
        <v>904</v>
      </c>
      <c r="AA2" s="4">
        <f t="shared" si="1"/>
        <v>1128</v>
      </c>
      <c r="AB2" s="4">
        <f t="shared" si="1"/>
        <v>1546</v>
      </c>
      <c r="AC2" s="4">
        <f t="shared" si="1"/>
        <v>1891</v>
      </c>
      <c r="AD2" s="4">
        <f t="shared" si="1"/>
        <v>2201</v>
      </c>
      <c r="AE2" s="4">
        <f t="shared" si="1"/>
        <v>2433</v>
      </c>
      <c r="AF2" s="4">
        <f t="shared" si="1"/>
        <v>2915</v>
      </c>
      <c r="AG2" s="4">
        <f t="shared" si="1"/>
        <v>3417</v>
      </c>
      <c r="AH2" s="4">
        <f t="shared" si="1"/>
        <v>3904</v>
      </c>
      <c r="AI2" s="4">
        <f t="shared" si="1"/>
        <v>4256</v>
      </c>
      <c r="AJ2" s="4">
        <f t="shared" si="1"/>
        <v>4579</v>
      </c>
      <c r="AK2" s="5">
        <f t="shared" ref="AK2:BM2" si="2">IF(ISBLANK(AK1),IFERROR(1/0),(SUM(AK10,AK20,AK25,AK29,AK34)))</f>
        <v>5717</v>
      </c>
      <c r="AL2" s="5">
        <f t="shared" si="2"/>
        <v>6836</v>
      </c>
      <c r="AM2" s="5">
        <f t="shared" si="2"/>
        <v>7910</v>
      </c>
      <c r="AN2" s="5">
        <f t="shared" si="2"/>
        <v>9056</v>
      </c>
      <c r="AO2" s="5">
        <f t="shared" si="2"/>
        <v>10278</v>
      </c>
      <c r="AP2" s="5">
        <f t="shared" si="2"/>
        <v>11130</v>
      </c>
      <c r="AQ2" s="5">
        <f t="shared" si="2"/>
        <v>12056</v>
      </c>
      <c r="AR2" s="5">
        <f t="shared" si="2"/>
        <v>13717</v>
      </c>
      <c r="AS2" s="5">
        <f t="shared" si="2"/>
        <v>15927</v>
      </c>
      <c r="AT2" s="5">
        <f t="shared" si="2"/>
        <v>17857</v>
      </c>
      <c r="AU2" s="5">
        <f t="shared" si="2"/>
        <v>19638</v>
      </c>
      <c r="AV2" s="5">
        <f t="shared" si="2"/>
        <v>20727</v>
      </c>
      <c r="AW2" s="5">
        <f t="shared" si="2"/>
        <v>22169</v>
      </c>
      <c r="AX2" s="5">
        <f t="shared" si="2"/>
        <v>23430</v>
      </c>
      <c r="AY2" s="5">
        <f t="shared" si="2"/>
        <v>25262</v>
      </c>
      <c r="AZ2" s="5">
        <f t="shared" si="2"/>
        <v>28320</v>
      </c>
      <c r="BA2" s="5">
        <f t="shared" si="2"/>
        <v>30425</v>
      </c>
      <c r="BB2" s="5">
        <f t="shared" si="2"/>
        <v>33682</v>
      </c>
      <c r="BC2" s="5">
        <f t="shared" si="2"/>
        <v>36599</v>
      </c>
      <c r="BD2" s="5">
        <f t="shared" si="2"/>
        <v>38654</v>
      </c>
      <c r="BE2" s="5">
        <f t="shared" si="2"/>
        <v>40581</v>
      </c>
      <c r="BF2" s="5">
        <f t="shared" si="2"/>
        <v>43079</v>
      </c>
      <c r="BG2" s="5">
        <f t="shared" si="2"/>
        <v>45757</v>
      </c>
      <c r="BH2" s="5">
        <f t="shared" si="2"/>
        <v>49492</v>
      </c>
      <c r="BI2" s="5">
        <f t="shared" si="2"/>
        <v>52995</v>
      </c>
      <c r="BJ2" s="5">
        <f t="shared" si="2"/>
        <v>58509</v>
      </c>
      <c r="BK2" s="5">
        <f t="shared" si="2"/>
        <v>61888</v>
      </c>
      <c r="BL2" s="5">
        <f t="shared" si="2"/>
        <v>66501</v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3.0</v>
      </c>
      <c r="Z3" s="6">
        <v>7.0</v>
      </c>
      <c r="AA3" s="6">
        <v>9.0</v>
      </c>
      <c r="AB3" s="6">
        <v>11.0</v>
      </c>
      <c r="AC3" s="6">
        <v>11.0</v>
      </c>
      <c r="AD3" s="6">
        <v>17.0</v>
      </c>
      <c r="AE3" s="6">
        <v>23.0</v>
      </c>
      <c r="AF3" s="6">
        <v>24.0</v>
      </c>
      <c r="AG3" s="6">
        <v>25.0</v>
      </c>
      <c r="AH3" s="6">
        <v>25.0</v>
      </c>
      <c r="AI3" s="7">
        <v>34.0</v>
      </c>
      <c r="AJ3" s="7">
        <v>42.0</v>
      </c>
      <c r="AK3" s="7">
        <v>42.0</v>
      </c>
      <c r="AL3" s="7">
        <v>43.0</v>
      </c>
      <c r="AM3" s="7">
        <v>43.0</v>
      </c>
      <c r="AN3" s="7">
        <v>46.0</v>
      </c>
      <c r="AO3" s="7">
        <v>46.0</v>
      </c>
      <c r="AP3" s="7">
        <v>48.0</v>
      </c>
      <c r="AQ3" s="7">
        <v>50.0</v>
      </c>
      <c r="AR3" s="7">
        <v>50.0</v>
      </c>
      <c r="AS3" s="7">
        <v>54.0</v>
      </c>
      <c r="AT3" s="7">
        <v>62.0</v>
      </c>
      <c r="AU3" s="7">
        <v>70.0</v>
      </c>
      <c r="AV3" s="7">
        <v>72.0</v>
      </c>
      <c r="AW3" s="7">
        <v>77.0</v>
      </c>
      <c r="AX3" s="7">
        <v>90.0</v>
      </c>
      <c r="AY3" s="7">
        <v>99.0</v>
      </c>
      <c r="AZ3" s="7">
        <v>101.0</v>
      </c>
      <c r="BA3" s="7">
        <v>110.0</v>
      </c>
      <c r="BB3" s="7">
        <v>135.0</v>
      </c>
      <c r="BC3" s="7">
        <v>142.0</v>
      </c>
      <c r="BD3" s="7">
        <v>163.0</v>
      </c>
      <c r="BE3" s="7">
        <v>176.0</v>
      </c>
      <c r="BF3" s="7">
        <v>195.0</v>
      </c>
      <c r="BG3" s="7">
        <v>214.0</v>
      </c>
      <c r="BH3" s="7">
        <v>227.0</v>
      </c>
      <c r="BI3" s="7">
        <v>234.0</v>
      </c>
      <c r="BJ3" s="7">
        <v>258.0</v>
      </c>
      <c r="BK3" s="7">
        <v>279.0</v>
      </c>
      <c r="BL3" s="7">
        <v>279.0</v>
      </c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1.0</v>
      </c>
      <c r="AA4" s="6">
        <v>1.0</v>
      </c>
      <c r="AB4" s="6">
        <v>1.0</v>
      </c>
      <c r="AC4" s="6">
        <v>1.0</v>
      </c>
      <c r="AD4" s="6">
        <v>1.0</v>
      </c>
      <c r="AE4" s="6">
        <v>1.0</v>
      </c>
      <c r="AF4" s="6">
        <v>2.0</v>
      </c>
      <c r="AG4" s="6">
        <v>2.0</v>
      </c>
      <c r="AH4" s="6">
        <v>4.0</v>
      </c>
      <c r="AI4" s="7">
        <v>4.0</v>
      </c>
      <c r="AJ4" s="7">
        <v>8.0</v>
      </c>
      <c r="AK4" s="7">
        <v>10.0</v>
      </c>
      <c r="AL4" s="7">
        <v>11.0</v>
      </c>
      <c r="AM4" s="7">
        <v>11.0</v>
      </c>
      <c r="AN4" s="7">
        <v>19.0</v>
      </c>
      <c r="AO4" s="7">
        <v>28.0</v>
      </c>
      <c r="AP4" s="7">
        <v>29.0</v>
      </c>
      <c r="AQ4" s="7">
        <v>34.0</v>
      </c>
      <c r="AR4" s="7">
        <v>48.0</v>
      </c>
      <c r="AS4" s="7">
        <v>107.0</v>
      </c>
      <c r="AT4" s="7">
        <v>128.0</v>
      </c>
      <c r="AU4" s="7">
        <v>166.0</v>
      </c>
      <c r="AV4" s="7">
        <v>193.0</v>
      </c>
      <c r="AW4" s="7">
        <v>230.0</v>
      </c>
      <c r="AX4" s="7">
        <v>242.0</v>
      </c>
      <c r="AY4" s="7">
        <v>307.0</v>
      </c>
      <c r="AZ4" s="7">
        <v>334.0</v>
      </c>
      <c r="BA4" s="7">
        <v>362.0</v>
      </c>
      <c r="BB4" s="7">
        <v>370.0</v>
      </c>
      <c r="BC4" s="7">
        <v>393.0</v>
      </c>
      <c r="BD4" s="7">
        <v>416.0</v>
      </c>
      <c r="BE4" s="7">
        <v>433.0</v>
      </c>
      <c r="BF4" s="7">
        <v>457.0</v>
      </c>
      <c r="BG4" s="7">
        <v>479.0</v>
      </c>
      <c r="BH4" s="7">
        <v>548.0</v>
      </c>
      <c r="BI4" s="7">
        <v>633.0</v>
      </c>
      <c r="BJ4" s="7">
        <v>685.0</v>
      </c>
      <c r="BK4" s="7">
        <v>798.0</v>
      </c>
      <c r="BL4" s="7">
        <v>842.0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1.0</v>
      </c>
      <c r="V5" s="6">
        <v>1.0</v>
      </c>
      <c r="W5" s="6">
        <v>1.0</v>
      </c>
      <c r="X5" s="6">
        <v>1.0</v>
      </c>
      <c r="Y5" s="6">
        <v>3.0</v>
      </c>
      <c r="Z5" s="6">
        <v>3.0</v>
      </c>
      <c r="AA5" s="6">
        <v>11.0</v>
      </c>
      <c r="AB5" s="6">
        <v>26.0</v>
      </c>
      <c r="AC5" s="6">
        <v>32.0</v>
      </c>
      <c r="AD5" s="6">
        <v>47.0</v>
      </c>
      <c r="AE5" s="6">
        <v>54.0</v>
      </c>
      <c r="AF5" s="6">
        <v>67.0</v>
      </c>
      <c r="AG5" s="6">
        <v>81.0</v>
      </c>
      <c r="AH5" s="6">
        <v>111.0</v>
      </c>
      <c r="AI5" s="7">
        <v>140.0</v>
      </c>
      <c r="AJ5" s="7">
        <v>151.0</v>
      </c>
      <c r="AK5" s="7">
        <v>175.0</v>
      </c>
      <c r="AL5" s="7">
        <v>200.0</v>
      </c>
      <c r="AM5" s="7">
        <v>229.0</v>
      </c>
      <c r="AN5" s="7">
        <v>260.0</v>
      </c>
      <c r="AO5" s="7">
        <v>311.0</v>
      </c>
      <c r="AP5" s="7">
        <v>417.0</v>
      </c>
      <c r="AQ5" s="7">
        <v>532.0</v>
      </c>
      <c r="AR5" s="7">
        <v>636.0</v>
      </c>
      <c r="AS5" s="7">
        <v>804.0</v>
      </c>
      <c r="AT5" s="7">
        <v>899.0</v>
      </c>
      <c r="AU5" s="7">
        <v>981.0</v>
      </c>
      <c r="AV5" s="7">
        <v>1050.0</v>
      </c>
      <c r="AW5" s="7">
        <v>1206.0</v>
      </c>
      <c r="AX5" s="7">
        <v>1275.0</v>
      </c>
      <c r="AY5" s="7">
        <v>1484.0</v>
      </c>
      <c r="AZ5" s="7">
        <v>1554.0</v>
      </c>
      <c r="BA5" s="7">
        <v>1719.0</v>
      </c>
      <c r="BB5" s="7">
        <v>1809.0</v>
      </c>
      <c r="BC5" s="7">
        <v>1897.0</v>
      </c>
      <c r="BD5" s="7">
        <v>2044.0</v>
      </c>
      <c r="BE5" s="7">
        <v>2160.0</v>
      </c>
      <c r="BF5" s="7">
        <v>2270.0</v>
      </c>
      <c r="BG5" s="7">
        <v>2479.0</v>
      </c>
      <c r="BH5" s="7">
        <v>2888.0</v>
      </c>
      <c r="BI5" s="7">
        <v>3194.0</v>
      </c>
      <c r="BJ5" s="7">
        <v>3635.0</v>
      </c>
      <c r="BK5" s="7">
        <v>3833.0</v>
      </c>
      <c r="BL5" s="7">
        <v>3928.0</v>
      </c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1.0</v>
      </c>
      <c r="Z6" s="6">
        <v>2.0</v>
      </c>
      <c r="AA6" s="6">
        <v>2.0</v>
      </c>
      <c r="AB6" s="6">
        <v>4.0</v>
      </c>
      <c r="AC6" s="6">
        <v>5.0</v>
      </c>
      <c r="AD6" s="6">
        <v>5.0</v>
      </c>
      <c r="AE6" s="6">
        <v>7.0</v>
      </c>
      <c r="AF6" s="6">
        <v>13.0</v>
      </c>
      <c r="AG6" s="6">
        <v>13.0</v>
      </c>
      <c r="AH6" s="6">
        <v>17.0</v>
      </c>
      <c r="AI6" s="7">
        <v>18.0</v>
      </c>
      <c r="AJ6" s="7">
        <v>21.0</v>
      </c>
      <c r="AK6" s="7">
        <v>32.0</v>
      </c>
      <c r="AL6" s="7">
        <v>40.0</v>
      </c>
      <c r="AM6" s="7">
        <v>46.0</v>
      </c>
      <c r="AN6" s="7">
        <v>50.0</v>
      </c>
      <c r="AO6" s="7">
        <v>80.0</v>
      </c>
      <c r="AP6" s="7">
        <v>86.0</v>
      </c>
      <c r="AQ6" s="7">
        <v>102.0</v>
      </c>
      <c r="AR6" s="7">
        <v>138.0</v>
      </c>
      <c r="AS6" s="7">
        <v>167.0</v>
      </c>
      <c r="AT6" s="7">
        <v>168.0</v>
      </c>
      <c r="AU6" s="7">
        <v>170.0</v>
      </c>
      <c r="AV6" s="7">
        <v>217.0</v>
      </c>
      <c r="AW6" s="7">
        <v>246.0</v>
      </c>
      <c r="AX6" s="7">
        <v>270.0</v>
      </c>
      <c r="AY6" s="7">
        <v>323.0</v>
      </c>
      <c r="AZ6" s="7">
        <v>384.0</v>
      </c>
      <c r="BA6" s="7">
        <v>438.0</v>
      </c>
      <c r="BB6" s="7">
        <v>557.0</v>
      </c>
      <c r="BC6" s="7">
        <v>640.0</v>
      </c>
      <c r="BD6" s="7">
        <v>685.0</v>
      </c>
      <c r="BE6" s="7">
        <v>902.0</v>
      </c>
      <c r="BF6" s="7">
        <v>1026.0</v>
      </c>
      <c r="BG6" s="7">
        <v>1195.0</v>
      </c>
      <c r="BH6" s="7">
        <v>1267.0</v>
      </c>
      <c r="BI6" s="7">
        <v>1446.0</v>
      </c>
      <c r="BJ6" s="7">
        <v>1579.0</v>
      </c>
      <c r="BK6" s="7">
        <v>1867.0</v>
      </c>
      <c r="BL6" s="7">
        <v>2128.0</v>
      </c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1.0</v>
      </c>
      <c r="AA7" s="6">
        <v>1.0</v>
      </c>
      <c r="AB7" s="6">
        <v>3.0</v>
      </c>
      <c r="AC7" s="6">
        <v>3.0</v>
      </c>
      <c r="AD7" s="6">
        <v>3.0</v>
      </c>
      <c r="AE7" s="6">
        <v>5.0</v>
      </c>
      <c r="AF7" s="6">
        <v>5.0</v>
      </c>
      <c r="AG7" s="6">
        <v>6.0</v>
      </c>
      <c r="AH7" s="6">
        <v>6.0</v>
      </c>
      <c r="AI7" s="7">
        <v>6.0</v>
      </c>
      <c r="AJ7" s="7">
        <v>6.0</v>
      </c>
      <c r="AK7" s="7">
        <v>8.0</v>
      </c>
      <c r="AL7" s="7">
        <v>9.0</v>
      </c>
      <c r="AM7" s="7">
        <v>10.0</v>
      </c>
      <c r="AN7" s="7">
        <v>10.0</v>
      </c>
      <c r="AO7" s="7">
        <v>11.0</v>
      </c>
      <c r="AP7" s="7">
        <v>12.0</v>
      </c>
      <c r="AQ7" s="7">
        <v>14.0</v>
      </c>
      <c r="AR7" s="7">
        <v>18.0</v>
      </c>
      <c r="AS7" s="7">
        <v>18.0</v>
      </c>
      <c r="AT7" s="7">
        <v>28.0</v>
      </c>
      <c r="AU7" s="7">
        <v>32.0</v>
      </c>
      <c r="AV7" s="7">
        <v>33.0</v>
      </c>
      <c r="AW7" s="7">
        <v>35.0</v>
      </c>
      <c r="AX7" s="7">
        <v>42.0</v>
      </c>
      <c r="AY7" s="7">
        <v>64.0</v>
      </c>
      <c r="AZ7" s="7">
        <v>69.0</v>
      </c>
      <c r="BA7" s="7">
        <v>76.0</v>
      </c>
      <c r="BB7" s="7">
        <v>92.0</v>
      </c>
      <c r="BC7" s="7">
        <v>110.0</v>
      </c>
      <c r="BD7" s="7">
        <v>128.0</v>
      </c>
      <c r="BE7" s="7">
        <v>160.0</v>
      </c>
      <c r="BF7" s="7">
        <v>199.0</v>
      </c>
      <c r="BG7" s="7">
        <v>223.0</v>
      </c>
      <c r="BH7" s="7">
        <v>250.0</v>
      </c>
      <c r="BI7" s="7">
        <v>290.0</v>
      </c>
      <c r="BJ7" s="7">
        <v>328.0</v>
      </c>
      <c r="BK7" s="7">
        <v>364.0</v>
      </c>
      <c r="BL7" s="7">
        <v>393.0</v>
      </c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2.0</v>
      </c>
      <c r="AC8" s="6">
        <v>2.0</v>
      </c>
      <c r="AD8" s="6">
        <v>2.0</v>
      </c>
      <c r="AE8" s="6">
        <v>8.0</v>
      </c>
      <c r="AF8" s="6">
        <v>8.0</v>
      </c>
      <c r="AG8" s="6">
        <v>10.0</v>
      </c>
      <c r="AH8" s="6">
        <v>12.0</v>
      </c>
      <c r="AI8" s="7">
        <v>16.0</v>
      </c>
      <c r="AJ8" s="7">
        <v>16.0</v>
      </c>
      <c r="AK8" s="7">
        <v>16.0</v>
      </c>
      <c r="AL8" s="7">
        <v>22.0</v>
      </c>
      <c r="AM8" s="7">
        <v>26.0</v>
      </c>
      <c r="AN8" s="7">
        <v>30.0</v>
      </c>
      <c r="AO8" s="7">
        <v>37.0</v>
      </c>
      <c r="AP8" s="7">
        <v>42.0</v>
      </c>
      <c r="AQ8" s="7">
        <v>42.0</v>
      </c>
      <c r="AR8" s="7">
        <v>42.0</v>
      </c>
      <c r="AS8" s="7">
        <v>49.0</v>
      </c>
      <c r="AT8" s="7">
        <v>52.0</v>
      </c>
      <c r="AU8" s="7">
        <v>63.0</v>
      </c>
      <c r="AV8" s="7">
        <v>75.0</v>
      </c>
      <c r="AW8" s="7">
        <v>79.0</v>
      </c>
      <c r="AX8" s="7">
        <v>83.0</v>
      </c>
      <c r="AY8" s="7">
        <v>113.0</v>
      </c>
      <c r="AZ8" s="7">
        <v>114.0</v>
      </c>
      <c r="BA8" s="7">
        <v>142.0</v>
      </c>
      <c r="BB8" s="7">
        <v>164.0</v>
      </c>
      <c r="BC8" s="7">
        <v>201.0</v>
      </c>
      <c r="BD8" s="7">
        <v>222.0</v>
      </c>
      <c r="BE8" s="7">
        <v>244.0</v>
      </c>
      <c r="BF8" s="7">
        <v>247.0</v>
      </c>
      <c r="BG8" s="7">
        <v>280.0</v>
      </c>
      <c r="BH8" s="7">
        <v>297.0</v>
      </c>
      <c r="BI8" s="7">
        <v>304.0</v>
      </c>
      <c r="BJ8" s="7">
        <v>345.0</v>
      </c>
      <c r="BK8" s="7">
        <v>401.0</v>
      </c>
      <c r="BL8" s="7">
        <v>407.0</v>
      </c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1.0</v>
      </c>
      <c r="Z9" s="6">
        <v>1.0</v>
      </c>
      <c r="AA9" s="6">
        <v>2.0</v>
      </c>
      <c r="AB9" s="6">
        <v>2.0</v>
      </c>
      <c r="AC9" s="6">
        <v>5.0</v>
      </c>
      <c r="AD9" s="6">
        <v>7.0</v>
      </c>
      <c r="AE9" s="6">
        <v>7.0</v>
      </c>
      <c r="AF9" s="6">
        <v>7.0</v>
      </c>
      <c r="AG9" s="6">
        <v>8.0</v>
      </c>
      <c r="AH9" s="6">
        <v>9.0</v>
      </c>
      <c r="AI9" s="7">
        <v>9.0</v>
      </c>
      <c r="AJ9" s="7">
        <v>10.0</v>
      </c>
      <c r="AK9" s="7">
        <v>11.0</v>
      </c>
      <c r="AL9" s="7">
        <v>12.0</v>
      </c>
      <c r="AM9" s="7">
        <v>12.0</v>
      </c>
      <c r="AN9" s="7">
        <v>12.0</v>
      </c>
      <c r="AO9" s="7">
        <v>14.0</v>
      </c>
      <c r="AP9" s="7">
        <v>17.0</v>
      </c>
      <c r="AQ9" s="7">
        <v>17.0</v>
      </c>
      <c r="AR9" s="7">
        <v>19.0</v>
      </c>
      <c r="AS9" s="7">
        <v>23.0</v>
      </c>
      <c r="AT9" s="7">
        <v>23.0</v>
      </c>
      <c r="AU9" s="7">
        <v>23.0</v>
      </c>
      <c r="AV9" s="7">
        <v>23.0</v>
      </c>
      <c r="AW9" s="7">
        <v>25.0</v>
      </c>
      <c r="AX9" s="7">
        <v>26.0</v>
      </c>
      <c r="AY9" s="7">
        <v>26.0</v>
      </c>
      <c r="AZ9" s="7">
        <v>26.0</v>
      </c>
      <c r="BA9" s="7">
        <v>29.0</v>
      </c>
      <c r="BB9" s="7">
        <v>31.0</v>
      </c>
      <c r="BC9" s="7">
        <v>33.0</v>
      </c>
      <c r="BD9" s="7">
        <v>33.0</v>
      </c>
      <c r="BE9" s="7">
        <v>34.0</v>
      </c>
      <c r="BF9" s="7">
        <v>37.0</v>
      </c>
      <c r="BG9" s="7">
        <v>37.0</v>
      </c>
      <c r="BH9" s="7">
        <v>37.0</v>
      </c>
      <c r="BI9" s="7">
        <v>43.0</v>
      </c>
      <c r="BJ9" s="7">
        <v>50.0</v>
      </c>
      <c r="BK9" s="7">
        <v>58.0</v>
      </c>
      <c r="BL9" s="7">
        <v>67.0</v>
      </c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1</v>
      </c>
      <c r="V10" s="8">
        <f t="shared" si="3"/>
        <v>1</v>
      </c>
      <c r="W10" s="8">
        <f t="shared" si="3"/>
        <v>1</v>
      </c>
      <c r="X10" s="8">
        <f t="shared" si="3"/>
        <v>1</v>
      </c>
      <c r="Y10" s="8">
        <f t="shared" si="3"/>
        <v>8</v>
      </c>
      <c r="Z10" s="8">
        <f t="shared" si="3"/>
        <v>15</v>
      </c>
      <c r="AA10" s="8">
        <f t="shared" si="3"/>
        <v>26</v>
      </c>
      <c r="AB10" s="8">
        <f t="shared" si="3"/>
        <v>49</v>
      </c>
      <c r="AC10" s="8">
        <f t="shared" si="3"/>
        <v>59</v>
      </c>
      <c r="AD10" s="8">
        <f t="shared" si="3"/>
        <v>82</v>
      </c>
      <c r="AE10" s="8">
        <f t="shared" si="3"/>
        <v>105</v>
      </c>
      <c r="AF10" s="8">
        <f t="shared" si="3"/>
        <v>126</v>
      </c>
      <c r="AG10" s="8">
        <f t="shared" si="3"/>
        <v>145</v>
      </c>
      <c r="AH10" s="8">
        <f t="shared" si="3"/>
        <v>184</v>
      </c>
      <c r="AI10" s="8">
        <f t="shared" si="3"/>
        <v>227</v>
      </c>
      <c r="AJ10" s="8">
        <f t="shared" si="3"/>
        <v>254</v>
      </c>
      <c r="AK10" s="8">
        <f t="shared" ref="AK10:BM10" si="4">IF(ISBLANK(AK1),IFERROR(1/0),(SUM(AK3:AK9)))</f>
        <v>294</v>
      </c>
      <c r="AL10" s="8">
        <f t="shared" si="4"/>
        <v>337</v>
      </c>
      <c r="AM10" s="8">
        <f t="shared" si="4"/>
        <v>377</v>
      </c>
      <c r="AN10" s="8">
        <f t="shared" si="4"/>
        <v>427</v>
      </c>
      <c r="AO10" s="8">
        <f t="shared" si="4"/>
        <v>527</v>
      </c>
      <c r="AP10" s="8">
        <f t="shared" si="4"/>
        <v>651</v>
      </c>
      <c r="AQ10" s="8">
        <f t="shared" si="4"/>
        <v>791</v>
      </c>
      <c r="AR10" s="8">
        <f t="shared" si="4"/>
        <v>951</v>
      </c>
      <c r="AS10" s="8">
        <f t="shared" si="4"/>
        <v>1222</v>
      </c>
      <c r="AT10" s="8">
        <f t="shared" si="4"/>
        <v>1360</v>
      </c>
      <c r="AU10" s="8">
        <f t="shared" si="4"/>
        <v>1505</v>
      </c>
      <c r="AV10" s="8">
        <f t="shared" si="4"/>
        <v>1663</v>
      </c>
      <c r="AW10" s="8">
        <f t="shared" si="4"/>
        <v>1898</v>
      </c>
      <c r="AX10" s="8">
        <f t="shared" si="4"/>
        <v>2028</v>
      </c>
      <c r="AY10" s="8">
        <f t="shared" si="4"/>
        <v>2416</v>
      </c>
      <c r="AZ10" s="8">
        <f t="shared" si="4"/>
        <v>2582</v>
      </c>
      <c r="BA10" s="8">
        <f t="shared" si="4"/>
        <v>2876</v>
      </c>
      <c r="BB10" s="8">
        <f t="shared" si="4"/>
        <v>3158</v>
      </c>
      <c r="BC10" s="8">
        <f t="shared" si="4"/>
        <v>3416</v>
      </c>
      <c r="BD10" s="8">
        <f t="shared" si="4"/>
        <v>3691</v>
      </c>
      <c r="BE10" s="8">
        <f t="shared" si="4"/>
        <v>4109</v>
      </c>
      <c r="BF10" s="8">
        <f t="shared" si="4"/>
        <v>4431</v>
      </c>
      <c r="BG10" s="8">
        <f t="shared" si="4"/>
        <v>4907</v>
      </c>
      <c r="BH10" s="8">
        <f t="shared" si="4"/>
        <v>5514</v>
      </c>
      <c r="BI10" s="8">
        <f t="shared" si="4"/>
        <v>6144</v>
      </c>
      <c r="BJ10" s="8">
        <f t="shared" si="4"/>
        <v>6880</v>
      </c>
      <c r="BK10" s="8">
        <f t="shared" si="4"/>
        <v>7600</v>
      </c>
      <c r="BL10" s="8">
        <f t="shared" si="4"/>
        <v>8044</v>
      </c>
      <c r="BM10" s="8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1.0</v>
      </c>
      <c r="O11" s="6">
        <v>1.0</v>
      </c>
      <c r="P11" s="6">
        <v>1.0</v>
      </c>
      <c r="Q11" s="6">
        <v>1.0</v>
      </c>
      <c r="R11" s="6">
        <v>1.0</v>
      </c>
      <c r="S11" s="6">
        <v>1.0</v>
      </c>
      <c r="T11" s="6">
        <v>1.0</v>
      </c>
      <c r="U11" s="6">
        <v>1.0</v>
      </c>
      <c r="V11" s="6">
        <v>1.0</v>
      </c>
      <c r="W11" s="6">
        <v>1.0</v>
      </c>
      <c r="X11" s="6">
        <v>1.0</v>
      </c>
      <c r="Y11" s="6">
        <v>4.0</v>
      </c>
      <c r="Z11" s="6">
        <v>5.0</v>
      </c>
      <c r="AA11" s="6">
        <v>7.0</v>
      </c>
      <c r="AB11" s="6">
        <v>7.0</v>
      </c>
      <c r="AC11" s="6">
        <v>7.0</v>
      </c>
      <c r="AD11" s="6">
        <v>9.0</v>
      </c>
      <c r="AE11" s="6">
        <v>11.0</v>
      </c>
      <c r="AF11" s="6">
        <v>11.0</v>
      </c>
      <c r="AG11" s="6">
        <v>11.0</v>
      </c>
      <c r="AH11" s="6">
        <v>14.0</v>
      </c>
      <c r="AI11" s="7">
        <v>17.0</v>
      </c>
      <c r="AJ11" s="7">
        <v>17.0</v>
      </c>
      <c r="AK11" s="7">
        <v>18.0</v>
      </c>
      <c r="AL11" s="7">
        <v>18.0</v>
      </c>
      <c r="AM11" s="7">
        <v>18.0</v>
      </c>
      <c r="AN11" s="7">
        <v>22.0</v>
      </c>
      <c r="AO11" s="7">
        <v>23.0</v>
      </c>
      <c r="AP11" s="7">
        <v>28.0</v>
      </c>
      <c r="AQ11" s="7">
        <v>31.0</v>
      </c>
      <c r="AR11" s="7">
        <v>32.0</v>
      </c>
      <c r="AS11" s="7">
        <v>37.0</v>
      </c>
      <c r="AT11" s="7">
        <v>37.0</v>
      </c>
      <c r="AU11" s="7">
        <v>45.0</v>
      </c>
      <c r="AV11" s="7">
        <v>48.0</v>
      </c>
      <c r="AW11" s="7">
        <v>48.0</v>
      </c>
      <c r="AX11" s="7">
        <v>50.0</v>
      </c>
      <c r="AY11" s="7">
        <v>72.0</v>
      </c>
      <c r="AZ11" s="7">
        <v>82.0</v>
      </c>
      <c r="BA11" s="7">
        <v>89.0</v>
      </c>
      <c r="BB11" s="7">
        <v>110.0</v>
      </c>
      <c r="BC11" s="7">
        <v>132.0</v>
      </c>
      <c r="BD11" s="7">
        <v>159.0</v>
      </c>
      <c r="BE11" s="7">
        <v>171.0</v>
      </c>
      <c r="BF11" s="7">
        <v>210.0</v>
      </c>
      <c r="BG11" s="7">
        <v>243.0</v>
      </c>
      <c r="BH11" s="7">
        <v>324.0</v>
      </c>
      <c r="BI11" s="7">
        <v>413.0</v>
      </c>
      <c r="BJ11" s="7">
        <v>501.0</v>
      </c>
      <c r="BK11" s="7">
        <v>554.0</v>
      </c>
      <c r="BL11" s="7">
        <v>643.0</v>
      </c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2.0</v>
      </c>
      <c r="N12" s="6">
        <v>2.0</v>
      </c>
      <c r="O12" s="6">
        <v>2.0</v>
      </c>
      <c r="P12" s="6">
        <v>2.0</v>
      </c>
      <c r="Q12" s="6">
        <v>2.0</v>
      </c>
      <c r="R12" s="6">
        <v>2.0</v>
      </c>
      <c r="S12" s="6">
        <v>2.0</v>
      </c>
      <c r="T12" s="6">
        <v>2.0</v>
      </c>
      <c r="U12" s="6">
        <v>2.0</v>
      </c>
      <c r="V12" s="6">
        <v>2.0</v>
      </c>
      <c r="W12" s="6">
        <v>3.0</v>
      </c>
      <c r="X12" s="6">
        <v>3.0</v>
      </c>
      <c r="Y12" s="6">
        <v>30.0</v>
      </c>
      <c r="Z12" s="6">
        <v>33.0</v>
      </c>
      <c r="AA12" s="6">
        <v>41.0</v>
      </c>
      <c r="AB12" s="6">
        <v>49.0</v>
      </c>
      <c r="AC12" s="6">
        <v>63.0</v>
      </c>
      <c r="AD12" s="6">
        <v>76.0</v>
      </c>
      <c r="AE12" s="6">
        <v>84.0</v>
      </c>
      <c r="AF12" s="6">
        <v>104.0</v>
      </c>
      <c r="AG12" s="6">
        <v>115.0</v>
      </c>
      <c r="AH12" s="6">
        <v>128.0</v>
      </c>
      <c r="AI12" s="7">
        <v>154.0</v>
      </c>
      <c r="AJ12" s="7">
        <v>176.0</v>
      </c>
      <c r="AK12" s="7">
        <v>213.0</v>
      </c>
      <c r="AL12" s="7">
        <v>246.0</v>
      </c>
      <c r="AM12" s="7">
        <v>267.0</v>
      </c>
      <c r="AN12" s="7">
        <v>282.0</v>
      </c>
      <c r="AO12" s="7">
        <v>332.0</v>
      </c>
      <c r="AP12" s="7">
        <v>401.0</v>
      </c>
      <c r="AQ12" s="7">
        <v>431.0</v>
      </c>
      <c r="AR12" s="7">
        <v>456.0</v>
      </c>
      <c r="AS12" s="7">
        <v>497.0</v>
      </c>
      <c r="AT12" s="7">
        <v>559.0</v>
      </c>
      <c r="AU12" s="7">
        <v>604.0</v>
      </c>
      <c r="AV12" s="7">
        <v>635.0</v>
      </c>
      <c r="AW12" s="7">
        <v>673.0</v>
      </c>
      <c r="AX12" s="7">
        <v>723.0</v>
      </c>
      <c r="AY12" s="7">
        <v>759.0</v>
      </c>
      <c r="AZ12" s="7">
        <v>807.0</v>
      </c>
      <c r="BA12" s="7">
        <v>951.0</v>
      </c>
      <c r="BB12" s="7">
        <v>1059.0</v>
      </c>
      <c r="BC12" s="7">
        <v>1193.0</v>
      </c>
      <c r="BD12" s="7">
        <v>1230.0</v>
      </c>
      <c r="BE12" s="7">
        <v>1341.0</v>
      </c>
      <c r="BF12" s="7">
        <v>1489.0</v>
      </c>
      <c r="BG12" s="7">
        <v>1644.0</v>
      </c>
      <c r="BH12" s="7">
        <v>1789.0</v>
      </c>
      <c r="BI12" s="7">
        <v>1962.0</v>
      </c>
      <c r="BJ12" s="7">
        <v>2081.0</v>
      </c>
      <c r="BK12" s="7">
        <v>2209.0</v>
      </c>
      <c r="BL12" s="7">
        <v>2354.0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5.0</v>
      </c>
      <c r="X13" s="6">
        <v>9.0</v>
      </c>
      <c r="Y13" s="6">
        <v>20.0</v>
      </c>
      <c r="Z13" s="6">
        <v>55.0</v>
      </c>
      <c r="AA13" s="6">
        <v>68.0</v>
      </c>
      <c r="AB13" s="6">
        <v>112.0</v>
      </c>
      <c r="AC13" s="6">
        <v>163.0</v>
      </c>
      <c r="AD13" s="6">
        <v>182.0</v>
      </c>
      <c r="AE13" s="6">
        <v>200.0</v>
      </c>
      <c r="AF13" s="6">
        <v>235.0</v>
      </c>
      <c r="AG13" s="6">
        <v>282.0</v>
      </c>
      <c r="AH13" s="6">
        <v>314.0</v>
      </c>
      <c r="AI13" s="7">
        <v>348.0</v>
      </c>
      <c r="AJ13" s="7">
        <v>372.0</v>
      </c>
      <c r="AK13" s="7">
        <v>390.0</v>
      </c>
      <c r="AL13" s="7">
        <v>444.0</v>
      </c>
      <c r="AM13" s="7">
        <v>550.0</v>
      </c>
      <c r="AN13" s="7">
        <v>627.0</v>
      </c>
      <c r="AO13" s="7">
        <v>730.0</v>
      </c>
      <c r="AP13" s="7">
        <v>823.0</v>
      </c>
      <c r="AQ13" s="7">
        <v>1013.0</v>
      </c>
      <c r="AR13" s="7">
        <v>1051.0</v>
      </c>
      <c r="AS13" s="7">
        <v>1291.0</v>
      </c>
      <c r="AT13" s="7">
        <v>1425.0</v>
      </c>
      <c r="AU13" s="7">
        <v>1478.0</v>
      </c>
      <c r="AV13" s="7">
        <v>1582.0</v>
      </c>
      <c r="AW13" s="7">
        <v>1676.0</v>
      </c>
      <c r="AX13" s="7">
        <v>1800.0</v>
      </c>
      <c r="AY13" s="7">
        <v>2005.0</v>
      </c>
      <c r="AZ13" s="7">
        <v>2157.0</v>
      </c>
      <c r="BA13" s="7">
        <v>2386.0</v>
      </c>
      <c r="BB13" s="7">
        <v>2684.0</v>
      </c>
      <c r="BC13" s="7">
        <v>3034.0</v>
      </c>
      <c r="BD13" s="7">
        <v>3252.0</v>
      </c>
      <c r="BE13" s="7">
        <v>3482.0</v>
      </c>
      <c r="BF13" s="7">
        <v>3716.0</v>
      </c>
      <c r="BG13" s="7">
        <v>3910.0</v>
      </c>
      <c r="BH13" s="7">
        <v>4598.0</v>
      </c>
      <c r="BI13" s="7">
        <v>4800.0</v>
      </c>
      <c r="BJ13" s="7">
        <v>5421.0</v>
      </c>
      <c r="BK13" s="7">
        <v>5833.0</v>
      </c>
      <c r="BL13" s="7">
        <v>6726.0</v>
      </c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1.0</v>
      </c>
      <c r="AB14" s="6">
        <v>2.0</v>
      </c>
      <c r="AC14" s="6">
        <v>2.0</v>
      </c>
      <c r="AD14" s="6">
        <v>8.0</v>
      </c>
      <c r="AE14" s="6">
        <v>8.0</v>
      </c>
      <c r="AF14" s="6">
        <v>10.0</v>
      </c>
      <c r="AG14" s="6">
        <v>13.0</v>
      </c>
      <c r="AH14" s="6">
        <v>14.0</v>
      </c>
      <c r="AI14" s="7">
        <v>16.0</v>
      </c>
      <c r="AJ14" s="7">
        <v>23.0</v>
      </c>
      <c r="AK14" s="7">
        <v>31.0</v>
      </c>
      <c r="AL14" s="7">
        <v>54.0</v>
      </c>
      <c r="AM14" s="7">
        <v>71.0</v>
      </c>
      <c r="AN14" s="7">
        <v>81.0</v>
      </c>
      <c r="AO14" s="7">
        <v>88.0</v>
      </c>
      <c r="AP14" s="7">
        <v>96.0</v>
      </c>
      <c r="AQ14" s="7">
        <v>133.0</v>
      </c>
      <c r="AR14" s="7">
        <v>172.0</v>
      </c>
      <c r="AS14" s="7">
        <v>230.0</v>
      </c>
      <c r="AT14" s="7">
        <v>273.0</v>
      </c>
      <c r="AU14" s="7">
        <v>293.0</v>
      </c>
      <c r="AV14" s="7">
        <v>344.0</v>
      </c>
      <c r="AW14" s="7">
        <v>398.0</v>
      </c>
      <c r="AX14" s="7">
        <v>445.0</v>
      </c>
      <c r="AY14" s="7">
        <v>478.0</v>
      </c>
      <c r="AZ14" s="7">
        <v>630.0</v>
      </c>
      <c r="BA14" s="7">
        <v>695.0</v>
      </c>
      <c r="BB14" s="7">
        <v>797.0</v>
      </c>
      <c r="BC14" s="7">
        <v>1040.0</v>
      </c>
      <c r="BD14" s="7">
        <v>1205.0</v>
      </c>
      <c r="BE14" s="7">
        <v>1320.0</v>
      </c>
      <c r="BF14" s="7">
        <v>1396.0</v>
      </c>
      <c r="BG14" s="7">
        <v>1604.0</v>
      </c>
      <c r="BH14" s="7">
        <v>1757.0</v>
      </c>
      <c r="BI14" s="7">
        <v>1951.0</v>
      </c>
      <c r="BJ14" s="7">
        <v>2105.0</v>
      </c>
      <c r="BK14" s="7">
        <v>2223.0</v>
      </c>
      <c r="BL14" s="7">
        <v>2410.0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1.0</v>
      </c>
      <c r="Z15" s="6">
        <v>1.0</v>
      </c>
      <c r="AA15" s="6">
        <v>1.0</v>
      </c>
      <c r="AB15" s="6">
        <v>1.0</v>
      </c>
      <c r="AC15" s="6">
        <v>2.0</v>
      </c>
      <c r="AD15" s="6">
        <v>3.0</v>
      </c>
      <c r="AE15" s="6">
        <v>3.0</v>
      </c>
      <c r="AF15" s="6">
        <v>5.0</v>
      </c>
      <c r="AG15" s="6">
        <v>9.0</v>
      </c>
      <c r="AH15" s="6">
        <v>14.0</v>
      </c>
      <c r="AI15" s="7">
        <v>14.0</v>
      </c>
      <c r="AJ15" s="7">
        <v>15.0</v>
      </c>
      <c r="AK15" s="7">
        <v>17.0</v>
      </c>
      <c r="AL15" s="7">
        <v>20.0</v>
      </c>
      <c r="AM15" s="7">
        <v>21.0</v>
      </c>
      <c r="AN15" s="7">
        <v>29.0</v>
      </c>
      <c r="AO15" s="7">
        <v>32.0</v>
      </c>
      <c r="AP15" s="7">
        <v>34.0</v>
      </c>
      <c r="AQ15" s="7">
        <v>35.0</v>
      </c>
      <c r="AR15" s="7">
        <v>36.0</v>
      </c>
      <c r="AS15" s="7">
        <v>41.0</v>
      </c>
      <c r="AT15" s="7">
        <v>55.0</v>
      </c>
      <c r="AU15" s="7">
        <v>79.0</v>
      </c>
      <c r="AV15" s="7">
        <v>85.0</v>
      </c>
      <c r="AW15" s="7">
        <v>101.0</v>
      </c>
      <c r="AX15" s="7">
        <v>111.0</v>
      </c>
      <c r="AY15" s="7">
        <v>136.0</v>
      </c>
      <c r="AZ15" s="7">
        <v>151.0</v>
      </c>
      <c r="BA15" s="7">
        <v>165.0</v>
      </c>
      <c r="BB15" s="7">
        <v>195.0</v>
      </c>
      <c r="BC15" s="7">
        <v>205.0</v>
      </c>
      <c r="BD15" s="7">
        <v>236.0</v>
      </c>
      <c r="BE15" s="7">
        <v>245.0</v>
      </c>
      <c r="BF15" s="7">
        <v>263.0</v>
      </c>
      <c r="BG15" s="7">
        <v>301.0</v>
      </c>
      <c r="BH15" s="7">
        <v>345.0</v>
      </c>
      <c r="BI15" s="7">
        <v>386.0</v>
      </c>
      <c r="BJ15" s="7">
        <v>447.0</v>
      </c>
      <c r="BK15" s="7">
        <v>499.0</v>
      </c>
      <c r="BL15" s="7">
        <v>543.0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2.0</v>
      </c>
      <c r="S16" s="6">
        <v>2.0</v>
      </c>
      <c r="T16" s="6">
        <v>2.0</v>
      </c>
      <c r="U16" s="6">
        <v>2.0</v>
      </c>
      <c r="V16" s="6">
        <v>2.0</v>
      </c>
      <c r="W16" s="6">
        <v>16.0</v>
      </c>
      <c r="X16" s="6">
        <v>16.0</v>
      </c>
      <c r="Y16" s="6">
        <v>28.0</v>
      </c>
      <c r="Z16" s="6">
        <v>30.0</v>
      </c>
      <c r="AA16" s="6">
        <v>30.0</v>
      </c>
      <c r="AB16" s="6">
        <v>37.0</v>
      </c>
      <c r="AC16" s="6">
        <v>42.0</v>
      </c>
      <c r="AD16" s="6">
        <v>42.0</v>
      </c>
      <c r="AE16" s="6">
        <v>46.0</v>
      </c>
      <c r="AF16" s="6">
        <v>48.0</v>
      </c>
      <c r="AG16" s="6">
        <v>56.0</v>
      </c>
      <c r="AH16" s="6">
        <v>68.0</v>
      </c>
      <c r="AI16" s="7">
        <v>73.0</v>
      </c>
      <c r="AJ16" s="7">
        <v>78.0</v>
      </c>
      <c r="AK16" s="7">
        <v>87.0</v>
      </c>
      <c r="AL16" s="7">
        <v>95.0</v>
      </c>
      <c r="AM16" s="7">
        <v>106.0</v>
      </c>
      <c r="AN16" s="7">
        <v>136.0</v>
      </c>
      <c r="AO16" s="7">
        <v>176.0</v>
      </c>
      <c r="AP16" s="7">
        <v>201.0</v>
      </c>
      <c r="AQ16" s="7">
        <v>223.0</v>
      </c>
      <c r="AR16" s="7">
        <v>352.0</v>
      </c>
      <c r="AS16" s="7">
        <v>401.0</v>
      </c>
      <c r="AT16" s="7">
        <v>555.0</v>
      </c>
      <c r="AU16" s="7">
        <v>684.0</v>
      </c>
      <c r="AV16" s="7">
        <v>816.0</v>
      </c>
      <c r="AW16" s="7">
        <v>960.0</v>
      </c>
      <c r="AX16" s="7">
        <v>1154.0</v>
      </c>
      <c r="AY16" s="7">
        <v>1284.0</v>
      </c>
      <c r="AZ16" s="7">
        <v>1484.0</v>
      </c>
      <c r="BA16" s="7">
        <v>1683.0</v>
      </c>
      <c r="BB16" s="7">
        <v>2006.0</v>
      </c>
      <c r="BC16" s="7">
        <v>2193.0</v>
      </c>
      <c r="BD16" s="7">
        <v>2459.0</v>
      </c>
      <c r="BE16" s="7">
        <v>2690.0</v>
      </c>
      <c r="BF16" s="7">
        <v>2908.0</v>
      </c>
      <c r="BG16" s="7">
        <v>3298.0</v>
      </c>
      <c r="BH16" s="7">
        <v>3519.0</v>
      </c>
      <c r="BI16" s="7">
        <v>3999.0</v>
      </c>
      <c r="BJ16" s="7">
        <v>4507.0</v>
      </c>
      <c r="BK16" s="7">
        <v>4898.0</v>
      </c>
      <c r="BL16" s="7">
        <v>5358.0</v>
      </c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3.0</v>
      </c>
      <c r="AA17" s="6">
        <v>4.0</v>
      </c>
      <c r="AB17" s="6">
        <v>4.0</v>
      </c>
      <c r="AC17" s="6">
        <v>6.0</v>
      </c>
      <c r="AD17" s="6">
        <v>6.0</v>
      </c>
      <c r="AE17" s="6">
        <v>8.0</v>
      </c>
      <c r="AF17" s="6">
        <v>9.0</v>
      </c>
      <c r="AG17" s="6">
        <v>9.0</v>
      </c>
      <c r="AH17" s="6">
        <v>11.0</v>
      </c>
      <c r="AI17" s="7">
        <v>14.0</v>
      </c>
      <c r="AJ17" s="7">
        <v>16.0</v>
      </c>
      <c r="AK17" s="7">
        <v>18.0</v>
      </c>
      <c r="AL17" s="7">
        <v>18.0</v>
      </c>
      <c r="AM17" s="7">
        <v>19.0</v>
      </c>
      <c r="AN17" s="7">
        <v>21.0</v>
      </c>
      <c r="AO17" s="7">
        <v>22.0</v>
      </c>
      <c r="AP17" s="7">
        <v>23.0</v>
      </c>
      <c r="AQ17" s="7">
        <v>23.0</v>
      </c>
      <c r="AR17" s="7">
        <v>28.0</v>
      </c>
      <c r="AS17" s="7">
        <v>31.0</v>
      </c>
      <c r="AT17" s="7">
        <v>38.0</v>
      </c>
      <c r="AU17" s="7">
        <v>40.0</v>
      </c>
      <c r="AV17" s="7">
        <v>41.0</v>
      </c>
      <c r="AW17" s="7">
        <v>44.0</v>
      </c>
      <c r="AX17" s="7">
        <v>50.0</v>
      </c>
      <c r="AY17" s="7">
        <v>58.0</v>
      </c>
      <c r="AZ17" s="7">
        <v>75.0</v>
      </c>
      <c r="BA17" s="7">
        <v>91.0</v>
      </c>
      <c r="BB17" s="7">
        <v>102.0</v>
      </c>
      <c r="BC17" s="7">
        <v>123.0</v>
      </c>
      <c r="BD17" s="7">
        <v>145.0</v>
      </c>
      <c r="BE17" s="7">
        <v>158.0</v>
      </c>
      <c r="BF17" s="7">
        <v>186.0</v>
      </c>
      <c r="BG17" s="7">
        <v>206.0</v>
      </c>
      <c r="BH17" s="7">
        <v>217.0</v>
      </c>
      <c r="BI17" s="7">
        <v>256.0</v>
      </c>
      <c r="BJ17" s="7">
        <v>297.0</v>
      </c>
      <c r="BK17" s="7">
        <v>331.0</v>
      </c>
      <c r="BL17" s="7">
        <v>364.0</v>
      </c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1.0</v>
      </c>
      <c r="T18" s="6">
        <v>1.0</v>
      </c>
      <c r="U18" s="6">
        <v>1.0</v>
      </c>
      <c r="V18" s="6">
        <v>1.0</v>
      </c>
      <c r="W18" s="6">
        <v>1.0</v>
      </c>
      <c r="X18" s="6">
        <v>1.0</v>
      </c>
      <c r="Y18" s="6">
        <v>1.0</v>
      </c>
      <c r="Z18" s="6">
        <v>1.0</v>
      </c>
      <c r="AA18" s="6">
        <v>6.0</v>
      </c>
      <c r="AB18" s="6">
        <v>9.0</v>
      </c>
      <c r="AC18" s="6">
        <v>13.0</v>
      </c>
      <c r="AD18" s="6">
        <v>13.0</v>
      </c>
      <c r="AE18" s="6">
        <v>14.0</v>
      </c>
      <c r="AF18" s="6">
        <v>19.0</v>
      </c>
      <c r="AG18" s="6">
        <v>28.0</v>
      </c>
      <c r="AH18" s="6">
        <v>45.0</v>
      </c>
      <c r="AI18" s="7">
        <v>68.0</v>
      </c>
      <c r="AJ18" s="7">
        <v>77.0</v>
      </c>
      <c r="AK18" s="7">
        <v>82.0</v>
      </c>
      <c r="AL18" s="7">
        <v>92.0</v>
      </c>
      <c r="AM18" s="7">
        <v>105.0</v>
      </c>
      <c r="AN18" s="7">
        <v>176.0</v>
      </c>
      <c r="AO18" s="7">
        <v>212.0</v>
      </c>
      <c r="AP18" s="7">
        <v>242.0</v>
      </c>
      <c r="AQ18" s="7">
        <v>246.0</v>
      </c>
      <c r="AR18" s="7">
        <v>254.0</v>
      </c>
      <c r="AS18" s="7">
        <v>261.0</v>
      </c>
      <c r="AT18" s="7">
        <v>261.0</v>
      </c>
      <c r="AU18" s="7">
        <v>263.0</v>
      </c>
      <c r="AV18" s="7">
        <v>289.0</v>
      </c>
      <c r="AW18" s="7">
        <v>302.0</v>
      </c>
      <c r="AX18" s="7">
        <v>339.0</v>
      </c>
      <c r="AY18" s="7">
        <v>376.0</v>
      </c>
      <c r="AZ18" s="7">
        <v>399.0</v>
      </c>
      <c r="BA18" s="7">
        <v>400.0</v>
      </c>
      <c r="BB18" s="7">
        <v>463.0</v>
      </c>
      <c r="BC18" s="7">
        <v>516.0</v>
      </c>
      <c r="BD18" s="7">
        <v>531.0</v>
      </c>
      <c r="BE18" s="7">
        <v>595.0</v>
      </c>
      <c r="BF18" s="7">
        <v>608.0</v>
      </c>
      <c r="BG18" s="7">
        <v>646.0</v>
      </c>
      <c r="BH18" s="7">
        <v>708.0</v>
      </c>
      <c r="BI18" s="7">
        <v>754.0</v>
      </c>
      <c r="BJ18" s="7">
        <v>781.0</v>
      </c>
      <c r="BK18" s="7">
        <v>825.0</v>
      </c>
      <c r="BL18" s="7">
        <v>832.0</v>
      </c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1.0</v>
      </c>
      <c r="V19" s="6">
        <v>1.0</v>
      </c>
      <c r="W19" s="6">
        <v>4.0</v>
      </c>
      <c r="X19" s="6">
        <v>5.0</v>
      </c>
      <c r="Y19" s="6">
        <v>6.0</v>
      </c>
      <c r="Z19" s="6">
        <v>6.0</v>
      </c>
      <c r="AA19" s="6">
        <v>10.0</v>
      </c>
      <c r="AB19" s="6">
        <v>10.0</v>
      </c>
      <c r="AC19" s="6">
        <v>10.0</v>
      </c>
      <c r="AD19" s="6">
        <v>15.0</v>
      </c>
      <c r="AE19" s="6">
        <v>16.0</v>
      </c>
      <c r="AF19" s="6">
        <v>16.0</v>
      </c>
      <c r="AG19" s="6">
        <v>16.0</v>
      </c>
      <c r="AH19" s="6">
        <v>16.0</v>
      </c>
      <c r="AI19" s="7">
        <v>16.0</v>
      </c>
      <c r="AJ19" s="7">
        <v>16.0</v>
      </c>
      <c r="AK19" s="7">
        <v>19.0</v>
      </c>
      <c r="AL19" s="7">
        <v>20.0</v>
      </c>
      <c r="AM19" s="7">
        <v>23.0</v>
      </c>
      <c r="AN19" s="7">
        <v>25.0</v>
      </c>
      <c r="AO19" s="7">
        <v>27.0</v>
      </c>
      <c r="AP19" s="7">
        <v>32.0</v>
      </c>
      <c r="AQ19" s="7">
        <v>32.0</v>
      </c>
      <c r="AR19" s="7">
        <v>36.0</v>
      </c>
      <c r="AS19" s="7">
        <v>36.0</v>
      </c>
      <c r="AT19" s="7">
        <v>39.0</v>
      </c>
      <c r="AU19" s="7">
        <v>42.0</v>
      </c>
      <c r="AV19" s="7">
        <v>42.0</v>
      </c>
      <c r="AW19" s="7">
        <v>44.0</v>
      </c>
      <c r="AX19" s="7">
        <v>44.0</v>
      </c>
      <c r="AY19" s="7">
        <v>45.0</v>
      </c>
      <c r="AZ19" s="7">
        <v>46.0</v>
      </c>
      <c r="BA19" s="7">
        <v>48.0</v>
      </c>
      <c r="BB19" s="7">
        <v>53.0</v>
      </c>
      <c r="BC19" s="7">
        <v>71.0</v>
      </c>
      <c r="BD19" s="7">
        <v>83.0</v>
      </c>
      <c r="BE19" s="7">
        <v>86.0</v>
      </c>
      <c r="BF19" s="7">
        <v>92.0</v>
      </c>
      <c r="BG19" s="7">
        <v>117.0</v>
      </c>
      <c r="BH19" s="7">
        <v>124.0</v>
      </c>
      <c r="BI19" s="7">
        <v>144.0</v>
      </c>
      <c r="BJ19" s="7">
        <v>153.0</v>
      </c>
      <c r="BK19" s="7">
        <v>159.0</v>
      </c>
      <c r="BL19" s="7">
        <v>197.0</v>
      </c>
    </row>
    <row r="20">
      <c r="A20" s="8" t="s">
        <v>36</v>
      </c>
      <c r="B20" s="8" t="s">
        <v>37</v>
      </c>
      <c r="C20" s="8">
        <f t="shared" ref="C20:AJ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f t="shared" si="5"/>
        <v>1</v>
      </c>
      <c r="M20" s="8">
        <f t="shared" si="5"/>
        <v>2</v>
      </c>
      <c r="N20" s="8">
        <f t="shared" si="5"/>
        <v>3</v>
      </c>
      <c r="O20" s="8">
        <f t="shared" si="5"/>
        <v>3</v>
      </c>
      <c r="P20" s="8">
        <f t="shared" si="5"/>
        <v>3</v>
      </c>
      <c r="Q20" s="8">
        <f t="shared" si="5"/>
        <v>3</v>
      </c>
      <c r="R20" s="8">
        <f t="shared" si="5"/>
        <v>5</v>
      </c>
      <c r="S20" s="8">
        <f t="shared" si="5"/>
        <v>6</v>
      </c>
      <c r="T20" s="8">
        <f t="shared" si="5"/>
        <v>6</v>
      </c>
      <c r="U20" s="8">
        <f t="shared" si="5"/>
        <v>7</v>
      </c>
      <c r="V20" s="8">
        <f t="shared" si="5"/>
        <v>7</v>
      </c>
      <c r="W20" s="8">
        <f t="shared" si="5"/>
        <v>30</v>
      </c>
      <c r="X20" s="8">
        <f t="shared" si="5"/>
        <v>35</v>
      </c>
      <c r="Y20" s="8">
        <f t="shared" si="5"/>
        <v>90</v>
      </c>
      <c r="Z20" s="8">
        <f t="shared" si="5"/>
        <v>134</v>
      </c>
      <c r="AA20" s="8">
        <f t="shared" si="5"/>
        <v>168</v>
      </c>
      <c r="AB20" s="8">
        <f t="shared" si="5"/>
        <v>231</v>
      </c>
      <c r="AC20" s="8">
        <f t="shared" si="5"/>
        <v>308</v>
      </c>
      <c r="AD20" s="8">
        <f t="shared" si="5"/>
        <v>354</v>
      </c>
      <c r="AE20" s="8">
        <f t="shared" si="5"/>
        <v>390</v>
      </c>
      <c r="AF20" s="8">
        <f t="shared" si="5"/>
        <v>457</v>
      </c>
      <c r="AG20" s="8">
        <f t="shared" si="5"/>
        <v>539</v>
      </c>
      <c r="AH20" s="8">
        <f t="shared" si="5"/>
        <v>624</v>
      </c>
      <c r="AI20" s="8">
        <f t="shared" si="5"/>
        <v>720</v>
      </c>
      <c r="AJ20" s="8">
        <f t="shared" si="5"/>
        <v>790</v>
      </c>
      <c r="AK20" s="8">
        <f t="shared" ref="AK20:BL20" si="6">IF(ISBLANK(AK1),IFERROR(1/0),(SUM(AK11:AK19)))</f>
        <v>875</v>
      </c>
      <c r="AL20" s="8">
        <f t="shared" si="6"/>
        <v>1007</v>
      </c>
      <c r="AM20" s="8">
        <f t="shared" si="6"/>
        <v>1180</v>
      </c>
      <c r="AN20" s="8">
        <f t="shared" si="6"/>
        <v>1399</v>
      </c>
      <c r="AO20" s="8">
        <f t="shared" si="6"/>
        <v>1642</v>
      </c>
      <c r="AP20" s="8">
        <f t="shared" si="6"/>
        <v>1880</v>
      </c>
      <c r="AQ20" s="8">
        <f t="shared" si="6"/>
        <v>2167</v>
      </c>
      <c r="AR20" s="8">
        <f t="shared" si="6"/>
        <v>2417</v>
      </c>
      <c r="AS20" s="8">
        <f t="shared" si="6"/>
        <v>2825</v>
      </c>
      <c r="AT20" s="8">
        <f t="shared" si="6"/>
        <v>3242</v>
      </c>
      <c r="AU20" s="8">
        <f t="shared" si="6"/>
        <v>3528</v>
      </c>
      <c r="AV20" s="8">
        <f t="shared" si="6"/>
        <v>3882</v>
      </c>
      <c r="AW20" s="8">
        <f t="shared" si="6"/>
        <v>4246</v>
      </c>
      <c r="AX20" s="8">
        <f t="shared" si="6"/>
        <v>4716</v>
      </c>
      <c r="AY20" s="8">
        <f t="shared" si="6"/>
        <v>5213</v>
      </c>
      <c r="AZ20" s="8">
        <f t="shared" si="6"/>
        <v>5831</v>
      </c>
      <c r="BA20" s="8">
        <f t="shared" si="6"/>
        <v>6508</v>
      </c>
      <c r="BB20" s="8">
        <f t="shared" si="6"/>
        <v>7469</v>
      </c>
      <c r="BC20" s="8">
        <f t="shared" si="6"/>
        <v>8507</v>
      </c>
      <c r="BD20" s="8">
        <f t="shared" si="6"/>
        <v>9300</v>
      </c>
      <c r="BE20" s="8">
        <f t="shared" si="6"/>
        <v>10088</v>
      </c>
      <c r="BF20" s="8">
        <f t="shared" si="6"/>
        <v>10868</v>
      </c>
      <c r="BG20" s="8">
        <f t="shared" si="6"/>
        <v>11969</v>
      </c>
      <c r="BH20" s="8">
        <f t="shared" si="6"/>
        <v>13381</v>
      </c>
      <c r="BI20" s="8">
        <f t="shared" si="6"/>
        <v>14665</v>
      </c>
      <c r="BJ20" s="8">
        <f t="shared" si="6"/>
        <v>16293</v>
      </c>
      <c r="BK20" s="8">
        <f t="shared" si="6"/>
        <v>17531</v>
      </c>
      <c r="BL20" s="8">
        <f t="shared" si="6"/>
        <v>19427</v>
      </c>
      <c r="BM20" s="8"/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1.0</v>
      </c>
      <c r="N21" s="6">
        <v>1.0</v>
      </c>
      <c r="O21" s="6">
        <v>1.0</v>
      </c>
      <c r="P21" s="6">
        <v>1.0</v>
      </c>
      <c r="Q21" s="6">
        <v>1.0</v>
      </c>
      <c r="R21" s="6">
        <v>1.0</v>
      </c>
      <c r="S21" s="6">
        <v>1.0</v>
      </c>
      <c r="T21" s="6">
        <v>1.0</v>
      </c>
      <c r="U21" s="6">
        <v>1.0</v>
      </c>
      <c r="V21" s="6">
        <v>1.0</v>
      </c>
      <c r="W21" s="9">
        <v>1.0</v>
      </c>
      <c r="X21" s="6">
        <v>9.0</v>
      </c>
      <c r="Y21" s="6">
        <v>11.0</v>
      </c>
      <c r="Z21" s="6">
        <v>13.0</v>
      </c>
      <c r="AA21" s="6">
        <v>26.0</v>
      </c>
      <c r="AB21" s="6">
        <v>26.0</v>
      </c>
      <c r="AC21" s="6">
        <v>29.0</v>
      </c>
      <c r="AD21" s="6">
        <v>33.0</v>
      </c>
      <c r="AE21" s="6">
        <v>39.0</v>
      </c>
      <c r="AF21" s="6">
        <v>39.0</v>
      </c>
      <c r="AG21" s="6">
        <v>47.0</v>
      </c>
      <c r="AH21" s="6">
        <v>53.0</v>
      </c>
      <c r="AI21" s="7">
        <v>60.0</v>
      </c>
      <c r="AJ21" s="7">
        <v>72.0</v>
      </c>
      <c r="AK21" s="7">
        <v>84.0</v>
      </c>
      <c r="AL21" s="7">
        <v>96.0</v>
      </c>
      <c r="AM21" s="7">
        <v>120.0</v>
      </c>
      <c r="AN21" s="7">
        <v>139.0</v>
      </c>
      <c r="AO21" s="7">
        <v>153.0</v>
      </c>
      <c r="AP21" s="7">
        <v>166.0</v>
      </c>
      <c r="AQ21" s="7">
        <v>194.0</v>
      </c>
      <c r="AR21" s="7">
        <v>209.0</v>
      </c>
      <c r="AS21" s="7">
        <v>227.0</v>
      </c>
      <c r="AT21" s="7">
        <v>273.0</v>
      </c>
      <c r="AU21" s="7">
        <v>300.0</v>
      </c>
      <c r="AV21" s="7">
        <v>349.0</v>
      </c>
      <c r="AW21" s="7">
        <v>383.0</v>
      </c>
      <c r="AX21" s="7">
        <v>430.0</v>
      </c>
      <c r="AY21" s="7">
        <v>463.0</v>
      </c>
      <c r="AZ21" s="7">
        <v>557.0</v>
      </c>
      <c r="BA21" s="7">
        <v>754.0</v>
      </c>
      <c r="BB21" s="7">
        <v>856.0</v>
      </c>
      <c r="BC21" s="7">
        <v>952.0</v>
      </c>
      <c r="BD21" s="7">
        <v>1099.0</v>
      </c>
      <c r="BE21" s="7">
        <v>1168.0</v>
      </c>
      <c r="BF21" s="7">
        <v>1212.0</v>
      </c>
      <c r="BG21" s="7">
        <v>1313.0</v>
      </c>
      <c r="BH21" s="7">
        <v>1363.0</v>
      </c>
      <c r="BI21" s="7">
        <v>1381.0</v>
      </c>
      <c r="BJ21" s="7">
        <v>1595.0</v>
      </c>
      <c r="BK21" s="7">
        <v>1703.0</v>
      </c>
      <c r="BL21" s="7">
        <v>1796.0</v>
      </c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1.0</v>
      </c>
      <c r="O22" s="6">
        <v>1.0</v>
      </c>
      <c r="P22" s="6">
        <v>1.0</v>
      </c>
      <c r="Q22" s="6">
        <v>1.0</v>
      </c>
      <c r="R22" s="6">
        <v>1.0</v>
      </c>
      <c r="S22" s="6">
        <v>2.0</v>
      </c>
      <c r="T22" s="6">
        <v>2.0</v>
      </c>
      <c r="U22" s="6">
        <v>2.0</v>
      </c>
      <c r="V22" s="6">
        <v>5.0</v>
      </c>
      <c r="W22" s="9">
        <v>7.0</v>
      </c>
      <c r="X22" s="6">
        <v>15.0</v>
      </c>
      <c r="Y22" s="6">
        <v>29.0</v>
      </c>
      <c r="Z22" s="6">
        <v>35.0</v>
      </c>
      <c r="AA22" s="6">
        <v>38.0</v>
      </c>
      <c r="AB22" s="6">
        <v>83.0</v>
      </c>
      <c r="AC22" s="6">
        <v>128.0</v>
      </c>
      <c r="AD22" s="6">
        <v>130.0</v>
      </c>
      <c r="AE22" s="6">
        <v>133.0</v>
      </c>
      <c r="AF22" s="6">
        <v>153.0</v>
      </c>
      <c r="AG22" s="6">
        <v>189.0</v>
      </c>
      <c r="AH22" s="6">
        <v>205.0</v>
      </c>
      <c r="AI22" s="7">
        <v>231.0</v>
      </c>
      <c r="AJ22" s="7">
        <v>261.0</v>
      </c>
      <c r="AK22" s="7">
        <v>275.0</v>
      </c>
      <c r="AL22" s="7">
        <v>314.0</v>
      </c>
      <c r="AM22" s="7">
        <v>370.0</v>
      </c>
      <c r="AN22" s="7">
        <v>397.0</v>
      </c>
      <c r="AO22" s="7">
        <v>430.0</v>
      </c>
      <c r="AP22" s="7">
        <v>498.0</v>
      </c>
      <c r="AQ22" s="7">
        <v>525.0</v>
      </c>
      <c r="AR22" s="7">
        <v>559.0</v>
      </c>
      <c r="AS22" s="7">
        <v>614.0</v>
      </c>
      <c r="AT22" s="7">
        <v>655.0</v>
      </c>
      <c r="AU22" s="7">
        <v>698.0</v>
      </c>
      <c r="AV22" s="7">
        <v>750.0</v>
      </c>
      <c r="AW22" s="7">
        <v>806.0</v>
      </c>
      <c r="AX22" s="7">
        <v>815.0</v>
      </c>
      <c r="AY22" s="7">
        <v>884.0</v>
      </c>
      <c r="AZ22" s="7">
        <v>903.0</v>
      </c>
      <c r="BA22" s="7">
        <v>958.0</v>
      </c>
      <c r="BB22" s="7">
        <v>1021.0</v>
      </c>
      <c r="BC22" s="7">
        <v>1077.0</v>
      </c>
      <c r="BD22" s="7">
        <v>1154.0</v>
      </c>
      <c r="BE22" s="7">
        <v>1189.0</v>
      </c>
      <c r="BF22" s="7">
        <v>1230.0</v>
      </c>
      <c r="BG22" s="7">
        <v>1283.0</v>
      </c>
      <c r="BH22" s="7">
        <v>1308.0</v>
      </c>
      <c r="BI22" s="7">
        <v>1419.0</v>
      </c>
      <c r="BJ22" s="7">
        <v>1481.0</v>
      </c>
      <c r="BK22" s="7">
        <v>1548.0</v>
      </c>
      <c r="BL22" s="7">
        <v>1586.0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1.0</v>
      </c>
      <c r="L23" s="6">
        <v>1.0</v>
      </c>
      <c r="M23" s="6">
        <v>2.0</v>
      </c>
      <c r="N23" s="6">
        <v>3.0</v>
      </c>
      <c r="O23" s="6">
        <v>8.0</v>
      </c>
      <c r="P23" s="6">
        <v>8.0</v>
      </c>
      <c r="Q23" s="6">
        <v>13.0</v>
      </c>
      <c r="R23" s="6">
        <v>16.0</v>
      </c>
      <c r="S23" s="10">
        <v>16.0</v>
      </c>
      <c r="T23" s="6">
        <v>22.0</v>
      </c>
      <c r="U23" s="6">
        <v>24.0</v>
      </c>
      <c r="V23" s="6">
        <v>31.0</v>
      </c>
      <c r="W23" s="9">
        <v>33.0</v>
      </c>
      <c r="X23" s="6">
        <v>45.0</v>
      </c>
      <c r="Y23" s="6">
        <v>65.0</v>
      </c>
      <c r="Z23" s="6">
        <v>109.0</v>
      </c>
      <c r="AA23" s="6">
        <v>119.0</v>
      </c>
      <c r="AB23" s="6">
        <v>186.0</v>
      </c>
      <c r="AC23" s="6">
        <v>233.0</v>
      </c>
      <c r="AD23" s="6">
        <v>305.0</v>
      </c>
      <c r="AE23" s="6">
        <v>370.0</v>
      </c>
      <c r="AF23" s="6">
        <v>421.0</v>
      </c>
      <c r="AG23" s="6">
        <v>493.0</v>
      </c>
      <c r="AH23" s="6">
        <v>558.0</v>
      </c>
      <c r="AI23" s="7">
        <v>600.0</v>
      </c>
      <c r="AJ23" s="7">
        <v>657.0</v>
      </c>
      <c r="AK23" s="7">
        <v>708.0</v>
      </c>
      <c r="AL23" s="7">
        <v>832.0</v>
      </c>
      <c r="AM23" s="7">
        <v>992.0</v>
      </c>
      <c r="AN23" s="7">
        <v>1074.0</v>
      </c>
      <c r="AO23" s="7">
        <v>1246.0</v>
      </c>
      <c r="AP23" s="7">
        <v>1394.0</v>
      </c>
      <c r="AQ23" s="7">
        <v>1461.0</v>
      </c>
      <c r="AR23" s="7">
        <v>1688.0</v>
      </c>
      <c r="AS23" s="7">
        <v>1938.0</v>
      </c>
      <c r="AT23" s="7">
        <v>2216.0</v>
      </c>
      <c r="AU23" s="7">
        <v>2464.0</v>
      </c>
      <c r="AV23" s="7">
        <v>2607.0</v>
      </c>
      <c r="AW23" s="7">
        <v>2855.0</v>
      </c>
      <c r="AX23" s="7">
        <v>3231.0</v>
      </c>
      <c r="AY23" s="7">
        <v>3410.0</v>
      </c>
      <c r="AZ23" s="7">
        <v>3743.0</v>
      </c>
      <c r="BA23" s="7">
        <v>3944.0</v>
      </c>
      <c r="BB23" s="7">
        <v>4349.0</v>
      </c>
      <c r="BC23" s="7">
        <v>4543.0</v>
      </c>
      <c r="BD23" s="7">
        <v>4765.0</v>
      </c>
      <c r="BE23" s="7">
        <v>4899.0</v>
      </c>
      <c r="BF23" s="7">
        <v>5306.0</v>
      </c>
      <c r="BG23" s="7">
        <v>5552.0</v>
      </c>
      <c r="BH23" s="7">
        <v>6172.0</v>
      </c>
      <c r="BI23" s="7">
        <v>6282.0</v>
      </c>
      <c r="BJ23" s="7">
        <v>6828.0</v>
      </c>
      <c r="BK23" s="7">
        <v>7111.0</v>
      </c>
      <c r="BL23" s="7">
        <v>7944.0</v>
      </c>
    </row>
    <row r="24">
      <c r="A24" s="6" t="s">
        <v>44</v>
      </c>
      <c r="B24" s="6" t="s">
        <v>45</v>
      </c>
      <c r="C24" s="6">
        <v>1.0</v>
      </c>
      <c r="D24" s="6">
        <v>1.0</v>
      </c>
      <c r="E24" s="6">
        <v>1.0</v>
      </c>
      <c r="F24" s="6">
        <v>2.0</v>
      </c>
      <c r="G24" s="6">
        <v>2.0</v>
      </c>
      <c r="H24" s="6">
        <v>2.0</v>
      </c>
      <c r="I24" s="6">
        <v>2.0</v>
      </c>
      <c r="J24" s="6">
        <v>3.0</v>
      </c>
      <c r="K24" s="6">
        <v>6.0</v>
      </c>
      <c r="L24" s="6">
        <v>10.0</v>
      </c>
      <c r="M24" s="6">
        <v>13.0</v>
      </c>
      <c r="N24" s="6">
        <v>16.0</v>
      </c>
      <c r="O24" s="6">
        <v>16.0</v>
      </c>
      <c r="P24" s="6">
        <v>19.0</v>
      </c>
      <c r="Q24" s="6">
        <v>30.0</v>
      </c>
      <c r="R24" s="6">
        <v>42.0</v>
      </c>
      <c r="S24" s="10">
        <v>56.0</v>
      </c>
      <c r="T24" s="6">
        <v>65.0</v>
      </c>
      <c r="U24" s="6">
        <v>136.0</v>
      </c>
      <c r="V24" s="6">
        <v>152.0</v>
      </c>
      <c r="W24" s="9">
        <v>164.0</v>
      </c>
      <c r="X24" s="6">
        <v>240.0</v>
      </c>
      <c r="Y24" s="6">
        <v>286.0</v>
      </c>
      <c r="Z24" s="6">
        <v>396.0</v>
      </c>
      <c r="AA24" s="6">
        <v>459.0</v>
      </c>
      <c r="AB24" s="6">
        <v>631.0</v>
      </c>
      <c r="AC24" s="6">
        <v>745.0</v>
      </c>
      <c r="AD24" s="6">
        <v>810.0</v>
      </c>
      <c r="AE24" s="6">
        <v>862.0</v>
      </c>
      <c r="AF24" s="6">
        <v>1052.0</v>
      </c>
      <c r="AG24" s="6">
        <v>1223.0</v>
      </c>
      <c r="AH24" s="6">
        <v>1406.0</v>
      </c>
      <c r="AI24" s="7">
        <v>1451.0</v>
      </c>
      <c r="AJ24" s="7">
        <v>1517.0</v>
      </c>
      <c r="AK24" s="7">
        <v>2339.0</v>
      </c>
      <c r="AL24" s="7">
        <v>2981.0</v>
      </c>
      <c r="AM24" s="7">
        <v>3506.0</v>
      </c>
      <c r="AN24" s="7">
        <v>4048.0</v>
      </c>
      <c r="AO24" s="7">
        <v>4466.0</v>
      </c>
      <c r="AP24" s="7">
        <v>4620.0</v>
      </c>
      <c r="AQ24" s="7">
        <v>4866.0</v>
      </c>
      <c r="AR24" s="7">
        <v>5682.0</v>
      </c>
      <c r="AS24" s="7">
        <v>6708.0</v>
      </c>
      <c r="AT24" s="7">
        <v>7480.0</v>
      </c>
      <c r="AU24" s="7">
        <v>8216.0</v>
      </c>
      <c r="AV24" s="7">
        <v>8419.0</v>
      </c>
      <c r="AW24" s="7">
        <v>8755.0</v>
      </c>
      <c r="AX24" s="7">
        <v>8895.0</v>
      </c>
      <c r="AY24" s="7">
        <v>9371.0</v>
      </c>
      <c r="AZ24" s="7">
        <v>11043.0</v>
      </c>
      <c r="BA24" s="7">
        <v>11568.0</v>
      </c>
      <c r="BB24" s="7">
        <v>12841.0</v>
      </c>
      <c r="BC24" s="7">
        <v>13894.0</v>
      </c>
      <c r="BD24" s="7">
        <v>14267.0</v>
      </c>
      <c r="BE24" s="7">
        <v>14580.0</v>
      </c>
      <c r="BF24" s="7">
        <v>15385.0</v>
      </c>
      <c r="BG24" s="7">
        <v>15914.0</v>
      </c>
      <c r="BH24" s="7">
        <v>16740.0</v>
      </c>
      <c r="BI24" s="7">
        <v>17826.0</v>
      </c>
      <c r="BJ24" s="7">
        <v>20004.0</v>
      </c>
      <c r="BK24" s="7">
        <v>20715.0</v>
      </c>
      <c r="BL24" s="7">
        <v>21696.0</v>
      </c>
    </row>
    <row r="25">
      <c r="A25" s="8" t="s">
        <v>46</v>
      </c>
      <c r="B25" s="8" t="s">
        <v>47</v>
      </c>
      <c r="C25" s="8">
        <f t="shared" ref="C25:AJ25" si="7">SUM(C21:C24)</f>
        <v>1</v>
      </c>
      <c r="D25" s="8">
        <f t="shared" si="7"/>
        <v>1</v>
      </c>
      <c r="E25" s="8">
        <f t="shared" si="7"/>
        <v>1</v>
      </c>
      <c r="F25" s="8">
        <f t="shared" si="7"/>
        <v>2</v>
      </c>
      <c r="G25" s="8">
        <f t="shared" si="7"/>
        <v>2</v>
      </c>
      <c r="H25" s="8">
        <f t="shared" si="7"/>
        <v>2</v>
      </c>
      <c r="I25" s="8">
        <f t="shared" si="7"/>
        <v>2</v>
      </c>
      <c r="J25" s="8">
        <f t="shared" si="7"/>
        <v>3</v>
      </c>
      <c r="K25" s="8">
        <f t="shared" si="7"/>
        <v>7</v>
      </c>
      <c r="L25" s="8">
        <f t="shared" si="7"/>
        <v>12</v>
      </c>
      <c r="M25" s="8">
        <f t="shared" si="7"/>
        <v>16</v>
      </c>
      <c r="N25" s="8">
        <f t="shared" si="7"/>
        <v>21</v>
      </c>
      <c r="O25" s="8">
        <f t="shared" si="7"/>
        <v>26</v>
      </c>
      <c r="P25" s="8">
        <f t="shared" si="7"/>
        <v>29</v>
      </c>
      <c r="Q25" s="8">
        <f t="shared" si="7"/>
        <v>45</v>
      </c>
      <c r="R25" s="8">
        <f t="shared" si="7"/>
        <v>60</v>
      </c>
      <c r="S25" s="8">
        <f t="shared" si="7"/>
        <v>75</v>
      </c>
      <c r="T25" s="8">
        <f t="shared" si="7"/>
        <v>90</v>
      </c>
      <c r="U25" s="8">
        <f t="shared" si="7"/>
        <v>163</v>
      </c>
      <c r="V25" s="8">
        <f t="shared" si="7"/>
        <v>189</v>
      </c>
      <c r="W25" s="8">
        <f t="shared" si="7"/>
        <v>205</v>
      </c>
      <c r="X25" s="8">
        <f t="shared" si="7"/>
        <v>309</v>
      </c>
      <c r="Y25" s="8">
        <f t="shared" si="7"/>
        <v>391</v>
      </c>
      <c r="Z25" s="8">
        <f t="shared" si="7"/>
        <v>553</v>
      </c>
      <c r="AA25" s="8">
        <f t="shared" si="7"/>
        <v>642</v>
      </c>
      <c r="AB25" s="8">
        <f t="shared" si="7"/>
        <v>926</v>
      </c>
      <c r="AC25" s="8">
        <f t="shared" si="7"/>
        <v>1135</v>
      </c>
      <c r="AD25" s="8">
        <f t="shared" si="7"/>
        <v>1278</v>
      </c>
      <c r="AE25" s="8">
        <f t="shared" si="7"/>
        <v>1404</v>
      </c>
      <c r="AF25" s="8">
        <f t="shared" si="7"/>
        <v>1665</v>
      </c>
      <c r="AG25" s="8">
        <f t="shared" si="7"/>
        <v>1952</v>
      </c>
      <c r="AH25" s="8">
        <f t="shared" si="7"/>
        <v>2222</v>
      </c>
      <c r="AI25" s="8">
        <f t="shared" si="7"/>
        <v>2342</v>
      </c>
      <c r="AJ25" s="8">
        <f t="shared" si="7"/>
        <v>2507</v>
      </c>
      <c r="AK25" s="8">
        <f t="shared" ref="AK25:BM25" si="8">IF(ISBLANK(AK1),IFERROR(1/0),(SUM(AK21:AK24)))</f>
        <v>3406</v>
      </c>
      <c r="AL25" s="8">
        <f t="shared" si="8"/>
        <v>4223</v>
      </c>
      <c r="AM25" s="8">
        <f t="shared" si="8"/>
        <v>4988</v>
      </c>
      <c r="AN25" s="8">
        <f t="shared" si="8"/>
        <v>5658</v>
      </c>
      <c r="AO25" s="8">
        <f t="shared" si="8"/>
        <v>6295</v>
      </c>
      <c r="AP25" s="8">
        <f t="shared" si="8"/>
        <v>6678</v>
      </c>
      <c r="AQ25" s="8">
        <f t="shared" si="8"/>
        <v>7046</v>
      </c>
      <c r="AR25" s="8">
        <f t="shared" si="8"/>
        <v>8138</v>
      </c>
      <c r="AS25" s="8">
        <f t="shared" si="8"/>
        <v>9487</v>
      </c>
      <c r="AT25" s="8">
        <f t="shared" si="8"/>
        <v>10624</v>
      </c>
      <c r="AU25" s="8">
        <f t="shared" si="8"/>
        <v>11678</v>
      </c>
      <c r="AV25" s="8">
        <f t="shared" si="8"/>
        <v>12125</v>
      </c>
      <c r="AW25" s="8">
        <f t="shared" si="8"/>
        <v>12799</v>
      </c>
      <c r="AX25" s="8">
        <f t="shared" si="8"/>
        <v>13371</v>
      </c>
      <c r="AY25" s="8">
        <f t="shared" si="8"/>
        <v>14128</v>
      </c>
      <c r="AZ25" s="8">
        <f t="shared" si="8"/>
        <v>16246</v>
      </c>
      <c r="BA25" s="8">
        <f t="shared" si="8"/>
        <v>17224</v>
      </c>
      <c r="BB25" s="8">
        <f t="shared" si="8"/>
        <v>19067</v>
      </c>
      <c r="BC25" s="8">
        <f t="shared" si="8"/>
        <v>20466</v>
      </c>
      <c r="BD25" s="8">
        <f t="shared" si="8"/>
        <v>21285</v>
      </c>
      <c r="BE25" s="8">
        <f t="shared" si="8"/>
        <v>21836</v>
      </c>
      <c r="BF25" s="8">
        <f t="shared" si="8"/>
        <v>23133</v>
      </c>
      <c r="BG25" s="8">
        <f t="shared" si="8"/>
        <v>24062</v>
      </c>
      <c r="BH25" s="8">
        <f t="shared" si="8"/>
        <v>25583</v>
      </c>
      <c r="BI25" s="8">
        <f t="shared" si="8"/>
        <v>26908</v>
      </c>
      <c r="BJ25" s="8">
        <f t="shared" si="8"/>
        <v>29908</v>
      </c>
      <c r="BK25" s="8">
        <f t="shared" si="8"/>
        <v>31077</v>
      </c>
      <c r="BL25" s="8">
        <f t="shared" si="8"/>
        <v>33022</v>
      </c>
      <c r="BM25" s="8" t="str">
        <f t="shared" si="8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6.0</v>
      </c>
      <c r="S26" s="6">
        <v>6.0</v>
      </c>
      <c r="T26" s="6">
        <v>6.0</v>
      </c>
      <c r="U26" s="6">
        <v>6.0</v>
      </c>
      <c r="V26" s="6">
        <v>6.0</v>
      </c>
      <c r="W26" s="9">
        <v>6.0</v>
      </c>
      <c r="X26" s="6">
        <v>13.0</v>
      </c>
      <c r="Y26" s="6">
        <v>23.0</v>
      </c>
      <c r="Z26" s="6">
        <v>32.0</v>
      </c>
      <c r="AA26" s="6">
        <v>43.0</v>
      </c>
      <c r="AB26" s="6">
        <v>50.0</v>
      </c>
      <c r="AC26" s="6">
        <v>56.0</v>
      </c>
      <c r="AD26" s="6">
        <v>65.0</v>
      </c>
      <c r="AE26" s="6">
        <v>81.0</v>
      </c>
      <c r="AF26" s="6">
        <v>102.0</v>
      </c>
      <c r="AG26" s="6">
        <v>119.0</v>
      </c>
      <c r="AH26" s="6">
        <v>133.0</v>
      </c>
      <c r="AI26" s="7">
        <v>148.0</v>
      </c>
      <c r="AJ26" s="7">
        <v>155.0</v>
      </c>
      <c r="AK26" s="7">
        <v>179.0</v>
      </c>
      <c r="AL26" s="7">
        <v>224.0</v>
      </c>
      <c r="AM26" s="7">
        <v>252.0</v>
      </c>
      <c r="AN26" s="7">
        <v>301.0</v>
      </c>
      <c r="AO26" s="7">
        <v>395.0</v>
      </c>
      <c r="AP26" s="7">
        <v>438.0</v>
      </c>
      <c r="AQ26" s="7">
        <v>458.0</v>
      </c>
      <c r="AR26" s="7">
        <v>503.0</v>
      </c>
      <c r="AS26" s="7">
        <v>539.0</v>
      </c>
      <c r="AT26" s="7">
        <v>609.0</v>
      </c>
      <c r="AU26" s="7">
        <v>643.0</v>
      </c>
      <c r="AV26" s="7">
        <v>676.0</v>
      </c>
      <c r="AW26" s="7">
        <v>738.0</v>
      </c>
      <c r="AX26" s="7">
        <v>756.0</v>
      </c>
      <c r="AY26" s="7">
        <v>791.0</v>
      </c>
      <c r="AZ26" s="7">
        <v>803.0</v>
      </c>
      <c r="BA26" s="7">
        <v>832.0</v>
      </c>
      <c r="BB26" s="7">
        <v>874.0</v>
      </c>
      <c r="BC26" s="7">
        <v>945.0</v>
      </c>
      <c r="BD26" s="7">
        <v>987.0</v>
      </c>
      <c r="BE26" s="7">
        <v>1007.0</v>
      </c>
      <c r="BF26" s="7">
        <v>1024.0</v>
      </c>
      <c r="BG26" s="7">
        <v>1063.0</v>
      </c>
      <c r="BH26" s="7">
        <v>1082.0</v>
      </c>
      <c r="BI26" s="7">
        <v>1119.0</v>
      </c>
      <c r="BJ26" s="7">
        <v>1140.0</v>
      </c>
      <c r="BK26" s="7">
        <v>1156.0</v>
      </c>
      <c r="BL26" s="7">
        <v>1186.0</v>
      </c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2.0</v>
      </c>
      <c r="R27" s="6">
        <v>4.0</v>
      </c>
      <c r="S27" s="6">
        <v>4.0</v>
      </c>
      <c r="T27" s="6">
        <v>6.0</v>
      </c>
      <c r="U27" s="6">
        <v>6.0</v>
      </c>
      <c r="V27" s="6">
        <v>6.0</v>
      </c>
      <c r="W27" s="9">
        <v>10.0</v>
      </c>
      <c r="X27" s="6">
        <v>19.0</v>
      </c>
      <c r="Y27" s="6">
        <v>28.0</v>
      </c>
      <c r="Z27" s="6">
        <v>37.0</v>
      </c>
      <c r="AA27" s="6">
        <v>60.0</v>
      </c>
      <c r="AB27" s="6">
        <v>72.0</v>
      </c>
      <c r="AC27" s="6">
        <v>86.0</v>
      </c>
      <c r="AD27" s="6">
        <v>98.0</v>
      </c>
      <c r="AE27" s="6">
        <v>123.0</v>
      </c>
      <c r="AF27" s="6">
        <v>168.0</v>
      </c>
      <c r="AG27" s="6">
        <v>195.0</v>
      </c>
      <c r="AH27" s="6">
        <v>197.0</v>
      </c>
      <c r="AI27" s="7">
        <v>226.0</v>
      </c>
      <c r="AJ27" s="7">
        <v>241.0</v>
      </c>
      <c r="AK27" s="7">
        <v>274.0</v>
      </c>
      <c r="AL27" s="7">
        <v>306.0</v>
      </c>
      <c r="AM27" s="7">
        <v>334.0</v>
      </c>
      <c r="AN27" s="7">
        <v>396.0</v>
      </c>
      <c r="AO27" s="7">
        <v>410.0</v>
      </c>
      <c r="AP27" s="7">
        <v>418.0</v>
      </c>
      <c r="AQ27" s="7">
        <v>481.0</v>
      </c>
      <c r="AR27" s="7">
        <v>508.0</v>
      </c>
      <c r="AS27" s="7">
        <v>555.0</v>
      </c>
      <c r="AT27" s="7">
        <v>618.0</v>
      </c>
      <c r="AU27" s="7">
        <v>636.0</v>
      </c>
      <c r="AV27" s="7">
        <v>640.0</v>
      </c>
      <c r="AW27" s="7">
        <v>653.0</v>
      </c>
      <c r="AX27" s="7">
        <v>664.0</v>
      </c>
      <c r="AY27" s="7">
        <v>700.0</v>
      </c>
      <c r="AZ27" s="7">
        <v>747.0</v>
      </c>
      <c r="BA27" s="7">
        <v>780.0</v>
      </c>
      <c r="BB27" s="7">
        <v>802.0</v>
      </c>
      <c r="BC27" s="7">
        <v>831.0</v>
      </c>
      <c r="BD27" s="7">
        <v>854.0</v>
      </c>
      <c r="BE27" s="7">
        <v>889.0</v>
      </c>
      <c r="BF27" s="7">
        <v>904.0</v>
      </c>
      <c r="BG27" s="7">
        <v>923.0</v>
      </c>
      <c r="BH27" s="7">
        <v>994.0</v>
      </c>
      <c r="BI27" s="7">
        <v>1061.0</v>
      </c>
      <c r="BJ27" s="7">
        <v>1096.0</v>
      </c>
      <c r="BK27" s="7">
        <v>1166.0</v>
      </c>
      <c r="BL27" s="7">
        <v>1228.0</v>
      </c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2.0</v>
      </c>
      <c r="T28" s="6">
        <v>4.0</v>
      </c>
      <c r="U28" s="6">
        <v>6.0</v>
      </c>
      <c r="V28" s="6">
        <v>7.0</v>
      </c>
      <c r="W28" s="9">
        <v>7.0</v>
      </c>
      <c r="X28" s="6">
        <v>10.0</v>
      </c>
      <c r="Y28" s="6">
        <v>20.0</v>
      </c>
      <c r="Z28" s="6">
        <v>21.0</v>
      </c>
      <c r="AA28" s="6">
        <v>51.0</v>
      </c>
      <c r="AB28" s="6">
        <v>57.0</v>
      </c>
      <c r="AC28" s="6">
        <v>68.0</v>
      </c>
      <c r="AD28" s="6">
        <v>107.0</v>
      </c>
      <c r="AE28" s="6">
        <v>109.0</v>
      </c>
      <c r="AF28" s="6">
        <v>122.0</v>
      </c>
      <c r="AG28" s="6">
        <v>149.0</v>
      </c>
      <c r="AH28" s="6">
        <v>184.0</v>
      </c>
      <c r="AI28" s="7">
        <v>194.0</v>
      </c>
      <c r="AJ28" s="7">
        <v>197.0</v>
      </c>
      <c r="AK28" s="7">
        <v>219.0</v>
      </c>
      <c r="AL28" s="7">
        <v>235.0</v>
      </c>
      <c r="AM28" s="7">
        <v>247.0</v>
      </c>
      <c r="AN28" s="7">
        <v>281.0</v>
      </c>
      <c r="AO28" s="7">
        <v>334.0</v>
      </c>
      <c r="AP28" s="7">
        <v>357.0</v>
      </c>
      <c r="AQ28" s="7">
        <v>379.0</v>
      </c>
      <c r="AR28" s="7">
        <v>417.0</v>
      </c>
      <c r="AS28" s="7">
        <v>457.0</v>
      </c>
      <c r="AT28" s="7">
        <v>501.0</v>
      </c>
      <c r="AU28" s="7">
        <v>693.0</v>
      </c>
      <c r="AV28" s="7">
        <v>732.0</v>
      </c>
      <c r="AW28" s="7">
        <v>768.0</v>
      </c>
      <c r="AX28" s="7">
        <v>777.0</v>
      </c>
      <c r="AY28" s="7">
        <v>826.0</v>
      </c>
      <c r="AZ28" s="7">
        <v>853.0</v>
      </c>
      <c r="BA28" s="7">
        <v>884.0</v>
      </c>
      <c r="BB28" s="7">
        <v>926.0</v>
      </c>
      <c r="BC28" s="7">
        <v>962.0</v>
      </c>
      <c r="BD28" s="7">
        <v>975.0</v>
      </c>
      <c r="BE28" s="7">
        <v>1025.0</v>
      </c>
      <c r="BF28" s="7">
        <v>1063.0</v>
      </c>
      <c r="BG28" s="7">
        <v>1091.0</v>
      </c>
      <c r="BH28" s="7">
        <v>1115.0</v>
      </c>
      <c r="BI28" s="7">
        <v>1170.0</v>
      </c>
      <c r="BJ28" s="7">
        <v>1209.0</v>
      </c>
      <c r="BK28" s="7">
        <v>1235.0</v>
      </c>
      <c r="BL28" s="7">
        <v>1337.0</v>
      </c>
    </row>
    <row r="29">
      <c r="A29" s="8" t="s">
        <v>54</v>
      </c>
      <c r="B29" s="8" t="s">
        <v>55</v>
      </c>
      <c r="C29" s="8">
        <f t="shared" ref="C29:AJ29" si="9">SUM(C26:C28)</f>
        <v>0</v>
      </c>
      <c r="D29" s="8">
        <f t="shared" si="9"/>
        <v>0</v>
      </c>
      <c r="E29" s="8">
        <f t="shared" si="9"/>
        <v>0</v>
      </c>
      <c r="F29" s="8">
        <f t="shared" si="9"/>
        <v>0</v>
      </c>
      <c r="G29" s="8">
        <f t="shared" si="9"/>
        <v>0</v>
      </c>
      <c r="H29" s="8">
        <f t="shared" si="9"/>
        <v>0</v>
      </c>
      <c r="I29" s="8">
        <f t="shared" si="9"/>
        <v>0</v>
      </c>
      <c r="J29" s="8">
        <f t="shared" si="9"/>
        <v>0</v>
      </c>
      <c r="K29" s="8">
        <f t="shared" si="9"/>
        <v>0</v>
      </c>
      <c r="L29" s="8">
        <f t="shared" si="9"/>
        <v>0</v>
      </c>
      <c r="M29" s="8">
        <f t="shared" si="9"/>
        <v>0</v>
      </c>
      <c r="N29" s="8">
        <f t="shared" si="9"/>
        <v>0</v>
      </c>
      <c r="O29" s="8">
        <f t="shared" si="9"/>
        <v>0</v>
      </c>
      <c r="P29" s="8">
        <f t="shared" si="9"/>
        <v>1</v>
      </c>
      <c r="Q29" s="8">
        <f t="shared" si="9"/>
        <v>2</v>
      </c>
      <c r="R29" s="8">
        <f t="shared" si="9"/>
        <v>10</v>
      </c>
      <c r="S29" s="8">
        <f t="shared" si="9"/>
        <v>12</v>
      </c>
      <c r="T29" s="8">
        <f t="shared" si="9"/>
        <v>16</v>
      </c>
      <c r="U29" s="8">
        <f t="shared" si="9"/>
        <v>18</v>
      </c>
      <c r="V29" s="8">
        <f t="shared" si="9"/>
        <v>19</v>
      </c>
      <c r="W29" s="8">
        <f t="shared" si="9"/>
        <v>23</v>
      </c>
      <c r="X29" s="8">
        <f t="shared" si="9"/>
        <v>42</v>
      </c>
      <c r="Y29" s="8">
        <f t="shared" si="9"/>
        <v>71</v>
      </c>
      <c r="Z29" s="8">
        <f t="shared" si="9"/>
        <v>90</v>
      </c>
      <c r="AA29" s="8">
        <f t="shared" si="9"/>
        <v>154</v>
      </c>
      <c r="AB29" s="8">
        <f t="shared" si="9"/>
        <v>179</v>
      </c>
      <c r="AC29" s="8">
        <f t="shared" si="9"/>
        <v>210</v>
      </c>
      <c r="AD29" s="8">
        <f t="shared" si="9"/>
        <v>270</v>
      </c>
      <c r="AE29" s="8">
        <f t="shared" si="9"/>
        <v>313</v>
      </c>
      <c r="AF29" s="8">
        <f t="shared" si="9"/>
        <v>392</v>
      </c>
      <c r="AG29" s="8">
        <f t="shared" si="9"/>
        <v>463</v>
      </c>
      <c r="AH29" s="8">
        <f t="shared" si="9"/>
        <v>514</v>
      </c>
      <c r="AI29" s="8">
        <f t="shared" si="9"/>
        <v>568</v>
      </c>
      <c r="AJ29" s="8">
        <f t="shared" si="9"/>
        <v>593</v>
      </c>
      <c r="AK29" s="8">
        <f t="shared" ref="AK29:BM29" si="10">IF(ISBLANK(AK1),IFERROR(1/0),(SUM(AK26:AK28)))</f>
        <v>672</v>
      </c>
      <c r="AL29" s="8">
        <f t="shared" si="10"/>
        <v>765</v>
      </c>
      <c r="AM29" s="8">
        <f t="shared" si="10"/>
        <v>833</v>
      </c>
      <c r="AN29" s="8">
        <f t="shared" si="10"/>
        <v>978</v>
      </c>
      <c r="AO29" s="8">
        <f t="shared" si="10"/>
        <v>1139</v>
      </c>
      <c r="AP29" s="8">
        <f t="shared" si="10"/>
        <v>1213</v>
      </c>
      <c r="AQ29" s="8">
        <f t="shared" si="10"/>
        <v>1318</v>
      </c>
      <c r="AR29" s="8">
        <f t="shared" si="10"/>
        <v>1428</v>
      </c>
      <c r="AS29" s="8">
        <f t="shared" si="10"/>
        <v>1551</v>
      </c>
      <c r="AT29" s="8">
        <f t="shared" si="10"/>
        <v>1728</v>
      </c>
      <c r="AU29" s="8">
        <f t="shared" si="10"/>
        <v>1972</v>
      </c>
      <c r="AV29" s="8">
        <f t="shared" si="10"/>
        <v>2048</v>
      </c>
      <c r="AW29" s="8">
        <f t="shared" si="10"/>
        <v>2159</v>
      </c>
      <c r="AX29" s="8">
        <f t="shared" si="10"/>
        <v>2197</v>
      </c>
      <c r="AY29" s="8">
        <f t="shared" si="10"/>
        <v>2317</v>
      </c>
      <c r="AZ29" s="8">
        <f t="shared" si="10"/>
        <v>2403</v>
      </c>
      <c r="BA29" s="8">
        <f t="shared" si="10"/>
        <v>2496</v>
      </c>
      <c r="BB29" s="8">
        <f t="shared" si="10"/>
        <v>2602</v>
      </c>
      <c r="BC29" s="8">
        <f t="shared" si="10"/>
        <v>2738</v>
      </c>
      <c r="BD29" s="8">
        <f t="shared" si="10"/>
        <v>2816</v>
      </c>
      <c r="BE29" s="8">
        <f t="shared" si="10"/>
        <v>2921</v>
      </c>
      <c r="BF29" s="8">
        <f t="shared" si="10"/>
        <v>2991</v>
      </c>
      <c r="BG29" s="8">
        <f t="shared" si="10"/>
        <v>3077</v>
      </c>
      <c r="BH29" s="8">
        <f t="shared" si="10"/>
        <v>3191</v>
      </c>
      <c r="BI29" s="8">
        <f t="shared" si="10"/>
        <v>3350</v>
      </c>
      <c r="BJ29" s="8">
        <f t="shared" si="10"/>
        <v>3445</v>
      </c>
      <c r="BK29" s="8">
        <f t="shared" si="10"/>
        <v>3557</v>
      </c>
      <c r="BL29" s="8">
        <f t="shared" si="10"/>
        <v>3751</v>
      </c>
      <c r="BM29" s="8" t="str">
        <f t="shared" si="10"/>
        <v/>
      </c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1.0</v>
      </c>
      <c r="N30" s="6">
        <v>1.0</v>
      </c>
      <c r="O30" s="6">
        <v>1.0</v>
      </c>
      <c r="P30" s="6">
        <v>1.0</v>
      </c>
      <c r="Q30" s="6">
        <v>2.0</v>
      </c>
      <c r="R30" s="6">
        <v>2.0</v>
      </c>
      <c r="S30" s="6">
        <v>2.0</v>
      </c>
      <c r="T30" s="6">
        <v>6.0</v>
      </c>
      <c r="U30" s="6">
        <v>8.0</v>
      </c>
      <c r="V30" s="6">
        <v>13.0</v>
      </c>
      <c r="W30" s="6">
        <v>22.0</v>
      </c>
      <c r="X30" s="6">
        <v>26.0</v>
      </c>
      <c r="Y30" s="6">
        <v>42.0</v>
      </c>
      <c r="Z30" s="6">
        <v>87.0</v>
      </c>
      <c r="AA30" s="6">
        <v>100.0</v>
      </c>
      <c r="AB30" s="6">
        <v>117.0</v>
      </c>
      <c r="AC30" s="6">
        <v>133.0</v>
      </c>
      <c r="AD30" s="6">
        <v>160.0</v>
      </c>
      <c r="AE30" s="6">
        <v>160.0</v>
      </c>
      <c r="AF30" s="6">
        <v>200.0</v>
      </c>
      <c r="AG30" s="6">
        <v>230.0</v>
      </c>
      <c r="AH30" s="6">
        <v>260.0</v>
      </c>
      <c r="AI30" s="7">
        <v>289.0</v>
      </c>
      <c r="AJ30" s="7">
        <v>312.0</v>
      </c>
      <c r="AK30" s="7">
        <v>332.0</v>
      </c>
      <c r="AL30" s="7">
        <v>355.0</v>
      </c>
      <c r="AM30" s="7">
        <v>370.0</v>
      </c>
      <c r="AN30" s="7">
        <v>402.0</v>
      </c>
      <c r="AO30" s="7">
        <v>454.0</v>
      </c>
      <c r="AP30" s="7">
        <v>468.0</v>
      </c>
      <c r="AQ30" s="7">
        <v>473.0</v>
      </c>
      <c r="AR30" s="7">
        <v>492.0</v>
      </c>
      <c r="AS30" s="7">
        <v>509.0</v>
      </c>
      <c r="AT30" s="7">
        <v>527.0</v>
      </c>
      <c r="AU30" s="7">
        <v>555.0</v>
      </c>
      <c r="AV30" s="7">
        <v>579.0</v>
      </c>
      <c r="AW30" s="7">
        <v>614.0</v>
      </c>
      <c r="AX30" s="7">
        <v>638.0</v>
      </c>
      <c r="AY30" s="7">
        <v>651.0</v>
      </c>
      <c r="AZ30" s="7">
        <v>682.0</v>
      </c>
      <c r="BA30" s="7">
        <v>716.0</v>
      </c>
      <c r="BB30" s="7">
        <v>746.0</v>
      </c>
      <c r="BC30" s="7">
        <v>762.0</v>
      </c>
      <c r="BD30" s="7">
        <v>827.0</v>
      </c>
      <c r="BE30" s="7">
        <v>872.0</v>
      </c>
      <c r="BF30" s="7">
        <v>881.0</v>
      </c>
      <c r="BG30" s="7">
        <v>946.0</v>
      </c>
      <c r="BH30" s="7">
        <v>963.0</v>
      </c>
      <c r="BI30" s="7">
        <v>989.0</v>
      </c>
      <c r="BJ30" s="7">
        <v>1013.0</v>
      </c>
      <c r="BK30" s="7">
        <v>1066.0</v>
      </c>
      <c r="BL30" s="7">
        <v>1146.0</v>
      </c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3.0</v>
      </c>
      <c r="T31" s="6">
        <v>3.0</v>
      </c>
      <c r="U31" s="6">
        <v>3.0</v>
      </c>
      <c r="V31" s="6">
        <v>3.0</v>
      </c>
      <c r="W31" s="6">
        <v>6.0</v>
      </c>
      <c r="X31" s="6">
        <v>8.0</v>
      </c>
      <c r="Y31" s="6">
        <v>12.0</v>
      </c>
      <c r="Z31" s="6">
        <v>15.0</v>
      </c>
      <c r="AA31" s="6">
        <v>20.0</v>
      </c>
      <c r="AB31" s="6">
        <v>21.0</v>
      </c>
      <c r="AC31" s="6">
        <v>23.0</v>
      </c>
      <c r="AD31" s="6">
        <v>27.0</v>
      </c>
      <c r="AE31" s="6">
        <v>29.0</v>
      </c>
      <c r="AF31" s="6">
        <v>39.0</v>
      </c>
      <c r="AG31" s="6">
        <v>49.0</v>
      </c>
      <c r="AH31" s="6">
        <v>56.0</v>
      </c>
      <c r="AI31" s="7">
        <v>58.0</v>
      </c>
      <c r="AJ31" s="7">
        <v>61.0</v>
      </c>
      <c r="AK31" s="7">
        <v>65.0</v>
      </c>
      <c r="AL31" s="7">
        <v>71.0</v>
      </c>
      <c r="AM31" s="7">
        <v>73.0</v>
      </c>
      <c r="AN31" s="7">
        <v>88.0</v>
      </c>
      <c r="AO31" s="7">
        <v>103.0</v>
      </c>
      <c r="AP31" s="7">
        <v>115.0</v>
      </c>
      <c r="AQ31" s="7">
        <v>119.0</v>
      </c>
      <c r="AR31" s="7">
        <v>133.0</v>
      </c>
      <c r="AS31" s="7">
        <v>158.0</v>
      </c>
      <c r="AT31" s="7">
        <v>179.0</v>
      </c>
      <c r="AU31" s="7">
        <v>191.0</v>
      </c>
      <c r="AV31" s="7">
        <v>209.0</v>
      </c>
      <c r="AW31" s="7">
        <v>229.0</v>
      </c>
      <c r="AX31" s="7">
        <v>233.0</v>
      </c>
      <c r="AY31" s="7">
        <v>284.0</v>
      </c>
      <c r="AZ31" s="7">
        <v>304.0</v>
      </c>
      <c r="BA31" s="7">
        <v>318.0</v>
      </c>
      <c r="BB31" s="7">
        <v>335.0</v>
      </c>
      <c r="BC31" s="7">
        <v>378.0</v>
      </c>
      <c r="BD31" s="7">
        <v>393.0</v>
      </c>
      <c r="BE31" s="7">
        <v>403.0</v>
      </c>
      <c r="BF31" s="7">
        <v>421.0</v>
      </c>
      <c r="BG31" s="7">
        <v>438.0</v>
      </c>
      <c r="BH31" s="7">
        <v>453.0</v>
      </c>
      <c r="BI31" s="7">
        <v>486.0</v>
      </c>
      <c r="BJ31" s="7">
        <v>506.0</v>
      </c>
      <c r="BK31" s="7">
        <v>573.0</v>
      </c>
      <c r="BL31" s="7">
        <v>616.0</v>
      </c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1.0</v>
      </c>
      <c r="AA32" s="6">
        <v>2.0</v>
      </c>
      <c r="AB32" s="6">
        <v>2.0</v>
      </c>
      <c r="AC32" s="6">
        <v>2.0</v>
      </c>
      <c r="AD32" s="6">
        <v>7.0</v>
      </c>
      <c r="AE32" s="6">
        <v>8.0</v>
      </c>
      <c r="AF32" s="6">
        <v>11.0</v>
      </c>
      <c r="AG32" s="6">
        <v>11.0</v>
      </c>
      <c r="AH32" s="6">
        <v>13.0</v>
      </c>
      <c r="AI32" s="7">
        <v>16.0</v>
      </c>
      <c r="AJ32" s="7">
        <v>18.0</v>
      </c>
      <c r="AK32" s="7">
        <v>25.0</v>
      </c>
      <c r="AL32" s="7">
        <v>27.0</v>
      </c>
      <c r="AM32" s="7">
        <v>36.0</v>
      </c>
      <c r="AN32" s="7">
        <v>44.0</v>
      </c>
      <c r="AO32" s="7">
        <v>56.0</v>
      </c>
      <c r="AP32" s="7">
        <v>60.0</v>
      </c>
      <c r="AQ32" s="7">
        <v>76.0</v>
      </c>
      <c r="AR32" s="7">
        <v>78.0</v>
      </c>
      <c r="AS32" s="7">
        <v>90.0</v>
      </c>
      <c r="AT32" s="7">
        <v>108.0</v>
      </c>
      <c r="AU32" s="7">
        <v>112.0</v>
      </c>
      <c r="AV32" s="7">
        <v>121.0</v>
      </c>
      <c r="AW32" s="7">
        <v>123.0</v>
      </c>
      <c r="AX32" s="7">
        <v>134.0</v>
      </c>
      <c r="AY32" s="7">
        <v>138.0</v>
      </c>
      <c r="AZ32" s="7">
        <v>151.0</v>
      </c>
      <c r="BA32" s="7">
        <v>156.0</v>
      </c>
      <c r="BB32" s="7">
        <v>162.0</v>
      </c>
      <c r="BC32" s="7">
        <v>171.0</v>
      </c>
      <c r="BD32" s="7">
        <v>174.0</v>
      </c>
      <c r="BE32" s="7">
        <v>181.0</v>
      </c>
      <c r="BF32" s="7">
        <v>181.0</v>
      </c>
      <c r="BG32" s="7">
        <v>183.0</v>
      </c>
      <c r="BH32" s="7">
        <v>221.0</v>
      </c>
      <c r="BI32" s="7">
        <v>240.0</v>
      </c>
      <c r="BJ32" s="7">
        <v>247.0</v>
      </c>
      <c r="BK32" s="7">
        <v>250.0</v>
      </c>
      <c r="BL32" s="7">
        <v>257.0</v>
      </c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2.0</v>
      </c>
      <c r="W33" s="6">
        <v>4.0</v>
      </c>
      <c r="X33" s="6">
        <v>7.0</v>
      </c>
      <c r="Y33" s="6">
        <v>7.0</v>
      </c>
      <c r="Z33" s="6">
        <v>9.0</v>
      </c>
      <c r="AA33" s="6">
        <v>16.0</v>
      </c>
      <c r="AB33" s="6">
        <v>21.0</v>
      </c>
      <c r="AC33" s="6">
        <v>21.0</v>
      </c>
      <c r="AD33" s="6">
        <v>23.0</v>
      </c>
      <c r="AE33" s="6">
        <v>24.0</v>
      </c>
      <c r="AF33" s="6">
        <v>25.0</v>
      </c>
      <c r="AG33" s="6">
        <v>28.0</v>
      </c>
      <c r="AH33" s="6">
        <v>31.0</v>
      </c>
      <c r="AI33" s="7">
        <v>36.0</v>
      </c>
      <c r="AJ33" s="7">
        <v>44.0</v>
      </c>
      <c r="AK33" s="7">
        <v>48.0</v>
      </c>
      <c r="AL33" s="7">
        <v>51.0</v>
      </c>
      <c r="AM33" s="7">
        <v>53.0</v>
      </c>
      <c r="AN33" s="7">
        <v>60.0</v>
      </c>
      <c r="AO33" s="7">
        <v>62.0</v>
      </c>
      <c r="AP33" s="7">
        <v>65.0</v>
      </c>
      <c r="AQ33" s="7">
        <v>66.0</v>
      </c>
      <c r="AR33" s="7">
        <v>80.0</v>
      </c>
      <c r="AS33" s="7">
        <v>85.0</v>
      </c>
      <c r="AT33" s="7">
        <v>89.0</v>
      </c>
      <c r="AU33" s="7">
        <v>97.0</v>
      </c>
      <c r="AV33" s="7">
        <v>100.0</v>
      </c>
      <c r="AW33" s="7">
        <v>101.0</v>
      </c>
      <c r="AX33" s="7">
        <v>113.0</v>
      </c>
      <c r="AY33" s="7">
        <v>115.0</v>
      </c>
      <c r="AZ33" s="7">
        <v>121.0</v>
      </c>
      <c r="BA33" s="7">
        <v>131.0</v>
      </c>
      <c r="BB33" s="7">
        <v>143.0</v>
      </c>
      <c r="BC33" s="7">
        <v>161.0</v>
      </c>
      <c r="BD33" s="7">
        <v>168.0</v>
      </c>
      <c r="BE33" s="7">
        <v>171.0</v>
      </c>
      <c r="BF33" s="7">
        <v>173.0</v>
      </c>
      <c r="BG33" s="7">
        <v>175.0</v>
      </c>
      <c r="BH33" s="7">
        <v>186.0</v>
      </c>
      <c r="BI33" s="7">
        <v>213.0</v>
      </c>
      <c r="BJ33" s="7">
        <v>217.0</v>
      </c>
      <c r="BK33" s="7">
        <v>234.0</v>
      </c>
      <c r="BL33" s="7">
        <v>238.0</v>
      </c>
    </row>
    <row r="34">
      <c r="A34" s="8" t="s">
        <v>64</v>
      </c>
      <c r="B34" s="8" t="s">
        <v>65</v>
      </c>
      <c r="C34" s="8">
        <f t="shared" ref="C34:AJ34" si="11">SUM(C30:C33)</f>
        <v>0</v>
      </c>
      <c r="D34" s="8">
        <f t="shared" si="11"/>
        <v>0</v>
      </c>
      <c r="E34" s="8">
        <f t="shared" si="11"/>
        <v>0</v>
      </c>
      <c r="F34" s="8">
        <f t="shared" si="11"/>
        <v>0</v>
      </c>
      <c r="G34" s="8">
        <f t="shared" si="11"/>
        <v>0</v>
      </c>
      <c r="H34" s="8">
        <f t="shared" si="11"/>
        <v>0</v>
      </c>
      <c r="I34" s="8">
        <f t="shared" si="11"/>
        <v>0</v>
      </c>
      <c r="J34" s="8">
        <f t="shared" si="11"/>
        <v>0</v>
      </c>
      <c r="K34" s="8">
        <f t="shared" si="11"/>
        <v>0</v>
      </c>
      <c r="L34" s="8">
        <f t="shared" si="11"/>
        <v>0</v>
      </c>
      <c r="M34" s="8">
        <f t="shared" si="11"/>
        <v>1</v>
      </c>
      <c r="N34" s="8">
        <f t="shared" si="11"/>
        <v>1</v>
      </c>
      <c r="O34" s="8">
        <f t="shared" si="11"/>
        <v>1</v>
      </c>
      <c r="P34" s="8">
        <f t="shared" si="11"/>
        <v>1</v>
      </c>
      <c r="Q34" s="8">
        <f t="shared" si="11"/>
        <v>2</v>
      </c>
      <c r="R34" s="8">
        <f t="shared" si="11"/>
        <v>2</v>
      </c>
      <c r="S34" s="8">
        <f t="shared" si="11"/>
        <v>5</v>
      </c>
      <c r="T34" s="8">
        <f t="shared" si="11"/>
        <v>9</v>
      </c>
      <c r="U34" s="8">
        <f t="shared" si="11"/>
        <v>11</v>
      </c>
      <c r="V34" s="8">
        <f t="shared" si="11"/>
        <v>18</v>
      </c>
      <c r="W34" s="8">
        <f t="shared" si="11"/>
        <v>32</v>
      </c>
      <c r="X34" s="8">
        <f t="shared" si="11"/>
        <v>41</v>
      </c>
      <c r="Y34" s="8">
        <f t="shared" si="11"/>
        <v>61</v>
      </c>
      <c r="Z34" s="8">
        <f t="shared" si="11"/>
        <v>112</v>
      </c>
      <c r="AA34" s="8">
        <f t="shared" si="11"/>
        <v>138</v>
      </c>
      <c r="AB34" s="8">
        <f t="shared" si="11"/>
        <v>161</v>
      </c>
      <c r="AC34" s="8">
        <f t="shared" si="11"/>
        <v>179</v>
      </c>
      <c r="AD34" s="8">
        <f t="shared" si="11"/>
        <v>217</v>
      </c>
      <c r="AE34" s="8">
        <f t="shared" si="11"/>
        <v>221</v>
      </c>
      <c r="AF34" s="8">
        <f t="shared" si="11"/>
        <v>275</v>
      </c>
      <c r="AG34" s="8">
        <f t="shared" si="11"/>
        <v>318</v>
      </c>
      <c r="AH34" s="8">
        <f t="shared" si="11"/>
        <v>360</v>
      </c>
      <c r="AI34" s="8">
        <f t="shared" si="11"/>
        <v>399</v>
      </c>
      <c r="AJ34" s="8">
        <f t="shared" si="11"/>
        <v>435</v>
      </c>
      <c r="AK34" s="8">
        <f t="shared" ref="AK34:BM34" si="12">IF(ISBLANK(AK1),IFERROR(1/0),(SUM(AK30:AK33)))</f>
        <v>470</v>
      </c>
      <c r="AL34" s="8">
        <f t="shared" si="12"/>
        <v>504</v>
      </c>
      <c r="AM34" s="8">
        <f t="shared" si="12"/>
        <v>532</v>
      </c>
      <c r="AN34" s="8">
        <f t="shared" si="12"/>
        <v>594</v>
      </c>
      <c r="AO34" s="8">
        <f t="shared" si="12"/>
        <v>675</v>
      </c>
      <c r="AP34" s="8">
        <f t="shared" si="12"/>
        <v>708</v>
      </c>
      <c r="AQ34" s="8">
        <f t="shared" si="12"/>
        <v>734</v>
      </c>
      <c r="AR34" s="8">
        <f t="shared" si="12"/>
        <v>783</v>
      </c>
      <c r="AS34" s="8">
        <f t="shared" si="12"/>
        <v>842</v>
      </c>
      <c r="AT34" s="8">
        <f t="shared" si="12"/>
        <v>903</v>
      </c>
      <c r="AU34" s="8">
        <f t="shared" si="12"/>
        <v>955</v>
      </c>
      <c r="AV34" s="8">
        <f t="shared" si="12"/>
        <v>1009</v>
      </c>
      <c r="AW34" s="8">
        <f t="shared" si="12"/>
        <v>1067</v>
      </c>
      <c r="AX34" s="8">
        <f t="shared" si="12"/>
        <v>1118</v>
      </c>
      <c r="AY34" s="8">
        <f t="shared" si="12"/>
        <v>1188</v>
      </c>
      <c r="AZ34" s="8">
        <f t="shared" si="12"/>
        <v>1258</v>
      </c>
      <c r="BA34" s="8">
        <f t="shared" si="12"/>
        <v>1321</v>
      </c>
      <c r="BB34" s="8">
        <f t="shared" si="12"/>
        <v>1386</v>
      </c>
      <c r="BC34" s="8">
        <f t="shared" si="12"/>
        <v>1472</v>
      </c>
      <c r="BD34" s="8">
        <f t="shared" si="12"/>
        <v>1562</v>
      </c>
      <c r="BE34" s="8">
        <f t="shared" si="12"/>
        <v>1627</v>
      </c>
      <c r="BF34" s="8">
        <f t="shared" si="12"/>
        <v>1656</v>
      </c>
      <c r="BG34" s="8">
        <f t="shared" si="12"/>
        <v>1742</v>
      </c>
      <c r="BH34" s="8">
        <f t="shared" si="12"/>
        <v>1823</v>
      </c>
      <c r="BI34" s="8">
        <f t="shared" si="12"/>
        <v>1928</v>
      </c>
      <c r="BJ34" s="8">
        <f t="shared" si="12"/>
        <v>1983</v>
      </c>
      <c r="BK34" s="8">
        <f t="shared" si="12"/>
        <v>2123</v>
      </c>
      <c r="BL34" s="8">
        <f t="shared" si="12"/>
        <v>2257</v>
      </c>
      <c r="BM34" s="8" t="str">
        <f t="shared" si="12"/>
        <v/>
      </c>
    </row>
  </sheetData>
  <conditionalFormatting sqref="C2:K24 L2:S19 T2:V20 W2:W22 X2:X20 Y2:AE79 AF2:AJ2 A10:B10 AF10:BM10 AF20:AJ20 L21:S24 W24:W36 T25:V25 X25 AF25:AJ25 C26:L79 M26:S33 A29:B29 T29:V79 X29:X79 AF29:BM29 AF34:AJ34 M35:S79 W38:W79">
    <cfRule type="cellIs" dxfId="0" priority="1" operator="equal">
      <formula>0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2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61.0</v>
      </c>
      <c r="D2" s="6">
        <v>96.83</v>
      </c>
      <c r="E2" s="6">
        <v>0.0</v>
      </c>
      <c r="F2" s="6">
        <v>0.0</v>
      </c>
      <c r="G2" s="6">
        <v>2.0</v>
      </c>
      <c r="H2" s="6">
        <v>3.17</v>
      </c>
      <c r="I2" s="6">
        <v>0.0</v>
      </c>
      <c r="J2" s="6">
        <v>0.0</v>
      </c>
      <c r="K2" s="6">
        <v>63.0</v>
      </c>
      <c r="L2" s="6" t="s">
        <v>93</v>
      </c>
    </row>
    <row r="3">
      <c r="A3" s="6" t="s">
        <v>91</v>
      </c>
      <c r="B3" s="6" t="s">
        <v>94</v>
      </c>
      <c r="C3" s="6">
        <v>12.0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12.0</v>
      </c>
      <c r="L3" s="6" t="s">
        <v>93</v>
      </c>
    </row>
    <row r="4">
      <c r="A4" s="6" t="s">
        <v>91</v>
      </c>
      <c r="B4" s="6" t="s">
        <v>95</v>
      </c>
      <c r="C4" s="6">
        <v>18.0</v>
      </c>
      <c r="D4" s="6">
        <v>40.0</v>
      </c>
      <c r="E4" s="6">
        <v>1.0</v>
      </c>
      <c r="F4" s="6">
        <v>2.22</v>
      </c>
      <c r="G4" s="6">
        <v>26.0</v>
      </c>
      <c r="H4" s="6">
        <v>57.78</v>
      </c>
      <c r="I4" s="6">
        <v>0.0</v>
      </c>
      <c r="J4" s="6">
        <v>0.0</v>
      </c>
      <c r="K4" s="6">
        <v>45.0</v>
      </c>
      <c r="L4" s="6" t="s">
        <v>93</v>
      </c>
    </row>
    <row r="5">
      <c r="A5" s="6" t="s">
        <v>91</v>
      </c>
      <c r="B5" s="6" t="s">
        <v>96</v>
      </c>
      <c r="C5" s="6">
        <v>9.0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9.0</v>
      </c>
      <c r="L5" s="6" t="s">
        <v>93</v>
      </c>
    </row>
    <row r="6">
      <c r="A6" s="6" t="s">
        <v>91</v>
      </c>
      <c r="B6" s="6" t="s">
        <v>97</v>
      </c>
      <c r="C6" s="6">
        <v>43.0</v>
      </c>
      <c r="D6" s="6">
        <v>65.15</v>
      </c>
      <c r="E6" s="6">
        <v>0.0</v>
      </c>
      <c r="F6" s="6">
        <v>0.0</v>
      </c>
      <c r="G6" s="6">
        <v>23.0</v>
      </c>
      <c r="H6" s="6">
        <v>34.85</v>
      </c>
      <c r="I6" s="6">
        <v>0.0</v>
      </c>
      <c r="J6" s="6">
        <v>0.0</v>
      </c>
      <c r="K6" s="6">
        <v>66.0</v>
      </c>
      <c r="L6" s="6" t="s">
        <v>93</v>
      </c>
    </row>
    <row r="7">
      <c r="A7" s="6" t="s">
        <v>91</v>
      </c>
      <c r="B7" s="6" t="s">
        <v>98</v>
      </c>
      <c r="C7" s="6">
        <v>15.0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15.0</v>
      </c>
      <c r="L7" s="6" t="s">
        <v>93</v>
      </c>
    </row>
    <row r="8">
      <c r="A8" s="6" t="s">
        <v>91</v>
      </c>
      <c r="B8" s="6" t="s">
        <v>99</v>
      </c>
      <c r="C8" s="6">
        <v>13.0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13.0</v>
      </c>
      <c r="L8" s="6" t="s">
        <v>93</v>
      </c>
    </row>
    <row r="9">
      <c r="A9" s="6" t="s">
        <v>100</v>
      </c>
      <c r="B9" s="6" t="s">
        <v>16</v>
      </c>
      <c r="C9" s="6">
        <v>171.0</v>
      </c>
      <c r="D9" s="6">
        <v>76.68</v>
      </c>
      <c r="E9" s="6">
        <v>1.0</v>
      </c>
      <c r="F9" s="6">
        <v>0.45</v>
      </c>
      <c r="G9" s="6">
        <v>51.0</v>
      </c>
      <c r="H9" s="6">
        <v>22.87</v>
      </c>
      <c r="I9" s="6">
        <v>0.0</v>
      </c>
      <c r="J9" s="6">
        <v>0.0</v>
      </c>
      <c r="K9" s="6">
        <v>223.0</v>
      </c>
      <c r="L9" s="6" t="s">
        <v>101</v>
      </c>
    </row>
    <row r="10">
      <c r="A10" s="6" t="s">
        <v>91</v>
      </c>
      <c r="B10" s="6" t="s">
        <v>102</v>
      </c>
      <c r="C10" s="6">
        <v>125.0</v>
      </c>
      <c r="D10" s="6">
        <v>90.58</v>
      </c>
      <c r="E10" s="6">
        <v>0.0</v>
      </c>
      <c r="F10" s="6">
        <v>0.0</v>
      </c>
      <c r="G10" s="6">
        <v>13.0</v>
      </c>
      <c r="H10" s="6">
        <v>9.42</v>
      </c>
      <c r="I10" s="6">
        <v>0.0</v>
      </c>
      <c r="J10" s="6">
        <v>0.0</v>
      </c>
      <c r="K10" s="6">
        <v>138.0</v>
      </c>
      <c r="L10" s="6" t="s">
        <v>93</v>
      </c>
    </row>
    <row r="11">
      <c r="A11" s="6" t="s">
        <v>91</v>
      </c>
      <c r="B11" s="6" t="s">
        <v>103</v>
      </c>
      <c r="C11" s="6">
        <v>12.0</v>
      </c>
      <c r="D11" s="6">
        <v>85.71</v>
      </c>
      <c r="E11" s="6">
        <v>0.0</v>
      </c>
      <c r="F11" s="6">
        <v>0.0</v>
      </c>
      <c r="G11" s="6">
        <v>2.0</v>
      </c>
      <c r="H11" s="6">
        <v>14.29</v>
      </c>
      <c r="I11" s="6">
        <v>0.0</v>
      </c>
      <c r="J11" s="6">
        <v>0.0</v>
      </c>
      <c r="K11" s="6">
        <v>14.0</v>
      </c>
      <c r="L11" s="6" t="s">
        <v>93</v>
      </c>
    </row>
    <row r="12">
      <c r="A12" s="6" t="s">
        <v>91</v>
      </c>
      <c r="B12" s="6" t="s">
        <v>104</v>
      </c>
      <c r="C12" s="6">
        <v>493.0</v>
      </c>
      <c r="D12" s="6">
        <v>83.42</v>
      </c>
      <c r="E12" s="6">
        <v>9.0</v>
      </c>
      <c r="F12" s="6">
        <v>1.52</v>
      </c>
      <c r="G12" s="6">
        <v>89.0</v>
      </c>
      <c r="H12" s="6">
        <v>15.06</v>
      </c>
      <c r="I12" s="6">
        <v>0.0</v>
      </c>
      <c r="J12" s="6">
        <v>0.0</v>
      </c>
      <c r="K12" s="6">
        <v>591.0</v>
      </c>
      <c r="L12" s="6" t="s">
        <v>93</v>
      </c>
    </row>
    <row r="13">
      <c r="A13" s="6" t="s">
        <v>91</v>
      </c>
      <c r="B13" s="6" t="s">
        <v>105</v>
      </c>
      <c r="C13" s="6">
        <v>108.0</v>
      </c>
      <c r="D13" s="6">
        <v>82.44</v>
      </c>
      <c r="E13" s="6">
        <v>1.0</v>
      </c>
      <c r="F13" s="6">
        <v>0.76</v>
      </c>
      <c r="G13" s="6">
        <v>22.0</v>
      </c>
      <c r="H13" s="6">
        <v>16.79</v>
      </c>
      <c r="I13" s="6">
        <v>0.0</v>
      </c>
      <c r="J13" s="6">
        <v>0.0</v>
      </c>
      <c r="K13" s="6">
        <v>131.0</v>
      </c>
      <c r="L13" s="6" t="s">
        <v>93</v>
      </c>
    </row>
    <row r="14">
      <c r="A14" s="6" t="s">
        <v>91</v>
      </c>
      <c r="B14" s="6" t="s">
        <v>106</v>
      </c>
      <c r="C14" s="6">
        <v>85.0</v>
      </c>
      <c r="D14" s="6">
        <v>88.54</v>
      </c>
      <c r="E14" s="6">
        <v>0.0</v>
      </c>
      <c r="F14" s="6">
        <v>0.0</v>
      </c>
      <c r="G14" s="6">
        <v>11.0</v>
      </c>
      <c r="H14" s="6">
        <v>11.46</v>
      </c>
      <c r="I14" s="6">
        <v>0.0</v>
      </c>
      <c r="J14" s="6">
        <v>0.0</v>
      </c>
      <c r="K14" s="6">
        <v>96.0</v>
      </c>
      <c r="L14" s="6" t="s">
        <v>93</v>
      </c>
    </row>
    <row r="15">
      <c r="A15" s="6" t="s">
        <v>91</v>
      </c>
      <c r="B15" s="6" t="s">
        <v>107</v>
      </c>
      <c r="C15" s="6">
        <v>89.0</v>
      </c>
      <c r="D15" s="6">
        <v>69.53</v>
      </c>
      <c r="E15" s="6">
        <v>16.0</v>
      </c>
      <c r="F15" s="6">
        <v>12.5</v>
      </c>
      <c r="G15" s="6">
        <v>23.0</v>
      </c>
      <c r="H15" s="6">
        <v>17.97</v>
      </c>
      <c r="I15" s="6">
        <v>0.0</v>
      </c>
      <c r="J15" s="6">
        <v>0.0</v>
      </c>
      <c r="K15" s="6">
        <v>128.0</v>
      </c>
      <c r="L15" s="6" t="s">
        <v>93</v>
      </c>
    </row>
    <row r="16">
      <c r="A16" s="6" t="s">
        <v>91</v>
      </c>
      <c r="B16" s="6" t="s">
        <v>108</v>
      </c>
      <c r="C16" s="6">
        <v>43.0</v>
      </c>
      <c r="D16" s="6">
        <v>65.15</v>
      </c>
      <c r="E16" s="6">
        <v>1.0</v>
      </c>
      <c r="F16" s="6">
        <v>1.52</v>
      </c>
      <c r="G16" s="6">
        <v>22.0</v>
      </c>
      <c r="H16" s="6">
        <v>33.33</v>
      </c>
      <c r="I16" s="6">
        <v>0.0</v>
      </c>
      <c r="J16" s="6">
        <v>0.0</v>
      </c>
      <c r="K16" s="6">
        <v>66.0</v>
      </c>
      <c r="L16" s="6" t="s">
        <v>93</v>
      </c>
    </row>
    <row r="17">
      <c r="A17" s="6" t="s">
        <v>91</v>
      </c>
      <c r="B17" s="6" t="s">
        <v>109</v>
      </c>
      <c r="C17" s="6">
        <v>15.0</v>
      </c>
      <c r="D17" s="6">
        <v>48.39</v>
      </c>
      <c r="E17" s="6">
        <v>5.0</v>
      </c>
      <c r="F17" s="6">
        <v>16.13</v>
      </c>
      <c r="G17" s="6">
        <v>11.0</v>
      </c>
      <c r="H17" s="6">
        <v>35.48</v>
      </c>
      <c r="I17" s="6">
        <v>0.0</v>
      </c>
      <c r="J17" s="6">
        <v>0.0</v>
      </c>
      <c r="K17" s="6">
        <v>31.0</v>
      </c>
      <c r="L17" s="6" t="s">
        <v>93</v>
      </c>
    </row>
    <row r="18">
      <c r="A18" s="6" t="s">
        <v>91</v>
      </c>
      <c r="B18" s="6" t="s">
        <v>110</v>
      </c>
      <c r="C18" s="6">
        <v>573.0</v>
      </c>
      <c r="D18" s="6">
        <v>93.63</v>
      </c>
      <c r="E18" s="6">
        <v>3.0</v>
      </c>
      <c r="F18" s="6">
        <v>0.49</v>
      </c>
      <c r="G18" s="6">
        <v>36.0</v>
      </c>
      <c r="H18" s="6">
        <v>5.88</v>
      </c>
      <c r="I18" s="6">
        <v>0.0</v>
      </c>
      <c r="J18" s="6">
        <v>0.0</v>
      </c>
      <c r="K18" s="6">
        <v>612.0</v>
      </c>
      <c r="L18" s="6" t="s">
        <v>111</v>
      </c>
    </row>
    <row r="19">
      <c r="A19" s="6" t="s">
        <v>100</v>
      </c>
      <c r="B19" s="6" t="s">
        <v>36</v>
      </c>
      <c r="C19" s="43">
        <v>1543.0</v>
      </c>
      <c r="D19" s="6">
        <v>85.39</v>
      </c>
      <c r="E19" s="6">
        <v>35.0</v>
      </c>
      <c r="F19" s="6">
        <v>1.94</v>
      </c>
      <c r="G19" s="6">
        <v>229.0</v>
      </c>
      <c r="H19" s="6">
        <v>12.67</v>
      </c>
      <c r="I19" s="6">
        <v>0.0</v>
      </c>
      <c r="J19" s="6">
        <v>0.0</v>
      </c>
      <c r="K19" s="43">
        <v>1807.0</v>
      </c>
      <c r="L19" s="6" t="s">
        <v>101</v>
      </c>
    </row>
    <row r="20">
      <c r="A20" s="6" t="s">
        <v>91</v>
      </c>
      <c r="B20" s="6" t="s">
        <v>112</v>
      </c>
      <c r="C20" s="6">
        <v>925.0</v>
      </c>
      <c r="D20" s="6">
        <v>88.6</v>
      </c>
      <c r="E20" s="6">
        <v>15.0</v>
      </c>
      <c r="F20" s="6">
        <v>1.44</v>
      </c>
      <c r="G20" s="6">
        <v>104.0</v>
      </c>
      <c r="H20" s="6">
        <v>9.96</v>
      </c>
      <c r="I20" s="6">
        <v>0.0</v>
      </c>
      <c r="J20" s="6">
        <v>0.0</v>
      </c>
      <c r="K20" s="43">
        <v>1044.0</v>
      </c>
      <c r="L20" s="6" t="s">
        <v>93</v>
      </c>
    </row>
    <row r="21">
      <c r="A21" s="6" t="s">
        <v>91</v>
      </c>
      <c r="B21" s="6" t="s">
        <v>113</v>
      </c>
      <c r="C21" s="6">
        <v>71.0</v>
      </c>
      <c r="D21" s="6">
        <v>70.3</v>
      </c>
      <c r="E21" s="6">
        <v>9.0</v>
      </c>
      <c r="F21" s="6">
        <v>8.91</v>
      </c>
      <c r="G21" s="6">
        <v>21.0</v>
      </c>
      <c r="H21" s="6">
        <v>20.79</v>
      </c>
      <c r="I21" s="6">
        <v>0.0</v>
      </c>
      <c r="J21" s="6">
        <v>0.0</v>
      </c>
      <c r="K21" s="6">
        <v>101.0</v>
      </c>
      <c r="L21" s="6" t="s">
        <v>93</v>
      </c>
    </row>
    <row r="22">
      <c r="A22" s="6" t="s">
        <v>91</v>
      </c>
      <c r="B22" s="6" t="s">
        <v>114</v>
      </c>
      <c r="C22" s="43">
        <v>1254.0</v>
      </c>
      <c r="D22" s="6">
        <v>86.66</v>
      </c>
      <c r="E22" s="6">
        <v>45.0</v>
      </c>
      <c r="F22" s="6">
        <v>3.11</v>
      </c>
      <c r="G22" s="6">
        <v>148.0</v>
      </c>
      <c r="H22" s="6">
        <v>10.23</v>
      </c>
      <c r="I22" s="6">
        <v>0.0</v>
      </c>
      <c r="J22" s="6">
        <v>0.0</v>
      </c>
      <c r="K22" s="43">
        <v>1447.0</v>
      </c>
      <c r="L22" s="6" t="s">
        <v>111</v>
      </c>
    </row>
    <row r="23">
      <c r="A23" s="6" t="s">
        <v>91</v>
      </c>
      <c r="B23" s="6" t="s">
        <v>115</v>
      </c>
      <c r="C23" s="43">
        <v>5334.0</v>
      </c>
      <c r="D23" s="6">
        <v>86.39</v>
      </c>
      <c r="E23" s="6">
        <v>240.0</v>
      </c>
      <c r="F23" s="6">
        <v>3.89</v>
      </c>
      <c r="G23" s="6">
        <v>596.0</v>
      </c>
      <c r="H23" s="6">
        <v>9.65</v>
      </c>
      <c r="I23" s="6">
        <v>4.0</v>
      </c>
      <c r="J23" s="6">
        <v>0.06</v>
      </c>
      <c r="K23" s="43">
        <v>6174.0</v>
      </c>
      <c r="L23" s="6" t="s">
        <v>111</v>
      </c>
    </row>
    <row r="24">
      <c r="A24" s="6" t="s">
        <v>100</v>
      </c>
      <c r="B24" s="6" t="s">
        <v>46</v>
      </c>
      <c r="C24" s="43">
        <v>7584.0</v>
      </c>
      <c r="D24" s="6">
        <v>86.52</v>
      </c>
      <c r="E24" s="6">
        <v>309.0</v>
      </c>
      <c r="F24" s="6">
        <v>3.52</v>
      </c>
      <c r="G24" s="6">
        <v>869.0</v>
      </c>
      <c r="H24" s="6">
        <v>9.91</v>
      </c>
      <c r="I24" s="6">
        <v>4.0</v>
      </c>
      <c r="J24" s="6">
        <v>0.05</v>
      </c>
      <c r="K24" s="43">
        <v>8766.0</v>
      </c>
      <c r="L24" s="6" t="s">
        <v>101</v>
      </c>
    </row>
    <row r="25">
      <c r="A25" s="6" t="s">
        <v>91</v>
      </c>
      <c r="B25" s="6" t="s">
        <v>116</v>
      </c>
      <c r="C25" s="6">
        <v>400.0</v>
      </c>
      <c r="D25" s="6">
        <v>75.19</v>
      </c>
      <c r="E25" s="6">
        <v>13.0</v>
      </c>
      <c r="F25" s="6">
        <v>2.44</v>
      </c>
      <c r="G25" s="6">
        <v>119.0</v>
      </c>
      <c r="H25" s="6">
        <v>22.37</v>
      </c>
      <c r="I25" s="6">
        <v>0.0</v>
      </c>
      <c r="J25" s="6">
        <v>0.0</v>
      </c>
      <c r="K25" s="6">
        <v>532.0</v>
      </c>
      <c r="L25" s="6" t="s">
        <v>93</v>
      </c>
    </row>
    <row r="26">
      <c r="A26" s="6" t="s">
        <v>91</v>
      </c>
      <c r="B26" s="6" t="s">
        <v>117</v>
      </c>
      <c r="C26" s="6">
        <v>346.0</v>
      </c>
      <c r="D26" s="6">
        <v>85.86</v>
      </c>
      <c r="E26" s="6">
        <v>10.0</v>
      </c>
      <c r="F26" s="6">
        <v>2.48</v>
      </c>
      <c r="G26" s="6">
        <v>47.0</v>
      </c>
      <c r="H26" s="6">
        <v>11.66</v>
      </c>
      <c r="I26" s="6">
        <v>0.0</v>
      </c>
      <c r="J26" s="6">
        <v>0.0</v>
      </c>
      <c r="K26" s="6">
        <v>403.0</v>
      </c>
      <c r="L26" s="6" t="s">
        <v>93</v>
      </c>
    </row>
    <row r="27">
      <c r="A27" s="6" t="s">
        <v>91</v>
      </c>
      <c r="B27" s="6" t="s">
        <v>118</v>
      </c>
      <c r="C27" s="6">
        <v>416.0</v>
      </c>
      <c r="D27" s="6">
        <v>54.38</v>
      </c>
      <c r="E27" s="6">
        <v>19.0</v>
      </c>
      <c r="F27" s="6">
        <v>2.48</v>
      </c>
      <c r="G27" s="6">
        <v>330.0</v>
      </c>
      <c r="H27" s="6">
        <v>43.14</v>
      </c>
      <c r="I27" s="6">
        <v>0.0</v>
      </c>
      <c r="J27" s="6">
        <v>0.0</v>
      </c>
      <c r="K27" s="6">
        <v>765.0</v>
      </c>
      <c r="L27" s="6" t="s">
        <v>93</v>
      </c>
    </row>
    <row r="28">
      <c r="A28" s="6" t="s">
        <v>100</v>
      </c>
      <c r="B28" s="6" t="s">
        <v>54</v>
      </c>
      <c r="C28" s="43">
        <v>1162.0</v>
      </c>
      <c r="D28" s="6">
        <v>68.35</v>
      </c>
      <c r="E28" s="6">
        <v>42.0</v>
      </c>
      <c r="F28" s="6">
        <v>2.47</v>
      </c>
      <c r="G28" s="6">
        <v>496.0</v>
      </c>
      <c r="H28" s="6">
        <v>29.18</v>
      </c>
      <c r="I28" s="6">
        <v>0.0</v>
      </c>
      <c r="J28" s="6">
        <v>0.0</v>
      </c>
      <c r="K28" s="43">
        <v>1700.0</v>
      </c>
      <c r="L28" s="6" t="s">
        <v>101</v>
      </c>
    </row>
    <row r="29">
      <c r="A29" s="6" t="s">
        <v>91</v>
      </c>
      <c r="B29" s="6" t="s">
        <v>119</v>
      </c>
      <c r="C29" s="6">
        <v>93.0</v>
      </c>
      <c r="D29" s="6">
        <v>73.81</v>
      </c>
      <c r="E29" s="6">
        <v>7.0</v>
      </c>
      <c r="F29" s="6">
        <v>5.56</v>
      </c>
      <c r="G29" s="6">
        <v>26.0</v>
      </c>
      <c r="H29" s="6">
        <v>20.63</v>
      </c>
      <c r="I29" s="6">
        <v>0.0</v>
      </c>
      <c r="J29" s="6">
        <v>0.0</v>
      </c>
      <c r="K29" s="6">
        <v>126.0</v>
      </c>
      <c r="L29" s="6" t="s">
        <v>93</v>
      </c>
    </row>
    <row r="30">
      <c r="A30" s="6" t="s">
        <v>91</v>
      </c>
      <c r="B30" s="6" t="s">
        <v>120</v>
      </c>
      <c r="C30" s="6">
        <v>45.0</v>
      </c>
      <c r="D30" s="6">
        <v>84.91</v>
      </c>
      <c r="E30" s="6">
        <v>0.0</v>
      </c>
      <c r="F30" s="6">
        <v>0.0</v>
      </c>
      <c r="G30" s="6">
        <v>8.0</v>
      </c>
      <c r="H30" s="6">
        <v>15.09</v>
      </c>
      <c r="I30" s="6">
        <v>0.0</v>
      </c>
      <c r="J30" s="6">
        <v>0.0</v>
      </c>
      <c r="K30" s="6">
        <v>53.0</v>
      </c>
      <c r="L30" s="6" t="s">
        <v>93</v>
      </c>
    </row>
    <row r="31">
      <c r="A31" s="6" t="s">
        <v>91</v>
      </c>
      <c r="B31" s="6" t="s">
        <v>121</v>
      </c>
      <c r="C31" s="6">
        <v>353.0</v>
      </c>
      <c r="D31" s="6">
        <v>84.86</v>
      </c>
      <c r="E31" s="6">
        <v>8.0</v>
      </c>
      <c r="F31" s="6">
        <v>1.92</v>
      </c>
      <c r="G31" s="6">
        <v>55.0</v>
      </c>
      <c r="H31" s="6">
        <v>13.22</v>
      </c>
      <c r="I31" s="6">
        <v>0.0</v>
      </c>
      <c r="J31" s="6">
        <v>0.0</v>
      </c>
      <c r="K31" s="6">
        <v>416.0</v>
      </c>
      <c r="L31" s="6" t="s">
        <v>93</v>
      </c>
    </row>
    <row r="32">
      <c r="A32" s="6" t="s">
        <v>91</v>
      </c>
      <c r="B32" s="6" t="s">
        <v>122</v>
      </c>
      <c r="C32" s="6">
        <v>327.0</v>
      </c>
      <c r="D32" s="6">
        <v>71.09</v>
      </c>
      <c r="E32" s="6">
        <v>26.0</v>
      </c>
      <c r="F32" s="6">
        <v>5.65</v>
      </c>
      <c r="G32" s="6">
        <v>107.0</v>
      </c>
      <c r="H32" s="6">
        <v>23.26</v>
      </c>
      <c r="I32" s="6">
        <v>0.0</v>
      </c>
      <c r="J32" s="6">
        <v>0.0</v>
      </c>
      <c r="K32" s="6">
        <v>460.0</v>
      </c>
      <c r="L32" s="6" t="s">
        <v>93</v>
      </c>
    </row>
    <row r="33">
      <c r="A33" s="6" t="s">
        <v>100</v>
      </c>
      <c r="B33" s="6" t="s">
        <v>64</v>
      </c>
      <c r="C33" s="6">
        <v>818.0</v>
      </c>
      <c r="D33" s="6">
        <v>77.54</v>
      </c>
      <c r="E33" s="6">
        <v>41.0</v>
      </c>
      <c r="F33" s="6">
        <v>3.89</v>
      </c>
      <c r="G33" s="6">
        <v>196.0</v>
      </c>
      <c r="H33" s="6">
        <v>18.58</v>
      </c>
      <c r="I33" s="6">
        <v>0.0</v>
      </c>
      <c r="J33" s="6">
        <v>0.0</v>
      </c>
      <c r="K33" s="43">
        <v>1055.0</v>
      </c>
      <c r="L33" s="6" t="s">
        <v>101</v>
      </c>
    </row>
    <row r="34">
      <c r="A34" s="6" t="s">
        <v>123</v>
      </c>
      <c r="B34" s="6" t="s">
        <v>0</v>
      </c>
      <c r="C34" s="43">
        <v>11278.0</v>
      </c>
      <c r="D34" s="6">
        <v>83.23</v>
      </c>
      <c r="E34" s="6">
        <v>428.0</v>
      </c>
      <c r="F34" s="6">
        <v>3.16</v>
      </c>
      <c r="G34" s="43">
        <v>1841.0</v>
      </c>
      <c r="H34" s="6">
        <v>13.59</v>
      </c>
      <c r="I34" s="6">
        <v>4.0</v>
      </c>
      <c r="J34" s="6">
        <v>0.03</v>
      </c>
      <c r="K34" s="43">
        <v>13551.0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86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16.0</v>
      </c>
      <c r="D12" s="6">
        <v>72.73</v>
      </c>
      <c r="E12" s="6">
        <v>0.0</v>
      </c>
      <c r="F12" s="6">
        <v>0.0</v>
      </c>
      <c r="G12" s="6">
        <v>6.0</v>
      </c>
      <c r="H12" s="6">
        <v>27.27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2.0</v>
      </c>
      <c r="D15" s="6">
        <v>40.0</v>
      </c>
      <c r="E15" s="6">
        <v>0.0</v>
      </c>
      <c r="F15" s="6">
        <v>0.0</v>
      </c>
      <c r="G15" s="6">
        <v>3.0</v>
      </c>
      <c r="H15" s="6">
        <v>60.0</v>
      </c>
      <c r="I15" s="6">
        <v>0.0</v>
      </c>
      <c r="J15" s="6">
        <v>0.0</v>
      </c>
      <c r="K15" s="6">
        <v>5.0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148.0</v>
      </c>
      <c r="D17" s="6">
        <v>48.21</v>
      </c>
      <c r="E17" s="6">
        <v>6.0</v>
      </c>
      <c r="F17" s="6">
        <v>1.95</v>
      </c>
      <c r="G17" s="6">
        <v>153.0</v>
      </c>
      <c r="H17" s="6">
        <v>49.84</v>
      </c>
      <c r="I17" s="6">
        <v>0.0</v>
      </c>
      <c r="J17" s="6">
        <v>0.0</v>
      </c>
      <c r="K17" s="6">
        <v>307.0</v>
      </c>
      <c r="L17" s="6" t="s">
        <v>101</v>
      </c>
    </row>
    <row r="18">
      <c r="A18" s="6" t="s">
        <v>91</v>
      </c>
      <c r="B18" s="6" t="s">
        <v>112</v>
      </c>
      <c r="C18" s="6">
        <v>116.0</v>
      </c>
      <c r="D18" s="6">
        <v>60.73</v>
      </c>
      <c r="E18" s="6">
        <v>2.0</v>
      </c>
      <c r="F18" s="6">
        <v>1.05</v>
      </c>
      <c r="G18" s="6">
        <v>73.0</v>
      </c>
      <c r="H18" s="6">
        <v>38.22</v>
      </c>
      <c r="I18" s="6">
        <v>0.0</v>
      </c>
      <c r="J18" s="6">
        <v>0.0</v>
      </c>
      <c r="K18" s="6">
        <v>191.0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31.8</v>
      </c>
      <c r="E20" s="6">
        <v>16.0</v>
      </c>
      <c r="F20" s="6">
        <v>6.69</v>
      </c>
      <c r="G20" s="6">
        <v>147.0</v>
      </c>
      <c r="H20" s="6">
        <v>61.51</v>
      </c>
      <c r="I20" s="6">
        <v>0.0</v>
      </c>
      <c r="J20" s="6">
        <v>0.0</v>
      </c>
      <c r="K20" s="6">
        <v>239.0</v>
      </c>
      <c r="L20" s="6" t="s">
        <v>111</v>
      </c>
    </row>
    <row r="21">
      <c r="A21" s="6" t="s">
        <v>91</v>
      </c>
      <c r="B21" s="6" t="s">
        <v>115</v>
      </c>
      <c r="C21" s="6">
        <v>753.0</v>
      </c>
      <c r="D21" s="6">
        <v>56.28</v>
      </c>
      <c r="E21" s="6">
        <v>56.0</v>
      </c>
      <c r="F21" s="6">
        <v>4.19</v>
      </c>
      <c r="G21" s="6">
        <v>529.0</v>
      </c>
      <c r="H21" s="6">
        <v>39.54</v>
      </c>
      <c r="I21" s="6">
        <v>0.0</v>
      </c>
      <c r="J21" s="6">
        <v>0.0</v>
      </c>
      <c r="K21" s="43">
        <v>1338.0</v>
      </c>
      <c r="L21" s="6" t="s">
        <v>111</v>
      </c>
    </row>
    <row r="22">
      <c r="A22" s="6" t="s">
        <v>100</v>
      </c>
      <c r="B22" s="6" t="s">
        <v>46</v>
      </c>
      <c r="C22" s="6">
        <v>996.0</v>
      </c>
      <c r="D22" s="6">
        <v>54.1</v>
      </c>
      <c r="E22" s="6">
        <v>75.0</v>
      </c>
      <c r="F22" s="6">
        <v>4.07</v>
      </c>
      <c r="G22" s="6">
        <v>770.0</v>
      </c>
      <c r="H22" s="6">
        <v>41.83</v>
      </c>
      <c r="I22" s="6">
        <v>0.0</v>
      </c>
      <c r="J22" s="6">
        <v>0.0</v>
      </c>
      <c r="K22" s="43">
        <v>1841.0</v>
      </c>
      <c r="L22" s="6" t="s">
        <v>101</v>
      </c>
    </row>
    <row r="23">
      <c r="A23" s="6" t="s">
        <v>91</v>
      </c>
      <c r="B23" s="6" t="s">
        <v>116</v>
      </c>
      <c r="C23" s="6">
        <v>72.0</v>
      </c>
      <c r="D23" s="6">
        <v>64.29</v>
      </c>
      <c r="E23" s="6">
        <v>6.0</v>
      </c>
      <c r="F23" s="6">
        <v>5.36</v>
      </c>
      <c r="G23" s="6">
        <v>34.0</v>
      </c>
      <c r="H23" s="6">
        <v>30.36</v>
      </c>
      <c r="I23" s="6">
        <v>0.0</v>
      </c>
      <c r="J23" s="6">
        <v>0.0</v>
      </c>
      <c r="K23" s="6">
        <v>112.0</v>
      </c>
      <c r="L23" s="6" t="s">
        <v>93</v>
      </c>
    </row>
    <row r="24">
      <c r="A24" s="6" t="s">
        <v>91</v>
      </c>
      <c r="B24" s="6" t="s">
        <v>117</v>
      </c>
      <c r="C24" s="6">
        <v>77.0</v>
      </c>
      <c r="D24" s="6">
        <v>68.14</v>
      </c>
      <c r="E24" s="6">
        <v>2.0</v>
      </c>
      <c r="F24" s="6">
        <v>1.77</v>
      </c>
      <c r="G24" s="6">
        <v>34.0</v>
      </c>
      <c r="H24" s="6">
        <v>30.09</v>
      </c>
      <c r="I24" s="6">
        <v>0.0</v>
      </c>
      <c r="J24" s="6">
        <v>0.0</v>
      </c>
      <c r="K24" s="6">
        <v>113.0</v>
      </c>
      <c r="L24" s="6" t="s">
        <v>93</v>
      </c>
    </row>
    <row r="25">
      <c r="A25" s="6" t="s">
        <v>91</v>
      </c>
      <c r="B25" s="6" t="s">
        <v>118</v>
      </c>
      <c r="C25" s="6">
        <v>81.0</v>
      </c>
      <c r="D25" s="6">
        <v>28.13</v>
      </c>
      <c r="E25" s="6">
        <v>4.0</v>
      </c>
      <c r="F25" s="6">
        <v>1.39</v>
      </c>
      <c r="G25" s="6">
        <v>203.0</v>
      </c>
      <c r="H25" s="6">
        <v>70.49</v>
      </c>
      <c r="I25" s="6">
        <v>0.0</v>
      </c>
      <c r="J25" s="6">
        <v>0.0</v>
      </c>
      <c r="K25" s="6">
        <v>288.0</v>
      </c>
      <c r="L25" s="6" t="s">
        <v>93</v>
      </c>
    </row>
    <row r="26">
      <c r="A26" s="6" t="s">
        <v>100</v>
      </c>
      <c r="B26" s="6" t="s">
        <v>54</v>
      </c>
      <c r="C26" s="6">
        <v>230.0</v>
      </c>
      <c r="D26" s="6">
        <v>44.83</v>
      </c>
      <c r="E26" s="6">
        <v>12.0</v>
      </c>
      <c r="F26" s="6">
        <v>2.34</v>
      </c>
      <c r="G26" s="6">
        <v>271.0</v>
      </c>
      <c r="H26" s="6">
        <v>52.83</v>
      </c>
      <c r="I26" s="6">
        <v>0.0</v>
      </c>
      <c r="J26" s="6">
        <v>0.0</v>
      </c>
      <c r="K26" s="6">
        <v>513.0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6.0</v>
      </c>
      <c r="D29" s="6">
        <v>10.91</v>
      </c>
      <c r="E29" s="6">
        <v>3.0</v>
      </c>
      <c r="F29" s="6">
        <v>5.45</v>
      </c>
      <c r="G29" s="6">
        <v>46.0</v>
      </c>
      <c r="H29" s="6">
        <v>83.64</v>
      </c>
      <c r="I29" s="6">
        <v>0.0</v>
      </c>
      <c r="J29" s="6">
        <v>0.0</v>
      </c>
      <c r="K29" s="6">
        <v>55.0</v>
      </c>
      <c r="L29" s="6" t="s">
        <v>93</v>
      </c>
    </row>
    <row r="30">
      <c r="A30" s="6" t="s">
        <v>91</v>
      </c>
      <c r="B30" s="6" t="s">
        <v>122</v>
      </c>
      <c r="C30" s="6">
        <v>75.0</v>
      </c>
      <c r="D30" s="6">
        <v>57.69</v>
      </c>
      <c r="E30" s="6">
        <v>2.0</v>
      </c>
      <c r="F30" s="6">
        <v>1.54</v>
      </c>
      <c r="G30" s="6">
        <v>53.0</v>
      </c>
      <c r="H30" s="6">
        <v>40.77</v>
      </c>
      <c r="I30" s="6">
        <v>0.0</v>
      </c>
      <c r="J30" s="6">
        <v>0.0</v>
      </c>
      <c r="K30" s="6">
        <v>130.0</v>
      </c>
      <c r="L30" s="6" t="s">
        <v>93</v>
      </c>
    </row>
    <row r="31">
      <c r="A31" s="6" t="s">
        <v>100</v>
      </c>
      <c r="B31" s="6" t="s">
        <v>64</v>
      </c>
      <c r="C31" s="6">
        <v>102.0</v>
      </c>
      <c r="D31" s="6">
        <v>44.54</v>
      </c>
      <c r="E31" s="6">
        <v>5.0</v>
      </c>
      <c r="F31" s="6">
        <v>2.18</v>
      </c>
      <c r="G31" s="6">
        <v>122.0</v>
      </c>
      <c r="H31" s="6">
        <v>53.28</v>
      </c>
      <c r="I31" s="6">
        <v>0.0</v>
      </c>
      <c r="J31" s="6">
        <v>0.0</v>
      </c>
      <c r="K31" s="6">
        <v>229.0</v>
      </c>
      <c r="L31" s="6" t="s">
        <v>101</v>
      </c>
    </row>
    <row r="32">
      <c r="A32" s="6" t="s">
        <v>123</v>
      </c>
      <c r="B32" s="6" t="s">
        <v>0</v>
      </c>
      <c r="C32" s="43">
        <v>1485.0</v>
      </c>
      <c r="D32" s="6">
        <v>50.73</v>
      </c>
      <c r="E32" s="6">
        <v>98.0</v>
      </c>
      <c r="F32" s="6">
        <v>3.35</v>
      </c>
      <c r="G32" s="43">
        <v>1344.0</v>
      </c>
      <c r="H32" s="6">
        <v>45.92</v>
      </c>
      <c r="I32" s="6">
        <v>0.0</v>
      </c>
      <c r="J32" s="6">
        <v>0.0</v>
      </c>
      <c r="K32" s="43">
        <v>2927.0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1.0</v>
      </c>
      <c r="D4" s="6">
        <v>12.5</v>
      </c>
      <c r="E4" s="6">
        <v>0.0</v>
      </c>
      <c r="F4" s="6">
        <v>0.0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97</v>
      </c>
      <c r="C5" s="6">
        <v>1.0</v>
      </c>
      <c r="D5" s="6">
        <v>4.76</v>
      </c>
      <c r="E5" s="6">
        <v>0.0</v>
      </c>
      <c r="F5" s="6">
        <v>0.0</v>
      </c>
      <c r="G5" s="6">
        <v>20.0</v>
      </c>
      <c r="H5" s="6">
        <v>95.24</v>
      </c>
      <c r="I5" s="6">
        <v>0.0</v>
      </c>
      <c r="J5" s="6">
        <v>0.0</v>
      </c>
      <c r="K5" s="6">
        <v>21.0</v>
      </c>
      <c r="L5" s="6" t="s">
        <v>93</v>
      </c>
    </row>
    <row r="6">
      <c r="A6" s="6" t="s">
        <v>91</v>
      </c>
      <c r="B6" s="6" t="s">
        <v>99</v>
      </c>
      <c r="C6" s="6">
        <v>2.0</v>
      </c>
      <c r="D6" s="6">
        <v>100.0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2.0</v>
      </c>
      <c r="L6" s="6" t="s">
        <v>93</v>
      </c>
    </row>
    <row r="7">
      <c r="A7" s="6" t="s">
        <v>100</v>
      </c>
      <c r="B7" s="6" t="s">
        <v>16</v>
      </c>
      <c r="C7" s="6">
        <v>9.0</v>
      </c>
      <c r="D7" s="6">
        <v>24.32</v>
      </c>
      <c r="E7" s="6">
        <v>0.0</v>
      </c>
      <c r="F7" s="6">
        <v>0.0</v>
      </c>
      <c r="G7" s="6">
        <v>28.0</v>
      </c>
      <c r="H7" s="6">
        <v>75.68</v>
      </c>
      <c r="I7" s="6">
        <v>0.0</v>
      </c>
      <c r="J7" s="6">
        <v>0.0</v>
      </c>
      <c r="K7" s="6">
        <v>37.0</v>
      </c>
      <c r="L7" s="6" t="s">
        <v>101</v>
      </c>
    </row>
    <row r="8">
      <c r="A8" s="6" t="s">
        <v>91</v>
      </c>
      <c r="B8" s="6" t="s">
        <v>102</v>
      </c>
      <c r="C8" s="6">
        <v>6.0</v>
      </c>
      <c r="D8" s="6">
        <v>75.0</v>
      </c>
      <c r="E8" s="6">
        <v>0.0</v>
      </c>
      <c r="F8" s="6">
        <v>0.0</v>
      </c>
      <c r="G8" s="6">
        <v>2.0</v>
      </c>
      <c r="H8" s="6">
        <v>25.0</v>
      </c>
      <c r="I8" s="6">
        <v>0.0</v>
      </c>
      <c r="J8" s="6">
        <v>0.0</v>
      </c>
      <c r="K8" s="6">
        <v>8.0</v>
      </c>
      <c r="L8" s="6" t="s">
        <v>93</v>
      </c>
    </row>
    <row r="9">
      <c r="A9" s="6" t="s">
        <v>91</v>
      </c>
      <c r="B9" s="6" t="s">
        <v>103</v>
      </c>
      <c r="C9" s="6">
        <v>1.0</v>
      </c>
      <c r="D9" s="6">
        <v>33.33</v>
      </c>
      <c r="E9" s="6">
        <v>0.0</v>
      </c>
      <c r="F9" s="6">
        <v>0.0</v>
      </c>
      <c r="G9" s="6">
        <v>2.0</v>
      </c>
      <c r="H9" s="6">
        <v>66.67</v>
      </c>
      <c r="I9" s="6">
        <v>0.0</v>
      </c>
      <c r="J9" s="6">
        <v>0.0</v>
      </c>
      <c r="K9" s="6">
        <v>3.0</v>
      </c>
      <c r="L9" s="6" t="s">
        <v>93</v>
      </c>
    </row>
    <row r="10">
      <c r="A10" s="6" t="s">
        <v>91</v>
      </c>
      <c r="B10" s="6" t="s">
        <v>104</v>
      </c>
      <c r="C10" s="6">
        <v>22.0</v>
      </c>
      <c r="D10" s="6">
        <v>27.16</v>
      </c>
      <c r="E10" s="6">
        <v>0.0</v>
      </c>
      <c r="F10" s="6">
        <v>0.0</v>
      </c>
      <c r="G10" s="6">
        <v>59.0</v>
      </c>
      <c r="H10" s="6">
        <v>72.84</v>
      </c>
      <c r="I10" s="6">
        <v>0.0</v>
      </c>
      <c r="J10" s="6">
        <v>0.0</v>
      </c>
      <c r="K10" s="6">
        <v>81.0</v>
      </c>
      <c r="L10" s="6" t="s">
        <v>93</v>
      </c>
    </row>
    <row r="11">
      <c r="A11" s="6" t="s">
        <v>91</v>
      </c>
      <c r="B11" s="6" t="s">
        <v>105</v>
      </c>
      <c r="C11" s="6">
        <v>12.0</v>
      </c>
      <c r="D11" s="6">
        <v>42.86</v>
      </c>
      <c r="E11" s="6">
        <v>1.0</v>
      </c>
      <c r="F11" s="6">
        <v>3.57</v>
      </c>
      <c r="G11" s="6">
        <v>15.0</v>
      </c>
      <c r="H11" s="6">
        <v>53.57</v>
      </c>
      <c r="I11" s="6">
        <v>0.0</v>
      </c>
      <c r="J11" s="6">
        <v>0.0</v>
      </c>
      <c r="K11" s="6">
        <v>28.0</v>
      </c>
      <c r="L11" s="6" t="s">
        <v>93</v>
      </c>
    </row>
    <row r="12">
      <c r="A12" s="6" t="s">
        <v>91</v>
      </c>
      <c r="B12" s="6" t="s">
        <v>106</v>
      </c>
      <c r="C12" s="6">
        <v>11.0</v>
      </c>
      <c r="D12" s="6">
        <v>50.0</v>
      </c>
      <c r="E12" s="6">
        <v>0.0</v>
      </c>
      <c r="F12" s="6">
        <v>0.0</v>
      </c>
      <c r="G12" s="6">
        <v>11.0</v>
      </c>
      <c r="H12" s="6">
        <v>50.0</v>
      </c>
      <c r="I12" s="6">
        <v>0.0</v>
      </c>
      <c r="J12" s="6">
        <v>0.0</v>
      </c>
      <c r="K12" s="6">
        <v>22.0</v>
      </c>
      <c r="L12" s="6" t="s">
        <v>93</v>
      </c>
    </row>
    <row r="13">
      <c r="A13" s="6" t="s">
        <v>91</v>
      </c>
      <c r="B13" s="6" t="s">
        <v>107</v>
      </c>
      <c r="C13" s="6">
        <v>18.0</v>
      </c>
      <c r="D13" s="6">
        <v>41.86</v>
      </c>
      <c r="E13" s="6">
        <v>2.0</v>
      </c>
      <c r="F13" s="6">
        <v>4.65</v>
      </c>
      <c r="G13" s="6">
        <v>23.0</v>
      </c>
      <c r="H13" s="6">
        <v>53.49</v>
      </c>
      <c r="I13" s="6">
        <v>0.0</v>
      </c>
      <c r="J13" s="6">
        <v>0.0</v>
      </c>
      <c r="K13" s="6">
        <v>43.0</v>
      </c>
      <c r="L13" s="6" t="s">
        <v>93</v>
      </c>
    </row>
    <row r="14">
      <c r="A14" s="6" t="s">
        <v>91</v>
      </c>
      <c r="B14" s="6" t="s">
        <v>108</v>
      </c>
      <c r="C14" s="6">
        <v>6.0</v>
      </c>
      <c r="D14" s="6">
        <v>42.86</v>
      </c>
      <c r="E14" s="6">
        <v>1.0</v>
      </c>
      <c r="F14" s="6">
        <v>7.14</v>
      </c>
      <c r="G14" s="6">
        <v>7.0</v>
      </c>
      <c r="H14" s="6">
        <v>50.0</v>
      </c>
      <c r="I14" s="6">
        <v>0.0</v>
      </c>
      <c r="J14" s="6">
        <v>0.0</v>
      </c>
      <c r="K14" s="6">
        <v>14.0</v>
      </c>
      <c r="L14" s="6" t="s">
        <v>93</v>
      </c>
    </row>
    <row r="15">
      <c r="A15" s="6" t="s">
        <v>91</v>
      </c>
      <c r="B15" s="6" t="s">
        <v>109</v>
      </c>
      <c r="C15" s="6">
        <v>4.0</v>
      </c>
      <c r="D15" s="6">
        <v>57.14</v>
      </c>
      <c r="E15" s="6">
        <v>0.0</v>
      </c>
      <c r="F15" s="6">
        <v>0.0</v>
      </c>
      <c r="G15" s="6">
        <v>3.0</v>
      </c>
      <c r="H15" s="6">
        <v>42.86</v>
      </c>
      <c r="I15" s="6">
        <v>0.0</v>
      </c>
      <c r="J15" s="6">
        <v>0.0</v>
      </c>
      <c r="K15" s="6">
        <v>7.0</v>
      </c>
      <c r="L15" s="6" t="s">
        <v>93</v>
      </c>
    </row>
    <row r="16">
      <c r="A16" s="6" t="s">
        <v>91</v>
      </c>
      <c r="B16" s="6" t="s">
        <v>110</v>
      </c>
      <c r="C16" s="6">
        <v>65.0</v>
      </c>
      <c r="D16" s="6">
        <v>63.11</v>
      </c>
      <c r="E16" s="6">
        <v>2.0</v>
      </c>
      <c r="F16" s="6">
        <v>1.94</v>
      </c>
      <c r="G16" s="6">
        <v>36.0</v>
      </c>
      <c r="H16" s="6">
        <v>34.95</v>
      </c>
      <c r="I16" s="6">
        <v>0.0</v>
      </c>
      <c r="J16" s="6">
        <v>0.0</v>
      </c>
      <c r="K16" s="6">
        <v>103.0</v>
      </c>
      <c r="L16" s="6" t="s">
        <v>111</v>
      </c>
    </row>
    <row r="17">
      <c r="A17" s="6" t="s">
        <v>100</v>
      </c>
      <c r="B17" s="6" t="s">
        <v>36</v>
      </c>
      <c r="C17" s="6">
        <v>145.0</v>
      </c>
      <c r="D17" s="6">
        <v>46.93</v>
      </c>
      <c r="E17" s="6">
        <v>6.0</v>
      </c>
      <c r="F17" s="6">
        <v>1.94</v>
      </c>
      <c r="G17" s="6">
        <v>158.0</v>
      </c>
      <c r="H17" s="6">
        <v>51.13</v>
      </c>
      <c r="I17" s="6">
        <v>0.0</v>
      </c>
      <c r="J17" s="6">
        <v>0.0</v>
      </c>
      <c r="K17" s="6">
        <v>309.0</v>
      </c>
      <c r="L17" s="6" t="s">
        <v>101</v>
      </c>
    </row>
    <row r="18">
      <c r="A18" s="6" t="s">
        <v>91</v>
      </c>
      <c r="B18" s="6" t="s">
        <v>112</v>
      </c>
      <c r="C18" s="6">
        <v>106.0</v>
      </c>
      <c r="D18" s="6">
        <v>54.92</v>
      </c>
      <c r="E18" s="6">
        <v>2.0</v>
      </c>
      <c r="F18" s="6">
        <v>1.04</v>
      </c>
      <c r="G18" s="6">
        <v>85.0</v>
      </c>
      <c r="H18" s="6">
        <v>44.04</v>
      </c>
      <c r="I18" s="6">
        <v>0.0</v>
      </c>
      <c r="J18" s="6">
        <v>0.0</v>
      </c>
      <c r="K18" s="6">
        <v>193.0</v>
      </c>
      <c r="L18" s="6" t="s">
        <v>93</v>
      </c>
    </row>
    <row r="19">
      <c r="A19" s="6" t="s">
        <v>91</v>
      </c>
      <c r="B19" s="6" t="s">
        <v>113</v>
      </c>
      <c r="C19" s="6">
        <v>51.0</v>
      </c>
      <c r="D19" s="6">
        <v>69.86</v>
      </c>
      <c r="E19" s="6">
        <v>1.0</v>
      </c>
      <c r="F19" s="6">
        <v>1.37</v>
      </c>
      <c r="G19" s="6">
        <v>21.0</v>
      </c>
      <c r="H19" s="6">
        <v>28.77</v>
      </c>
      <c r="I19" s="6">
        <v>0.0</v>
      </c>
      <c r="J19" s="6">
        <v>0.0</v>
      </c>
      <c r="K19" s="6">
        <v>73.0</v>
      </c>
      <c r="L19" s="6" t="s">
        <v>93</v>
      </c>
    </row>
    <row r="20">
      <c r="A20" s="6" t="s">
        <v>91</v>
      </c>
      <c r="B20" s="6" t="s">
        <v>114</v>
      </c>
      <c r="C20" s="6">
        <v>76.0</v>
      </c>
      <c r="D20" s="6">
        <v>31.02</v>
      </c>
      <c r="E20" s="6">
        <v>22.0</v>
      </c>
      <c r="F20" s="6">
        <v>8.98</v>
      </c>
      <c r="G20" s="6">
        <v>147.0</v>
      </c>
      <c r="H20" s="6">
        <v>60.0</v>
      </c>
      <c r="I20" s="6">
        <v>0.0</v>
      </c>
      <c r="J20" s="6">
        <v>0.0</v>
      </c>
      <c r="K20" s="6">
        <v>245.0</v>
      </c>
      <c r="L20" s="6" t="s">
        <v>111</v>
      </c>
    </row>
    <row r="21">
      <c r="A21" s="6" t="s">
        <v>91</v>
      </c>
      <c r="B21" s="6" t="s">
        <v>115</v>
      </c>
      <c r="C21" s="6">
        <v>752.0</v>
      </c>
      <c r="D21" s="6">
        <v>55.21</v>
      </c>
      <c r="E21" s="6">
        <v>65.0</v>
      </c>
      <c r="F21" s="6">
        <v>4.77</v>
      </c>
      <c r="G21" s="6">
        <v>545.0</v>
      </c>
      <c r="H21" s="6">
        <v>40.01</v>
      </c>
      <c r="I21" s="6">
        <v>0.0</v>
      </c>
      <c r="J21" s="6">
        <v>0.0</v>
      </c>
      <c r="K21" s="43">
        <v>1362.0</v>
      </c>
      <c r="L21" s="6" t="s">
        <v>111</v>
      </c>
    </row>
    <row r="22">
      <c r="A22" s="6" t="s">
        <v>100</v>
      </c>
      <c r="B22" s="6" t="s">
        <v>46</v>
      </c>
      <c r="C22" s="6">
        <v>985.0</v>
      </c>
      <c r="D22" s="6">
        <v>52.59</v>
      </c>
      <c r="E22" s="6">
        <v>90.0</v>
      </c>
      <c r="F22" s="6">
        <v>4.81</v>
      </c>
      <c r="G22" s="6">
        <v>798.0</v>
      </c>
      <c r="H22" s="6">
        <v>42.61</v>
      </c>
      <c r="I22" s="6">
        <v>0.0</v>
      </c>
      <c r="J22" s="6">
        <v>0.0</v>
      </c>
      <c r="K22" s="43">
        <v>1873.0</v>
      </c>
      <c r="L22" s="6" t="s">
        <v>101</v>
      </c>
    </row>
    <row r="23">
      <c r="A23" s="6" t="s">
        <v>91</v>
      </c>
      <c r="B23" s="6" t="s">
        <v>116</v>
      </c>
      <c r="C23" s="6">
        <v>60.0</v>
      </c>
      <c r="D23" s="6">
        <v>51.72</v>
      </c>
      <c r="E23" s="6">
        <v>6.0</v>
      </c>
      <c r="F23" s="6">
        <v>5.17</v>
      </c>
      <c r="G23" s="6">
        <v>50.0</v>
      </c>
      <c r="H23" s="6">
        <v>43.1</v>
      </c>
      <c r="I23" s="6">
        <v>0.0</v>
      </c>
      <c r="J23" s="6">
        <v>0.0</v>
      </c>
      <c r="K23" s="6">
        <v>116.0</v>
      </c>
      <c r="L23" s="6" t="s">
        <v>93</v>
      </c>
    </row>
    <row r="24">
      <c r="A24" s="6" t="s">
        <v>91</v>
      </c>
      <c r="B24" s="6" t="s">
        <v>117</v>
      </c>
      <c r="C24" s="6">
        <v>85.0</v>
      </c>
      <c r="D24" s="6">
        <v>66.41</v>
      </c>
      <c r="E24" s="6">
        <v>4.0</v>
      </c>
      <c r="F24" s="6">
        <v>3.13</v>
      </c>
      <c r="G24" s="6">
        <v>39.0</v>
      </c>
      <c r="H24" s="6">
        <v>30.47</v>
      </c>
      <c r="I24" s="6">
        <v>0.0</v>
      </c>
      <c r="J24" s="6">
        <v>0.0</v>
      </c>
      <c r="K24" s="6">
        <v>128.0</v>
      </c>
      <c r="L24" s="6" t="s">
        <v>93</v>
      </c>
    </row>
    <row r="25">
      <c r="A25" s="6" t="s">
        <v>91</v>
      </c>
      <c r="B25" s="6" t="s">
        <v>118</v>
      </c>
      <c r="C25" s="6">
        <v>80.0</v>
      </c>
      <c r="D25" s="6">
        <v>27.68</v>
      </c>
      <c r="E25" s="6">
        <v>6.0</v>
      </c>
      <c r="F25" s="6">
        <v>2.08</v>
      </c>
      <c r="G25" s="6">
        <v>203.0</v>
      </c>
      <c r="H25" s="6">
        <v>70.24</v>
      </c>
      <c r="I25" s="6">
        <v>0.0</v>
      </c>
      <c r="J25" s="6">
        <v>0.0</v>
      </c>
      <c r="K25" s="6">
        <v>289.0</v>
      </c>
      <c r="L25" s="6" t="s">
        <v>93</v>
      </c>
    </row>
    <row r="26">
      <c r="A26" s="6" t="s">
        <v>100</v>
      </c>
      <c r="B26" s="6" t="s">
        <v>54</v>
      </c>
      <c r="C26" s="6">
        <v>225.0</v>
      </c>
      <c r="D26" s="6">
        <v>42.21</v>
      </c>
      <c r="E26" s="6">
        <v>16.0</v>
      </c>
      <c r="F26" s="6">
        <v>3.0</v>
      </c>
      <c r="G26" s="6">
        <v>292.0</v>
      </c>
      <c r="H26" s="6">
        <v>54.78</v>
      </c>
      <c r="I26" s="6">
        <v>0.0</v>
      </c>
      <c r="J26" s="6">
        <v>0.0</v>
      </c>
      <c r="K26" s="6">
        <v>533.0</v>
      </c>
      <c r="L26" s="6" t="s">
        <v>101</v>
      </c>
    </row>
    <row r="27">
      <c r="A27" s="6" t="s">
        <v>91</v>
      </c>
      <c r="B27" s="6" t="s">
        <v>119</v>
      </c>
      <c r="C27" s="6">
        <v>15.0</v>
      </c>
      <c r="D27" s="6">
        <v>48.39</v>
      </c>
      <c r="E27" s="6">
        <v>0.0</v>
      </c>
      <c r="F27" s="6">
        <v>0.0</v>
      </c>
      <c r="G27" s="6">
        <v>16.0</v>
      </c>
      <c r="H27" s="6">
        <v>51.61</v>
      </c>
      <c r="I27" s="6">
        <v>0.0</v>
      </c>
      <c r="J27" s="6">
        <v>0.0</v>
      </c>
      <c r="K27" s="6">
        <v>31.0</v>
      </c>
      <c r="L27" s="6" t="s">
        <v>93</v>
      </c>
    </row>
    <row r="28">
      <c r="A28" s="6" t="s">
        <v>91</v>
      </c>
      <c r="B28" s="6" t="s">
        <v>120</v>
      </c>
      <c r="C28" s="6">
        <v>6.0</v>
      </c>
      <c r="D28" s="6">
        <v>46.15</v>
      </c>
      <c r="E28" s="6">
        <v>0.0</v>
      </c>
      <c r="F28" s="6">
        <v>0.0</v>
      </c>
      <c r="G28" s="6">
        <v>7.0</v>
      </c>
      <c r="H28" s="6">
        <v>53.85</v>
      </c>
      <c r="I28" s="6">
        <v>0.0</v>
      </c>
      <c r="J28" s="6">
        <v>0.0</v>
      </c>
      <c r="K28" s="6">
        <v>13.0</v>
      </c>
      <c r="L28" s="6" t="s">
        <v>93</v>
      </c>
    </row>
    <row r="29">
      <c r="A29" s="6" t="s">
        <v>91</v>
      </c>
      <c r="B29" s="6" t="s">
        <v>121</v>
      </c>
      <c r="C29" s="6">
        <v>4.0</v>
      </c>
      <c r="D29" s="6">
        <v>7.14</v>
      </c>
      <c r="E29" s="6">
        <v>3.0</v>
      </c>
      <c r="F29" s="6">
        <v>5.36</v>
      </c>
      <c r="G29" s="6">
        <v>49.0</v>
      </c>
      <c r="H29" s="6">
        <v>87.5</v>
      </c>
      <c r="I29" s="6">
        <v>0.0</v>
      </c>
      <c r="J29" s="6">
        <v>0.0</v>
      </c>
      <c r="K29" s="6">
        <v>56.0</v>
      </c>
      <c r="L29" s="6" t="s">
        <v>93</v>
      </c>
    </row>
    <row r="30">
      <c r="A30" s="6" t="s">
        <v>91</v>
      </c>
      <c r="B30" s="6" t="s">
        <v>122</v>
      </c>
      <c r="C30" s="6">
        <v>107.0</v>
      </c>
      <c r="D30" s="6">
        <v>60.11</v>
      </c>
      <c r="E30" s="6">
        <v>6.0</v>
      </c>
      <c r="F30" s="6">
        <v>3.37</v>
      </c>
      <c r="G30" s="6">
        <v>65.0</v>
      </c>
      <c r="H30" s="6">
        <v>36.52</v>
      </c>
      <c r="I30" s="6">
        <v>0.0</v>
      </c>
      <c r="J30" s="6">
        <v>0.0</v>
      </c>
      <c r="K30" s="6">
        <v>178.0</v>
      </c>
      <c r="L30" s="6" t="s">
        <v>93</v>
      </c>
    </row>
    <row r="31">
      <c r="A31" s="6" t="s">
        <v>100</v>
      </c>
      <c r="B31" s="6" t="s">
        <v>64</v>
      </c>
      <c r="C31" s="6">
        <v>132.0</v>
      </c>
      <c r="D31" s="6">
        <v>47.48</v>
      </c>
      <c r="E31" s="6">
        <v>9.0</v>
      </c>
      <c r="F31" s="6">
        <v>3.24</v>
      </c>
      <c r="G31" s="6">
        <v>137.0</v>
      </c>
      <c r="H31" s="6">
        <v>49.28</v>
      </c>
      <c r="I31" s="6">
        <v>0.0</v>
      </c>
      <c r="J31" s="6">
        <v>0.0</v>
      </c>
      <c r="K31" s="6">
        <v>278.0</v>
      </c>
      <c r="L31" s="6" t="s">
        <v>101</v>
      </c>
    </row>
    <row r="32">
      <c r="A32" s="6" t="s">
        <v>123</v>
      </c>
      <c r="B32" s="6" t="s">
        <v>0</v>
      </c>
      <c r="C32" s="43">
        <v>1496.0</v>
      </c>
      <c r="D32" s="6">
        <v>49.37</v>
      </c>
      <c r="E32" s="6">
        <v>121.0</v>
      </c>
      <c r="F32" s="6">
        <v>3.99</v>
      </c>
      <c r="G32" s="43">
        <v>1413.0</v>
      </c>
      <c r="H32" s="6">
        <v>46.63</v>
      </c>
      <c r="I32" s="6">
        <v>0.0</v>
      </c>
      <c r="J32" s="6">
        <v>0.0</v>
      </c>
      <c r="K32" s="43">
        <v>3030.0</v>
      </c>
      <c r="L32" s="6" t="s">
        <v>101</v>
      </c>
    </row>
    <row r="34">
      <c r="A34" s="6" t="s">
        <v>124</v>
      </c>
    </row>
    <row r="35">
      <c r="A35" s="6" t="s">
        <v>125</v>
      </c>
    </row>
    <row r="36">
      <c r="A36" s="6" t="s">
        <v>126</v>
      </c>
    </row>
    <row r="38">
      <c r="A38" s="6" t="s">
        <v>127</v>
      </c>
    </row>
    <row r="39">
      <c r="A39" s="6" t="s">
        <v>128</v>
      </c>
    </row>
    <row r="40">
      <c r="A40" s="6" t="s">
        <v>132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4.17</v>
      </c>
      <c r="E6" s="6">
        <v>0.0</v>
      </c>
      <c r="F6" s="6">
        <v>0.0</v>
      </c>
      <c r="G6" s="6">
        <v>23.0</v>
      </c>
      <c r="H6" s="6">
        <v>95.83</v>
      </c>
      <c r="I6" s="6">
        <v>0.0</v>
      </c>
      <c r="J6" s="6">
        <v>0.0</v>
      </c>
      <c r="K6" s="6">
        <v>24.0</v>
      </c>
      <c r="L6" s="6" t="s">
        <v>93</v>
      </c>
    </row>
    <row r="7">
      <c r="A7" s="6" t="s">
        <v>91</v>
      </c>
      <c r="B7" s="6" t="s">
        <v>98</v>
      </c>
      <c r="C7" s="6">
        <v>1.0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1.0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12.0</v>
      </c>
      <c r="D9" s="6">
        <v>27.27</v>
      </c>
      <c r="E9" s="6">
        <v>1.0</v>
      </c>
      <c r="F9" s="6">
        <v>2.27</v>
      </c>
      <c r="G9" s="6">
        <v>31.0</v>
      </c>
      <c r="H9" s="6">
        <v>70.45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1.0</v>
      </c>
      <c r="D11" s="6">
        <v>33.33</v>
      </c>
      <c r="E11" s="6">
        <v>0.0</v>
      </c>
      <c r="F11" s="6">
        <v>0.0</v>
      </c>
      <c r="G11" s="6">
        <v>2.0</v>
      </c>
      <c r="H11" s="6">
        <v>66.67</v>
      </c>
      <c r="I11" s="6">
        <v>0.0</v>
      </c>
      <c r="J11" s="6">
        <v>0.0</v>
      </c>
      <c r="K11" s="6">
        <v>3.0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27.16</v>
      </c>
      <c r="E12" s="6">
        <v>0.0</v>
      </c>
      <c r="F12" s="6">
        <v>0.0</v>
      </c>
      <c r="G12" s="6">
        <v>59.0</v>
      </c>
      <c r="H12" s="6">
        <v>72.84</v>
      </c>
      <c r="I12" s="6">
        <v>0.0</v>
      </c>
      <c r="J12" s="6">
        <v>0.0</v>
      </c>
      <c r="K12" s="6">
        <v>81.0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27.0</v>
      </c>
      <c r="D14" s="6">
        <v>71.05</v>
      </c>
      <c r="E14" s="6">
        <v>0.0</v>
      </c>
      <c r="F14" s="6">
        <v>0.0</v>
      </c>
      <c r="G14" s="6">
        <v>11.0</v>
      </c>
      <c r="H14" s="6">
        <v>28.95</v>
      </c>
      <c r="I14" s="6">
        <v>0.0</v>
      </c>
      <c r="J14" s="6">
        <v>0.0</v>
      </c>
      <c r="K14" s="6">
        <v>38.0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14.0</v>
      </c>
      <c r="D16" s="6">
        <v>38.89</v>
      </c>
      <c r="E16" s="6">
        <v>1.0</v>
      </c>
      <c r="F16" s="6">
        <v>2.78</v>
      </c>
      <c r="G16" s="6">
        <v>21.0</v>
      </c>
      <c r="H16" s="6">
        <v>58.33</v>
      </c>
      <c r="I16" s="6">
        <v>0.0</v>
      </c>
      <c r="J16" s="6">
        <v>0.0</v>
      </c>
      <c r="K16" s="6">
        <v>36.0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63.11</v>
      </c>
      <c r="E18" s="6">
        <v>2.0</v>
      </c>
      <c r="F18" s="6">
        <v>1.94</v>
      </c>
      <c r="G18" s="6">
        <v>36.0</v>
      </c>
      <c r="H18" s="6">
        <v>34.95</v>
      </c>
      <c r="I18" s="6">
        <v>0.0</v>
      </c>
      <c r="J18" s="6">
        <v>0.0</v>
      </c>
      <c r="K18" s="6">
        <v>103.0</v>
      </c>
      <c r="L18" s="6" t="s">
        <v>111</v>
      </c>
    </row>
    <row r="19">
      <c r="A19" s="6" t="s">
        <v>100</v>
      </c>
      <c r="B19" s="6" t="s">
        <v>36</v>
      </c>
      <c r="C19" s="6">
        <v>168.0</v>
      </c>
      <c r="D19" s="6">
        <v>47.32</v>
      </c>
      <c r="E19" s="6">
        <v>7.0</v>
      </c>
      <c r="F19" s="6">
        <v>1.97</v>
      </c>
      <c r="G19" s="6">
        <v>180.0</v>
      </c>
      <c r="H19" s="6">
        <v>50.7</v>
      </c>
      <c r="I19" s="6">
        <v>0.0</v>
      </c>
      <c r="J19" s="6">
        <v>0.0</v>
      </c>
      <c r="K19" s="6">
        <v>355.0</v>
      </c>
      <c r="L19" s="6" t="s">
        <v>101</v>
      </c>
    </row>
    <row r="20">
      <c r="A20" s="6" t="s">
        <v>91</v>
      </c>
      <c r="B20" s="6" t="s">
        <v>112</v>
      </c>
      <c r="C20" s="6">
        <v>106.0</v>
      </c>
      <c r="D20" s="6">
        <v>54.92</v>
      </c>
      <c r="E20" s="6">
        <v>2.0</v>
      </c>
      <c r="F20" s="6">
        <v>1.04</v>
      </c>
      <c r="G20" s="6">
        <v>85.0</v>
      </c>
      <c r="H20" s="6">
        <v>44.04</v>
      </c>
      <c r="I20" s="6">
        <v>0.0</v>
      </c>
      <c r="J20" s="6">
        <v>0.0</v>
      </c>
      <c r="K20" s="6">
        <v>193.0</v>
      </c>
      <c r="L20" s="6" t="s">
        <v>93</v>
      </c>
    </row>
    <row r="21">
      <c r="A21" s="6" t="s">
        <v>91</v>
      </c>
      <c r="B21" s="6" t="s">
        <v>113</v>
      </c>
      <c r="C21" s="6">
        <v>51.0</v>
      </c>
      <c r="D21" s="6">
        <v>69.86</v>
      </c>
      <c r="E21" s="6">
        <v>1.0</v>
      </c>
      <c r="F21" s="6">
        <v>1.37</v>
      </c>
      <c r="G21" s="6">
        <v>21.0</v>
      </c>
      <c r="H21" s="6">
        <v>28.77</v>
      </c>
      <c r="I21" s="6">
        <v>0.0</v>
      </c>
      <c r="J21" s="6">
        <v>0.0</v>
      </c>
      <c r="K21" s="6">
        <v>73.0</v>
      </c>
      <c r="L21" s="6" t="s">
        <v>93</v>
      </c>
    </row>
    <row r="22">
      <c r="A22" s="6" t="s">
        <v>91</v>
      </c>
      <c r="B22" s="6" t="s">
        <v>114</v>
      </c>
      <c r="C22" s="6">
        <v>95.0</v>
      </c>
      <c r="D22" s="6">
        <v>35.71</v>
      </c>
      <c r="E22" s="6">
        <v>24.0</v>
      </c>
      <c r="F22" s="6">
        <v>9.02</v>
      </c>
      <c r="G22" s="6">
        <v>147.0</v>
      </c>
      <c r="H22" s="6">
        <v>55.26</v>
      </c>
      <c r="I22" s="6">
        <v>0.0</v>
      </c>
      <c r="J22" s="6">
        <v>0.0</v>
      </c>
      <c r="K22" s="6">
        <v>266.0</v>
      </c>
      <c r="L22" s="6" t="s">
        <v>111</v>
      </c>
    </row>
    <row r="23">
      <c r="A23" s="6" t="s">
        <v>91</v>
      </c>
      <c r="B23" s="6" t="s">
        <v>115</v>
      </c>
      <c r="C23" s="43">
        <v>1125.0</v>
      </c>
      <c r="D23" s="6">
        <v>62.09</v>
      </c>
      <c r="E23" s="6">
        <v>136.0</v>
      </c>
      <c r="F23" s="6">
        <v>7.51</v>
      </c>
      <c r="G23" s="6">
        <v>551.0</v>
      </c>
      <c r="H23" s="6">
        <v>30.41</v>
      </c>
      <c r="I23" s="6">
        <v>0.0</v>
      </c>
      <c r="J23" s="6">
        <v>0.0</v>
      </c>
      <c r="K23" s="43">
        <v>1812.0</v>
      </c>
      <c r="L23" s="6" t="s">
        <v>111</v>
      </c>
    </row>
    <row r="24">
      <c r="A24" s="6" t="s">
        <v>100</v>
      </c>
      <c r="B24" s="6" t="s">
        <v>46</v>
      </c>
      <c r="C24" s="43">
        <v>1377.0</v>
      </c>
      <c r="D24" s="6">
        <v>58.75</v>
      </c>
      <c r="E24" s="6">
        <v>163.0</v>
      </c>
      <c r="F24" s="6">
        <v>6.95</v>
      </c>
      <c r="G24" s="6">
        <v>804.0</v>
      </c>
      <c r="H24" s="6">
        <v>34.3</v>
      </c>
      <c r="I24" s="6">
        <v>0.0</v>
      </c>
      <c r="J24" s="6">
        <v>0.0</v>
      </c>
      <c r="K24" s="43">
        <v>2344.0</v>
      </c>
      <c r="L24" s="6" t="s">
        <v>101</v>
      </c>
    </row>
    <row r="25">
      <c r="A25" s="6" t="s">
        <v>91</v>
      </c>
      <c r="B25" s="6" t="s">
        <v>116</v>
      </c>
      <c r="C25" s="6">
        <v>80.0</v>
      </c>
      <c r="D25" s="6">
        <v>58.82</v>
      </c>
      <c r="E25" s="6">
        <v>6.0</v>
      </c>
      <c r="F25" s="6">
        <v>4.41</v>
      </c>
      <c r="G25" s="6">
        <v>50.0</v>
      </c>
      <c r="H25" s="6">
        <v>36.76</v>
      </c>
      <c r="I25" s="6">
        <v>0.0</v>
      </c>
      <c r="J25" s="6">
        <v>0.0</v>
      </c>
      <c r="K25" s="6">
        <v>136.0</v>
      </c>
      <c r="L25" s="6" t="s">
        <v>93</v>
      </c>
    </row>
    <row r="26">
      <c r="A26" s="6" t="s">
        <v>91</v>
      </c>
      <c r="B26" s="6" t="s">
        <v>117</v>
      </c>
      <c r="C26" s="6">
        <v>102.0</v>
      </c>
      <c r="D26" s="6">
        <v>68.46</v>
      </c>
      <c r="E26" s="6">
        <v>6.0</v>
      </c>
      <c r="F26" s="6">
        <v>4.03</v>
      </c>
      <c r="G26" s="6">
        <v>41.0</v>
      </c>
      <c r="H26" s="6">
        <v>27.52</v>
      </c>
      <c r="I26" s="6">
        <v>0.0</v>
      </c>
      <c r="J26" s="6">
        <v>0.0</v>
      </c>
      <c r="K26" s="6">
        <v>149.0</v>
      </c>
      <c r="L26" s="6" t="s">
        <v>93</v>
      </c>
    </row>
    <row r="27">
      <c r="A27" s="6" t="s">
        <v>91</v>
      </c>
      <c r="B27" s="6" t="s">
        <v>118</v>
      </c>
      <c r="C27" s="6">
        <v>66.0</v>
      </c>
      <c r="D27" s="6">
        <v>22.84</v>
      </c>
      <c r="E27" s="6">
        <v>6.0</v>
      </c>
      <c r="F27" s="6">
        <v>2.08</v>
      </c>
      <c r="G27" s="6">
        <v>217.0</v>
      </c>
      <c r="H27" s="6">
        <v>75.09</v>
      </c>
      <c r="I27" s="6">
        <v>0.0</v>
      </c>
      <c r="J27" s="6">
        <v>0.0</v>
      </c>
      <c r="K27" s="6">
        <v>289.0</v>
      </c>
      <c r="L27" s="6" t="s">
        <v>93</v>
      </c>
    </row>
    <row r="28">
      <c r="A28" s="6" t="s">
        <v>100</v>
      </c>
      <c r="B28" s="6" t="s">
        <v>54</v>
      </c>
      <c r="C28" s="6">
        <v>248.0</v>
      </c>
      <c r="D28" s="6">
        <v>43.21</v>
      </c>
      <c r="E28" s="6">
        <v>18.0</v>
      </c>
      <c r="F28" s="6">
        <v>3.14</v>
      </c>
      <c r="G28" s="6">
        <v>308.0</v>
      </c>
      <c r="H28" s="6">
        <v>53.66</v>
      </c>
      <c r="I28" s="6">
        <v>0.0</v>
      </c>
      <c r="J28" s="6">
        <v>0.0</v>
      </c>
      <c r="K28" s="6">
        <v>574.0</v>
      </c>
      <c r="L28" s="6" t="s">
        <v>101</v>
      </c>
    </row>
    <row r="29">
      <c r="A29" s="6" t="s">
        <v>91</v>
      </c>
      <c r="B29" s="6" t="s">
        <v>119</v>
      </c>
      <c r="C29" s="6">
        <v>15.0</v>
      </c>
      <c r="D29" s="6">
        <v>48.39</v>
      </c>
      <c r="E29" s="6">
        <v>0.0</v>
      </c>
      <c r="F29" s="6">
        <v>0.0</v>
      </c>
      <c r="G29" s="6">
        <v>16.0</v>
      </c>
      <c r="H29" s="6">
        <v>51.61</v>
      </c>
      <c r="I29" s="6">
        <v>0.0</v>
      </c>
      <c r="J29" s="6">
        <v>0.0</v>
      </c>
      <c r="K29" s="6">
        <v>31.0</v>
      </c>
      <c r="L29" s="6" t="s">
        <v>93</v>
      </c>
    </row>
    <row r="30">
      <c r="A30" s="6" t="s">
        <v>91</v>
      </c>
      <c r="B30" s="6" t="s">
        <v>120</v>
      </c>
      <c r="C30" s="6">
        <v>8.0</v>
      </c>
      <c r="D30" s="6">
        <v>53.33</v>
      </c>
      <c r="E30" s="6">
        <v>0.0</v>
      </c>
      <c r="F30" s="6">
        <v>0.0</v>
      </c>
      <c r="G30" s="6">
        <v>7.0</v>
      </c>
      <c r="H30" s="6">
        <v>46.67</v>
      </c>
      <c r="I30" s="6">
        <v>0.0</v>
      </c>
      <c r="J30" s="6">
        <v>0.0</v>
      </c>
      <c r="K30" s="6">
        <v>15.0</v>
      </c>
      <c r="L30" s="6" t="s">
        <v>93</v>
      </c>
    </row>
    <row r="31">
      <c r="A31" s="6" t="s">
        <v>91</v>
      </c>
      <c r="B31" s="6" t="s">
        <v>121</v>
      </c>
      <c r="C31" s="6">
        <v>4.0</v>
      </c>
      <c r="D31" s="6">
        <v>7.14</v>
      </c>
      <c r="E31" s="6">
        <v>3.0</v>
      </c>
      <c r="F31" s="6">
        <v>5.36</v>
      </c>
      <c r="G31" s="6">
        <v>49.0</v>
      </c>
      <c r="H31" s="6">
        <v>87.5</v>
      </c>
      <c r="I31" s="6">
        <v>0.0</v>
      </c>
      <c r="J31" s="6">
        <v>0.0</v>
      </c>
      <c r="K31" s="6">
        <v>56.0</v>
      </c>
      <c r="L31" s="6" t="s">
        <v>93</v>
      </c>
    </row>
    <row r="32">
      <c r="A32" s="6" t="s">
        <v>91</v>
      </c>
      <c r="B32" s="6" t="s">
        <v>122</v>
      </c>
      <c r="C32" s="6">
        <v>81.0</v>
      </c>
      <c r="D32" s="6">
        <v>45.0</v>
      </c>
      <c r="E32" s="6">
        <v>8.0</v>
      </c>
      <c r="F32" s="6">
        <v>4.44</v>
      </c>
      <c r="G32" s="6">
        <v>91.0</v>
      </c>
      <c r="H32" s="6">
        <v>50.56</v>
      </c>
      <c r="I32" s="6">
        <v>0.0</v>
      </c>
      <c r="J32" s="6">
        <v>0.0</v>
      </c>
      <c r="K32" s="6">
        <v>180.0</v>
      </c>
      <c r="L32" s="6" t="s">
        <v>93</v>
      </c>
    </row>
    <row r="33">
      <c r="A33" s="6" t="s">
        <v>100</v>
      </c>
      <c r="B33" s="6" t="s">
        <v>64</v>
      </c>
      <c r="C33" s="6">
        <v>108.0</v>
      </c>
      <c r="D33" s="6">
        <v>38.3</v>
      </c>
      <c r="E33" s="6">
        <v>11.0</v>
      </c>
      <c r="F33" s="6">
        <v>3.9</v>
      </c>
      <c r="G33" s="6">
        <v>163.0</v>
      </c>
      <c r="H33" s="6">
        <v>57.8</v>
      </c>
      <c r="I33" s="6">
        <v>0.0</v>
      </c>
      <c r="J33" s="6">
        <v>0.0</v>
      </c>
      <c r="K33" s="6">
        <v>282.0</v>
      </c>
      <c r="L33" s="6" t="s">
        <v>101</v>
      </c>
    </row>
    <row r="34">
      <c r="A34" s="6" t="s">
        <v>123</v>
      </c>
      <c r="B34" s="6" t="s">
        <v>0</v>
      </c>
      <c r="C34" s="43">
        <v>1913.0</v>
      </c>
      <c r="D34" s="6">
        <v>53.15</v>
      </c>
      <c r="E34" s="6">
        <v>200.0</v>
      </c>
      <c r="F34" s="6">
        <v>5.56</v>
      </c>
      <c r="G34" s="43">
        <v>1486.0</v>
      </c>
      <c r="H34" s="6">
        <v>41.29</v>
      </c>
      <c r="I34" s="6">
        <v>0.0</v>
      </c>
      <c r="J34" s="6">
        <v>0.0</v>
      </c>
      <c r="K34" s="43">
        <v>3599.0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  <col hidden="1" min="10" max="11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2.0</v>
      </c>
      <c r="D2" s="6">
        <v>66.67</v>
      </c>
      <c r="E2" s="6">
        <v>0.0</v>
      </c>
      <c r="F2" s="6">
        <v>0.0</v>
      </c>
      <c r="G2" s="6">
        <v>1.0</v>
      </c>
      <c r="H2" s="6">
        <v>33.33</v>
      </c>
      <c r="I2" s="6">
        <v>0.0</v>
      </c>
      <c r="J2" s="6">
        <v>0.0</v>
      </c>
      <c r="K2" s="6">
        <v>3.0</v>
      </c>
      <c r="L2" s="6" t="s">
        <v>93</v>
      </c>
    </row>
    <row r="3">
      <c r="A3" s="6" t="s">
        <v>91</v>
      </c>
      <c r="B3" s="6" t="s">
        <v>94</v>
      </c>
      <c r="C3" s="6">
        <v>3.0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3.0</v>
      </c>
      <c r="L3" s="6" t="s">
        <v>93</v>
      </c>
    </row>
    <row r="4">
      <c r="A4" s="6" t="s">
        <v>91</v>
      </c>
      <c r="B4" s="6" t="s">
        <v>95</v>
      </c>
      <c r="C4" s="6">
        <v>0.0</v>
      </c>
      <c r="D4" s="6">
        <v>0.0</v>
      </c>
      <c r="E4" s="6">
        <v>1.0</v>
      </c>
      <c r="F4" s="6">
        <v>12.5</v>
      </c>
      <c r="G4" s="6">
        <v>7.0</v>
      </c>
      <c r="H4" s="6">
        <v>87.5</v>
      </c>
      <c r="I4" s="6">
        <v>0.0</v>
      </c>
      <c r="J4" s="6">
        <v>0.0</v>
      </c>
      <c r="K4" s="6">
        <v>8.0</v>
      </c>
      <c r="L4" s="6" t="s">
        <v>93</v>
      </c>
    </row>
    <row r="5">
      <c r="A5" s="6" t="s">
        <v>91</v>
      </c>
      <c r="B5" s="6" t="s">
        <v>96</v>
      </c>
      <c r="C5" s="6">
        <v>2.0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2.0</v>
      </c>
      <c r="L5" s="6" t="s">
        <v>93</v>
      </c>
    </row>
    <row r="6">
      <c r="A6" s="6" t="s">
        <v>91</v>
      </c>
      <c r="B6" s="6" t="s">
        <v>97</v>
      </c>
      <c r="C6" s="6">
        <v>1.0</v>
      </c>
      <c r="D6" s="6">
        <v>4.35</v>
      </c>
      <c r="E6" s="6">
        <v>0.0</v>
      </c>
      <c r="F6" s="6">
        <v>0.0</v>
      </c>
      <c r="G6" s="6">
        <v>22.0</v>
      </c>
      <c r="H6" s="6">
        <v>95.65</v>
      </c>
      <c r="I6" s="6">
        <v>0.0</v>
      </c>
      <c r="J6" s="6">
        <v>0.0</v>
      </c>
      <c r="K6" s="6">
        <v>23.0</v>
      </c>
      <c r="L6" s="6" t="s">
        <v>93</v>
      </c>
    </row>
    <row r="7">
      <c r="A7" s="6" t="s">
        <v>91</v>
      </c>
      <c r="B7" s="6" t="s">
        <v>98</v>
      </c>
      <c r="C7" s="6">
        <v>2.0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2.0</v>
      </c>
      <c r="L7" s="6" t="s">
        <v>93</v>
      </c>
    </row>
    <row r="8">
      <c r="A8" s="6" t="s">
        <v>91</v>
      </c>
      <c r="B8" s="6" t="s">
        <v>99</v>
      </c>
      <c r="C8" s="6">
        <v>3.0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3.0</v>
      </c>
      <c r="L8" s="6" t="s">
        <v>93</v>
      </c>
    </row>
    <row r="9">
      <c r="A9" s="6" t="s">
        <v>100</v>
      </c>
      <c r="B9" s="6" t="s">
        <v>16</v>
      </c>
      <c r="C9" s="6">
        <v>13.0</v>
      </c>
      <c r="D9" s="6">
        <v>29.55</v>
      </c>
      <c r="E9" s="6">
        <v>1.0</v>
      </c>
      <c r="F9" s="6">
        <v>2.27</v>
      </c>
      <c r="G9" s="6">
        <v>30.0</v>
      </c>
      <c r="H9" s="6">
        <v>68.18</v>
      </c>
      <c r="I9" s="6">
        <v>0.0</v>
      </c>
      <c r="J9" s="6">
        <v>0.0</v>
      </c>
      <c r="K9" s="6">
        <v>44.0</v>
      </c>
      <c r="L9" s="6" t="s">
        <v>101</v>
      </c>
    </row>
    <row r="10">
      <c r="A10" s="6" t="s">
        <v>91</v>
      </c>
      <c r="B10" s="6" t="s">
        <v>102</v>
      </c>
      <c r="C10" s="6">
        <v>6.0</v>
      </c>
      <c r="D10" s="6">
        <v>75.0</v>
      </c>
      <c r="E10" s="6">
        <v>0.0</v>
      </c>
      <c r="F10" s="6">
        <v>0.0</v>
      </c>
      <c r="G10" s="6">
        <v>2.0</v>
      </c>
      <c r="H10" s="6">
        <v>25.0</v>
      </c>
      <c r="I10" s="6">
        <v>0.0</v>
      </c>
      <c r="J10" s="6">
        <v>0.0</v>
      </c>
      <c r="K10" s="6">
        <v>8.0</v>
      </c>
      <c r="L10" s="6" t="s">
        <v>93</v>
      </c>
    </row>
    <row r="11">
      <c r="A11" s="6" t="s">
        <v>91</v>
      </c>
      <c r="B11" s="6" t="s">
        <v>103</v>
      </c>
      <c r="C11" s="6">
        <v>2.0</v>
      </c>
      <c r="D11" s="6">
        <v>40.0</v>
      </c>
      <c r="E11" s="6">
        <v>0.0</v>
      </c>
      <c r="F11" s="6">
        <v>0.0</v>
      </c>
      <c r="G11" s="6">
        <v>3.0</v>
      </c>
      <c r="H11" s="6">
        <v>60.0</v>
      </c>
      <c r="I11" s="6">
        <v>0.0</v>
      </c>
      <c r="J11" s="6">
        <v>0.0</v>
      </c>
      <c r="K11" s="6">
        <v>5.0</v>
      </c>
      <c r="L11" s="6" t="s">
        <v>93</v>
      </c>
    </row>
    <row r="12">
      <c r="A12" s="6" t="s">
        <v>91</v>
      </c>
      <c r="B12" s="6" t="s">
        <v>104</v>
      </c>
      <c r="C12" s="6">
        <v>22.0</v>
      </c>
      <c r="D12" s="6">
        <v>26.83</v>
      </c>
      <c r="E12" s="6">
        <v>0.0</v>
      </c>
      <c r="F12" s="6">
        <v>0.0</v>
      </c>
      <c r="G12" s="6">
        <v>60.0</v>
      </c>
      <c r="H12" s="6">
        <v>73.17</v>
      </c>
      <c r="I12" s="6">
        <v>0.0</v>
      </c>
      <c r="J12" s="6">
        <v>0.0</v>
      </c>
      <c r="K12" s="6">
        <v>82.0</v>
      </c>
      <c r="L12" s="6" t="s">
        <v>93</v>
      </c>
    </row>
    <row r="13">
      <c r="A13" s="6" t="s">
        <v>91</v>
      </c>
      <c r="B13" s="6" t="s">
        <v>105</v>
      </c>
      <c r="C13" s="6">
        <v>14.0</v>
      </c>
      <c r="D13" s="6">
        <v>46.67</v>
      </c>
      <c r="E13" s="6">
        <v>1.0</v>
      </c>
      <c r="F13" s="6">
        <v>3.33</v>
      </c>
      <c r="G13" s="6">
        <v>15.0</v>
      </c>
      <c r="H13" s="6">
        <v>50.0</v>
      </c>
      <c r="I13" s="6">
        <v>0.0</v>
      </c>
      <c r="J13" s="6">
        <v>0.0</v>
      </c>
      <c r="K13" s="6">
        <v>30.0</v>
      </c>
      <c r="L13" s="6" t="s">
        <v>93</v>
      </c>
    </row>
    <row r="14">
      <c r="A14" s="6" t="s">
        <v>91</v>
      </c>
      <c r="B14" s="6" t="s">
        <v>106</v>
      </c>
      <c r="C14" s="6">
        <v>33.0</v>
      </c>
      <c r="D14" s="6">
        <v>68.75</v>
      </c>
      <c r="E14" s="6">
        <v>0.0</v>
      </c>
      <c r="F14" s="6">
        <v>0.0</v>
      </c>
      <c r="G14" s="6">
        <v>15.0</v>
      </c>
      <c r="H14" s="6">
        <v>31.25</v>
      </c>
      <c r="I14" s="6">
        <v>0.0</v>
      </c>
      <c r="J14" s="6">
        <v>0.0</v>
      </c>
      <c r="K14" s="6">
        <v>48.0</v>
      </c>
      <c r="L14" s="6" t="s">
        <v>93</v>
      </c>
    </row>
    <row r="15">
      <c r="A15" s="6" t="s">
        <v>91</v>
      </c>
      <c r="B15" s="6" t="s">
        <v>107</v>
      </c>
      <c r="C15" s="6">
        <v>18.0</v>
      </c>
      <c r="D15" s="6">
        <v>41.86</v>
      </c>
      <c r="E15" s="6">
        <v>2.0</v>
      </c>
      <c r="F15" s="6">
        <v>4.65</v>
      </c>
      <c r="G15" s="6">
        <v>23.0</v>
      </c>
      <c r="H15" s="6">
        <v>53.49</v>
      </c>
      <c r="I15" s="6">
        <v>0.0</v>
      </c>
      <c r="J15" s="6">
        <v>0.0</v>
      </c>
      <c r="K15" s="6">
        <v>43.0</v>
      </c>
      <c r="L15" s="6" t="s">
        <v>93</v>
      </c>
    </row>
    <row r="16">
      <c r="A16" s="6" t="s">
        <v>91</v>
      </c>
      <c r="B16" s="6" t="s">
        <v>108</v>
      </c>
      <c r="C16" s="6">
        <v>16.0</v>
      </c>
      <c r="D16" s="6">
        <v>41.03</v>
      </c>
      <c r="E16" s="6">
        <v>1.0</v>
      </c>
      <c r="F16" s="6">
        <v>2.56</v>
      </c>
      <c r="G16" s="6">
        <v>22.0</v>
      </c>
      <c r="H16" s="6">
        <v>56.41</v>
      </c>
      <c r="I16" s="6">
        <v>0.0</v>
      </c>
      <c r="J16" s="6">
        <v>0.0</v>
      </c>
      <c r="K16" s="6">
        <v>39.0</v>
      </c>
      <c r="L16" s="6" t="s">
        <v>93</v>
      </c>
    </row>
    <row r="17">
      <c r="A17" s="6" t="s">
        <v>91</v>
      </c>
      <c r="B17" s="6" t="s">
        <v>109</v>
      </c>
      <c r="C17" s="6">
        <v>1.0</v>
      </c>
      <c r="D17" s="6">
        <v>7.69</v>
      </c>
      <c r="E17" s="6">
        <v>1.0</v>
      </c>
      <c r="F17" s="6">
        <v>7.69</v>
      </c>
      <c r="G17" s="6">
        <v>11.0</v>
      </c>
      <c r="H17" s="6">
        <v>84.62</v>
      </c>
      <c r="I17" s="6">
        <v>0.0</v>
      </c>
      <c r="J17" s="6">
        <v>0.0</v>
      </c>
      <c r="K17" s="6">
        <v>13.0</v>
      </c>
      <c r="L17" s="6" t="s">
        <v>93</v>
      </c>
    </row>
    <row r="18">
      <c r="A18" s="6" t="s">
        <v>91</v>
      </c>
      <c r="B18" s="6" t="s">
        <v>110</v>
      </c>
      <c r="C18" s="6">
        <v>65.0</v>
      </c>
      <c r="D18" s="6">
        <v>60.75</v>
      </c>
      <c r="E18" s="6">
        <v>2.0</v>
      </c>
      <c r="F18" s="6">
        <v>1.87</v>
      </c>
      <c r="G18" s="6">
        <v>40.0</v>
      </c>
      <c r="H18" s="6">
        <v>37.38</v>
      </c>
      <c r="I18" s="6">
        <v>0.0</v>
      </c>
      <c r="J18" s="6">
        <v>0.0</v>
      </c>
      <c r="K18" s="6">
        <v>107.0</v>
      </c>
      <c r="L18" s="6" t="s">
        <v>111</v>
      </c>
    </row>
    <row r="19">
      <c r="A19" s="6" t="s">
        <v>100</v>
      </c>
      <c r="B19" s="6" t="s">
        <v>36</v>
      </c>
      <c r="C19" s="6">
        <v>177.0</v>
      </c>
      <c r="D19" s="6">
        <v>47.2</v>
      </c>
      <c r="E19" s="6">
        <v>7.0</v>
      </c>
      <c r="F19" s="6">
        <v>1.87</v>
      </c>
      <c r="G19" s="6">
        <v>191.0</v>
      </c>
      <c r="H19" s="6">
        <v>50.93</v>
      </c>
      <c r="I19" s="6">
        <v>0.0</v>
      </c>
      <c r="J19" s="6">
        <v>0.0</v>
      </c>
      <c r="K19" s="6">
        <v>375.0</v>
      </c>
      <c r="L19" s="6" t="s">
        <v>101</v>
      </c>
    </row>
    <row r="20">
      <c r="A20" s="6" t="s">
        <v>91</v>
      </c>
      <c r="B20" s="6" t="s">
        <v>112</v>
      </c>
      <c r="C20" s="6">
        <v>102.0</v>
      </c>
      <c r="D20" s="6">
        <v>52.31</v>
      </c>
      <c r="E20" s="6">
        <v>5.0</v>
      </c>
      <c r="F20" s="6">
        <v>2.56</v>
      </c>
      <c r="G20" s="6">
        <v>88.0</v>
      </c>
      <c r="H20" s="6">
        <v>45.13</v>
      </c>
      <c r="I20" s="6">
        <v>0.0</v>
      </c>
      <c r="J20" s="6">
        <v>0.0</v>
      </c>
      <c r="K20" s="6">
        <v>195.0</v>
      </c>
      <c r="L20" s="6" t="s">
        <v>93</v>
      </c>
    </row>
    <row r="21">
      <c r="A21" s="6" t="s">
        <v>91</v>
      </c>
      <c r="B21" s="6" t="s">
        <v>113</v>
      </c>
      <c r="C21" s="6">
        <v>50.0</v>
      </c>
      <c r="D21" s="6">
        <v>69.44</v>
      </c>
      <c r="E21" s="6">
        <v>1.0</v>
      </c>
      <c r="F21" s="6">
        <v>1.39</v>
      </c>
      <c r="G21" s="6">
        <v>21.0</v>
      </c>
      <c r="H21" s="6">
        <v>29.17</v>
      </c>
      <c r="I21" s="6">
        <v>0.0</v>
      </c>
      <c r="J21" s="6">
        <v>0.0</v>
      </c>
      <c r="K21" s="6">
        <v>72.0</v>
      </c>
      <c r="L21" s="6" t="s">
        <v>93</v>
      </c>
    </row>
    <row r="22">
      <c r="A22" s="6" t="s">
        <v>91</v>
      </c>
      <c r="B22" s="6" t="s">
        <v>114</v>
      </c>
      <c r="C22" s="6">
        <v>96.0</v>
      </c>
      <c r="D22" s="6">
        <v>34.29</v>
      </c>
      <c r="E22" s="6">
        <v>31.0</v>
      </c>
      <c r="F22" s="6">
        <v>11.07</v>
      </c>
      <c r="G22" s="6">
        <v>153.0</v>
      </c>
      <c r="H22" s="6">
        <v>54.64</v>
      </c>
      <c r="I22" s="6">
        <v>0.0</v>
      </c>
      <c r="J22" s="6">
        <v>0.0</v>
      </c>
      <c r="K22" s="6">
        <v>280.0</v>
      </c>
      <c r="L22" s="6" t="s">
        <v>111</v>
      </c>
    </row>
    <row r="23">
      <c r="A23" s="6" t="s">
        <v>91</v>
      </c>
      <c r="B23" s="6" t="s">
        <v>115</v>
      </c>
      <c r="C23" s="43">
        <v>1177.0</v>
      </c>
      <c r="D23" s="6">
        <v>60.3</v>
      </c>
      <c r="E23" s="6">
        <v>152.0</v>
      </c>
      <c r="F23" s="6">
        <v>7.79</v>
      </c>
      <c r="G23" s="6">
        <v>623.0</v>
      </c>
      <c r="H23" s="6">
        <v>31.92</v>
      </c>
      <c r="I23" s="6">
        <v>0.0</v>
      </c>
      <c r="J23" s="6">
        <v>0.0</v>
      </c>
      <c r="K23" s="43">
        <v>1952.0</v>
      </c>
      <c r="L23" s="6" t="s">
        <v>111</v>
      </c>
    </row>
    <row r="24">
      <c r="A24" s="6" t="s">
        <v>100</v>
      </c>
      <c r="B24" s="6" t="s">
        <v>46</v>
      </c>
      <c r="C24" s="43">
        <v>1425.0</v>
      </c>
      <c r="D24" s="6">
        <v>57.02</v>
      </c>
      <c r="E24" s="6">
        <v>189.0</v>
      </c>
      <c r="F24" s="6">
        <v>7.56</v>
      </c>
      <c r="G24" s="6">
        <v>885.0</v>
      </c>
      <c r="H24" s="6">
        <v>35.41</v>
      </c>
      <c r="I24" s="6">
        <v>0.0</v>
      </c>
      <c r="J24" s="6">
        <v>0.0</v>
      </c>
      <c r="K24" s="43">
        <v>2499.0</v>
      </c>
      <c r="L24" s="6" t="s">
        <v>101</v>
      </c>
    </row>
    <row r="25">
      <c r="A25" s="6" t="s">
        <v>91</v>
      </c>
      <c r="B25" s="6" t="s">
        <v>116</v>
      </c>
      <c r="C25" s="6">
        <v>85.0</v>
      </c>
      <c r="D25" s="6">
        <v>48.85</v>
      </c>
      <c r="E25" s="6">
        <v>6.0</v>
      </c>
      <c r="F25" s="6">
        <v>3.45</v>
      </c>
      <c r="G25" s="6">
        <v>83.0</v>
      </c>
      <c r="H25" s="6">
        <v>47.7</v>
      </c>
      <c r="I25" s="6">
        <v>0.0</v>
      </c>
      <c r="J25" s="6">
        <v>0.0</v>
      </c>
      <c r="K25" s="6">
        <v>174.0</v>
      </c>
      <c r="L25" s="6" t="s">
        <v>93</v>
      </c>
    </row>
    <row r="26">
      <c r="A26" s="6" t="s">
        <v>91</v>
      </c>
      <c r="B26" s="6" t="s">
        <v>117</v>
      </c>
      <c r="C26" s="6">
        <v>109.0</v>
      </c>
      <c r="D26" s="6">
        <v>68.13</v>
      </c>
      <c r="E26" s="6">
        <v>7.0</v>
      </c>
      <c r="F26" s="6">
        <v>4.38</v>
      </c>
      <c r="G26" s="6">
        <v>44.0</v>
      </c>
      <c r="H26" s="6">
        <v>27.5</v>
      </c>
      <c r="I26" s="6">
        <v>0.0</v>
      </c>
      <c r="J26" s="6">
        <v>0.0</v>
      </c>
      <c r="K26" s="6">
        <v>160.0</v>
      </c>
      <c r="L26" s="6" t="s">
        <v>93</v>
      </c>
    </row>
    <row r="27">
      <c r="A27" s="6" t="s">
        <v>91</v>
      </c>
      <c r="B27" s="6" t="s">
        <v>118</v>
      </c>
      <c r="C27" s="6">
        <v>119.0</v>
      </c>
      <c r="D27" s="6">
        <v>34.69</v>
      </c>
      <c r="E27" s="6">
        <v>6.0</v>
      </c>
      <c r="F27" s="6">
        <v>1.75</v>
      </c>
      <c r="G27" s="6">
        <v>218.0</v>
      </c>
      <c r="H27" s="6">
        <v>63.56</v>
      </c>
      <c r="I27" s="6">
        <v>0.0</v>
      </c>
      <c r="J27" s="6">
        <v>0.0</v>
      </c>
      <c r="K27" s="6">
        <v>343.0</v>
      </c>
      <c r="L27" s="6" t="s">
        <v>93</v>
      </c>
    </row>
    <row r="28">
      <c r="A28" s="6" t="s">
        <v>100</v>
      </c>
      <c r="B28" s="6" t="s">
        <v>54</v>
      </c>
      <c r="C28" s="6">
        <v>313.0</v>
      </c>
      <c r="D28" s="6">
        <v>46.23</v>
      </c>
      <c r="E28" s="6">
        <v>19.0</v>
      </c>
      <c r="F28" s="6">
        <v>2.81</v>
      </c>
      <c r="G28" s="6">
        <v>345.0</v>
      </c>
      <c r="H28" s="6">
        <v>50.96</v>
      </c>
      <c r="I28" s="6">
        <v>0.0</v>
      </c>
      <c r="J28" s="6">
        <v>0.0</v>
      </c>
      <c r="K28" s="6">
        <v>677.0</v>
      </c>
      <c r="L28" s="6" t="s">
        <v>101</v>
      </c>
    </row>
    <row r="29">
      <c r="A29" s="6" t="s">
        <v>91</v>
      </c>
      <c r="B29" s="6" t="s">
        <v>119</v>
      </c>
      <c r="C29" s="6">
        <v>12.0</v>
      </c>
      <c r="D29" s="6">
        <v>36.36</v>
      </c>
      <c r="E29" s="6">
        <v>2.0</v>
      </c>
      <c r="F29" s="6">
        <v>6.06</v>
      </c>
      <c r="G29" s="6">
        <v>19.0</v>
      </c>
      <c r="H29" s="6">
        <v>57.58</v>
      </c>
      <c r="I29" s="6">
        <v>0.0</v>
      </c>
      <c r="J29" s="6">
        <v>0.0</v>
      </c>
      <c r="K29" s="6">
        <v>33.0</v>
      </c>
      <c r="L29" s="6" t="s">
        <v>93</v>
      </c>
    </row>
    <row r="30">
      <c r="A30" s="6" t="s">
        <v>91</v>
      </c>
      <c r="B30" s="6" t="s">
        <v>120</v>
      </c>
      <c r="C30" s="6">
        <v>14.0</v>
      </c>
      <c r="D30" s="6">
        <v>66.67</v>
      </c>
      <c r="E30" s="6">
        <v>0.0</v>
      </c>
      <c r="F30" s="6">
        <v>0.0</v>
      </c>
      <c r="G30" s="6">
        <v>7.0</v>
      </c>
      <c r="H30" s="6">
        <v>33.33</v>
      </c>
      <c r="I30" s="6">
        <v>0.0</v>
      </c>
      <c r="J30" s="6">
        <v>0.0</v>
      </c>
      <c r="K30" s="6">
        <v>21.0</v>
      </c>
      <c r="L30" s="6" t="s">
        <v>93</v>
      </c>
    </row>
    <row r="31">
      <c r="A31" s="6" t="s">
        <v>91</v>
      </c>
      <c r="B31" s="6" t="s">
        <v>121</v>
      </c>
      <c r="C31" s="6">
        <v>3.0</v>
      </c>
      <c r="D31" s="6">
        <v>5.0</v>
      </c>
      <c r="E31" s="6">
        <v>3.0</v>
      </c>
      <c r="F31" s="6">
        <v>5.0</v>
      </c>
      <c r="G31" s="6">
        <v>54.0</v>
      </c>
      <c r="H31" s="6">
        <v>90.0</v>
      </c>
      <c r="I31" s="6">
        <v>0.0</v>
      </c>
      <c r="J31" s="6">
        <v>0.0</v>
      </c>
      <c r="K31" s="6">
        <v>60.0</v>
      </c>
      <c r="L31" s="6" t="s">
        <v>93</v>
      </c>
    </row>
    <row r="32">
      <c r="A32" s="6" t="s">
        <v>91</v>
      </c>
      <c r="B32" s="6" t="s">
        <v>122</v>
      </c>
      <c r="C32" s="6">
        <v>107.0</v>
      </c>
      <c r="D32" s="6">
        <v>50.23</v>
      </c>
      <c r="E32" s="6">
        <v>13.0</v>
      </c>
      <c r="F32" s="6">
        <v>6.1</v>
      </c>
      <c r="G32" s="6">
        <v>93.0</v>
      </c>
      <c r="H32" s="6">
        <v>43.66</v>
      </c>
      <c r="I32" s="6">
        <v>0.0</v>
      </c>
      <c r="J32" s="6">
        <v>0.0</v>
      </c>
      <c r="K32" s="6">
        <v>213.0</v>
      </c>
      <c r="L32" s="6" t="s">
        <v>93</v>
      </c>
    </row>
    <row r="33">
      <c r="A33" s="6" t="s">
        <v>100</v>
      </c>
      <c r="B33" s="6" t="s">
        <v>64</v>
      </c>
      <c r="C33" s="6">
        <v>136.0</v>
      </c>
      <c r="D33" s="6">
        <v>41.59</v>
      </c>
      <c r="E33" s="6">
        <v>18.0</v>
      </c>
      <c r="F33" s="6">
        <v>5.5</v>
      </c>
      <c r="G33" s="6">
        <v>173.0</v>
      </c>
      <c r="H33" s="6">
        <v>52.91</v>
      </c>
      <c r="I33" s="6">
        <v>0.0</v>
      </c>
      <c r="J33" s="6">
        <v>0.0</v>
      </c>
      <c r="K33" s="6">
        <v>327.0</v>
      </c>
      <c r="L33" s="6" t="s">
        <v>101</v>
      </c>
    </row>
    <row r="34">
      <c r="A34" s="6" t="s">
        <v>123</v>
      </c>
      <c r="B34" s="6" t="s">
        <v>0</v>
      </c>
      <c r="C34" s="43">
        <v>2064.0</v>
      </c>
      <c r="D34" s="6">
        <v>52.63</v>
      </c>
      <c r="E34" s="6">
        <v>234.0</v>
      </c>
      <c r="F34" s="6">
        <v>5.97</v>
      </c>
      <c r="G34" s="43">
        <v>1624.0</v>
      </c>
      <c r="H34" s="6">
        <v>41.41</v>
      </c>
      <c r="I34" s="6">
        <v>0.0</v>
      </c>
      <c r="J34" s="6">
        <v>0.0</v>
      </c>
      <c r="K34" s="43">
        <v>3922.0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5.29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2">
        <v>43906.0</v>
      </c>
      <c r="S1" s="2">
        <v>43907.0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>SUM(C34,C29,C25,C20,C10)</f>
        <v>0</v>
      </c>
      <c r="D2" s="4">
        <f>confirmed!H2-confirmed!G2</f>
        <v>0</v>
      </c>
      <c r="E2" s="4">
        <f>confirmed!I2-confirmed!H2</f>
        <v>0</v>
      </c>
      <c r="F2" s="4">
        <f>confirmed!J2-confirmed!I2</f>
        <v>1</v>
      </c>
      <c r="G2" s="4">
        <f>confirmed!K2-confirmed!J2</f>
        <v>4</v>
      </c>
      <c r="H2" s="4">
        <f>confirmed!L2-confirmed!K2</f>
        <v>6</v>
      </c>
      <c r="I2" s="4">
        <f>confirmed!M2-confirmed!L2</f>
        <v>6</v>
      </c>
      <c r="J2" s="4">
        <f>confirmed!N2-confirmed!M2</f>
        <v>6</v>
      </c>
      <c r="K2" s="4">
        <f>confirmed!O2-confirmed!N2</f>
        <v>5</v>
      </c>
      <c r="L2" s="4">
        <f>confirmed!P2-confirmed!O2</f>
        <v>4</v>
      </c>
      <c r="M2" s="4">
        <f>confirmed!Q2-confirmed!P2</f>
        <v>18</v>
      </c>
      <c r="N2" s="4">
        <f>confirmed!R2-confirmed!Q2</f>
        <v>25</v>
      </c>
      <c r="O2" s="4">
        <f>confirmed!S2-confirmed!R2</f>
        <v>21</v>
      </c>
      <c r="P2" s="4">
        <f>confirmed!T2-confirmed!S2</f>
        <v>23</v>
      </c>
      <c r="Q2" s="4">
        <f>confirmed!U2-confirmed!T2</f>
        <v>79</v>
      </c>
      <c r="R2" s="4">
        <f>confirmed!V2-confirmed!U2</f>
        <v>34</v>
      </c>
      <c r="S2" s="4">
        <f>confirmed!W2-confirmed!V2</f>
        <v>57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6" t="s">
        <v>10</v>
      </c>
      <c r="B3" s="6" t="s">
        <v>11</v>
      </c>
      <c r="C3" s="6">
        <v>0.0</v>
      </c>
      <c r="D3" s="6">
        <f>confirmed!H3-confirmed!G3</f>
        <v>0</v>
      </c>
      <c r="E3" s="6">
        <f>confirmed!I3-confirmed!H3</f>
        <v>0</v>
      </c>
      <c r="F3" s="6">
        <f>confirmed!J3-confirmed!I3</f>
        <v>0</v>
      </c>
      <c r="G3" s="6">
        <f>confirmed!K3-confirmed!J3</f>
        <v>0</v>
      </c>
      <c r="H3" s="6">
        <f>confirmed!L3-confirmed!K3</f>
        <v>0</v>
      </c>
      <c r="I3" s="6">
        <f>confirmed!M3-confirmed!L3</f>
        <v>0</v>
      </c>
      <c r="J3" s="6">
        <f>confirmed!N3-confirmed!M3</f>
        <v>0</v>
      </c>
      <c r="K3" s="6">
        <f>confirmed!O3-confirmed!N3</f>
        <v>0</v>
      </c>
      <c r="L3" s="6">
        <f>confirmed!P3-confirmed!O3</f>
        <v>0</v>
      </c>
      <c r="M3" s="6">
        <f>confirmed!Q3-confirmed!P3</f>
        <v>0</v>
      </c>
      <c r="N3" s="6">
        <f>confirmed!R3-confirmed!Q3</f>
        <v>0</v>
      </c>
      <c r="O3" s="6">
        <f>confirmed!S3-confirmed!R3</f>
        <v>0</v>
      </c>
      <c r="P3" s="6">
        <f>confirmed!T3-confirmed!S3</f>
        <v>0</v>
      </c>
      <c r="Q3" s="6">
        <f>confirmed!U3-confirmed!T3</f>
        <v>0</v>
      </c>
      <c r="R3" s="6">
        <f>confirmed!V3-confirmed!U3</f>
        <v>0</v>
      </c>
      <c r="S3" s="6">
        <f>confirmed!W3-confirmed!V3</f>
        <v>0</v>
      </c>
    </row>
    <row r="4">
      <c r="A4" s="6" t="s">
        <v>2</v>
      </c>
      <c r="B4" s="6" t="s">
        <v>3</v>
      </c>
      <c r="C4" s="6">
        <v>0.0</v>
      </c>
      <c r="D4" s="6">
        <f>confirmed!H4-confirmed!G4</f>
        <v>0</v>
      </c>
      <c r="E4" s="6">
        <f>confirmed!I4-confirmed!H4</f>
        <v>0</v>
      </c>
      <c r="F4" s="6">
        <f>confirmed!J4-confirmed!I4</f>
        <v>0</v>
      </c>
      <c r="G4" s="6">
        <f>confirmed!K4-confirmed!J4</f>
        <v>0</v>
      </c>
      <c r="H4" s="6">
        <f>confirmed!L4-confirmed!K4</f>
        <v>0</v>
      </c>
      <c r="I4" s="6">
        <f>confirmed!M4-confirmed!L4</f>
        <v>0</v>
      </c>
      <c r="J4" s="6">
        <f>confirmed!N4-confirmed!M4</f>
        <v>0</v>
      </c>
      <c r="K4" s="6">
        <f>confirmed!O4-confirmed!N4</f>
        <v>0</v>
      </c>
      <c r="L4" s="6">
        <f>confirmed!P4-confirmed!O4</f>
        <v>0</v>
      </c>
      <c r="M4" s="6">
        <f>confirmed!Q4-confirmed!P4</f>
        <v>0</v>
      </c>
      <c r="N4" s="6">
        <f>confirmed!R4-confirmed!Q4</f>
        <v>0</v>
      </c>
      <c r="O4" s="6">
        <f>confirmed!S4-confirmed!R4</f>
        <v>0</v>
      </c>
      <c r="P4" s="6">
        <f>confirmed!T4-confirmed!S4</f>
        <v>0</v>
      </c>
      <c r="Q4" s="6">
        <f>confirmed!U4-confirmed!T4</f>
        <v>0</v>
      </c>
      <c r="R4" s="6">
        <f>confirmed!V4-confirmed!U4</f>
        <v>0</v>
      </c>
      <c r="S4" s="6">
        <f>confirmed!W4-confirmed!V4</f>
        <v>0</v>
      </c>
    </row>
    <row r="5">
      <c r="A5" s="6" t="s">
        <v>6</v>
      </c>
      <c r="B5" s="6" t="s">
        <v>7</v>
      </c>
      <c r="C5" s="6">
        <v>0.0</v>
      </c>
      <c r="D5" s="6">
        <f>confirmed!H5-confirmed!G5</f>
        <v>0</v>
      </c>
      <c r="E5" s="6">
        <f>confirmed!I5-confirmed!H5</f>
        <v>0</v>
      </c>
      <c r="F5" s="6">
        <f>confirmed!J5-confirmed!I5</f>
        <v>0</v>
      </c>
      <c r="G5" s="6">
        <f>confirmed!K5-confirmed!J5</f>
        <v>0</v>
      </c>
      <c r="H5" s="6">
        <f>confirmed!L5-confirmed!K5</f>
        <v>0</v>
      </c>
      <c r="I5" s="6">
        <f>confirmed!M5-confirmed!L5</f>
        <v>0</v>
      </c>
      <c r="J5" s="6">
        <f>confirmed!N5-confirmed!M5</f>
        <v>0</v>
      </c>
      <c r="K5" s="6">
        <f>confirmed!O5-confirmed!N5</f>
        <v>0</v>
      </c>
      <c r="L5" s="6">
        <f>confirmed!P5-confirmed!O5</f>
        <v>0</v>
      </c>
      <c r="M5" s="6">
        <f>confirmed!Q5-confirmed!P5</f>
        <v>0</v>
      </c>
      <c r="N5" s="6">
        <f>confirmed!R5-confirmed!Q5</f>
        <v>0</v>
      </c>
      <c r="O5" s="6">
        <f>confirmed!S5-confirmed!R5</f>
        <v>0</v>
      </c>
      <c r="P5" s="6">
        <f>confirmed!T5-confirmed!S5</f>
        <v>0</v>
      </c>
      <c r="Q5" s="6">
        <f>confirmed!U5-confirmed!T5</f>
        <v>1</v>
      </c>
      <c r="R5" s="6">
        <f>confirmed!V5-confirmed!U5</f>
        <v>0</v>
      </c>
      <c r="S5" s="6">
        <f>confirmed!W5-confirmed!V5</f>
        <v>0</v>
      </c>
    </row>
    <row r="6">
      <c r="A6" s="6" t="s">
        <v>12</v>
      </c>
      <c r="B6" s="6" t="s">
        <v>13</v>
      </c>
      <c r="C6" s="6">
        <v>0.0</v>
      </c>
      <c r="D6" s="6">
        <f>confirmed!H6-confirmed!G6</f>
        <v>0</v>
      </c>
      <c r="E6" s="6">
        <f>confirmed!I6-confirmed!H6</f>
        <v>0</v>
      </c>
      <c r="F6" s="6">
        <f>confirmed!J6-confirmed!I6</f>
        <v>0</v>
      </c>
      <c r="G6" s="6">
        <f>confirmed!K6-confirmed!J6</f>
        <v>0</v>
      </c>
      <c r="H6" s="6">
        <f>confirmed!L6-confirmed!K6</f>
        <v>0</v>
      </c>
      <c r="I6" s="6">
        <f>confirmed!M6-confirmed!L6</f>
        <v>0</v>
      </c>
      <c r="J6" s="6">
        <f>confirmed!N6-confirmed!M6</f>
        <v>0</v>
      </c>
      <c r="K6" s="6">
        <f>confirmed!O6-confirmed!N6</f>
        <v>0</v>
      </c>
      <c r="L6" s="6">
        <f>confirmed!P6-confirmed!O6</f>
        <v>0</v>
      </c>
      <c r="M6" s="6">
        <f>confirmed!Q6-confirmed!P6</f>
        <v>0</v>
      </c>
      <c r="N6" s="6">
        <f>confirmed!R6-confirmed!Q6</f>
        <v>0</v>
      </c>
      <c r="O6" s="6">
        <f>confirmed!S6-confirmed!R6</f>
        <v>0</v>
      </c>
      <c r="P6" s="6">
        <f>confirmed!T6-confirmed!S6</f>
        <v>0</v>
      </c>
      <c r="Q6" s="6">
        <f>confirmed!U6-confirmed!T6</f>
        <v>0</v>
      </c>
      <c r="R6" s="6">
        <f>confirmed!V6-confirmed!U6</f>
        <v>0</v>
      </c>
      <c r="S6" s="6">
        <f>confirmed!W6-confirmed!V6</f>
        <v>0</v>
      </c>
    </row>
    <row r="7">
      <c r="A7" s="6" t="s">
        <v>8</v>
      </c>
      <c r="B7" s="6" t="s">
        <v>9</v>
      </c>
      <c r="C7" s="6">
        <v>0.0</v>
      </c>
      <c r="D7" s="6">
        <f>confirmed!H7-confirmed!G7</f>
        <v>0</v>
      </c>
      <c r="E7" s="6">
        <f>confirmed!I7-confirmed!H7</f>
        <v>0</v>
      </c>
      <c r="F7" s="6">
        <f>confirmed!J7-confirmed!I7</f>
        <v>0</v>
      </c>
      <c r="G7" s="6">
        <f>confirmed!K7-confirmed!J7</f>
        <v>0</v>
      </c>
      <c r="H7" s="6">
        <f>confirmed!L7-confirmed!K7</f>
        <v>0</v>
      </c>
      <c r="I7" s="6">
        <f>confirmed!M7-confirmed!L7</f>
        <v>0</v>
      </c>
      <c r="J7" s="6">
        <f>confirmed!N7-confirmed!M7</f>
        <v>0</v>
      </c>
      <c r="K7" s="6">
        <f>confirmed!O7-confirmed!N7</f>
        <v>0</v>
      </c>
      <c r="L7" s="6">
        <f>confirmed!P7-confirmed!O7</f>
        <v>0</v>
      </c>
      <c r="M7" s="6">
        <f>confirmed!Q7-confirmed!P7</f>
        <v>0</v>
      </c>
      <c r="N7" s="6">
        <f>confirmed!R7-confirmed!Q7</f>
        <v>0</v>
      </c>
      <c r="O7" s="6">
        <f>confirmed!S7-confirmed!R7</f>
        <v>0</v>
      </c>
      <c r="P7" s="6">
        <f>confirmed!T7-confirmed!S7</f>
        <v>0</v>
      </c>
      <c r="Q7" s="6">
        <f>confirmed!U7-confirmed!T7</f>
        <v>0</v>
      </c>
      <c r="R7" s="6">
        <f>confirmed!V7-confirmed!U7</f>
        <v>0</v>
      </c>
      <c r="S7" s="6">
        <f>confirmed!W7-confirmed!V7</f>
        <v>0</v>
      </c>
    </row>
    <row r="8">
      <c r="A8" s="6" t="s">
        <v>4</v>
      </c>
      <c r="B8" s="6" t="s">
        <v>5</v>
      </c>
      <c r="C8" s="6">
        <v>0.0</v>
      </c>
      <c r="D8" s="6">
        <f>confirmed!H8-confirmed!G8</f>
        <v>0</v>
      </c>
      <c r="E8" s="6">
        <f>confirmed!I8-confirmed!H8</f>
        <v>0</v>
      </c>
      <c r="F8" s="6">
        <f>confirmed!J8-confirmed!I8</f>
        <v>0</v>
      </c>
      <c r="G8" s="6">
        <f>confirmed!K8-confirmed!J8</f>
        <v>0</v>
      </c>
      <c r="H8" s="6">
        <f>confirmed!L8-confirmed!K8</f>
        <v>0</v>
      </c>
      <c r="I8" s="6">
        <f>confirmed!M8-confirmed!L8</f>
        <v>0</v>
      </c>
      <c r="J8" s="6">
        <f>confirmed!N8-confirmed!M8</f>
        <v>0</v>
      </c>
      <c r="K8" s="6">
        <f>confirmed!O8-confirmed!N8</f>
        <v>0</v>
      </c>
      <c r="L8" s="6">
        <f>confirmed!P8-confirmed!O8</f>
        <v>0</v>
      </c>
      <c r="M8" s="6">
        <f>confirmed!Q8-confirmed!P8</f>
        <v>0</v>
      </c>
      <c r="N8" s="6">
        <f>confirmed!R8-confirmed!Q8</f>
        <v>0</v>
      </c>
      <c r="O8" s="6">
        <f>confirmed!S8-confirmed!R8</f>
        <v>0</v>
      </c>
      <c r="P8" s="6">
        <f>confirmed!T8-confirmed!S8</f>
        <v>0</v>
      </c>
      <c r="Q8" s="6">
        <f>confirmed!U8-confirmed!T8</f>
        <v>0</v>
      </c>
      <c r="R8" s="6">
        <f>confirmed!V8-confirmed!U8</f>
        <v>0</v>
      </c>
      <c r="S8" s="6">
        <f>confirmed!W8-confirmed!V8</f>
        <v>0</v>
      </c>
    </row>
    <row r="9">
      <c r="A9" s="6" t="s">
        <v>14</v>
      </c>
      <c r="B9" s="6" t="s">
        <v>15</v>
      </c>
      <c r="C9" s="6">
        <v>0.0</v>
      </c>
      <c r="D9" s="6">
        <f>confirmed!H9-confirmed!G9</f>
        <v>0</v>
      </c>
      <c r="E9" s="6">
        <f>confirmed!I9-confirmed!H9</f>
        <v>0</v>
      </c>
      <c r="F9" s="6">
        <f>confirmed!J9-confirmed!I9</f>
        <v>0</v>
      </c>
      <c r="G9" s="6">
        <f>confirmed!K9-confirmed!J9</f>
        <v>0</v>
      </c>
      <c r="H9" s="6">
        <f>confirmed!L9-confirmed!K9</f>
        <v>0</v>
      </c>
      <c r="I9" s="6">
        <f>confirmed!M9-confirmed!L9</f>
        <v>0</v>
      </c>
      <c r="J9" s="6">
        <f>confirmed!N9-confirmed!M9</f>
        <v>0</v>
      </c>
      <c r="K9" s="6">
        <f>confirmed!O9-confirmed!N9</f>
        <v>0</v>
      </c>
      <c r="L9" s="6">
        <f>confirmed!P9-confirmed!O9</f>
        <v>0</v>
      </c>
      <c r="M9" s="6">
        <f>confirmed!Q9-confirmed!P9</f>
        <v>0</v>
      </c>
      <c r="N9" s="6">
        <f>confirmed!R9-confirmed!Q9</f>
        <v>0</v>
      </c>
      <c r="O9" s="6">
        <f>confirmed!S9-confirmed!R9</f>
        <v>0</v>
      </c>
      <c r="P9" s="6">
        <f>confirmed!T9-confirmed!S9</f>
        <v>0</v>
      </c>
      <c r="Q9" s="6">
        <f>confirmed!U9-confirmed!T9</f>
        <v>0</v>
      </c>
      <c r="R9" s="6">
        <f>confirmed!V9-confirmed!U9</f>
        <v>0</v>
      </c>
      <c r="S9" s="6">
        <f>confirmed!W9-confirmed!V9</f>
        <v>0</v>
      </c>
    </row>
    <row r="10">
      <c r="A10" s="8" t="s">
        <v>16</v>
      </c>
      <c r="B10" s="8" t="s">
        <v>17</v>
      </c>
      <c r="C10" s="8">
        <f>SUM(C3:C9)</f>
        <v>0</v>
      </c>
      <c r="D10" s="8">
        <f>confirmed!H10-confirmed!G10</f>
        <v>0</v>
      </c>
      <c r="E10" s="8">
        <f>confirmed!I10-confirmed!H10</f>
        <v>0</v>
      </c>
      <c r="F10" s="8">
        <f>confirmed!J10-confirmed!I10</f>
        <v>0</v>
      </c>
      <c r="G10" s="8">
        <f>confirmed!K10-confirmed!J10</f>
        <v>0</v>
      </c>
      <c r="H10" s="8">
        <f>confirmed!L10-confirmed!K10</f>
        <v>0</v>
      </c>
      <c r="I10" s="8">
        <f>confirmed!M10-confirmed!L10</f>
        <v>0</v>
      </c>
      <c r="J10" s="8">
        <f>confirmed!N10-confirmed!M10</f>
        <v>0</v>
      </c>
      <c r="K10" s="8">
        <f>confirmed!O10-confirmed!N10</f>
        <v>0</v>
      </c>
      <c r="L10" s="8">
        <f>confirmed!P10-confirmed!O10</f>
        <v>0</v>
      </c>
      <c r="M10" s="8">
        <f>confirmed!Q10-confirmed!P10</f>
        <v>0</v>
      </c>
      <c r="N10" s="8">
        <f>confirmed!R10-confirmed!Q10</f>
        <v>0</v>
      </c>
      <c r="O10" s="8">
        <f>confirmed!S10-confirmed!R10</f>
        <v>0</v>
      </c>
      <c r="P10" s="8">
        <f>confirmed!T10-confirmed!S10</f>
        <v>0</v>
      </c>
      <c r="Q10" s="8">
        <f>confirmed!U10-confirmed!T10</f>
        <v>1</v>
      </c>
      <c r="R10" s="8">
        <f>confirmed!V10-confirmed!U10</f>
        <v>0</v>
      </c>
      <c r="S10" s="8">
        <f>confirmed!W10-confirmed!V10</f>
        <v>0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>
      <c r="A11" s="6" t="s">
        <v>24</v>
      </c>
      <c r="B11" s="6" t="s">
        <v>25</v>
      </c>
      <c r="C11" s="6">
        <v>0.0</v>
      </c>
      <c r="D11" s="6">
        <f>confirmed!H11-confirmed!G11</f>
        <v>0</v>
      </c>
      <c r="E11" s="6">
        <f>confirmed!I11-confirmed!H11</f>
        <v>0</v>
      </c>
      <c r="F11" s="6">
        <f>confirmed!J11-confirmed!I11</f>
        <v>0</v>
      </c>
      <c r="G11" s="6">
        <f>confirmed!K11-confirmed!J11</f>
        <v>0</v>
      </c>
      <c r="H11" s="6">
        <f>confirmed!L11-confirmed!K11</f>
        <v>0</v>
      </c>
      <c r="I11" s="6">
        <f>confirmed!M11-confirmed!L11</f>
        <v>0</v>
      </c>
      <c r="J11" s="6">
        <f>confirmed!N11-confirmed!M11</f>
        <v>1</v>
      </c>
      <c r="K11" s="6">
        <f>confirmed!O11-confirmed!N11</f>
        <v>0</v>
      </c>
      <c r="L11" s="6">
        <f>confirmed!P11-confirmed!O11</f>
        <v>0</v>
      </c>
      <c r="M11" s="6">
        <f>confirmed!Q11-confirmed!P11</f>
        <v>0</v>
      </c>
      <c r="N11" s="6">
        <f>confirmed!R11-confirmed!Q11</f>
        <v>0</v>
      </c>
      <c r="O11" s="6">
        <f>confirmed!S11-confirmed!R11</f>
        <v>0</v>
      </c>
      <c r="P11" s="6">
        <f>confirmed!T11-confirmed!S11</f>
        <v>0</v>
      </c>
      <c r="Q11" s="6">
        <f>confirmed!U11-confirmed!T11</f>
        <v>0</v>
      </c>
      <c r="R11" s="6">
        <f>confirmed!V11-confirmed!U11</f>
        <v>0</v>
      </c>
      <c r="S11" s="6">
        <f>confirmed!W11-confirmed!V11</f>
        <v>0</v>
      </c>
    </row>
    <row r="12">
      <c r="A12" s="6" t="s">
        <v>30</v>
      </c>
      <c r="B12" s="6" t="s">
        <v>31</v>
      </c>
      <c r="C12" s="6">
        <v>0.0</v>
      </c>
      <c r="D12" s="6">
        <f>confirmed!H12-confirmed!G12</f>
        <v>0</v>
      </c>
      <c r="E12" s="6">
        <f>confirmed!I12-confirmed!H12</f>
        <v>0</v>
      </c>
      <c r="F12" s="6">
        <f>confirmed!J12-confirmed!I12</f>
        <v>0</v>
      </c>
      <c r="G12" s="6">
        <f>confirmed!K12-confirmed!J12</f>
        <v>0</v>
      </c>
      <c r="H12" s="6">
        <f>confirmed!L12-confirmed!K12</f>
        <v>1</v>
      </c>
      <c r="I12" s="6">
        <f>confirmed!M12-confirmed!L12</f>
        <v>1</v>
      </c>
      <c r="J12" s="6">
        <f>confirmed!N12-confirmed!M12</f>
        <v>0</v>
      </c>
      <c r="K12" s="6">
        <f>confirmed!O12-confirmed!N12</f>
        <v>0</v>
      </c>
      <c r="L12" s="6">
        <f>confirmed!P12-confirmed!O12</f>
        <v>0</v>
      </c>
      <c r="M12" s="6">
        <f>confirmed!Q12-confirmed!P12</f>
        <v>0</v>
      </c>
      <c r="N12" s="6">
        <f>confirmed!R12-confirmed!Q12</f>
        <v>0</v>
      </c>
      <c r="O12" s="6">
        <f>confirmed!S12-confirmed!R12</f>
        <v>0</v>
      </c>
      <c r="P12" s="6">
        <f>confirmed!T12-confirmed!S12</f>
        <v>0</v>
      </c>
      <c r="Q12" s="6">
        <f>confirmed!U12-confirmed!T12</f>
        <v>0</v>
      </c>
      <c r="R12" s="6">
        <f>confirmed!V12-confirmed!U12</f>
        <v>0</v>
      </c>
      <c r="S12" s="6">
        <f>confirmed!W12-confirmed!V12</f>
        <v>1</v>
      </c>
    </row>
    <row r="13">
      <c r="A13" s="6" t="s">
        <v>22</v>
      </c>
      <c r="B13" s="6" t="s">
        <v>23</v>
      </c>
      <c r="C13" s="6">
        <v>0.0</v>
      </c>
      <c r="D13" s="6">
        <f>confirmed!H13-confirmed!G13</f>
        <v>0</v>
      </c>
      <c r="E13" s="6">
        <f>confirmed!I13-confirmed!H13</f>
        <v>0</v>
      </c>
      <c r="F13" s="6">
        <f>confirmed!J13-confirmed!I13</f>
        <v>0</v>
      </c>
      <c r="G13" s="6">
        <f>confirmed!K13-confirmed!J13</f>
        <v>0</v>
      </c>
      <c r="H13" s="6">
        <f>confirmed!L13-confirmed!K13</f>
        <v>0</v>
      </c>
      <c r="I13" s="6">
        <f>confirmed!M13-confirmed!L13</f>
        <v>0</v>
      </c>
      <c r="J13" s="6">
        <f>confirmed!N13-confirmed!M13</f>
        <v>0</v>
      </c>
      <c r="K13" s="6">
        <f>confirmed!O13-confirmed!N13</f>
        <v>0</v>
      </c>
      <c r="L13" s="6">
        <f>confirmed!P13-confirmed!O13</f>
        <v>0</v>
      </c>
      <c r="M13" s="6">
        <f>confirmed!Q13-confirmed!P13</f>
        <v>0</v>
      </c>
      <c r="N13" s="6">
        <f>confirmed!R13-confirmed!Q13</f>
        <v>0</v>
      </c>
      <c r="O13" s="6">
        <f>confirmed!S13-confirmed!R13</f>
        <v>0</v>
      </c>
      <c r="P13" s="6">
        <f>confirmed!T13-confirmed!S13</f>
        <v>0</v>
      </c>
      <c r="Q13" s="6">
        <f>confirmed!U13-confirmed!T13</f>
        <v>0</v>
      </c>
      <c r="R13" s="6">
        <f>confirmed!V13-confirmed!U13</f>
        <v>0</v>
      </c>
      <c r="S13" s="6">
        <f>confirmed!W13-confirmed!V13</f>
        <v>5</v>
      </c>
    </row>
    <row r="14">
      <c r="A14" s="6" t="s">
        <v>32</v>
      </c>
      <c r="B14" s="6" t="s">
        <v>33</v>
      </c>
      <c r="C14" s="6">
        <v>0.0</v>
      </c>
      <c r="D14" s="6">
        <f>confirmed!H14-confirmed!G14</f>
        <v>0</v>
      </c>
      <c r="E14" s="6">
        <f>confirmed!I14-confirmed!H14</f>
        <v>0</v>
      </c>
      <c r="F14" s="6">
        <f>confirmed!J14-confirmed!I14</f>
        <v>0</v>
      </c>
      <c r="G14" s="6">
        <f>confirmed!K14-confirmed!J14</f>
        <v>0</v>
      </c>
      <c r="H14" s="6">
        <f>confirmed!L14-confirmed!K14</f>
        <v>0</v>
      </c>
      <c r="I14" s="6">
        <f>confirmed!M14-confirmed!L14</f>
        <v>0</v>
      </c>
      <c r="J14" s="6">
        <f>confirmed!N14-confirmed!M14</f>
        <v>0</v>
      </c>
      <c r="K14" s="6">
        <f>confirmed!O14-confirmed!N14</f>
        <v>0</v>
      </c>
      <c r="L14" s="6">
        <f>confirmed!P14-confirmed!O14</f>
        <v>0</v>
      </c>
      <c r="M14" s="6">
        <f>confirmed!Q14-confirmed!P14</f>
        <v>0</v>
      </c>
      <c r="N14" s="6">
        <f>confirmed!R14-confirmed!Q14</f>
        <v>0</v>
      </c>
      <c r="O14" s="6">
        <f>confirmed!S14-confirmed!R14</f>
        <v>0</v>
      </c>
      <c r="P14" s="6">
        <f>confirmed!T14-confirmed!S14</f>
        <v>0</v>
      </c>
      <c r="Q14" s="6">
        <f>confirmed!U14-confirmed!T14</f>
        <v>0</v>
      </c>
      <c r="R14" s="6">
        <f>confirmed!V14-confirmed!U14</f>
        <v>0</v>
      </c>
      <c r="S14" s="6">
        <f>confirmed!W14-confirmed!V14</f>
        <v>0</v>
      </c>
    </row>
    <row r="15">
      <c r="A15" s="6" t="s">
        <v>26</v>
      </c>
      <c r="B15" s="6" t="s">
        <v>27</v>
      </c>
      <c r="C15" s="6">
        <v>0.0</v>
      </c>
      <c r="D15" s="6">
        <f>confirmed!H15-confirmed!G15</f>
        <v>0</v>
      </c>
      <c r="E15" s="6">
        <f>confirmed!I15-confirmed!H15</f>
        <v>0</v>
      </c>
      <c r="F15" s="6">
        <f>confirmed!J15-confirmed!I15</f>
        <v>0</v>
      </c>
      <c r="G15" s="6">
        <f>confirmed!K15-confirmed!J15</f>
        <v>0</v>
      </c>
      <c r="H15" s="6">
        <f>confirmed!L15-confirmed!K15</f>
        <v>0</v>
      </c>
      <c r="I15" s="6">
        <f>confirmed!M15-confirmed!L15</f>
        <v>0</v>
      </c>
      <c r="J15" s="6">
        <f>confirmed!N15-confirmed!M15</f>
        <v>0</v>
      </c>
      <c r="K15" s="6">
        <f>confirmed!O15-confirmed!N15</f>
        <v>0</v>
      </c>
      <c r="L15" s="6">
        <f>confirmed!P15-confirmed!O15</f>
        <v>0</v>
      </c>
      <c r="M15" s="6">
        <f>confirmed!Q15-confirmed!P15</f>
        <v>0</v>
      </c>
      <c r="N15" s="6">
        <f>confirmed!R15-confirmed!Q15</f>
        <v>0</v>
      </c>
      <c r="O15" s="6">
        <f>confirmed!S15-confirmed!R15</f>
        <v>0</v>
      </c>
      <c r="P15" s="6">
        <f>confirmed!T15-confirmed!S15</f>
        <v>0</v>
      </c>
      <c r="Q15" s="6">
        <f>confirmed!U15-confirmed!T15</f>
        <v>0</v>
      </c>
      <c r="R15" s="6">
        <f>confirmed!V15-confirmed!U15</f>
        <v>0</v>
      </c>
      <c r="S15" s="6">
        <f>confirmed!W15-confirmed!V15</f>
        <v>0</v>
      </c>
    </row>
    <row r="16">
      <c r="A16" s="6" t="s">
        <v>28</v>
      </c>
      <c r="B16" s="6" t="s">
        <v>29</v>
      </c>
      <c r="C16" s="6">
        <v>0.0</v>
      </c>
      <c r="D16" s="6">
        <f>confirmed!H16-confirmed!G16</f>
        <v>0</v>
      </c>
      <c r="E16" s="6">
        <f>confirmed!I16-confirmed!H16</f>
        <v>0</v>
      </c>
      <c r="F16" s="6">
        <f>confirmed!J16-confirmed!I16</f>
        <v>0</v>
      </c>
      <c r="G16" s="6">
        <f>confirmed!K16-confirmed!J16</f>
        <v>0</v>
      </c>
      <c r="H16" s="6">
        <f>confirmed!L16-confirmed!K16</f>
        <v>0</v>
      </c>
      <c r="I16" s="6">
        <f>confirmed!M16-confirmed!L16</f>
        <v>0</v>
      </c>
      <c r="J16" s="6">
        <f>confirmed!N16-confirmed!M16</f>
        <v>0</v>
      </c>
      <c r="K16" s="6">
        <f>confirmed!O16-confirmed!N16</f>
        <v>0</v>
      </c>
      <c r="L16" s="6">
        <f>confirmed!P16-confirmed!O16</f>
        <v>0</v>
      </c>
      <c r="M16" s="6">
        <f>confirmed!Q16-confirmed!P16</f>
        <v>0</v>
      </c>
      <c r="N16" s="6">
        <f>confirmed!R16-confirmed!Q16</f>
        <v>2</v>
      </c>
      <c r="O16" s="6">
        <f>confirmed!S16-confirmed!R16</f>
        <v>0</v>
      </c>
      <c r="P16" s="6">
        <f>confirmed!T16-confirmed!S16</f>
        <v>0</v>
      </c>
      <c r="Q16" s="6">
        <f>confirmed!U16-confirmed!T16</f>
        <v>0</v>
      </c>
      <c r="R16" s="6">
        <f>confirmed!V16-confirmed!U16</f>
        <v>0</v>
      </c>
      <c r="S16" s="6">
        <f>confirmed!W16-confirmed!V16</f>
        <v>14</v>
      </c>
    </row>
    <row r="17">
      <c r="A17" s="6" t="s">
        <v>18</v>
      </c>
      <c r="B17" s="6" t="s">
        <v>19</v>
      </c>
      <c r="C17" s="6">
        <v>0.0</v>
      </c>
      <c r="D17" s="6">
        <f>confirmed!H17-confirmed!G17</f>
        <v>0</v>
      </c>
      <c r="E17" s="6">
        <f>confirmed!I17-confirmed!H17</f>
        <v>0</v>
      </c>
      <c r="F17" s="6">
        <f>confirmed!J17-confirmed!I17</f>
        <v>0</v>
      </c>
      <c r="G17" s="6">
        <f>confirmed!K17-confirmed!J17</f>
        <v>0</v>
      </c>
      <c r="H17" s="6">
        <f>confirmed!L17-confirmed!K17</f>
        <v>0</v>
      </c>
      <c r="I17" s="6">
        <f>confirmed!M17-confirmed!L17</f>
        <v>0</v>
      </c>
      <c r="J17" s="6">
        <f>confirmed!N17-confirmed!M17</f>
        <v>0</v>
      </c>
      <c r="K17" s="6">
        <f>confirmed!O17-confirmed!N17</f>
        <v>0</v>
      </c>
      <c r="L17" s="6">
        <f>confirmed!P17-confirmed!O17</f>
        <v>0</v>
      </c>
      <c r="M17" s="6">
        <f>confirmed!Q17-confirmed!P17</f>
        <v>0</v>
      </c>
      <c r="N17" s="6">
        <f>confirmed!R17-confirmed!Q17</f>
        <v>0</v>
      </c>
      <c r="O17" s="6">
        <f>confirmed!S17-confirmed!R17</f>
        <v>0</v>
      </c>
      <c r="P17" s="6">
        <f>confirmed!T17-confirmed!S17</f>
        <v>0</v>
      </c>
      <c r="Q17" s="6">
        <f>confirmed!U17-confirmed!T17</f>
        <v>0</v>
      </c>
      <c r="R17" s="6">
        <f>confirmed!V17-confirmed!U17</f>
        <v>0</v>
      </c>
      <c r="S17" s="6">
        <f>confirmed!W17-confirmed!V17</f>
        <v>0</v>
      </c>
    </row>
    <row r="18">
      <c r="A18" s="6" t="s">
        <v>34</v>
      </c>
      <c r="B18" s="6" t="s">
        <v>35</v>
      </c>
      <c r="C18" s="6">
        <v>0.0</v>
      </c>
      <c r="D18" s="6">
        <f>confirmed!H18-confirmed!G18</f>
        <v>0</v>
      </c>
      <c r="E18" s="6">
        <f>confirmed!I18-confirmed!H18</f>
        <v>0</v>
      </c>
      <c r="F18" s="6">
        <f>confirmed!J18-confirmed!I18</f>
        <v>0</v>
      </c>
      <c r="G18" s="6">
        <f>confirmed!K18-confirmed!J18</f>
        <v>0</v>
      </c>
      <c r="H18" s="6">
        <f>confirmed!L18-confirmed!K18</f>
        <v>0</v>
      </c>
      <c r="I18" s="6">
        <f>confirmed!M18-confirmed!L18</f>
        <v>0</v>
      </c>
      <c r="J18" s="6">
        <f>confirmed!N18-confirmed!M18</f>
        <v>0</v>
      </c>
      <c r="K18" s="6">
        <f>confirmed!O18-confirmed!N18</f>
        <v>0</v>
      </c>
      <c r="L18" s="6">
        <f>confirmed!P18-confirmed!O18</f>
        <v>0</v>
      </c>
      <c r="M18" s="6">
        <f>confirmed!Q18-confirmed!P18</f>
        <v>0</v>
      </c>
      <c r="N18" s="6">
        <f>confirmed!R18-confirmed!Q18</f>
        <v>0</v>
      </c>
      <c r="O18" s="6">
        <f>confirmed!S18-confirmed!R18</f>
        <v>1</v>
      </c>
      <c r="P18" s="6">
        <f>confirmed!T18-confirmed!S18</f>
        <v>0</v>
      </c>
      <c r="Q18" s="6">
        <f>confirmed!U18-confirmed!T18</f>
        <v>0</v>
      </c>
      <c r="R18" s="6">
        <f>confirmed!V18-confirmed!U18</f>
        <v>0</v>
      </c>
      <c r="S18" s="6">
        <f>confirmed!W18-confirmed!V18</f>
        <v>0</v>
      </c>
    </row>
    <row r="19">
      <c r="A19" s="6" t="s">
        <v>20</v>
      </c>
      <c r="B19" s="6" t="s">
        <v>21</v>
      </c>
      <c r="C19" s="6">
        <v>0.0</v>
      </c>
      <c r="D19" s="6">
        <f>confirmed!H19-confirmed!G19</f>
        <v>0</v>
      </c>
      <c r="E19" s="6">
        <f>confirmed!I19-confirmed!H19</f>
        <v>0</v>
      </c>
      <c r="F19" s="6">
        <f>confirmed!J19-confirmed!I19</f>
        <v>0</v>
      </c>
      <c r="G19" s="6">
        <f>confirmed!K19-confirmed!J19</f>
        <v>0</v>
      </c>
      <c r="H19" s="6">
        <f>confirmed!L19-confirmed!K19</f>
        <v>0</v>
      </c>
      <c r="I19" s="6">
        <f>confirmed!M19-confirmed!L19</f>
        <v>0</v>
      </c>
      <c r="J19" s="6">
        <f>confirmed!N19-confirmed!M19</f>
        <v>0</v>
      </c>
      <c r="K19" s="6">
        <f>confirmed!O19-confirmed!N19</f>
        <v>0</v>
      </c>
      <c r="L19" s="6">
        <f>confirmed!P19-confirmed!O19</f>
        <v>0</v>
      </c>
      <c r="M19" s="6">
        <f>confirmed!Q19-confirmed!P19</f>
        <v>0</v>
      </c>
      <c r="N19" s="6">
        <f>confirmed!R19-confirmed!Q19</f>
        <v>0</v>
      </c>
      <c r="O19" s="6">
        <f>confirmed!S19-confirmed!R19</f>
        <v>0</v>
      </c>
      <c r="P19" s="6">
        <f>confirmed!T19-confirmed!S19</f>
        <v>0</v>
      </c>
      <c r="Q19" s="6">
        <f>confirmed!U19-confirmed!T19</f>
        <v>1</v>
      </c>
      <c r="R19" s="6">
        <f>confirmed!V19-confirmed!U19</f>
        <v>0</v>
      </c>
      <c r="S19" s="6">
        <f>confirmed!W19-confirmed!V19</f>
        <v>3</v>
      </c>
    </row>
    <row r="20">
      <c r="A20" s="8" t="s">
        <v>36</v>
      </c>
      <c r="B20" s="8" t="s">
        <v>37</v>
      </c>
      <c r="C20" s="8">
        <f>SUM(C11:C19)</f>
        <v>0</v>
      </c>
      <c r="D20" s="8">
        <f>confirmed!H20-confirmed!G20</f>
        <v>0</v>
      </c>
      <c r="E20" s="8">
        <f>confirmed!I20-confirmed!H20</f>
        <v>0</v>
      </c>
      <c r="F20" s="8">
        <f>confirmed!J20-confirmed!I20</f>
        <v>0</v>
      </c>
      <c r="G20" s="8">
        <f>confirmed!K20-confirmed!J20</f>
        <v>0</v>
      </c>
      <c r="H20" s="8">
        <f>confirmed!L20-confirmed!K20</f>
        <v>1</v>
      </c>
      <c r="I20" s="8">
        <f>confirmed!M20-confirmed!L20</f>
        <v>1</v>
      </c>
      <c r="J20" s="8">
        <f>confirmed!N20-confirmed!M20</f>
        <v>1</v>
      </c>
      <c r="K20" s="8">
        <f>confirmed!O20-confirmed!N20</f>
        <v>0</v>
      </c>
      <c r="L20" s="8">
        <f>confirmed!P20-confirmed!O20</f>
        <v>0</v>
      </c>
      <c r="M20" s="8">
        <f>confirmed!Q20-confirmed!P20</f>
        <v>0</v>
      </c>
      <c r="N20" s="8">
        <f>confirmed!R20-confirmed!Q20</f>
        <v>2</v>
      </c>
      <c r="O20" s="8">
        <f>confirmed!S20-confirmed!R20</f>
        <v>1</v>
      </c>
      <c r="P20" s="8">
        <f>confirmed!T20-confirmed!S20</f>
        <v>0</v>
      </c>
      <c r="Q20" s="8">
        <f>confirmed!U20-confirmed!T20</f>
        <v>1</v>
      </c>
      <c r="R20" s="8">
        <f>confirmed!V20-confirmed!U20</f>
        <v>0</v>
      </c>
      <c r="S20" s="8">
        <f>confirmed!W20-confirmed!V20</f>
        <v>23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f>confirmed!H21-confirmed!G21</f>
        <v>0</v>
      </c>
      <c r="E21" s="6">
        <f>confirmed!I21-confirmed!H21</f>
        <v>0</v>
      </c>
      <c r="F21" s="6">
        <f>confirmed!J21-confirmed!I21</f>
        <v>0</v>
      </c>
      <c r="G21" s="6">
        <f>confirmed!K21-confirmed!J21</f>
        <v>0</v>
      </c>
      <c r="H21" s="6">
        <f>confirmed!L21-confirmed!K21</f>
        <v>1</v>
      </c>
      <c r="I21" s="6">
        <f>confirmed!M21-confirmed!L21</f>
        <v>0</v>
      </c>
      <c r="J21" s="6">
        <f>confirmed!N21-confirmed!M21</f>
        <v>0</v>
      </c>
      <c r="K21" s="6">
        <f>confirmed!O21-confirmed!N21</f>
        <v>0</v>
      </c>
      <c r="L21" s="6">
        <f>confirmed!P21-confirmed!O21</f>
        <v>0</v>
      </c>
      <c r="M21" s="6">
        <f>confirmed!Q21-confirmed!P21</f>
        <v>0</v>
      </c>
      <c r="N21" s="6">
        <f>confirmed!R21-confirmed!Q21</f>
        <v>0</v>
      </c>
      <c r="O21" s="6">
        <f>confirmed!S21-confirmed!R21</f>
        <v>0</v>
      </c>
      <c r="P21" s="6">
        <f>confirmed!T21-confirmed!S21</f>
        <v>0</v>
      </c>
      <c r="Q21" s="6">
        <f>confirmed!U21-confirmed!T21</f>
        <v>0</v>
      </c>
      <c r="R21" s="6">
        <f>confirmed!V21-confirmed!U21</f>
        <v>0</v>
      </c>
      <c r="S21" s="6">
        <f>confirmed!W21-confirmed!V21</f>
        <v>0</v>
      </c>
    </row>
    <row r="22">
      <c r="A22" s="6" t="s">
        <v>38</v>
      </c>
      <c r="B22" s="6" t="s">
        <v>39</v>
      </c>
      <c r="C22" s="6">
        <v>0.0</v>
      </c>
      <c r="D22" s="6">
        <f>confirmed!H22-confirmed!G22</f>
        <v>0</v>
      </c>
      <c r="E22" s="6">
        <f>confirmed!I22-confirmed!H22</f>
        <v>0</v>
      </c>
      <c r="F22" s="6">
        <f>confirmed!J22-confirmed!I22</f>
        <v>0</v>
      </c>
      <c r="G22" s="6">
        <f>confirmed!K22-confirmed!J22</f>
        <v>0</v>
      </c>
      <c r="H22" s="6">
        <f>confirmed!L22-confirmed!K22</f>
        <v>0</v>
      </c>
      <c r="I22" s="6">
        <f>confirmed!M22-confirmed!L22</f>
        <v>0</v>
      </c>
      <c r="J22" s="6">
        <f>confirmed!N22-confirmed!M22</f>
        <v>1</v>
      </c>
      <c r="K22" s="6">
        <f>confirmed!O22-confirmed!N22</f>
        <v>0</v>
      </c>
      <c r="L22" s="6">
        <f>confirmed!P22-confirmed!O22</f>
        <v>0</v>
      </c>
      <c r="M22" s="6">
        <f>confirmed!Q22-confirmed!P22</f>
        <v>0</v>
      </c>
      <c r="N22" s="6">
        <f>confirmed!R22-confirmed!Q22</f>
        <v>0</v>
      </c>
      <c r="O22" s="6">
        <f>confirmed!S22-confirmed!R22</f>
        <v>1</v>
      </c>
      <c r="P22" s="6">
        <f>confirmed!T22-confirmed!S22</f>
        <v>0</v>
      </c>
      <c r="Q22" s="6">
        <f>confirmed!U22-confirmed!T22</f>
        <v>0</v>
      </c>
      <c r="R22" s="6">
        <f>confirmed!V22-confirmed!U22</f>
        <v>3</v>
      </c>
      <c r="S22" s="6">
        <f>confirmed!W22-confirmed!V22</f>
        <v>2</v>
      </c>
    </row>
    <row r="23">
      <c r="A23" s="6" t="s">
        <v>42</v>
      </c>
      <c r="B23" s="6" t="s">
        <v>43</v>
      </c>
      <c r="C23" s="6">
        <v>0.0</v>
      </c>
      <c r="D23" s="6">
        <f>confirmed!H23-confirmed!G23</f>
        <v>0</v>
      </c>
      <c r="E23" s="6">
        <f>confirmed!I23-confirmed!H23</f>
        <v>0</v>
      </c>
      <c r="F23" s="6">
        <f>confirmed!J23-confirmed!I23</f>
        <v>0</v>
      </c>
      <c r="G23" s="6">
        <f>confirmed!K23-confirmed!J23</f>
        <v>1</v>
      </c>
      <c r="H23" s="6">
        <f>confirmed!L23-confirmed!K23</f>
        <v>0</v>
      </c>
      <c r="I23" s="6">
        <f>confirmed!M23-confirmed!L23</f>
        <v>1</v>
      </c>
      <c r="J23" s="6">
        <f>confirmed!N23-confirmed!M23</f>
        <v>1</v>
      </c>
      <c r="K23" s="6">
        <f>confirmed!O23-confirmed!N23</f>
        <v>5</v>
      </c>
      <c r="L23" s="6">
        <f>confirmed!P23-confirmed!O23</f>
        <v>0</v>
      </c>
      <c r="M23" s="6">
        <f>confirmed!Q23-confirmed!P23</f>
        <v>5</v>
      </c>
      <c r="N23" s="6">
        <f>confirmed!R23-confirmed!Q23</f>
        <v>3</v>
      </c>
      <c r="O23" s="6">
        <f>confirmed!S23-confirmed!R23</f>
        <v>0</v>
      </c>
      <c r="P23" s="6">
        <f>confirmed!T23-confirmed!S23</f>
        <v>6</v>
      </c>
      <c r="Q23" s="6">
        <f>confirmed!U23-confirmed!T23</f>
        <v>2</v>
      </c>
      <c r="R23" s="6">
        <f>confirmed!V23-confirmed!U23</f>
        <v>7</v>
      </c>
      <c r="S23" s="6">
        <f>confirmed!W23-confirmed!V23</f>
        <v>2</v>
      </c>
    </row>
    <row r="24">
      <c r="A24" s="6" t="s">
        <v>44</v>
      </c>
      <c r="B24" s="6" t="s">
        <v>45</v>
      </c>
      <c r="C24" s="6">
        <v>0.0</v>
      </c>
      <c r="D24" s="6">
        <f>confirmed!H24-confirmed!G24</f>
        <v>0</v>
      </c>
      <c r="E24" s="6">
        <f>confirmed!I24-confirmed!H24</f>
        <v>0</v>
      </c>
      <c r="F24" s="6">
        <f>confirmed!J24-confirmed!I24</f>
        <v>1</v>
      </c>
      <c r="G24" s="6">
        <f>confirmed!K24-confirmed!J24</f>
        <v>3</v>
      </c>
      <c r="H24" s="6">
        <f>confirmed!L24-confirmed!K24</f>
        <v>4</v>
      </c>
      <c r="I24" s="6">
        <f>confirmed!M24-confirmed!L24</f>
        <v>3</v>
      </c>
      <c r="J24" s="6">
        <f>confirmed!N24-confirmed!M24</f>
        <v>3</v>
      </c>
      <c r="K24" s="6">
        <f>confirmed!O24-confirmed!N24</f>
        <v>0</v>
      </c>
      <c r="L24" s="6">
        <f>confirmed!P24-confirmed!O24</f>
        <v>3</v>
      </c>
      <c r="M24" s="6">
        <f>confirmed!Q24-confirmed!P24</f>
        <v>11</v>
      </c>
      <c r="N24" s="6">
        <f>confirmed!R24-confirmed!Q24</f>
        <v>12</v>
      </c>
      <c r="O24" s="6">
        <f>confirmed!S24-confirmed!R24</f>
        <v>14</v>
      </c>
      <c r="P24" s="6">
        <f>confirmed!T24-confirmed!S24</f>
        <v>9</v>
      </c>
      <c r="Q24" s="6">
        <f>confirmed!U24-confirmed!T24</f>
        <v>71</v>
      </c>
      <c r="R24" s="6">
        <f>confirmed!V24-confirmed!U24</f>
        <v>16</v>
      </c>
      <c r="S24" s="6">
        <f>confirmed!W24-confirmed!V24</f>
        <v>12</v>
      </c>
    </row>
    <row r="25">
      <c r="A25" s="8" t="s">
        <v>46</v>
      </c>
      <c r="B25" s="8" t="s">
        <v>47</v>
      </c>
      <c r="C25" s="8">
        <f>SUM(C21:C24)</f>
        <v>0</v>
      </c>
      <c r="D25" s="8">
        <f>confirmed!H25-confirmed!G25</f>
        <v>0</v>
      </c>
      <c r="E25" s="8">
        <f>confirmed!I25-confirmed!H25</f>
        <v>0</v>
      </c>
      <c r="F25" s="8">
        <f>confirmed!J25-confirmed!I25</f>
        <v>1</v>
      </c>
      <c r="G25" s="8">
        <f>confirmed!K25-confirmed!J25</f>
        <v>4</v>
      </c>
      <c r="H25" s="8">
        <f>confirmed!L25-confirmed!K25</f>
        <v>5</v>
      </c>
      <c r="I25" s="8">
        <f>confirmed!M25-confirmed!L25</f>
        <v>4</v>
      </c>
      <c r="J25" s="8">
        <f>confirmed!N25-confirmed!M25</f>
        <v>5</v>
      </c>
      <c r="K25" s="8">
        <f>confirmed!O25-confirmed!N25</f>
        <v>5</v>
      </c>
      <c r="L25" s="8">
        <f>confirmed!P25-confirmed!O25</f>
        <v>3</v>
      </c>
      <c r="M25" s="8">
        <f>confirmed!Q25-confirmed!P25</f>
        <v>16</v>
      </c>
      <c r="N25" s="8">
        <f>confirmed!R25-confirmed!Q25</f>
        <v>15</v>
      </c>
      <c r="O25" s="8">
        <f>confirmed!S25-confirmed!R25</f>
        <v>15</v>
      </c>
      <c r="P25" s="8">
        <f>confirmed!T25-confirmed!S25</f>
        <v>15</v>
      </c>
      <c r="Q25" s="8">
        <f>confirmed!U25-confirmed!T25</f>
        <v>73</v>
      </c>
      <c r="R25" s="8">
        <f>confirmed!V25-confirmed!U25</f>
        <v>26</v>
      </c>
      <c r="S25" s="8">
        <f>confirmed!W25-confirmed!V25</f>
        <v>16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f>confirmed!H26-confirmed!G26</f>
        <v>0</v>
      </c>
      <c r="E26" s="6">
        <f>confirmed!I26-confirmed!H26</f>
        <v>0</v>
      </c>
      <c r="F26" s="6">
        <f>confirmed!J26-confirmed!I26</f>
        <v>0</v>
      </c>
      <c r="G26" s="6">
        <f>confirmed!K26-confirmed!J26</f>
        <v>0</v>
      </c>
      <c r="H26" s="6">
        <f>confirmed!L26-confirmed!K26</f>
        <v>0</v>
      </c>
      <c r="I26" s="6">
        <f>confirmed!M26-confirmed!L26</f>
        <v>0</v>
      </c>
      <c r="J26" s="6">
        <f>confirmed!N26-confirmed!M26</f>
        <v>0</v>
      </c>
      <c r="K26" s="6">
        <f>confirmed!O26-confirmed!N26</f>
        <v>0</v>
      </c>
      <c r="L26" s="6">
        <f>confirmed!P26-confirmed!O26</f>
        <v>0</v>
      </c>
      <c r="M26" s="6">
        <f>confirmed!Q26-confirmed!P26</f>
        <v>0</v>
      </c>
      <c r="N26" s="6">
        <f>confirmed!R26-confirmed!Q26</f>
        <v>6</v>
      </c>
      <c r="O26" s="6">
        <f>confirmed!S26-confirmed!R26</f>
        <v>0</v>
      </c>
      <c r="P26" s="6">
        <f>confirmed!T26-confirmed!S26</f>
        <v>0</v>
      </c>
      <c r="Q26" s="6">
        <f>confirmed!U26-confirmed!T26</f>
        <v>0</v>
      </c>
      <c r="R26" s="6">
        <f>confirmed!V26-confirmed!U26</f>
        <v>0</v>
      </c>
      <c r="S26" s="6">
        <f>confirmed!W26-confirmed!V26</f>
        <v>0</v>
      </c>
    </row>
    <row r="27">
      <c r="A27" s="6" t="s">
        <v>52</v>
      </c>
      <c r="B27" s="6" t="s">
        <v>53</v>
      </c>
      <c r="C27" s="6">
        <v>0.0</v>
      </c>
      <c r="D27" s="6">
        <f>confirmed!H27-confirmed!G27</f>
        <v>0</v>
      </c>
      <c r="E27" s="6">
        <f>confirmed!I27-confirmed!H27</f>
        <v>0</v>
      </c>
      <c r="F27" s="6">
        <f>confirmed!J27-confirmed!I27</f>
        <v>0</v>
      </c>
      <c r="G27" s="6">
        <f>confirmed!K27-confirmed!J27</f>
        <v>0</v>
      </c>
      <c r="H27" s="6">
        <f>confirmed!L27-confirmed!K27</f>
        <v>0</v>
      </c>
      <c r="I27" s="6">
        <f>confirmed!M27-confirmed!L27</f>
        <v>0</v>
      </c>
      <c r="J27" s="6">
        <f>confirmed!N27-confirmed!M27</f>
        <v>0</v>
      </c>
      <c r="K27" s="6">
        <f>confirmed!O27-confirmed!N27</f>
        <v>0</v>
      </c>
      <c r="L27" s="6">
        <f>confirmed!P27-confirmed!O27</f>
        <v>1</v>
      </c>
      <c r="M27" s="6">
        <f>confirmed!Q27-confirmed!P27</f>
        <v>1</v>
      </c>
      <c r="N27" s="6">
        <f>confirmed!R27-confirmed!Q27</f>
        <v>2</v>
      </c>
      <c r="O27" s="6">
        <f>confirmed!S27-confirmed!R27</f>
        <v>0</v>
      </c>
      <c r="P27" s="6">
        <f>confirmed!T27-confirmed!S27</f>
        <v>2</v>
      </c>
      <c r="Q27" s="6">
        <f>confirmed!U27-confirmed!T27</f>
        <v>0</v>
      </c>
      <c r="R27" s="6">
        <f>confirmed!V27-confirmed!U27</f>
        <v>0</v>
      </c>
      <c r="S27" s="6">
        <f>confirmed!W27-confirmed!V27</f>
        <v>4</v>
      </c>
    </row>
    <row r="28">
      <c r="A28" s="6" t="s">
        <v>50</v>
      </c>
      <c r="B28" s="6" t="s">
        <v>51</v>
      </c>
      <c r="C28" s="6">
        <v>0.0</v>
      </c>
      <c r="D28" s="6">
        <f>confirmed!H28-confirmed!G28</f>
        <v>0</v>
      </c>
      <c r="E28" s="6">
        <f>confirmed!I28-confirmed!H28</f>
        <v>0</v>
      </c>
      <c r="F28" s="6">
        <f>confirmed!J28-confirmed!I28</f>
        <v>0</v>
      </c>
      <c r="G28" s="6">
        <f>confirmed!K28-confirmed!J28</f>
        <v>0</v>
      </c>
      <c r="H28" s="6">
        <f>confirmed!L28-confirmed!K28</f>
        <v>0</v>
      </c>
      <c r="I28" s="6">
        <f>confirmed!M28-confirmed!L28</f>
        <v>0</v>
      </c>
      <c r="J28" s="6">
        <f>confirmed!N28-confirmed!M28</f>
        <v>0</v>
      </c>
      <c r="K28" s="6">
        <f>confirmed!O28-confirmed!N28</f>
        <v>0</v>
      </c>
      <c r="L28" s="6">
        <f>confirmed!P28-confirmed!O28</f>
        <v>0</v>
      </c>
      <c r="M28" s="6">
        <f>confirmed!Q28-confirmed!P28</f>
        <v>0</v>
      </c>
      <c r="N28" s="6">
        <f>confirmed!R28-confirmed!Q28</f>
        <v>0</v>
      </c>
      <c r="O28" s="6">
        <f>confirmed!S28-confirmed!R28</f>
        <v>2</v>
      </c>
      <c r="P28" s="6">
        <f>confirmed!T28-confirmed!S28</f>
        <v>2</v>
      </c>
      <c r="Q28" s="6">
        <f>confirmed!U28-confirmed!T28</f>
        <v>2</v>
      </c>
      <c r="R28" s="6">
        <f>confirmed!V28-confirmed!U28</f>
        <v>1</v>
      </c>
      <c r="S28" s="6">
        <f>confirmed!W28-confirmed!V28</f>
        <v>0</v>
      </c>
    </row>
    <row r="29">
      <c r="A29" s="8" t="s">
        <v>54</v>
      </c>
      <c r="B29" s="8" t="s">
        <v>55</v>
      </c>
      <c r="C29" s="8">
        <f>SUM(C26:C28)</f>
        <v>0</v>
      </c>
      <c r="D29" s="8">
        <f>confirmed!H29-confirmed!G29</f>
        <v>0</v>
      </c>
      <c r="E29" s="8">
        <f>confirmed!I29-confirmed!H29</f>
        <v>0</v>
      </c>
      <c r="F29" s="8">
        <f>confirmed!J29-confirmed!I29</f>
        <v>0</v>
      </c>
      <c r="G29" s="8">
        <f>confirmed!K29-confirmed!J29</f>
        <v>0</v>
      </c>
      <c r="H29" s="8">
        <f>confirmed!L29-confirmed!K29</f>
        <v>0</v>
      </c>
      <c r="I29" s="8">
        <f>confirmed!M29-confirmed!L29</f>
        <v>0</v>
      </c>
      <c r="J29" s="8">
        <f>confirmed!N29-confirmed!M29</f>
        <v>0</v>
      </c>
      <c r="K29" s="8">
        <f>confirmed!O29-confirmed!N29</f>
        <v>0</v>
      </c>
      <c r="L29" s="8">
        <f>confirmed!P29-confirmed!O29</f>
        <v>1</v>
      </c>
      <c r="M29" s="8">
        <f>confirmed!Q29-confirmed!P29</f>
        <v>1</v>
      </c>
      <c r="N29" s="8">
        <f>confirmed!R29-confirmed!Q29</f>
        <v>8</v>
      </c>
      <c r="O29" s="8">
        <f>confirmed!S29-confirmed!R29</f>
        <v>2</v>
      </c>
      <c r="P29" s="8">
        <f>confirmed!T29-confirmed!S29</f>
        <v>4</v>
      </c>
      <c r="Q29" s="8">
        <f>confirmed!U29-confirmed!T29</f>
        <v>2</v>
      </c>
      <c r="R29" s="8">
        <f>confirmed!V29-confirmed!U29</f>
        <v>1</v>
      </c>
      <c r="S29" s="8">
        <f>confirmed!W29-confirmed!V29</f>
        <v>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f>confirmed!H30-confirmed!G30</f>
        <v>0</v>
      </c>
      <c r="E30" s="6">
        <f>confirmed!I30-confirmed!H30</f>
        <v>0</v>
      </c>
      <c r="F30" s="6">
        <f>confirmed!J30-confirmed!I30</f>
        <v>0</v>
      </c>
      <c r="G30" s="6">
        <f>confirmed!K30-confirmed!J30</f>
        <v>0</v>
      </c>
      <c r="H30" s="6">
        <f>confirmed!L30-confirmed!K30</f>
        <v>0</v>
      </c>
      <c r="I30" s="6">
        <f>confirmed!M30-confirmed!L30</f>
        <v>1</v>
      </c>
      <c r="J30" s="6">
        <f>confirmed!N30-confirmed!M30</f>
        <v>0</v>
      </c>
      <c r="K30" s="6">
        <f>confirmed!O30-confirmed!N30</f>
        <v>0</v>
      </c>
      <c r="L30" s="6">
        <f>confirmed!P30-confirmed!O30</f>
        <v>0</v>
      </c>
      <c r="M30" s="6">
        <f>confirmed!Q30-confirmed!P30</f>
        <v>1</v>
      </c>
      <c r="N30" s="6">
        <f>confirmed!R30-confirmed!Q30</f>
        <v>0</v>
      </c>
      <c r="O30" s="6">
        <f>confirmed!S30-confirmed!R30</f>
        <v>0</v>
      </c>
      <c r="P30" s="6">
        <f>confirmed!T30-confirmed!S30</f>
        <v>4</v>
      </c>
      <c r="Q30" s="6">
        <f>confirmed!U30-confirmed!T30</f>
        <v>2</v>
      </c>
      <c r="R30" s="6">
        <f>confirmed!V30-confirmed!U30</f>
        <v>5</v>
      </c>
      <c r="S30" s="6">
        <f>confirmed!W30-confirmed!V30</f>
        <v>9</v>
      </c>
    </row>
    <row r="31">
      <c r="A31" s="6" t="s">
        <v>60</v>
      </c>
      <c r="B31" s="6" t="s">
        <v>61</v>
      </c>
      <c r="C31" s="6">
        <v>0.0</v>
      </c>
      <c r="D31" s="6">
        <f>confirmed!H31-confirmed!G31</f>
        <v>0</v>
      </c>
      <c r="E31" s="6">
        <f>confirmed!I31-confirmed!H31</f>
        <v>0</v>
      </c>
      <c r="F31" s="6">
        <f>confirmed!J31-confirmed!I31</f>
        <v>0</v>
      </c>
      <c r="G31" s="6">
        <f>confirmed!K31-confirmed!J31</f>
        <v>0</v>
      </c>
      <c r="H31" s="6">
        <f>confirmed!L31-confirmed!K31</f>
        <v>0</v>
      </c>
      <c r="I31" s="6">
        <f>confirmed!M31-confirmed!L31</f>
        <v>0</v>
      </c>
      <c r="J31" s="6">
        <f>confirmed!N31-confirmed!M31</f>
        <v>0</v>
      </c>
      <c r="K31" s="6">
        <f>confirmed!O31-confirmed!N31</f>
        <v>0</v>
      </c>
      <c r="L31" s="6">
        <f>confirmed!P31-confirmed!O31</f>
        <v>0</v>
      </c>
      <c r="M31" s="6">
        <f>confirmed!Q31-confirmed!P31</f>
        <v>0</v>
      </c>
      <c r="N31" s="6">
        <f>confirmed!R31-confirmed!Q31</f>
        <v>0</v>
      </c>
      <c r="O31" s="6">
        <f>confirmed!S31-confirmed!R31</f>
        <v>3</v>
      </c>
      <c r="P31" s="6">
        <f>confirmed!T31-confirmed!S31</f>
        <v>0</v>
      </c>
      <c r="Q31" s="6">
        <f>confirmed!U31-confirmed!T31</f>
        <v>0</v>
      </c>
      <c r="R31" s="6">
        <f>confirmed!V31-confirmed!U31</f>
        <v>0</v>
      </c>
      <c r="S31" s="6">
        <f>confirmed!W31-confirmed!V31</f>
        <v>3</v>
      </c>
    </row>
    <row r="32">
      <c r="A32" s="6" t="s">
        <v>58</v>
      </c>
      <c r="B32" s="6" t="s">
        <v>59</v>
      </c>
      <c r="C32" s="6">
        <v>0.0</v>
      </c>
      <c r="D32" s="6">
        <f>confirmed!H32-confirmed!G32</f>
        <v>0</v>
      </c>
      <c r="E32" s="6">
        <f>confirmed!I32-confirmed!H32</f>
        <v>0</v>
      </c>
      <c r="F32" s="6">
        <f>confirmed!J32-confirmed!I32</f>
        <v>0</v>
      </c>
      <c r="G32" s="6">
        <f>confirmed!K32-confirmed!J32</f>
        <v>0</v>
      </c>
      <c r="H32" s="6">
        <f>confirmed!L32-confirmed!K32</f>
        <v>0</v>
      </c>
      <c r="I32" s="6">
        <f>confirmed!M32-confirmed!L32</f>
        <v>0</v>
      </c>
      <c r="J32" s="6">
        <f>confirmed!N32-confirmed!M32</f>
        <v>0</v>
      </c>
      <c r="K32" s="6">
        <f>confirmed!O32-confirmed!N32</f>
        <v>0</v>
      </c>
      <c r="L32" s="6">
        <f>confirmed!P32-confirmed!O32</f>
        <v>0</v>
      </c>
      <c r="M32" s="6">
        <f>confirmed!Q32-confirmed!P32</f>
        <v>0</v>
      </c>
      <c r="N32" s="6">
        <f>confirmed!R32-confirmed!Q32</f>
        <v>0</v>
      </c>
      <c r="O32" s="6">
        <f>confirmed!S32-confirmed!R32</f>
        <v>0</v>
      </c>
      <c r="P32" s="6">
        <f>confirmed!T32-confirmed!S32</f>
        <v>0</v>
      </c>
      <c r="Q32" s="6">
        <f>confirmed!U32-confirmed!T32</f>
        <v>0</v>
      </c>
      <c r="R32" s="6">
        <f>confirmed!V32-confirmed!U32</f>
        <v>0</v>
      </c>
      <c r="S32" s="6">
        <f>confirmed!W32-confirmed!V32</f>
        <v>0</v>
      </c>
    </row>
    <row r="33">
      <c r="A33" s="6" t="s">
        <v>56</v>
      </c>
      <c r="B33" s="6" t="s">
        <v>57</v>
      </c>
      <c r="C33" s="6">
        <v>0.0</v>
      </c>
      <c r="D33" s="6">
        <f>confirmed!H33-confirmed!G33</f>
        <v>0</v>
      </c>
      <c r="E33" s="6">
        <f>confirmed!I33-confirmed!H33</f>
        <v>0</v>
      </c>
      <c r="F33" s="6">
        <f>confirmed!J33-confirmed!I33</f>
        <v>0</v>
      </c>
      <c r="G33" s="6">
        <f>confirmed!K33-confirmed!J33</f>
        <v>0</v>
      </c>
      <c r="H33" s="6">
        <f>confirmed!L33-confirmed!K33</f>
        <v>0</v>
      </c>
      <c r="I33" s="6">
        <f>confirmed!M33-confirmed!L33</f>
        <v>0</v>
      </c>
      <c r="J33" s="6">
        <f>confirmed!N33-confirmed!M33</f>
        <v>0</v>
      </c>
      <c r="K33" s="6">
        <f>confirmed!O33-confirmed!N33</f>
        <v>0</v>
      </c>
      <c r="L33" s="6">
        <f>confirmed!P33-confirmed!O33</f>
        <v>0</v>
      </c>
      <c r="M33" s="6">
        <f>confirmed!Q33-confirmed!P33</f>
        <v>0</v>
      </c>
      <c r="N33" s="6">
        <f>confirmed!R33-confirmed!Q33</f>
        <v>0</v>
      </c>
      <c r="O33" s="6">
        <f>confirmed!S33-confirmed!R33</f>
        <v>0</v>
      </c>
      <c r="P33" s="6">
        <f>confirmed!T33-confirmed!S33</f>
        <v>0</v>
      </c>
      <c r="Q33" s="6">
        <f>confirmed!U33-confirmed!T33</f>
        <v>0</v>
      </c>
      <c r="R33" s="6">
        <f>confirmed!V33-confirmed!U33</f>
        <v>2</v>
      </c>
      <c r="S33" s="6">
        <f>confirmed!W33-confirmed!V33</f>
        <v>2</v>
      </c>
    </row>
    <row r="34">
      <c r="A34" s="8" t="s">
        <v>64</v>
      </c>
      <c r="B34" s="8" t="s">
        <v>65</v>
      </c>
      <c r="C34" s="8">
        <f>SUM(C30:C33)</f>
        <v>0</v>
      </c>
      <c r="D34" s="8">
        <f>confirmed!H34-confirmed!G34</f>
        <v>0</v>
      </c>
      <c r="E34" s="8">
        <f>confirmed!I34-confirmed!H34</f>
        <v>0</v>
      </c>
      <c r="F34" s="8">
        <f>confirmed!J34-confirmed!I34</f>
        <v>0</v>
      </c>
      <c r="G34" s="8">
        <f>confirmed!K34-confirmed!J34</f>
        <v>0</v>
      </c>
      <c r="H34" s="8">
        <f>confirmed!L34-confirmed!K34</f>
        <v>0</v>
      </c>
      <c r="I34" s="8">
        <f>confirmed!M34-confirmed!L34</f>
        <v>1</v>
      </c>
      <c r="J34" s="8">
        <f>confirmed!N34-confirmed!M34</f>
        <v>0</v>
      </c>
      <c r="K34" s="8">
        <f>confirmed!O34-confirmed!N34</f>
        <v>0</v>
      </c>
      <c r="L34" s="8">
        <f>confirmed!P34-confirmed!O34</f>
        <v>0</v>
      </c>
      <c r="M34" s="8">
        <f>confirmed!Q34-confirmed!P34</f>
        <v>1</v>
      </c>
      <c r="N34" s="8">
        <f>confirmed!R34-confirmed!Q34</f>
        <v>0</v>
      </c>
      <c r="O34" s="8">
        <f>confirmed!S34-confirmed!R34</f>
        <v>3</v>
      </c>
      <c r="P34" s="8">
        <f>confirmed!T34-confirmed!S34</f>
        <v>4</v>
      </c>
      <c r="Q34" s="8">
        <f>confirmed!U34-confirmed!T34</f>
        <v>2</v>
      </c>
      <c r="R34" s="8">
        <f>confirmed!V34-confirmed!U34</f>
        <v>7</v>
      </c>
      <c r="S34" s="8">
        <f>confirmed!W34-confirmed!V34</f>
        <v>14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ustomSheetViews>
    <customSheetView guid="{5804EDD8-8BCD-4F0F-8CB9-F8433076EEA7}" filter="1" showAutoFilter="1">
      <autoFilter ref="$A$1:$S$34"/>
    </customSheetView>
  </customSheetViews>
  <conditionalFormatting sqref="A2:B2 C2:AA104 AB2:AK2 A10:B10 AB10:AK10 A20:B20 AB20:AK20 A25:B25 AB25:AK25 A29:B29 AB29:AK29 A34:B34 AB34:AK34">
    <cfRule type="cellIs" dxfId="0" priority="1" operator="equal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37" width="6.14"/>
  </cols>
  <sheetData>
    <row r="1">
      <c r="A1" s="1"/>
      <c r="B1" s="1"/>
      <c r="C1" s="2">
        <v>43891.0</v>
      </c>
      <c r="D1" s="2">
        <v>43892.0</v>
      </c>
      <c r="E1" s="2">
        <v>43893.0</v>
      </c>
      <c r="F1" s="2">
        <v>43894.0</v>
      </c>
      <c r="G1" s="2">
        <v>43895.0</v>
      </c>
      <c r="H1" s="2">
        <v>43896.0</v>
      </c>
      <c r="I1" s="2">
        <v>43897.0</v>
      </c>
      <c r="J1" s="2">
        <v>43898.0</v>
      </c>
      <c r="K1" s="2">
        <v>43899.0</v>
      </c>
      <c r="L1" s="2">
        <v>43900.0</v>
      </c>
      <c r="M1" s="2">
        <v>43901.0</v>
      </c>
      <c r="N1" s="2">
        <v>43902.0</v>
      </c>
      <c r="O1" s="2">
        <v>43903.0</v>
      </c>
      <c r="P1" s="2">
        <v>43904.0</v>
      </c>
      <c r="Q1" s="2">
        <v>43905.0</v>
      </c>
      <c r="R1" s="11"/>
      <c r="S1" s="1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4" t="s">
        <v>0</v>
      </c>
      <c r="B2" s="4" t="s">
        <v>1</v>
      </c>
      <c r="C2" s="4">
        <f t="shared" ref="C2:Q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6" t="s">
        <v>10</v>
      </c>
      <c r="B3" s="6" t="s">
        <v>11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 t="s">
        <v>2</v>
      </c>
      <c r="B4" s="6" t="s">
        <v>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>
      <c r="A7" s="6" t="s">
        <v>8</v>
      </c>
      <c r="B7" s="6" t="s">
        <v>9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</row>
    <row r="10">
      <c r="A10" s="8" t="s">
        <v>16</v>
      </c>
      <c r="B10" s="8" t="s">
        <v>17</v>
      </c>
      <c r="C10" s="8">
        <f t="shared" ref="C10:Q10" si="2">SUM(C3:C9)</f>
        <v>0</v>
      </c>
      <c r="D10" s="8">
        <f t="shared" si="2"/>
        <v>0</v>
      </c>
      <c r="E10" s="8">
        <f t="shared" si="2"/>
        <v>0</v>
      </c>
      <c r="F10" s="8">
        <f t="shared" si="2"/>
        <v>0</v>
      </c>
      <c r="G10" s="8">
        <f t="shared" si="2"/>
        <v>0</v>
      </c>
      <c r="H10" s="8">
        <f t="shared" si="2"/>
        <v>0</v>
      </c>
      <c r="I10" s="8">
        <f t="shared" si="2"/>
        <v>0</v>
      </c>
      <c r="J10" s="8">
        <f t="shared" si="2"/>
        <v>0</v>
      </c>
      <c r="K10" s="8">
        <f t="shared" si="2"/>
        <v>0</v>
      </c>
      <c r="L10" s="8">
        <f t="shared" si="2"/>
        <v>0</v>
      </c>
      <c r="M10" s="8">
        <f t="shared" si="2"/>
        <v>0</v>
      </c>
      <c r="N10" s="8">
        <f t="shared" si="2"/>
        <v>0</v>
      </c>
      <c r="O10" s="8">
        <f t="shared" si="2"/>
        <v>0</v>
      </c>
      <c r="P10" s="8">
        <f t="shared" si="2"/>
        <v>0</v>
      </c>
      <c r="Q10" s="8">
        <f t="shared" si="2"/>
        <v>0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</row>
    <row r="11">
      <c r="A11" s="6" t="s">
        <v>24</v>
      </c>
      <c r="B11" s="6" t="s">
        <v>25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</row>
    <row r="12">
      <c r="A12" s="6" t="s">
        <v>30</v>
      </c>
      <c r="B12" s="6" t="s">
        <v>31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</row>
    <row r="14">
      <c r="A14" s="6" t="s">
        <v>32</v>
      </c>
      <c r="B14" s="6" t="s">
        <v>33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</row>
    <row r="17">
      <c r="A17" s="6" t="s">
        <v>18</v>
      </c>
      <c r="B17" s="6" t="s">
        <v>19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</row>
    <row r="18">
      <c r="A18" s="6" t="s">
        <v>34</v>
      </c>
      <c r="B18" s="6" t="s">
        <v>35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</row>
    <row r="19">
      <c r="A19" s="6" t="s">
        <v>20</v>
      </c>
      <c r="B19" s="6" t="s">
        <v>21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</row>
    <row r="20">
      <c r="A20" s="8" t="s">
        <v>36</v>
      </c>
      <c r="B20" s="8" t="s">
        <v>37</v>
      </c>
      <c r="C20" s="8">
        <f t="shared" ref="C20:G20" si="3">SUM(C11:C19)</f>
        <v>0</v>
      </c>
      <c r="D20" s="8">
        <f t="shared" si="3"/>
        <v>0</v>
      </c>
      <c r="E20" s="8">
        <f t="shared" si="3"/>
        <v>0</v>
      </c>
      <c r="F20" s="8">
        <f t="shared" si="3"/>
        <v>0</v>
      </c>
      <c r="G20" s="8">
        <f t="shared" si="3"/>
        <v>0</v>
      </c>
      <c r="H20" s="8">
        <v>0.0</v>
      </c>
      <c r="I20" s="8">
        <f t="shared" ref="I20:Q20" si="4">SUM(I11:I19)</f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0</v>
      </c>
      <c r="P20" s="8">
        <f t="shared" si="4"/>
        <v>0</v>
      </c>
      <c r="Q20" s="8">
        <f t="shared" si="4"/>
        <v>0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>
      <c r="A21" s="6" t="s">
        <v>40</v>
      </c>
      <c r="B21" s="6" t="s">
        <v>41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>
      <c r="A22" s="6" t="s">
        <v>38</v>
      </c>
      <c r="B22" s="6" t="s">
        <v>39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13">
        <v>1.0</v>
      </c>
      <c r="Q24" s="13">
        <v>1.0</v>
      </c>
    </row>
    <row r="25">
      <c r="A25" s="8" t="s">
        <v>46</v>
      </c>
      <c r="B25" s="8" t="s">
        <v>47</v>
      </c>
      <c r="C25" s="8">
        <f t="shared" ref="C25:P25" si="5">SUM(C21:C24)</f>
        <v>0</v>
      </c>
      <c r="D25" s="8">
        <f t="shared" si="5"/>
        <v>0</v>
      </c>
      <c r="E25" s="8">
        <f t="shared" si="5"/>
        <v>0</v>
      </c>
      <c r="F25" s="8">
        <f t="shared" si="5"/>
        <v>0</v>
      </c>
      <c r="G25" s="8">
        <f t="shared" si="5"/>
        <v>0</v>
      </c>
      <c r="H25" s="8">
        <f t="shared" si="5"/>
        <v>0</v>
      </c>
      <c r="I25" s="8">
        <f t="shared" si="5"/>
        <v>0</v>
      </c>
      <c r="J25" s="8">
        <f t="shared" si="5"/>
        <v>0</v>
      </c>
      <c r="K25" s="8">
        <f t="shared" si="5"/>
        <v>0</v>
      </c>
      <c r="L25" s="8">
        <f t="shared" si="5"/>
        <v>0</v>
      </c>
      <c r="M25" s="8">
        <f t="shared" si="5"/>
        <v>0</v>
      </c>
      <c r="N25" s="8">
        <f t="shared" si="5"/>
        <v>0</v>
      </c>
      <c r="O25" s="8">
        <f t="shared" si="5"/>
        <v>0</v>
      </c>
      <c r="P25" s="8">
        <f t="shared" si="5"/>
        <v>1</v>
      </c>
      <c r="Q25" s="14">
        <v>1.0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A27" s="6" t="s">
        <v>52</v>
      </c>
      <c r="B27" s="6" t="s">
        <v>53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  <row r="28">
      <c r="A28" s="6" t="s">
        <v>50</v>
      </c>
      <c r="B28" s="6" t="s">
        <v>51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>
      <c r="A29" s="8" t="s">
        <v>54</v>
      </c>
      <c r="B29" s="8" t="s">
        <v>55</v>
      </c>
      <c r="C29" s="8">
        <f t="shared" ref="C29:Q29" si="6">SUM(C26:C28)</f>
        <v>0</v>
      </c>
      <c r="D29" s="8">
        <f t="shared" si="6"/>
        <v>0</v>
      </c>
      <c r="E29" s="8">
        <f t="shared" si="6"/>
        <v>0</v>
      </c>
      <c r="F29" s="8">
        <f t="shared" si="6"/>
        <v>0</v>
      </c>
      <c r="G29" s="8">
        <f t="shared" si="6"/>
        <v>0</v>
      </c>
      <c r="H29" s="8">
        <f t="shared" si="6"/>
        <v>0</v>
      </c>
      <c r="I29" s="8">
        <f t="shared" si="6"/>
        <v>0</v>
      </c>
      <c r="J29" s="8">
        <f t="shared" si="6"/>
        <v>0</v>
      </c>
      <c r="K29" s="8">
        <f t="shared" si="6"/>
        <v>0</v>
      </c>
      <c r="L29" s="8">
        <f t="shared" si="6"/>
        <v>0</v>
      </c>
      <c r="M29" s="8">
        <f t="shared" si="6"/>
        <v>0</v>
      </c>
      <c r="N29" s="8">
        <f t="shared" si="6"/>
        <v>0</v>
      </c>
      <c r="O29" s="8">
        <f t="shared" si="6"/>
        <v>0</v>
      </c>
      <c r="P29" s="8">
        <f t="shared" si="6"/>
        <v>0</v>
      </c>
      <c r="Q29" s="8">
        <f t="shared" si="6"/>
        <v>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>
      <c r="A30" s="6" t="s">
        <v>62</v>
      </c>
      <c r="B30" s="6" t="s">
        <v>63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>
      <c r="A31" s="6" t="s">
        <v>60</v>
      </c>
      <c r="B31" s="6" t="s">
        <v>61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>
      <c r="A32" s="6" t="s">
        <v>58</v>
      </c>
      <c r="B32" s="6" t="s">
        <v>59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</row>
    <row r="33">
      <c r="A33" s="6" t="s">
        <v>56</v>
      </c>
      <c r="B33" s="6" t="s">
        <v>57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</row>
    <row r="34">
      <c r="A34" s="8" t="s">
        <v>64</v>
      </c>
      <c r="B34" s="8" t="s">
        <v>65</v>
      </c>
      <c r="C34" s="8">
        <f t="shared" ref="C34:Q34" si="7">SUM(C30:C33)</f>
        <v>0</v>
      </c>
      <c r="D34" s="8">
        <f t="shared" si="7"/>
        <v>0</v>
      </c>
      <c r="E34" s="8">
        <f t="shared" si="7"/>
        <v>0</v>
      </c>
      <c r="F34" s="8">
        <f t="shared" si="7"/>
        <v>0</v>
      </c>
      <c r="G34" s="8">
        <f t="shared" si="7"/>
        <v>0</v>
      </c>
      <c r="H34" s="8">
        <f t="shared" si="7"/>
        <v>0</v>
      </c>
      <c r="I34" s="8">
        <f t="shared" si="7"/>
        <v>0</v>
      </c>
      <c r="J34" s="8">
        <f t="shared" si="7"/>
        <v>0</v>
      </c>
      <c r="K34" s="8">
        <f t="shared" si="7"/>
        <v>0</v>
      </c>
      <c r="L34" s="8">
        <f t="shared" si="7"/>
        <v>0</v>
      </c>
      <c r="M34" s="8">
        <f t="shared" si="7"/>
        <v>0</v>
      </c>
      <c r="N34" s="8">
        <f t="shared" si="7"/>
        <v>0</v>
      </c>
      <c r="O34" s="8">
        <f t="shared" si="7"/>
        <v>0</v>
      </c>
      <c r="P34" s="8">
        <f t="shared" si="7"/>
        <v>0</v>
      </c>
      <c r="Q34" s="8">
        <f t="shared" si="7"/>
        <v>0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</sheetData>
  <conditionalFormatting sqref="C2:Q104 R2:AA19 R21:S22 T21:AA24 R24:S24 R26:AA28 R30:AA33 R35:AA104">
    <cfRule type="cellIs" dxfId="0" priority="1" operator="equal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IFERROR(__xludf.DUMMYFUNCTION("FILTER(confirmed!1:1,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6">
        <f>IFERROR(__xludf.DUMMYFUNCTION("""COMPUTED_VALUE"""),43939.0)</f>
        <v>43939</v>
      </c>
      <c r="BD1" s="16">
        <f>IFERROR(__xludf.DUMMYFUNCTION("""COMPUTED_VALUE"""),43940.0)</f>
        <v>43940</v>
      </c>
      <c r="BE1" s="16">
        <f>IFERROR(__xludf.DUMMYFUNCTION("""COMPUTED_VALUE"""),43941.0)</f>
        <v>43941</v>
      </c>
      <c r="BF1" s="16">
        <f>IFERROR(__xludf.DUMMYFUNCTION("""COMPUTED_VALUE"""),43942.0)</f>
        <v>43942</v>
      </c>
      <c r="BG1" s="16">
        <f>IFERROR(__xludf.DUMMYFUNCTION("""COMPUTED_VALUE"""),43943.0)</f>
        <v>43943</v>
      </c>
      <c r="BH1" s="16">
        <f>IFERROR(__xludf.DUMMYFUNCTION("""COMPUTED_VALUE"""),43944.0)</f>
        <v>43944</v>
      </c>
      <c r="BI1" s="16">
        <f>IFERROR(__xludf.DUMMYFUNCTION("""COMPUTED_VALUE"""),43945.0)</f>
        <v>43945</v>
      </c>
      <c r="BJ1" s="16">
        <f>IFERROR(__xludf.DUMMYFUNCTION("""COMPUTED_VALUE"""),43946.0)</f>
        <v>43946</v>
      </c>
      <c r="BK1" s="16">
        <f>IFERROR(__xludf.DUMMYFUNCTION("""COMPUTED_VALUE"""),43947.0)</f>
        <v>43947</v>
      </c>
      <c r="BL1" s="16">
        <f>IFERROR(__xludf.DUMMYFUNCTION("""COMPUTED_VALUE"""),43948.0)</f>
        <v>43948</v>
      </c>
      <c r="BM1" s="16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IF(ISBLANK(D1),IFERROR(1/0),(confirmed!D2-confirmed!C2))</f>
        <v>0</v>
      </c>
      <c r="E2" s="4">
        <f>IF(ISBLANK(E1),IFERROR(1/0),(confirmed!E2-confirmed!D2))</f>
        <v>0</v>
      </c>
      <c r="F2" s="4">
        <f>IF(ISBLANK(F1),IFERROR(1/0),(confirmed!F2-confirmed!E2))</f>
        <v>1</v>
      </c>
      <c r="G2" s="4">
        <f>IF(ISBLANK(G1),IFERROR(1/0),(confirmed!G2-confirmed!F2))</f>
        <v>0</v>
      </c>
      <c r="H2" s="4">
        <f>IF(ISBLANK(H1),IFERROR(1/0),(confirmed!H2-confirmed!G2))</f>
        <v>0</v>
      </c>
      <c r="I2" s="4">
        <f>IF(ISBLANK(I1),IFERROR(1/0),(confirmed!I2-confirmed!H2))</f>
        <v>0</v>
      </c>
      <c r="J2" s="4">
        <f>IF(ISBLANK(J1),IFERROR(1/0),(confirmed!J2-confirmed!I2))</f>
        <v>1</v>
      </c>
      <c r="K2" s="4">
        <f>IF(ISBLANK(K1),IFERROR(1/0),(confirmed!K2-confirmed!J2))</f>
        <v>4</v>
      </c>
      <c r="L2" s="4">
        <f>IF(ISBLANK(L1),IFERROR(1/0),(confirmed!L2-confirmed!K2))</f>
        <v>6</v>
      </c>
      <c r="M2" s="4">
        <f>IF(ISBLANK(M1),IFERROR(1/0),(confirmed!M2-confirmed!L2))</f>
        <v>6</v>
      </c>
      <c r="N2" s="4">
        <f>IF(ISBLANK(N1),IFERROR(1/0),(confirmed!N2-confirmed!M2))</f>
        <v>6</v>
      </c>
      <c r="O2" s="4">
        <f>IF(ISBLANK(O1),IFERROR(1/0),(confirmed!O2-confirmed!N2))</f>
        <v>5</v>
      </c>
      <c r="P2" s="4">
        <f>IF(ISBLANK(P1),IFERROR(1/0),(confirmed!P2-confirmed!O2))</f>
        <v>4</v>
      </c>
      <c r="Q2" s="4">
        <f>IF(ISBLANK(Q1),IFERROR(1/0),(confirmed!Q2-confirmed!P2))</f>
        <v>18</v>
      </c>
      <c r="R2" s="4">
        <f>IF(ISBLANK(R1),IFERROR(1/0),(confirmed!R2-confirmed!Q2))</f>
        <v>25</v>
      </c>
      <c r="S2" s="4">
        <f>IF(ISBLANK(S1),IFERROR(1/0),(confirmed!S2-confirmed!R2))</f>
        <v>21</v>
      </c>
      <c r="T2" s="4">
        <f>IF(ISBLANK(T1),IFERROR(1/0),(confirmed!T2-confirmed!S2))</f>
        <v>23</v>
      </c>
      <c r="U2" s="4">
        <f>IF(ISBLANK(U1),IFERROR(1/0),(confirmed!U2-confirmed!T2))</f>
        <v>79</v>
      </c>
      <c r="V2" s="4">
        <f>IF(ISBLANK(V1),IFERROR(1/0),(confirmed!V2-confirmed!U2))</f>
        <v>34</v>
      </c>
      <c r="W2" s="4">
        <f>IF(ISBLANK(W1),IFERROR(1/0),(confirmed!W2-confirmed!V2))</f>
        <v>57</v>
      </c>
      <c r="X2" s="4">
        <f>IF(ISBLANK(X1),IFERROR(1/0),(confirmed!X2-confirmed!W2))</f>
        <v>137</v>
      </c>
      <c r="Y2" s="4">
        <f>IF(ISBLANK(Y1),IFERROR(1/0),(confirmed!Y2-confirmed!X2))</f>
        <v>193</v>
      </c>
      <c r="Z2" s="4">
        <f>IF(ISBLANK(Z1),IFERROR(1/0),(confirmed!Z2-confirmed!Y2))</f>
        <v>283</v>
      </c>
      <c r="AA2" s="4">
        <f>IF(ISBLANK(AA1),IFERROR(1/0),(confirmed!AA2-confirmed!Z2))</f>
        <v>224</v>
      </c>
      <c r="AB2" s="4">
        <f>IF(ISBLANK(AB1),IFERROR(1/0),(confirmed!AB2-confirmed!AA2))</f>
        <v>418</v>
      </c>
      <c r="AC2" s="4">
        <f>IF(ISBLANK(AC1),IFERROR(1/0),(confirmed!AC2-confirmed!AB2))</f>
        <v>345</v>
      </c>
      <c r="AD2" s="4">
        <f>IF(ISBLANK(AD1),IFERROR(1/0),(confirmed!AD2-confirmed!AC2))</f>
        <v>310</v>
      </c>
      <c r="AE2" s="4">
        <f>IF(ISBLANK(AE1),IFERROR(1/0),(confirmed!AE2-confirmed!AD2))</f>
        <v>232</v>
      </c>
      <c r="AF2" s="4">
        <f>IF(ISBLANK(AF1),IFERROR(1/0),(confirmed!AF2-confirmed!AE2))</f>
        <v>482</v>
      </c>
      <c r="AG2" s="4">
        <f>IF(ISBLANK(AG1),IFERROR(1/0),(confirmed!AG2-confirmed!AF2))</f>
        <v>502</v>
      </c>
      <c r="AH2" s="4">
        <f>IF(ISBLANK(AH1),IFERROR(1/0),(confirmed!AH2-confirmed!AG2))</f>
        <v>487</v>
      </c>
      <c r="AI2" s="4">
        <f>IF(ISBLANK(AI1),IFERROR(1/0),(confirmed!AI2-confirmed!AH2))</f>
        <v>352</v>
      </c>
      <c r="AJ2" s="4">
        <f>IF(ISBLANK(AJ1),IFERROR(1/0),(confirmed!AJ2-confirmed!AI2))</f>
        <v>323</v>
      </c>
      <c r="AK2" s="4">
        <f>IF(ISBLANK(AK1),IFERROR(1/0),(confirmed!AK2-confirmed!AJ2))</f>
        <v>1138</v>
      </c>
      <c r="AL2" s="4">
        <f>IF(ISBLANK(AL1),IFERROR(1/0),(confirmed!AL2-confirmed!AK2))</f>
        <v>1119</v>
      </c>
      <c r="AM2" s="4">
        <f>IF(ISBLANK(AM1),IFERROR(1/0),(confirmed!AM2-confirmed!AL2))</f>
        <v>1074</v>
      </c>
      <c r="AN2" s="4">
        <f>IF(ISBLANK(AN1),IFERROR(1/0),(confirmed!AN2-confirmed!AM2))</f>
        <v>1146</v>
      </c>
      <c r="AO2" s="4">
        <f>IF(ISBLANK(AO1),IFERROR(1/0),(confirmed!AO2-confirmed!AN2))</f>
        <v>1222</v>
      </c>
      <c r="AP2" s="4">
        <f>IF(ISBLANK(AP1),IFERROR(1/0),(confirmed!AP2-confirmed!AO2))</f>
        <v>852</v>
      </c>
      <c r="AQ2" s="4">
        <f>IF(ISBLANK(AQ1),IFERROR(1/0),(confirmed!AQ2-confirmed!AP2))</f>
        <v>926</v>
      </c>
      <c r="AR2" s="4">
        <f>IF(ISBLANK(AR1),IFERROR(1/0),(confirmed!AR2-confirmed!AQ2))</f>
        <v>1661</v>
      </c>
      <c r="AS2" s="4">
        <f>IF(ISBLANK(AS1),IFERROR(1/0),(confirmed!AS2-confirmed!AR2))</f>
        <v>2210</v>
      </c>
      <c r="AT2" s="4">
        <f>IF(ISBLANK(AT1),IFERROR(1/0),(confirmed!AT2-confirmed!AS2))</f>
        <v>1930</v>
      </c>
      <c r="AU2" s="4">
        <f>IF(ISBLANK(AU1),IFERROR(1/0),(confirmed!AU2-confirmed!AT2))</f>
        <v>1781</v>
      </c>
      <c r="AV2" s="4">
        <f>IF(ISBLANK(AV1),IFERROR(1/0),(confirmed!AV2-confirmed!AU2))</f>
        <v>1089</v>
      </c>
      <c r="AW2" s="4">
        <f>IF(ISBLANK(AW1),IFERROR(1/0),(confirmed!AW2-confirmed!AV2))</f>
        <v>1442</v>
      </c>
      <c r="AX2" s="4">
        <f>IF(ISBLANK(AX1),IFERROR(1/0),(confirmed!AX2-confirmed!AW2))</f>
        <v>1261</v>
      </c>
      <c r="AY2" s="4">
        <f>IF(ISBLANK(AY1),IFERROR(1/0),(confirmed!AY2-confirmed!AX2))</f>
        <v>1832</v>
      </c>
      <c r="AZ2" s="4">
        <f>IF(ISBLANK(AZ1),IFERROR(1/0),(confirmed!AZ2-confirmed!AY2))</f>
        <v>3058</v>
      </c>
      <c r="BA2" s="4">
        <f>IF(ISBLANK(BA1),IFERROR(1/0),(confirmed!BA2-confirmed!AZ2))</f>
        <v>2105</v>
      </c>
      <c r="BB2" s="4">
        <f>IF(ISBLANK(BB1),IFERROR(1/0),(confirmed!BB2-confirmed!BA2))</f>
        <v>3257</v>
      </c>
      <c r="BC2" s="4">
        <f>IF(ISBLANK(BC1),IFERROR(1/0),(confirmed!BC2-confirmed!BB2))</f>
        <v>2917</v>
      </c>
      <c r="BD2" s="4">
        <f>IF(ISBLANK(BD1),IFERROR(1/0),(confirmed!BD2-confirmed!BC2))</f>
        <v>2055</v>
      </c>
      <c r="BE2" s="4">
        <f>IF(ISBLANK(BE1),IFERROR(1/0),(confirmed!BE2-confirmed!BD2))</f>
        <v>1927</v>
      </c>
      <c r="BF2" s="4">
        <f>IF(ISBLANK(BF1),IFERROR(1/0),(confirmed!BF2-confirmed!BE2))</f>
        <v>2498</v>
      </c>
      <c r="BG2" s="4">
        <f>IF(ISBLANK(BG1),IFERROR(1/0),(confirmed!BG2-confirmed!BF2))</f>
        <v>2678</v>
      </c>
      <c r="BH2" s="4">
        <f>IF(ISBLANK(BH1),IFERROR(1/0),(confirmed!BH2-confirmed!BG2))</f>
        <v>3735</v>
      </c>
      <c r="BI2" s="4">
        <f>IF(ISBLANK(BI1),IFERROR(1/0),(confirmed!BI2-confirmed!BH2))</f>
        <v>3503</v>
      </c>
      <c r="BJ2" s="4">
        <f>IF(ISBLANK(BJ1),IFERROR(1/0),(confirmed!BN2-confirmed!BI2))</f>
        <v>-52995</v>
      </c>
      <c r="BK2" s="4">
        <f>IF(ISBLANK(BK1),IFERROR(1/0),(confirmed!BO2-confirmed!BN2))</f>
        <v>0</v>
      </c>
      <c r="BL2" s="4">
        <f>IF(ISBLANK(BL1),IFERROR(1/0),(confirmed!BP2-confirmed!BO2))</f>
        <v>0</v>
      </c>
      <c r="BM2" s="4" t="str">
        <f>IF(ISBLANK(BM1),IFERROR(1/0),(confirmed!BQ2-confirmed!BP2))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IF(ISBLANK(D2),IFERROR(1/0),(confirmed!D3-confirmed!C3))</f>
        <v>0</v>
      </c>
      <c r="E3" s="6">
        <f>IF(ISBLANK(E2),IFERROR(1/0),(confirmed!E3-confirmed!D3))</f>
        <v>0</v>
      </c>
      <c r="F3" s="6">
        <f>IF(ISBLANK(F2),IFERROR(1/0),(confirmed!F3-confirmed!E3))</f>
        <v>0</v>
      </c>
      <c r="G3" s="6">
        <f>IF(ISBLANK(G2),IFERROR(1/0),(confirmed!G3-confirmed!F3))</f>
        <v>0</v>
      </c>
      <c r="H3" s="6">
        <f>IF(ISBLANK(H2),IFERROR(1/0),(confirmed!H3-confirmed!G3))</f>
        <v>0</v>
      </c>
      <c r="I3" s="6">
        <f>IF(ISBLANK(I2),IFERROR(1/0),(confirmed!I3-confirmed!H3))</f>
        <v>0</v>
      </c>
      <c r="J3" s="6">
        <f>IF(ISBLANK(J2),IFERROR(1/0),(confirmed!J3-confirmed!I3))</f>
        <v>0</v>
      </c>
      <c r="K3" s="6">
        <f>IF(ISBLANK(K2),IFERROR(1/0),(confirmed!K3-confirmed!J3))</f>
        <v>0</v>
      </c>
      <c r="L3" s="6">
        <f>IF(ISBLANK(L2),IFERROR(1/0),(confirmed!L3-confirmed!K3))</f>
        <v>0</v>
      </c>
      <c r="M3" s="6">
        <f>IF(ISBLANK(M2),IFERROR(1/0),(confirmed!M3-confirmed!L3))</f>
        <v>0</v>
      </c>
      <c r="N3" s="6">
        <f>IF(ISBLANK(N2),IFERROR(1/0),(confirmed!N3-confirmed!M3))</f>
        <v>0</v>
      </c>
      <c r="O3" s="6">
        <f>IF(ISBLANK(O2),IFERROR(1/0),(confirmed!O3-confirmed!N3))</f>
        <v>0</v>
      </c>
      <c r="P3" s="6">
        <f>IF(ISBLANK(P2),IFERROR(1/0),(confirmed!P3-confirmed!O3))</f>
        <v>0</v>
      </c>
      <c r="Q3" s="6">
        <f>IF(ISBLANK(Q2),IFERROR(1/0),(confirmed!Q3-confirmed!P3))</f>
        <v>0</v>
      </c>
      <c r="R3" s="6">
        <f>IF(ISBLANK(R2),IFERROR(1/0),(confirmed!R3-confirmed!Q3))</f>
        <v>0</v>
      </c>
      <c r="S3" s="6">
        <f>IF(ISBLANK(S2),IFERROR(1/0),(confirmed!S3-confirmed!R3))</f>
        <v>0</v>
      </c>
      <c r="T3" s="6">
        <f>IF(ISBLANK(T2),IFERROR(1/0),(confirmed!T3-confirmed!S3))</f>
        <v>0</v>
      </c>
      <c r="U3" s="6">
        <f>IF(ISBLANK(U2),IFERROR(1/0),(confirmed!U3-confirmed!T3))</f>
        <v>0</v>
      </c>
      <c r="V3" s="6">
        <f>IF(ISBLANK(V2),IFERROR(1/0),(confirmed!V3-confirmed!U3))</f>
        <v>0</v>
      </c>
      <c r="W3" s="6">
        <f>IF(ISBLANK(W2),IFERROR(1/0),(confirmed!W3-confirmed!V3))</f>
        <v>0</v>
      </c>
      <c r="X3" s="6">
        <f>IF(ISBLANK(X2),IFERROR(1/0),(confirmed!X3-confirmed!W3))</f>
        <v>0</v>
      </c>
      <c r="Y3" s="6">
        <f>IF(ISBLANK(Y2),IFERROR(1/0),(confirmed!Y3-confirmed!X3))</f>
        <v>3</v>
      </c>
      <c r="Z3" s="6">
        <f>IF(ISBLANK(Z2),IFERROR(1/0),(confirmed!Z3-confirmed!Y3))</f>
        <v>4</v>
      </c>
      <c r="AA3" s="6">
        <f>IF(ISBLANK(AA2),IFERROR(1/0),(confirmed!AA3-confirmed!Z3))</f>
        <v>2</v>
      </c>
      <c r="AB3" s="6">
        <f>IF(ISBLANK(AB2),IFERROR(1/0),(confirmed!AB3-confirmed!AA3))</f>
        <v>2</v>
      </c>
      <c r="AC3" s="6">
        <f>IF(ISBLANK(AC2),IFERROR(1/0),(confirmed!AC3-confirmed!AB3))</f>
        <v>0</v>
      </c>
      <c r="AD3" s="6">
        <f>IF(ISBLANK(AD2),IFERROR(1/0),(confirmed!AD3-confirmed!AC3))</f>
        <v>6</v>
      </c>
      <c r="AE3" s="6">
        <f>IF(ISBLANK(AE2),IFERROR(1/0),(confirmed!AE3-confirmed!AD3))</f>
        <v>6</v>
      </c>
      <c r="AF3" s="6">
        <f>IF(ISBLANK(AF2),IFERROR(1/0),(confirmed!AF3-confirmed!AE3))</f>
        <v>1</v>
      </c>
      <c r="AG3" s="6">
        <f>IF(ISBLANK(AG2),IFERROR(1/0),(confirmed!AG3-confirmed!AF3))</f>
        <v>1</v>
      </c>
      <c r="AH3" s="6">
        <f>IF(ISBLANK(AH2),IFERROR(1/0),(confirmed!AH3-confirmed!AG3))</f>
        <v>0</v>
      </c>
      <c r="AI3" s="6">
        <f>IF(ISBLANK(AI2),IFERROR(1/0),(confirmed!AI3-confirmed!AH3))</f>
        <v>9</v>
      </c>
      <c r="AJ3" s="6">
        <f>IF(ISBLANK(AJ2),IFERROR(1/0),(confirmed!AJ3-confirmed!AI3))</f>
        <v>8</v>
      </c>
      <c r="AK3" s="6">
        <f>IF(ISBLANK(AK2),IFERROR(1/0),(confirmed!AK3-confirmed!AJ3))</f>
        <v>0</v>
      </c>
      <c r="AL3" s="6">
        <f>IF(ISBLANK(AL2),IFERROR(1/0),(confirmed!AL3-confirmed!AK3))</f>
        <v>1</v>
      </c>
      <c r="AM3" s="6">
        <f>IF(ISBLANK(AM2),IFERROR(1/0),(confirmed!AM3-confirmed!AL3))</f>
        <v>0</v>
      </c>
      <c r="AN3" s="6">
        <f>IF(ISBLANK(AN2),IFERROR(1/0),(confirmed!AN3-confirmed!AM3))</f>
        <v>3</v>
      </c>
      <c r="AO3" s="6">
        <f>IF(ISBLANK(AO2),IFERROR(1/0),(confirmed!AO3-confirmed!AN3))</f>
        <v>0</v>
      </c>
      <c r="AP3" s="6">
        <f>IF(ISBLANK(AP2),IFERROR(1/0),(confirmed!AP3-confirmed!AO3))</f>
        <v>2</v>
      </c>
      <c r="AQ3" s="6">
        <f>IF(ISBLANK(AQ2),IFERROR(1/0),(confirmed!AQ3-confirmed!AP3))</f>
        <v>2</v>
      </c>
      <c r="AR3" s="6">
        <f>IF(ISBLANK(AR2),IFERROR(1/0),(confirmed!AR3-confirmed!AQ3))</f>
        <v>0</v>
      </c>
      <c r="AS3" s="6">
        <f>IF(ISBLANK(AS2),IFERROR(1/0),(confirmed!AS3-confirmed!AR3))</f>
        <v>4</v>
      </c>
      <c r="AT3" s="6">
        <f>IF(ISBLANK(AT2),IFERROR(1/0),(confirmed!AT3-confirmed!AS3))</f>
        <v>8</v>
      </c>
      <c r="AU3" s="6">
        <f>IF(ISBLANK(AU2),IFERROR(1/0),(confirmed!AU3-confirmed!AT3))</f>
        <v>8</v>
      </c>
      <c r="AV3" s="6">
        <f>IF(ISBLANK(AV2),IFERROR(1/0),(confirmed!AV3-confirmed!AU3))</f>
        <v>2</v>
      </c>
      <c r="AW3" s="6">
        <f>IF(ISBLANK(AW2),IFERROR(1/0),(confirmed!AW3-confirmed!AV3))</f>
        <v>5</v>
      </c>
      <c r="AX3" s="6">
        <f>IF(ISBLANK(AX2),IFERROR(1/0),(confirmed!AX3-confirmed!AW3))</f>
        <v>13</v>
      </c>
      <c r="AY3" s="6">
        <f>IF(ISBLANK(AY2),IFERROR(1/0),(confirmed!AY3-confirmed!AX3))</f>
        <v>9</v>
      </c>
      <c r="AZ3" s="6">
        <f>IF(ISBLANK(AZ2),IFERROR(1/0),(confirmed!AZ3-confirmed!AY3))</f>
        <v>2</v>
      </c>
      <c r="BA3" s="6">
        <f>IF(ISBLANK(BA2),IFERROR(1/0),(confirmed!BA3-confirmed!AZ3))</f>
        <v>9</v>
      </c>
      <c r="BB3" s="6">
        <f>IF(ISBLANK(BB2),IFERROR(1/0),(confirmed!BB3-confirmed!BA3))</f>
        <v>25</v>
      </c>
      <c r="BC3" s="6">
        <f>IF(ISBLANK(BC2),IFERROR(1/0),(confirmed!BC3-confirmed!BB3))</f>
        <v>7</v>
      </c>
      <c r="BD3" s="6">
        <f>IF(ISBLANK(BD2),IFERROR(1/0),(confirmed!BD3-confirmed!BC3))</f>
        <v>21</v>
      </c>
      <c r="BE3" s="6">
        <f>IF(ISBLANK(BE2),IFERROR(1/0),(confirmed!BE3-confirmed!BD3))</f>
        <v>13</v>
      </c>
      <c r="BF3" s="6">
        <f>IF(ISBLANK(BF2),IFERROR(1/0),(confirmed!BF3-confirmed!BE3))</f>
        <v>19</v>
      </c>
      <c r="BG3" s="6">
        <f>IF(ISBLANK(BG2),IFERROR(1/0),(confirmed!BG3-confirmed!BF3))</f>
        <v>19</v>
      </c>
      <c r="BH3" s="6">
        <f>IF(ISBLANK(BH2),IFERROR(1/0),(confirmed!BH3-confirmed!BG3))</f>
        <v>13</v>
      </c>
      <c r="BI3" s="6">
        <f>IF(ISBLANK(BI2),IFERROR(1/0),(confirmed!BI3-confirmed!BH3))</f>
        <v>7</v>
      </c>
      <c r="BJ3" s="6">
        <f>IF(ISBLANK(BJ2),IFERROR(1/0),(confirmed!BN3-confirmed!BI3))</f>
        <v>-234</v>
      </c>
      <c r="BK3" s="6">
        <f>IF(ISBLANK(BK2),IFERROR(1/0),(confirmed!BO3-confirmed!BN3))</f>
        <v>0</v>
      </c>
      <c r="BL3" s="6">
        <f>IF(ISBLANK(BL2),IFERROR(1/0),(confirmed!BP3-confirmed!BO3))</f>
        <v>0</v>
      </c>
      <c r="BM3" s="6" t="str">
        <f>IF(ISBLANK(BM2),IFERROR(1/0),(confirmed!BQ3-confirmed!BP3))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IF(ISBLANK(D3),IFERROR(1/0),(confirmed!D4-confirmed!C4))</f>
        <v>0</v>
      </c>
      <c r="E4" s="6">
        <f>IF(ISBLANK(E3),IFERROR(1/0),(confirmed!E4-confirmed!D4))</f>
        <v>0</v>
      </c>
      <c r="F4" s="6">
        <f>IF(ISBLANK(F3),IFERROR(1/0),(confirmed!F4-confirmed!E4))</f>
        <v>0</v>
      </c>
      <c r="G4" s="6">
        <f>IF(ISBLANK(G3),IFERROR(1/0),(confirmed!G4-confirmed!F4))</f>
        <v>0</v>
      </c>
      <c r="H4" s="6">
        <f>IF(ISBLANK(H3),IFERROR(1/0),(confirmed!H4-confirmed!G4))</f>
        <v>0</v>
      </c>
      <c r="I4" s="6">
        <f>IF(ISBLANK(I3),IFERROR(1/0),(confirmed!I4-confirmed!H4))</f>
        <v>0</v>
      </c>
      <c r="J4" s="6">
        <f>IF(ISBLANK(J3),IFERROR(1/0),(confirmed!J4-confirmed!I4))</f>
        <v>0</v>
      </c>
      <c r="K4" s="6">
        <f>IF(ISBLANK(K3),IFERROR(1/0),(confirmed!K4-confirmed!J4))</f>
        <v>0</v>
      </c>
      <c r="L4" s="6">
        <f>IF(ISBLANK(L3),IFERROR(1/0),(confirmed!L4-confirmed!K4))</f>
        <v>0</v>
      </c>
      <c r="M4" s="6">
        <f>IF(ISBLANK(M3),IFERROR(1/0),(confirmed!M4-confirmed!L4))</f>
        <v>0</v>
      </c>
      <c r="N4" s="6">
        <f>IF(ISBLANK(N3),IFERROR(1/0),(confirmed!N4-confirmed!M4))</f>
        <v>0</v>
      </c>
      <c r="O4" s="6">
        <f>IF(ISBLANK(O3),IFERROR(1/0),(confirmed!O4-confirmed!N4))</f>
        <v>0</v>
      </c>
      <c r="P4" s="6">
        <f>IF(ISBLANK(P3),IFERROR(1/0),(confirmed!P4-confirmed!O4))</f>
        <v>0</v>
      </c>
      <c r="Q4" s="6">
        <f>IF(ISBLANK(Q3),IFERROR(1/0),(confirmed!Q4-confirmed!P4))</f>
        <v>0</v>
      </c>
      <c r="R4" s="6">
        <f>IF(ISBLANK(R3),IFERROR(1/0),(confirmed!R4-confirmed!Q4))</f>
        <v>0</v>
      </c>
      <c r="S4" s="6">
        <f>IF(ISBLANK(S3),IFERROR(1/0),(confirmed!S4-confirmed!R4))</f>
        <v>0</v>
      </c>
      <c r="T4" s="6">
        <f>IF(ISBLANK(T3),IFERROR(1/0),(confirmed!T4-confirmed!S4))</f>
        <v>0</v>
      </c>
      <c r="U4" s="6">
        <f>IF(ISBLANK(U3),IFERROR(1/0),(confirmed!U4-confirmed!T4))</f>
        <v>0</v>
      </c>
      <c r="V4" s="6">
        <f>IF(ISBLANK(V3),IFERROR(1/0),(confirmed!V4-confirmed!U4))</f>
        <v>0</v>
      </c>
      <c r="W4" s="6">
        <f>IF(ISBLANK(W3),IFERROR(1/0),(confirmed!W4-confirmed!V4))</f>
        <v>0</v>
      </c>
      <c r="X4" s="6">
        <f>IF(ISBLANK(X3),IFERROR(1/0),(confirmed!X4-confirmed!W4))</f>
        <v>0</v>
      </c>
      <c r="Y4" s="6">
        <f>IF(ISBLANK(Y3),IFERROR(1/0),(confirmed!Y4-confirmed!X4))</f>
        <v>0</v>
      </c>
      <c r="Z4" s="6">
        <f>IF(ISBLANK(Z3),IFERROR(1/0),(confirmed!Z4-confirmed!Y4))</f>
        <v>1</v>
      </c>
      <c r="AA4" s="6">
        <f>IF(ISBLANK(AA3),IFERROR(1/0),(confirmed!AA4-confirmed!Z4))</f>
        <v>0</v>
      </c>
      <c r="AB4" s="6">
        <f>IF(ISBLANK(AB3),IFERROR(1/0),(confirmed!AB4-confirmed!AA4))</f>
        <v>0</v>
      </c>
      <c r="AC4" s="6">
        <f>IF(ISBLANK(AC3),IFERROR(1/0),(confirmed!AC4-confirmed!AB4))</f>
        <v>0</v>
      </c>
      <c r="AD4" s="6">
        <f>IF(ISBLANK(AD3),IFERROR(1/0),(confirmed!AD4-confirmed!AC4))</f>
        <v>0</v>
      </c>
      <c r="AE4" s="6">
        <f>IF(ISBLANK(AE3),IFERROR(1/0),(confirmed!AE4-confirmed!AD4))</f>
        <v>0</v>
      </c>
      <c r="AF4" s="6">
        <f>IF(ISBLANK(AF3),IFERROR(1/0),(confirmed!AF4-confirmed!AE4))</f>
        <v>1</v>
      </c>
      <c r="AG4" s="6">
        <f>IF(ISBLANK(AG3),IFERROR(1/0),(confirmed!AG4-confirmed!AF4))</f>
        <v>0</v>
      </c>
      <c r="AH4" s="6">
        <f>IF(ISBLANK(AH3),IFERROR(1/0),(confirmed!AH4-confirmed!AG4))</f>
        <v>2</v>
      </c>
      <c r="AI4" s="6">
        <f>IF(ISBLANK(AI3),IFERROR(1/0),(confirmed!AI4-confirmed!AH4))</f>
        <v>0</v>
      </c>
      <c r="AJ4" s="6">
        <f>IF(ISBLANK(AJ3),IFERROR(1/0),(confirmed!AJ4-confirmed!AI4))</f>
        <v>4</v>
      </c>
      <c r="AK4" s="6">
        <f>IF(ISBLANK(AK3),IFERROR(1/0),(confirmed!AK4-confirmed!AJ4))</f>
        <v>2</v>
      </c>
      <c r="AL4" s="6">
        <f>IF(ISBLANK(AL3),IFERROR(1/0),(confirmed!AL4-confirmed!AK4))</f>
        <v>1</v>
      </c>
      <c r="AM4" s="6">
        <f>IF(ISBLANK(AM3),IFERROR(1/0),(confirmed!AM4-confirmed!AL4))</f>
        <v>0</v>
      </c>
      <c r="AN4" s="6">
        <f>IF(ISBLANK(AN3),IFERROR(1/0),(confirmed!AN4-confirmed!AM4))</f>
        <v>8</v>
      </c>
      <c r="AO4" s="6">
        <f>IF(ISBLANK(AO3),IFERROR(1/0),(confirmed!AO4-confirmed!AN4))</f>
        <v>9</v>
      </c>
      <c r="AP4" s="6">
        <f>IF(ISBLANK(AP3),IFERROR(1/0),(confirmed!AP4-confirmed!AO4))</f>
        <v>1</v>
      </c>
      <c r="AQ4" s="6">
        <f>IF(ISBLANK(AQ3),IFERROR(1/0),(confirmed!AQ4-confirmed!AP4))</f>
        <v>5</v>
      </c>
      <c r="AR4" s="6">
        <f>IF(ISBLANK(AR3),IFERROR(1/0),(confirmed!AR4-confirmed!AQ4))</f>
        <v>14</v>
      </c>
      <c r="AS4" s="6">
        <f>IF(ISBLANK(AS3),IFERROR(1/0),(confirmed!AS4-confirmed!AR4))</f>
        <v>59</v>
      </c>
      <c r="AT4" s="6">
        <f>IF(ISBLANK(AT3),IFERROR(1/0),(confirmed!AT4-confirmed!AS4))</f>
        <v>21</v>
      </c>
      <c r="AU4" s="6">
        <f>IF(ISBLANK(AU3),IFERROR(1/0),(confirmed!AU4-confirmed!AT4))</f>
        <v>38</v>
      </c>
      <c r="AV4" s="6">
        <f>IF(ISBLANK(AV3),IFERROR(1/0),(confirmed!AV4-confirmed!AU4))</f>
        <v>27</v>
      </c>
      <c r="AW4" s="6">
        <f>IF(ISBLANK(AW3),IFERROR(1/0),(confirmed!AW4-confirmed!AV4))</f>
        <v>37</v>
      </c>
      <c r="AX4" s="6">
        <f>IF(ISBLANK(AX3),IFERROR(1/0),(confirmed!AX4-confirmed!AW4))</f>
        <v>12</v>
      </c>
      <c r="AY4" s="6">
        <f>IF(ISBLANK(AY3),IFERROR(1/0),(confirmed!AY4-confirmed!AX4))</f>
        <v>65</v>
      </c>
      <c r="AZ4" s="6">
        <f>IF(ISBLANK(AZ3),IFERROR(1/0),(confirmed!AZ4-confirmed!AY4))</f>
        <v>27</v>
      </c>
      <c r="BA4" s="6">
        <f>IF(ISBLANK(BA3),IFERROR(1/0),(confirmed!BA4-confirmed!AZ4))</f>
        <v>28</v>
      </c>
      <c r="BB4" s="6">
        <f>IF(ISBLANK(BB3),IFERROR(1/0),(confirmed!BB4-confirmed!BA4))</f>
        <v>8</v>
      </c>
      <c r="BC4" s="6">
        <f>IF(ISBLANK(BC3),IFERROR(1/0),(confirmed!BC4-confirmed!BB4))</f>
        <v>23</v>
      </c>
      <c r="BD4" s="6">
        <f>IF(ISBLANK(BD3),IFERROR(1/0),(confirmed!BD4-confirmed!BC4))</f>
        <v>23</v>
      </c>
      <c r="BE4" s="6">
        <f>IF(ISBLANK(BE3),IFERROR(1/0),(confirmed!BE4-confirmed!BD4))</f>
        <v>17</v>
      </c>
      <c r="BF4" s="6">
        <f>IF(ISBLANK(BF3),IFERROR(1/0),(confirmed!BF4-confirmed!BE4))</f>
        <v>24</v>
      </c>
      <c r="BG4" s="6">
        <f>IF(ISBLANK(BG3),IFERROR(1/0),(confirmed!BG4-confirmed!BF4))</f>
        <v>22</v>
      </c>
      <c r="BH4" s="6">
        <f>IF(ISBLANK(BH3),IFERROR(1/0),(confirmed!BH4-confirmed!BG4))</f>
        <v>69</v>
      </c>
      <c r="BI4" s="6">
        <f>IF(ISBLANK(BI3),IFERROR(1/0),(confirmed!BI4-confirmed!BH4))</f>
        <v>85</v>
      </c>
      <c r="BJ4" s="6">
        <f>IF(ISBLANK(BJ3),IFERROR(1/0),(confirmed!BN4-confirmed!BI4))</f>
        <v>-633</v>
      </c>
      <c r="BK4" s="6">
        <f>IF(ISBLANK(BK3),IFERROR(1/0),(confirmed!BO4-confirmed!BN4))</f>
        <v>0</v>
      </c>
      <c r="BL4" s="6">
        <f>IF(ISBLANK(BL3),IFERROR(1/0),(confirmed!BP4-confirmed!BO4))</f>
        <v>0</v>
      </c>
      <c r="BM4" s="6" t="str">
        <f>IF(ISBLANK(BM3),IFERROR(1/0),(confirmed!BQ4-confirmed!BP4))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IF(ISBLANK(D4),IFERROR(1/0),(confirmed!D5-confirmed!C5))</f>
        <v>0</v>
      </c>
      <c r="E5" s="6">
        <f>IF(ISBLANK(E4),IFERROR(1/0),(confirmed!E5-confirmed!D5))</f>
        <v>0</v>
      </c>
      <c r="F5" s="6">
        <f>IF(ISBLANK(F4),IFERROR(1/0),(confirmed!F5-confirmed!E5))</f>
        <v>0</v>
      </c>
      <c r="G5" s="6">
        <f>IF(ISBLANK(G4),IFERROR(1/0),(confirmed!G5-confirmed!F5))</f>
        <v>0</v>
      </c>
      <c r="H5" s="6">
        <f>IF(ISBLANK(H4),IFERROR(1/0),(confirmed!H5-confirmed!G5))</f>
        <v>0</v>
      </c>
      <c r="I5" s="6">
        <f>IF(ISBLANK(I4),IFERROR(1/0),(confirmed!I5-confirmed!H5))</f>
        <v>0</v>
      </c>
      <c r="J5" s="6">
        <f>IF(ISBLANK(J4),IFERROR(1/0),(confirmed!J5-confirmed!I5))</f>
        <v>0</v>
      </c>
      <c r="K5" s="6">
        <f>IF(ISBLANK(K4),IFERROR(1/0),(confirmed!K5-confirmed!J5))</f>
        <v>0</v>
      </c>
      <c r="L5" s="6">
        <f>IF(ISBLANK(L4),IFERROR(1/0),(confirmed!L5-confirmed!K5))</f>
        <v>0</v>
      </c>
      <c r="M5" s="6">
        <f>IF(ISBLANK(M4),IFERROR(1/0),(confirmed!M5-confirmed!L5))</f>
        <v>0</v>
      </c>
      <c r="N5" s="6">
        <f>IF(ISBLANK(N4),IFERROR(1/0),(confirmed!N5-confirmed!M5))</f>
        <v>0</v>
      </c>
      <c r="O5" s="6">
        <f>IF(ISBLANK(O4),IFERROR(1/0),(confirmed!O5-confirmed!N5))</f>
        <v>0</v>
      </c>
      <c r="P5" s="6">
        <f>IF(ISBLANK(P4),IFERROR(1/0),(confirmed!P5-confirmed!O5))</f>
        <v>0</v>
      </c>
      <c r="Q5" s="6">
        <f>IF(ISBLANK(Q4),IFERROR(1/0),(confirmed!Q5-confirmed!P5))</f>
        <v>0</v>
      </c>
      <c r="R5" s="6">
        <f>IF(ISBLANK(R4),IFERROR(1/0),(confirmed!R5-confirmed!Q5))</f>
        <v>0</v>
      </c>
      <c r="S5" s="6">
        <f>IF(ISBLANK(S4),IFERROR(1/0),(confirmed!S5-confirmed!R5))</f>
        <v>0</v>
      </c>
      <c r="T5" s="6">
        <f>IF(ISBLANK(T4),IFERROR(1/0),(confirmed!T5-confirmed!S5))</f>
        <v>0</v>
      </c>
      <c r="U5" s="6">
        <f>IF(ISBLANK(U4),IFERROR(1/0),(confirmed!U5-confirmed!T5))</f>
        <v>1</v>
      </c>
      <c r="V5" s="6">
        <f>IF(ISBLANK(V4),IFERROR(1/0),(confirmed!V5-confirmed!U5))</f>
        <v>0</v>
      </c>
      <c r="W5" s="6">
        <f>IF(ISBLANK(W4),IFERROR(1/0),(confirmed!W5-confirmed!V5))</f>
        <v>0</v>
      </c>
      <c r="X5" s="6">
        <f>IF(ISBLANK(X4),IFERROR(1/0),(confirmed!X5-confirmed!W5))</f>
        <v>0</v>
      </c>
      <c r="Y5" s="6">
        <f>IF(ISBLANK(Y4),IFERROR(1/0),(confirmed!Y5-confirmed!X5))</f>
        <v>2</v>
      </c>
      <c r="Z5" s="6">
        <f>IF(ISBLANK(Z4),IFERROR(1/0),(confirmed!Z5-confirmed!Y5))</f>
        <v>0</v>
      </c>
      <c r="AA5" s="6">
        <f>IF(ISBLANK(AA4),IFERROR(1/0),(confirmed!AA5-confirmed!Z5))</f>
        <v>8</v>
      </c>
      <c r="AB5" s="6">
        <f>IF(ISBLANK(AB4),IFERROR(1/0),(confirmed!AB5-confirmed!AA5))</f>
        <v>15</v>
      </c>
      <c r="AC5" s="6">
        <f>IF(ISBLANK(AC4),IFERROR(1/0),(confirmed!AC5-confirmed!AB5))</f>
        <v>6</v>
      </c>
      <c r="AD5" s="6">
        <f>IF(ISBLANK(AD4),IFERROR(1/0),(confirmed!AD5-confirmed!AC5))</f>
        <v>15</v>
      </c>
      <c r="AE5" s="6">
        <f>IF(ISBLANK(AE4),IFERROR(1/0),(confirmed!AE5-confirmed!AD5))</f>
        <v>7</v>
      </c>
      <c r="AF5" s="6">
        <f>IF(ISBLANK(AF4),IFERROR(1/0),(confirmed!AF5-confirmed!AE5))</f>
        <v>13</v>
      </c>
      <c r="AG5" s="6">
        <f>IF(ISBLANK(AG4),IFERROR(1/0),(confirmed!AG5-confirmed!AF5))</f>
        <v>14</v>
      </c>
      <c r="AH5" s="6">
        <f>IF(ISBLANK(AH4),IFERROR(1/0),(confirmed!AH5-confirmed!AG5))</f>
        <v>30</v>
      </c>
      <c r="AI5" s="6">
        <f>IF(ISBLANK(AI4),IFERROR(1/0),(confirmed!AI5-confirmed!AH5))</f>
        <v>29</v>
      </c>
      <c r="AJ5" s="6">
        <f>IF(ISBLANK(AJ4),IFERROR(1/0),(confirmed!AJ5-confirmed!AI5))</f>
        <v>11</v>
      </c>
      <c r="AK5" s="6">
        <f>IF(ISBLANK(AK4),IFERROR(1/0),(confirmed!AK5-confirmed!AJ5))</f>
        <v>24</v>
      </c>
      <c r="AL5" s="6">
        <f>IF(ISBLANK(AL4),IFERROR(1/0),(confirmed!AL5-confirmed!AK5))</f>
        <v>25</v>
      </c>
      <c r="AM5" s="6">
        <f>IF(ISBLANK(AM4),IFERROR(1/0),(confirmed!AM5-confirmed!AL5))</f>
        <v>29</v>
      </c>
      <c r="AN5" s="6">
        <f>IF(ISBLANK(AN4),IFERROR(1/0),(confirmed!AN5-confirmed!AM5))</f>
        <v>31</v>
      </c>
      <c r="AO5" s="6">
        <f>IF(ISBLANK(AO4),IFERROR(1/0),(confirmed!AO5-confirmed!AN5))</f>
        <v>51</v>
      </c>
      <c r="AP5" s="6">
        <f>IF(ISBLANK(AP4),IFERROR(1/0),(confirmed!AP5-confirmed!AO5))</f>
        <v>106</v>
      </c>
      <c r="AQ5" s="6">
        <f>IF(ISBLANK(AQ4),IFERROR(1/0),(confirmed!AQ5-confirmed!AP5))</f>
        <v>115</v>
      </c>
      <c r="AR5" s="6">
        <f>IF(ISBLANK(AR4),IFERROR(1/0),(confirmed!AR5-confirmed!AQ5))</f>
        <v>104</v>
      </c>
      <c r="AS5" s="6">
        <f>IF(ISBLANK(AS4),IFERROR(1/0),(confirmed!AS5-confirmed!AR5))</f>
        <v>168</v>
      </c>
      <c r="AT5" s="6">
        <f>IF(ISBLANK(AT4),IFERROR(1/0),(confirmed!AT5-confirmed!AS5))</f>
        <v>95</v>
      </c>
      <c r="AU5" s="6">
        <f>IF(ISBLANK(AU4),IFERROR(1/0),(confirmed!AU5-confirmed!AT5))</f>
        <v>82</v>
      </c>
      <c r="AV5" s="6">
        <f>IF(ISBLANK(AV4),IFERROR(1/0),(confirmed!AV5-confirmed!AU5))</f>
        <v>69</v>
      </c>
      <c r="AW5" s="6">
        <f>IF(ISBLANK(AW4),IFERROR(1/0),(confirmed!AW5-confirmed!AV5))</f>
        <v>156</v>
      </c>
      <c r="AX5" s="6">
        <f>IF(ISBLANK(AX4),IFERROR(1/0),(confirmed!AX5-confirmed!AW5))</f>
        <v>69</v>
      </c>
      <c r="AY5" s="6">
        <f>IF(ISBLANK(AY4),IFERROR(1/0),(confirmed!AY5-confirmed!AX5))</f>
        <v>209</v>
      </c>
      <c r="AZ5" s="6">
        <f>IF(ISBLANK(AZ4),IFERROR(1/0),(confirmed!AZ5-confirmed!AY5))</f>
        <v>70</v>
      </c>
      <c r="BA5" s="6">
        <f>IF(ISBLANK(BA4),IFERROR(1/0),(confirmed!BA5-confirmed!AZ5))</f>
        <v>165</v>
      </c>
      <c r="BB5" s="6">
        <f>IF(ISBLANK(BB4),IFERROR(1/0),(confirmed!BB5-confirmed!BA5))</f>
        <v>90</v>
      </c>
      <c r="BC5" s="6">
        <f>IF(ISBLANK(BC4),IFERROR(1/0),(confirmed!BC5-confirmed!BB5))</f>
        <v>88</v>
      </c>
      <c r="BD5" s="6">
        <f>IF(ISBLANK(BD4),IFERROR(1/0),(confirmed!BD5-confirmed!BC5))</f>
        <v>147</v>
      </c>
      <c r="BE5" s="6">
        <f>IF(ISBLANK(BE4),IFERROR(1/0),(confirmed!BE5-confirmed!BD5))</f>
        <v>116</v>
      </c>
      <c r="BF5" s="6">
        <f>IF(ISBLANK(BF4),IFERROR(1/0),(confirmed!BF5-confirmed!BE5))</f>
        <v>110</v>
      </c>
      <c r="BG5" s="6">
        <f>IF(ISBLANK(BG4),IFERROR(1/0),(confirmed!BG5-confirmed!BF5))</f>
        <v>209</v>
      </c>
      <c r="BH5" s="6">
        <f>IF(ISBLANK(BH4),IFERROR(1/0),(confirmed!BH5-confirmed!BG5))</f>
        <v>409</v>
      </c>
      <c r="BI5" s="6">
        <f>IF(ISBLANK(BI4),IFERROR(1/0),(confirmed!BI5-confirmed!BH5))</f>
        <v>306</v>
      </c>
      <c r="BJ5" s="6">
        <f>IF(ISBLANK(BJ4),IFERROR(1/0),(confirmed!BN5-confirmed!BI5))</f>
        <v>-3194</v>
      </c>
      <c r="BK5" s="6">
        <f>IF(ISBLANK(BK4),IFERROR(1/0),(confirmed!BO5-confirmed!BN5))</f>
        <v>0</v>
      </c>
      <c r="BL5" s="6">
        <f>IF(ISBLANK(BL4),IFERROR(1/0),(confirmed!BP5-confirmed!BO5))</f>
        <v>0</v>
      </c>
      <c r="BM5" s="6" t="str">
        <f>IF(ISBLANK(BM4),IFERROR(1/0),(confirmed!BQ5-confirmed!BP5))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IF(ISBLANK(D5),IFERROR(1/0),(confirmed!D6-confirmed!C6))</f>
        <v>0</v>
      </c>
      <c r="E6" s="6">
        <f>IF(ISBLANK(E5),IFERROR(1/0),(confirmed!E6-confirmed!D6))</f>
        <v>0</v>
      </c>
      <c r="F6" s="6">
        <f>IF(ISBLANK(F5),IFERROR(1/0),(confirmed!F6-confirmed!E6))</f>
        <v>0</v>
      </c>
      <c r="G6" s="6">
        <f>IF(ISBLANK(G5),IFERROR(1/0),(confirmed!G6-confirmed!F6))</f>
        <v>0</v>
      </c>
      <c r="H6" s="6">
        <f>IF(ISBLANK(H5),IFERROR(1/0),(confirmed!H6-confirmed!G6))</f>
        <v>0</v>
      </c>
      <c r="I6" s="6">
        <f>IF(ISBLANK(I5),IFERROR(1/0),(confirmed!I6-confirmed!H6))</f>
        <v>0</v>
      </c>
      <c r="J6" s="6">
        <f>IF(ISBLANK(J5),IFERROR(1/0),(confirmed!J6-confirmed!I6))</f>
        <v>0</v>
      </c>
      <c r="K6" s="6">
        <f>IF(ISBLANK(K5),IFERROR(1/0),(confirmed!K6-confirmed!J6))</f>
        <v>0</v>
      </c>
      <c r="L6" s="6">
        <f>IF(ISBLANK(L5),IFERROR(1/0),(confirmed!L6-confirmed!K6))</f>
        <v>0</v>
      </c>
      <c r="M6" s="6">
        <f>IF(ISBLANK(M5),IFERROR(1/0),(confirmed!M6-confirmed!L6))</f>
        <v>0</v>
      </c>
      <c r="N6" s="6">
        <f>IF(ISBLANK(N5),IFERROR(1/0),(confirmed!N6-confirmed!M6))</f>
        <v>0</v>
      </c>
      <c r="O6" s="6">
        <f>IF(ISBLANK(O5),IFERROR(1/0),(confirmed!O6-confirmed!N6))</f>
        <v>0</v>
      </c>
      <c r="P6" s="6">
        <f>IF(ISBLANK(P5),IFERROR(1/0),(confirmed!P6-confirmed!O6))</f>
        <v>0</v>
      </c>
      <c r="Q6" s="6">
        <f>IF(ISBLANK(Q5),IFERROR(1/0),(confirmed!Q6-confirmed!P6))</f>
        <v>0</v>
      </c>
      <c r="R6" s="6">
        <f>IF(ISBLANK(R5),IFERROR(1/0),(confirmed!R6-confirmed!Q6))</f>
        <v>0</v>
      </c>
      <c r="S6" s="6">
        <f>IF(ISBLANK(S5),IFERROR(1/0),(confirmed!S6-confirmed!R6))</f>
        <v>0</v>
      </c>
      <c r="T6" s="6">
        <f>IF(ISBLANK(T5),IFERROR(1/0),(confirmed!T6-confirmed!S6))</f>
        <v>0</v>
      </c>
      <c r="U6" s="6">
        <f>IF(ISBLANK(U5),IFERROR(1/0),(confirmed!U6-confirmed!T6))</f>
        <v>0</v>
      </c>
      <c r="V6" s="6">
        <f>IF(ISBLANK(V5),IFERROR(1/0),(confirmed!V6-confirmed!U6))</f>
        <v>0</v>
      </c>
      <c r="W6" s="6">
        <f>IF(ISBLANK(W5),IFERROR(1/0),(confirmed!W6-confirmed!V6))</f>
        <v>0</v>
      </c>
      <c r="X6" s="6">
        <f>IF(ISBLANK(X5),IFERROR(1/0),(confirmed!X6-confirmed!W6))</f>
        <v>0</v>
      </c>
      <c r="Y6" s="6">
        <f>IF(ISBLANK(Y5),IFERROR(1/0),(confirmed!Y6-confirmed!X6))</f>
        <v>1</v>
      </c>
      <c r="Z6" s="6">
        <f>IF(ISBLANK(Z5),IFERROR(1/0),(confirmed!Z6-confirmed!Y6))</f>
        <v>1</v>
      </c>
      <c r="AA6" s="6">
        <f>IF(ISBLANK(AA5),IFERROR(1/0),(confirmed!AA6-confirmed!Z6))</f>
        <v>0</v>
      </c>
      <c r="AB6" s="6">
        <f>IF(ISBLANK(AB5),IFERROR(1/0),(confirmed!AB6-confirmed!AA6))</f>
        <v>2</v>
      </c>
      <c r="AC6" s="6">
        <f>IF(ISBLANK(AC5),IFERROR(1/0),(confirmed!AC6-confirmed!AB6))</f>
        <v>1</v>
      </c>
      <c r="AD6" s="6">
        <f>IF(ISBLANK(AD5),IFERROR(1/0),(confirmed!AD6-confirmed!AC6))</f>
        <v>0</v>
      </c>
      <c r="AE6" s="6">
        <f>IF(ISBLANK(AE5),IFERROR(1/0),(confirmed!AE6-confirmed!AD6))</f>
        <v>2</v>
      </c>
      <c r="AF6" s="6">
        <f>IF(ISBLANK(AF5),IFERROR(1/0),(confirmed!AF6-confirmed!AE6))</f>
        <v>6</v>
      </c>
      <c r="AG6" s="6">
        <f>IF(ISBLANK(AG5),IFERROR(1/0),(confirmed!AG6-confirmed!AF6))</f>
        <v>0</v>
      </c>
      <c r="AH6" s="6">
        <f>IF(ISBLANK(AH5),IFERROR(1/0),(confirmed!AH6-confirmed!AG6))</f>
        <v>4</v>
      </c>
      <c r="AI6" s="6">
        <f>IF(ISBLANK(AI5),IFERROR(1/0),(confirmed!AI6-confirmed!AH6))</f>
        <v>1</v>
      </c>
      <c r="AJ6" s="6">
        <f>IF(ISBLANK(AJ5),IFERROR(1/0),(confirmed!AJ6-confirmed!AI6))</f>
        <v>3</v>
      </c>
      <c r="AK6" s="6">
        <f>IF(ISBLANK(AK5),IFERROR(1/0),(confirmed!AK6-confirmed!AJ6))</f>
        <v>11</v>
      </c>
      <c r="AL6" s="6">
        <f>IF(ISBLANK(AL5),IFERROR(1/0),(confirmed!AL6-confirmed!AK6))</f>
        <v>8</v>
      </c>
      <c r="AM6" s="6">
        <f>IF(ISBLANK(AM5),IFERROR(1/0),(confirmed!AM6-confirmed!AL6))</f>
        <v>6</v>
      </c>
      <c r="AN6" s="6">
        <f>IF(ISBLANK(AN5),IFERROR(1/0),(confirmed!AN6-confirmed!AM6))</f>
        <v>4</v>
      </c>
      <c r="AO6" s="6">
        <f>IF(ISBLANK(AO5),IFERROR(1/0),(confirmed!AO6-confirmed!AN6))</f>
        <v>30</v>
      </c>
      <c r="AP6" s="6">
        <f>IF(ISBLANK(AP5),IFERROR(1/0),(confirmed!AP6-confirmed!AO6))</f>
        <v>6</v>
      </c>
      <c r="AQ6" s="6">
        <f>IF(ISBLANK(AQ5),IFERROR(1/0),(confirmed!AQ6-confirmed!AP6))</f>
        <v>16</v>
      </c>
      <c r="AR6" s="6">
        <f>IF(ISBLANK(AR5),IFERROR(1/0),(confirmed!AR6-confirmed!AQ6))</f>
        <v>36</v>
      </c>
      <c r="AS6" s="6">
        <f>IF(ISBLANK(AS5),IFERROR(1/0),(confirmed!AS6-confirmed!AR6))</f>
        <v>29</v>
      </c>
      <c r="AT6" s="6">
        <f>IF(ISBLANK(AT5),IFERROR(1/0),(confirmed!AT6-confirmed!AS6))</f>
        <v>1</v>
      </c>
      <c r="AU6" s="6">
        <f>IF(ISBLANK(AU5),IFERROR(1/0),(confirmed!AU6-confirmed!AT6))</f>
        <v>2</v>
      </c>
      <c r="AV6" s="6">
        <f>IF(ISBLANK(AV5),IFERROR(1/0),(confirmed!AV6-confirmed!AU6))</f>
        <v>47</v>
      </c>
      <c r="AW6" s="6">
        <f>IF(ISBLANK(AW5),IFERROR(1/0),(confirmed!AW6-confirmed!AV6))</f>
        <v>29</v>
      </c>
      <c r="AX6" s="6">
        <f>IF(ISBLANK(AX5),IFERROR(1/0),(confirmed!AX6-confirmed!AW6))</f>
        <v>24</v>
      </c>
      <c r="AY6" s="6">
        <f>IF(ISBLANK(AY5),IFERROR(1/0),(confirmed!AY6-confirmed!AX6))</f>
        <v>53</v>
      </c>
      <c r="AZ6" s="6">
        <f>IF(ISBLANK(AZ5),IFERROR(1/0),(confirmed!AZ6-confirmed!AY6))</f>
        <v>61</v>
      </c>
      <c r="BA6" s="6">
        <f>IF(ISBLANK(BA5),IFERROR(1/0),(confirmed!BA6-confirmed!AZ6))</f>
        <v>54</v>
      </c>
      <c r="BB6" s="6">
        <f>IF(ISBLANK(BB5),IFERROR(1/0),(confirmed!BB6-confirmed!BA6))</f>
        <v>119</v>
      </c>
      <c r="BC6" s="6">
        <f>IF(ISBLANK(BC5),IFERROR(1/0),(confirmed!BC6-confirmed!BB6))</f>
        <v>83</v>
      </c>
      <c r="BD6" s="6">
        <f>IF(ISBLANK(BD5),IFERROR(1/0),(confirmed!BD6-confirmed!BC6))</f>
        <v>45</v>
      </c>
      <c r="BE6" s="6">
        <f>IF(ISBLANK(BE5),IFERROR(1/0),(confirmed!BE6-confirmed!BD6))</f>
        <v>217</v>
      </c>
      <c r="BF6" s="6">
        <f>IF(ISBLANK(BF5),IFERROR(1/0),(confirmed!BF6-confirmed!BE6))</f>
        <v>124</v>
      </c>
      <c r="BG6" s="6">
        <f>IF(ISBLANK(BG5),IFERROR(1/0),(confirmed!BG6-confirmed!BF6))</f>
        <v>169</v>
      </c>
      <c r="BH6" s="6">
        <f>IF(ISBLANK(BH5),IFERROR(1/0),(confirmed!BH6-confirmed!BG6))</f>
        <v>72</v>
      </c>
      <c r="BI6" s="6">
        <f>IF(ISBLANK(BI5),IFERROR(1/0),(confirmed!BI6-confirmed!BH6))</f>
        <v>179</v>
      </c>
      <c r="BJ6" s="6">
        <f>IF(ISBLANK(BJ5),IFERROR(1/0),(confirmed!BN6-confirmed!BI6))</f>
        <v>-1446</v>
      </c>
      <c r="BK6" s="6">
        <f>IF(ISBLANK(BK5),IFERROR(1/0),(confirmed!BO6-confirmed!BN6))</f>
        <v>0</v>
      </c>
      <c r="BL6" s="6">
        <f>IF(ISBLANK(BL5),IFERROR(1/0),(confirmed!BP6-confirmed!BO6))</f>
        <v>0</v>
      </c>
      <c r="BM6" s="6" t="str">
        <f>IF(ISBLANK(BM5),IFERROR(1/0),(confirmed!BQ6-confirmed!BP6))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IF(ISBLANK(D6),IFERROR(1/0),(confirmed!D7-confirmed!C7))</f>
        <v>0</v>
      </c>
      <c r="E7" s="6">
        <f>IF(ISBLANK(E6),IFERROR(1/0),(confirmed!E7-confirmed!D7))</f>
        <v>0</v>
      </c>
      <c r="F7" s="6">
        <f>IF(ISBLANK(F6),IFERROR(1/0),(confirmed!F7-confirmed!E7))</f>
        <v>0</v>
      </c>
      <c r="G7" s="6">
        <f>IF(ISBLANK(G6),IFERROR(1/0),(confirmed!G7-confirmed!F7))</f>
        <v>0</v>
      </c>
      <c r="H7" s="6">
        <f>IF(ISBLANK(H6),IFERROR(1/0),(confirmed!H7-confirmed!G7))</f>
        <v>0</v>
      </c>
      <c r="I7" s="6">
        <f>IF(ISBLANK(I6),IFERROR(1/0),(confirmed!I7-confirmed!H7))</f>
        <v>0</v>
      </c>
      <c r="J7" s="6">
        <f>IF(ISBLANK(J6),IFERROR(1/0),(confirmed!J7-confirmed!I7))</f>
        <v>0</v>
      </c>
      <c r="K7" s="6">
        <f>IF(ISBLANK(K6),IFERROR(1/0),(confirmed!K7-confirmed!J7))</f>
        <v>0</v>
      </c>
      <c r="L7" s="6">
        <f>IF(ISBLANK(L6),IFERROR(1/0),(confirmed!L7-confirmed!K7))</f>
        <v>0</v>
      </c>
      <c r="M7" s="6">
        <f>IF(ISBLANK(M6),IFERROR(1/0),(confirmed!M7-confirmed!L7))</f>
        <v>0</v>
      </c>
      <c r="N7" s="6">
        <f>IF(ISBLANK(N6),IFERROR(1/0),(confirmed!N7-confirmed!M7))</f>
        <v>0</v>
      </c>
      <c r="O7" s="6">
        <f>IF(ISBLANK(O6),IFERROR(1/0),(confirmed!O7-confirmed!N7))</f>
        <v>0</v>
      </c>
      <c r="P7" s="6">
        <f>IF(ISBLANK(P6),IFERROR(1/0),(confirmed!P7-confirmed!O7))</f>
        <v>0</v>
      </c>
      <c r="Q7" s="6">
        <f>IF(ISBLANK(Q6),IFERROR(1/0),(confirmed!Q7-confirmed!P7))</f>
        <v>0</v>
      </c>
      <c r="R7" s="6">
        <f>IF(ISBLANK(R6),IFERROR(1/0),(confirmed!R7-confirmed!Q7))</f>
        <v>0</v>
      </c>
      <c r="S7" s="6">
        <f>IF(ISBLANK(S6),IFERROR(1/0),(confirmed!S7-confirmed!R7))</f>
        <v>0</v>
      </c>
      <c r="T7" s="6">
        <f>IF(ISBLANK(T6),IFERROR(1/0),(confirmed!T7-confirmed!S7))</f>
        <v>0</v>
      </c>
      <c r="U7" s="6">
        <f>IF(ISBLANK(U6),IFERROR(1/0),(confirmed!U7-confirmed!T7))</f>
        <v>0</v>
      </c>
      <c r="V7" s="6">
        <f>IF(ISBLANK(V6),IFERROR(1/0),(confirmed!V7-confirmed!U7))</f>
        <v>0</v>
      </c>
      <c r="W7" s="6">
        <f>IF(ISBLANK(W6),IFERROR(1/0),(confirmed!W7-confirmed!V7))</f>
        <v>0</v>
      </c>
      <c r="X7" s="6">
        <f>IF(ISBLANK(X6),IFERROR(1/0),(confirmed!X7-confirmed!W7))</f>
        <v>0</v>
      </c>
      <c r="Y7" s="6">
        <f>IF(ISBLANK(Y6),IFERROR(1/0),(confirmed!Y7-confirmed!X7))</f>
        <v>0</v>
      </c>
      <c r="Z7" s="6">
        <f>IF(ISBLANK(Z6),IFERROR(1/0),(confirmed!Z7-confirmed!Y7))</f>
        <v>1</v>
      </c>
      <c r="AA7" s="6">
        <f>IF(ISBLANK(AA6),IFERROR(1/0),(confirmed!AA7-confirmed!Z7))</f>
        <v>0</v>
      </c>
      <c r="AB7" s="6">
        <f>IF(ISBLANK(AB6),IFERROR(1/0),(confirmed!AB7-confirmed!AA7))</f>
        <v>2</v>
      </c>
      <c r="AC7" s="6">
        <f>IF(ISBLANK(AC6),IFERROR(1/0),(confirmed!AC7-confirmed!AB7))</f>
        <v>0</v>
      </c>
      <c r="AD7" s="6">
        <f>IF(ISBLANK(AD6),IFERROR(1/0),(confirmed!AD7-confirmed!AC7))</f>
        <v>0</v>
      </c>
      <c r="AE7" s="6">
        <f>IF(ISBLANK(AE6),IFERROR(1/0),(confirmed!AE7-confirmed!AD7))</f>
        <v>2</v>
      </c>
      <c r="AF7" s="6">
        <f>IF(ISBLANK(AF6),IFERROR(1/0),(confirmed!AF7-confirmed!AE7))</f>
        <v>0</v>
      </c>
      <c r="AG7" s="6">
        <f>IF(ISBLANK(AG6),IFERROR(1/0),(confirmed!AG7-confirmed!AF7))</f>
        <v>1</v>
      </c>
      <c r="AH7" s="6">
        <f>IF(ISBLANK(AH6),IFERROR(1/0),(confirmed!AH7-confirmed!AG7))</f>
        <v>0</v>
      </c>
      <c r="AI7" s="6">
        <f>IF(ISBLANK(AI6),IFERROR(1/0),(confirmed!AI7-confirmed!AH7))</f>
        <v>0</v>
      </c>
      <c r="AJ7" s="6">
        <f>IF(ISBLANK(AJ6),IFERROR(1/0),(confirmed!AJ7-confirmed!AI7))</f>
        <v>0</v>
      </c>
      <c r="AK7" s="6">
        <f>IF(ISBLANK(AK6),IFERROR(1/0),(confirmed!AK7-confirmed!AJ7))</f>
        <v>2</v>
      </c>
      <c r="AL7" s="6">
        <f>IF(ISBLANK(AL6),IFERROR(1/0),(confirmed!AL7-confirmed!AK7))</f>
        <v>1</v>
      </c>
      <c r="AM7" s="6">
        <f>IF(ISBLANK(AM6),IFERROR(1/0),(confirmed!AM7-confirmed!AL7))</f>
        <v>1</v>
      </c>
      <c r="AN7" s="6">
        <f>IF(ISBLANK(AN6),IFERROR(1/0),(confirmed!AN7-confirmed!AM7))</f>
        <v>0</v>
      </c>
      <c r="AO7" s="6">
        <f>IF(ISBLANK(AO6),IFERROR(1/0),(confirmed!AO7-confirmed!AN7))</f>
        <v>1</v>
      </c>
      <c r="AP7" s="6">
        <f>IF(ISBLANK(AP6),IFERROR(1/0),(confirmed!AP7-confirmed!AO7))</f>
        <v>1</v>
      </c>
      <c r="AQ7" s="6">
        <f>IF(ISBLANK(AQ6),IFERROR(1/0),(confirmed!AQ7-confirmed!AP7))</f>
        <v>2</v>
      </c>
      <c r="AR7" s="6">
        <f>IF(ISBLANK(AR6),IFERROR(1/0),(confirmed!AR7-confirmed!AQ7))</f>
        <v>4</v>
      </c>
      <c r="AS7" s="6">
        <f>IF(ISBLANK(AS6),IFERROR(1/0),(confirmed!AS7-confirmed!AR7))</f>
        <v>0</v>
      </c>
      <c r="AT7" s="6">
        <f>IF(ISBLANK(AT6),IFERROR(1/0),(confirmed!AT7-confirmed!AS7))</f>
        <v>10</v>
      </c>
      <c r="AU7" s="6">
        <f>IF(ISBLANK(AU6),IFERROR(1/0),(confirmed!AU7-confirmed!AT7))</f>
        <v>4</v>
      </c>
      <c r="AV7" s="6">
        <f>IF(ISBLANK(AV6),IFERROR(1/0),(confirmed!AV7-confirmed!AU7))</f>
        <v>1</v>
      </c>
      <c r="AW7" s="6">
        <f>IF(ISBLANK(AW6),IFERROR(1/0),(confirmed!AW7-confirmed!AV7))</f>
        <v>2</v>
      </c>
      <c r="AX7" s="6">
        <f>IF(ISBLANK(AX6),IFERROR(1/0),(confirmed!AX7-confirmed!AW7))</f>
        <v>7</v>
      </c>
      <c r="AY7" s="6">
        <f>IF(ISBLANK(AY6),IFERROR(1/0),(confirmed!AY7-confirmed!AX7))</f>
        <v>22</v>
      </c>
      <c r="AZ7" s="6">
        <f>IF(ISBLANK(AZ6),IFERROR(1/0),(confirmed!AZ7-confirmed!AY7))</f>
        <v>5</v>
      </c>
      <c r="BA7" s="6">
        <f>IF(ISBLANK(BA6),IFERROR(1/0),(confirmed!BA7-confirmed!AZ7))</f>
        <v>7</v>
      </c>
      <c r="BB7" s="6">
        <f>IF(ISBLANK(BB6),IFERROR(1/0),(confirmed!BB7-confirmed!BA7))</f>
        <v>16</v>
      </c>
      <c r="BC7" s="6">
        <f>IF(ISBLANK(BC6),IFERROR(1/0),(confirmed!BC7-confirmed!BB7))</f>
        <v>18</v>
      </c>
      <c r="BD7" s="6">
        <f>IF(ISBLANK(BD6),IFERROR(1/0),(confirmed!BD7-confirmed!BC7))</f>
        <v>18</v>
      </c>
      <c r="BE7" s="6">
        <f>IF(ISBLANK(BE6),IFERROR(1/0),(confirmed!BE7-confirmed!BD7))</f>
        <v>32</v>
      </c>
      <c r="BF7" s="6">
        <f>IF(ISBLANK(BF6),IFERROR(1/0),(confirmed!BF7-confirmed!BE7))</f>
        <v>39</v>
      </c>
      <c r="BG7" s="6">
        <f>IF(ISBLANK(BG6),IFERROR(1/0),(confirmed!BG7-confirmed!BF7))</f>
        <v>24</v>
      </c>
      <c r="BH7" s="6">
        <f>IF(ISBLANK(BH6),IFERROR(1/0),(confirmed!BH7-confirmed!BG7))</f>
        <v>27</v>
      </c>
      <c r="BI7" s="6">
        <f>IF(ISBLANK(BI6),IFERROR(1/0),(confirmed!BI7-confirmed!BH7))</f>
        <v>40</v>
      </c>
      <c r="BJ7" s="6">
        <f>IF(ISBLANK(BJ6),IFERROR(1/0),(confirmed!BN7-confirmed!BI7))</f>
        <v>-290</v>
      </c>
      <c r="BK7" s="6">
        <f>IF(ISBLANK(BK6),IFERROR(1/0),(confirmed!BO7-confirmed!BN7))</f>
        <v>0</v>
      </c>
      <c r="BL7" s="6">
        <f>IF(ISBLANK(BL6),IFERROR(1/0),(confirmed!BP7-confirmed!BO7))</f>
        <v>0</v>
      </c>
      <c r="BM7" s="6" t="str">
        <f>IF(ISBLANK(BM6),IFERROR(1/0),(confirmed!BQ7-confirmed!BP7))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IF(ISBLANK(D7),IFERROR(1/0),(confirmed!D8-confirmed!C8))</f>
        <v>0</v>
      </c>
      <c r="E8" s="6">
        <f>IF(ISBLANK(E7),IFERROR(1/0),(confirmed!E8-confirmed!D8))</f>
        <v>0</v>
      </c>
      <c r="F8" s="6">
        <f>IF(ISBLANK(F7),IFERROR(1/0),(confirmed!F8-confirmed!E8))</f>
        <v>0</v>
      </c>
      <c r="G8" s="6">
        <f>IF(ISBLANK(G7),IFERROR(1/0),(confirmed!G8-confirmed!F8))</f>
        <v>0</v>
      </c>
      <c r="H8" s="6">
        <f>IF(ISBLANK(H7),IFERROR(1/0),(confirmed!H8-confirmed!G8))</f>
        <v>0</v>
      </c>
      <c r="I8" s="6">
        <f>IF(ISBLANK(I7),IFERROR(1/0),(confirmed!I8-confirmed!H8))</f>
        <v>0</v>
      </c>
      <c r="J8" s="6">
        <f>IF(ISBLANK(J7),IFERROR(1/0),(confirmed!J8-confirmed!I8))</f>
        <v>0</v>
      </c>
      <c r="K8" s="6">
        <f>IF(ISBLANK(K7),IFERROR(1/0),(confirmed!K8-confirmed!J8))</f>
        <v>0</v>
      </c>
      <c r="L8" s="6">
        <f>IF(ISBLANK(L7),IFERROR(1/0),(confirmed!L8-confirmed!K8))</f>
        <v>0</v>
      </c>
      <c r="M8" s="6">
        <f>IF(ISBLANK(M7),IFERROR(1/0),(confirmed!M8-confirmed!L8))</f>
        <v>0</v>
      </c>
      <c r="N8" s="6">
        <f>IF(ISBLANK(N7),IFERROR(1/0),(confirmed!N8-confirmed!M8))</f>
        <v>0</v>
      </c>
      <c r="O8" s="6">
        <f>IF(ISBLANK(O7),IFERROR(1/0),(confirmed!O8-confirmed!N8))</f>
        <v>0</v>
      </c>
      <c r="P8" s="6">
        <f>IF(ISBLANK(P7),IFERROR(1/0),(confirmed!P8-confirmed!O8))</f>
        <v>0</v>
      </c>
      <c r="Q8" s="6">
        <f>IF(ISBLANK(Q7),IFERROR(1/0),(confirmed!Q8-confirmed!P8))</f>
        <v>0</v>
      </c>
      <c r="R8" s="6">
        <f>IF(ISBLANK(R7),IFERROR(1/0),(confirmed!R8-confirmed!Q8))</f>
        <v>0</v>
      </c>
      <c r="S8" s="6">
        <f>IF(ISBLANK(S7),IFERROR(1/0),(confirmed!S8-confirmed!R8))</f>
        <v>0</v>
      </c>
      <c r="T8" s="6">
        <f>IF(ISBLANK(T7),IFERROR(1/0),(confirmed!T8-confirmed!S8))</f>
        <v>0</v>
      </c>
      <c r="U8" s="6">
        <f>IF(ISBLANK(U7),IFERROR(1/0),(confirmed!U8-confirmed!T8))</f>
        <v>0</v>
      </c>
      <c r="V8" s="6">
        <f>IF(ISBLANK(V7),IFERROR(1/0),(confirmed!V8-confirmed!U8))</f>
        <v>0</v>
      </c>
      <c r="W8" s="6">
        <f>IF(ISBLANK(W7),IFERROR(1/0),(confirmed!W8-confirmed!V8))</f>
        <v>0</v>
      </c>
      <c r="X8" s="6">
        <f>IF(ISBLANK(X7),IFERROR(1/0),(confirmed!X8-confirmed!W8))</f>
        <v>0</v>
      </c>
      <c r="Y8" s="6">
        <f>IF(ISBLANK(Y7),IFERROR(1/0),(confirmed!Y8-confirmed!X8))</f>
        <v>0</v>
      </c>
      <c r="Z8" s="6">
        <f>IF(ISBLANK(Z7),IFERROR(1/0),(confirmed!Z8-confirmed!Y8))</f>
        <v>0</v>
      </c>
      <c r="AA8" s="6">
        <f>IF(ISBLANK(AA7),IFERROR(1/0),(confirmed!AA8-confirmed!Z8))</f>
        <v>0</v>
      </c>
      <c r="AB8" s="6">
        <f>IF(ISBLANK(AB7),IFERROR(1/0),(confirmed!AB8-confirmed!AA8))</f>
        <v>2</v>
      </c>
      <c r="AC8" s="6">
        <f>IF(ISBLANK(AC7),IFERROR(1/0),(confirmed!AC8-confirmed!AB8))</f>
        <v>0</v>
      </c>
      <c r="AD8" s="6">
        <f>IF(ISBLANK(AD7),IFERROR(1/0),(confirmed!AD8-confirmed!AC8))</f>
        <v>0</v>
      </c>
      <c r="AE8" s="6">
        <f>IF(ISBLANK(AE7),IFERROR(1/0),(confirmed!AE8-confirmed!AD8))</f>
        <v>6</v>
      </c>
      <c r="AF8" s="6">
        <f>IF(ISBLANK(AF7),IFERROR(1/0),(confirmed!AF8-confirmed!AE8))</f>
        <v>0</v>
      </c>
      <c r="AG8" s="6">
        <f>IF(ISBLANK(AG7),IFERROR(1/0),(confirmed!AG8-confirmed!AF8))</f>
        <v>2</v>
      </c>
      <c r="AH8" s="6">
        <f>IF(ISBLANK(AH7),IFERROR(1/0),(confirmed!AH8-confirmed!AG8))</f>
        <v>2</v>
      </c>
      <c r="AI8" s="6">
        <f>IF(ISBLANK(AI7),IFERROR(1/0),(confirmed!AI8-confirmed!AH8))</f>
        <v>4</v>
      </c>
      <c r="AJ8" s="6">
        <f>IF(ISBLANK(AJ7),IFERROR(1/0),(confirmed!AJ8-confirmed!AI8))</f>
        <v>0</v>
      </c>
      <c r="AK8" s="6">
        <f>IF(ISBLANK(AK7),IFERROR(1/0),(confirmed!AK8-confirmed!AJ8))</f>
        <v>0</v>
      </c>
      <c r="AL8" s="6">
        <f>IF(ISBLANK(AL7),IFERROR(1/0),(confirmed!AL8-confirmed!AK8))</f>
        <v>6</v>
      </c>
      <c r="AM8" s="6">
        <f>IF(ISBLANK(AM7),IFERROR(1/0),(confirmed!AM8-confirmed!AL8))</f>
        <v>4</v>
      </c>
      <c r="AN8" s="6">
        <f>IF(ISBLANK(AN7),IFERROR(1/0),(confirmed!AN8-confirmed!AM8))</f>
        <v>4</v>
      </c>
      <c r="AO8" s="6">
        <f>IF(ISBLANK(AO7),IFERROR(1/0),(confirmed!AO8-confirmed!AN8))</f>
        <v>7</v>
      </c>
      <c r="AP8" s="6">
        <f>IF(ISBLANK(AP7),IFERROR(1/0),(confirmed!AP8-confirmed!AO8))</f>
        <v>5</v>
      </c>
      <c r="AQ8" s="6">
        <f>IF(ISBLANK(AQ7),IFERROR(1/0),(confirmed!AQ8-confirmed!AP8))</f>
        <v>0</v>
      </c>
      <c r="AR8" s="6">
        <f>IF(ISBLANK(AR7),IFERROR(1/0),(confirmed!AR8-confirmed!AQ8))</f>
        <v>0</v>
      </c>
      <c r="AS8" s="6">
        <f>IF(ISBLANK(AS7),IFERROR(1/0),(confirmed!AS8-confirmed!AR8))</f>
        <v>7</v>
      </c>
      <c r="AT8" s="6">
        <f>IF(ISBLANK(AT7),IFERROR(1/0),(confirmed!AT8-confirmed!AS8))</f>
        <v>3</v>
      </c>
      <c r="AU8" s="6">
        <f>IF(ISBLANK(AU7),IFERROR(1/0),(confirmed!AU8-confirmed!AT8))</f>
        <v>11</v>
      </c>
      <c r="AV8" s="6">
        <f>IF(ISBLANK(AV7),IFERROR(1/0),(confirmed!AV8-confirmed!AU8))</f>
        <v>12</v>
      </c>
      <c r="AW8" s="6">
        <f>IF(ISBLANK(AW7),IFERROR(1/0),(confirmed!AW8-confirmed!AV8))</f>
        <v>4</v>
      </c>
      <c r="AX8" s="6">
        <f>IF(ISBLANK(AX7),IFERROR(1/0),(confirmed!AX8-confirmed!AW8))</f>
        <v>4</v>
      </c>
      <c r="AY8" s="6">
        <f>IF(ISBLANK(AY7),IFERROR(1/0),(confirmed!AY8-confirmed!AX8))</f>
        <v>30</v>
      </c>
      <c r="AZ8" s="6">
        <f>IF(ISBLANK(AZ7),IFERROR(1/0),(confirmed!AZ8-confirmed!AY8))</f>
        <v>1</v>
      </c>
      <c r="BA8" s="6">
        <f>IF(ISBLANK(BA7),IFERROR(1/0),(confirmed!BA8-confirmed!AZ8))</f>
        <v>28</v>
      </c>
      <c r="BB8" s="6">
        <f>IF(ISBLANK(BB7),IFERROR(1/0),(confirmed!BB8-confirmed!BA8))</f>
        <v>22</v>
      </c>
      <c r="BC8" s="6">
        <f>IF(ISBLANK(BC7),IFERROR(1/0),(confirmed!BC8-confirmed!BB8))</f>
        <v>37</v>
      </c>
      <c r="BD8" s="6">
        <f>IF(ISBLANK(BD7),IFERROR(1/0),(confirmed!BD8-confirmed!BC8))</f>
        <v>21</v>
      </c>
      <c r="BE8" s="6">
        <f>IF(ISBLANK(BE7),IFERROR(1/0),(confirmed!BE8-confirmed!BD8))</f>
        <v>22</v>
      </c>
      <c r="BF8" s="6">
        <f>IF(ISBLANK(BF7),IFERROR(1/0),(confirmed!BF8-confirmed!BE8))</f>
        <v>3</v>
      </c>
      <c r="BG8" s="6">
        <f>IF(ISBLANK(BG7),IFERROR(1/0),(confirmed!BG8-confirmed!BF8))</f>
        <v>33</v>
      </c>
      <c r="BH8" s="6">
        <f>IF(ISBLANK(BH7),IFERROR(1/0),(confirmed!BH8-confirmed!BG8))</f>
        <v>17</v>
      </c>
      <c r="BI8" s="6">
        <f>IF(ISBLANK(BI7),IFERROR(1/0),(confirmed!BI8-confirmed!BH8))</f>
        <v>7</v>
      </c>
      <c r="BJ8" s="6">
        <f>IF(ISBLANK(BJ7),IFERROR(1/0),(confirmed!BN8-confirmed!BI8))</f>
        <v>-304</v>
      </c>
      <c r="BK8" s="6">
        <f>IF(ISBLANK(BK7),IFERROR(1/0),(confirmed!BO8-confirmed!BN8))</f>
        <v>0</v>
      </c>
      <c r="BL8" s="6">
        <f>IF(ISBLANK(BL7),IFERROR(1/0),(confirmed!BP8-confirmed!BO8))</f>
        <v>0</v>
      </c>
      <c r="BM8" s="6" t="str">
        <f>IF(ISBLANK(BM7),IFERROR(1/0),(confirmed!BQ8-confirmed!BP8))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IF(ISBLANK(D8),IFERROR(1/0),(confirmed!D9-confirmed!C9))</f>
        <v>0</v>
      </c>
      <c r="E9" s="6">
        <f>IF(ISBLANK(E8),IFERROR(1/0),(confirmed!E9-confirmed!D9))</f>
        <v>0</v>
      </c>
      <c r="F9" s="6">
        <f>IF(ISBLANK(F8),IFERROR(1/0),(confirmed!F9-confirmed!E9))</f>
        <v>0</v>
      </c>
      <c r="G9" s="6">
        <f>IF(ISBLANK(G8),IFERROR(1/0),(confirmed!G9-confirmed!F9))</f>
        <v>0</v>
      </c>
      <c r="H9" s="6">
        <f>IF(ISBLANK(H8),IFERROR(1/0),(confirmed!H9-confirmed!G9))</f>
        <v>0</v>
      </c>
      <c r="I9" s="6">
        <f>IF(ISBLANK(I8),IFERROR(1/0),(confirmed!I9-confirmed!H9))</f>
        <v>0</v>
      </c>
      <c r="J9" s="6">
        <f>IF(ISBLANK(J8),IFERROR(1/0),(confirmed!J9-confirmed!I9))</f>
        <v>0</v>
      </c>
      <c r="K9" s="6">
        <f>IF(ISBLANK(K8),IFERROR(1/0),(confirmed!K9-confirmed!J9))</f>
        <v>0</v>
      </c>
      <c r="L9" s="6">
        <f>IF(ISBLANK(L8),IFERROR(1/0),(confirmed!L9-confirmed!K9))</f>
        <v>0</v>
      </c>
      <c r="M9" s="6">
        <f>IF(ISBLANK(M8),IFERROR(1/0),(confirmed!M9-confirmed!L9))</f>
        <v>0</v>
      </c>
      <c r="N9" s="6">
        <f>IF(ISBLANK(N8),IFERROR(1/0),(confirmed!N9-confirmed!M9))</f>
        <v>0</v>
      </c>
      <c r="O9" s="6">
        <f>IF(ISBLANK(O8),IFERROR(1/0),(confirmed!O9-confirmed!N9))</f>
        <v>0</v>
      </c>
      <c r="P9" s="6">
        <f>IF(ISBLANK(P8),IFERROR(1/0),(confirmed!P9-confirmed!O9))</f>
        <v>0</v>
      </c>
      <c r="Q9" s="6">
        <f>IF(ISBLANK(Q8),IFERROR(1/0),(confirmed!Q9-confirmed!P9))</f>
        <v>0</v>
      </c>
      <c r="R9" s="6">
        <f>IF(ISBLANK(R8),IFERROR(1/0),(confirmed!R9-confirmed!Q9))</f>
        <v>0</v>
      </c>
      <c r="S9" s="6">
        <f>IF(ISBLANK(S8),IFERROR(1/0),(confirmed!S9-confirmed!R9))</f>
        <v>0</v>
      </c>
      <c r="T9" s="6">
        <f>IF(ISBLANK(T8),IFERROR(1/0),(confirmed!T9-confirmed!S9))</f>
        <v>0</v>
      </c>
      <c r="U9" s="6">
        <f>IF(ISBLANK(U8),IFERROR(1/0),(confirmed!U9-confirmed!T9))</f>
        <v>0</v>
      </c>
      <c r="V9" s="6">
        <f>IF(ISBLANK(V8),IFERROR(1/0),(confirmed!V9-confirmed!U9))</f>
        <v>0</v>
      </c>
      <c r="W9" s="6">
        <f>IF(ISBLANK(W8),IFERROR(1/0),(confirmed!W9-confirmed!V9))</f>
        <v>0</v>
      </c>
      <c r="X9" s="6">
        <f>IF(ISBLANK(X8),IFERROR(1/0),(confirmed!X9-confirmed!W9))</f>
        <v>0</v>
      </c>
      <c r="Y9" s="6">
        <f>IF(ISBLANK(Y8),IFERROR(1/0),(confirmed!Y9-confirmed!X9))</f>
        <v>1</v>
      </c>
      <c r="Z9" s="6">
        <f>IF(ISBLANK(Z8),IFERROR(1/0),(confirmed!Z9-confirmed!Y9))</f>
        <v>0</v>
      </c>
      <c r="AA9" s="6">
        <f>IF(ISBLANK(AA8),IFERROR(1/0),(confirmed!AA9-confirmed!Z9))</f>
        <v>1</v>
      </c>
      <c r="AB9" s="6">
        <f>IF(ISBLANK(AB8),IFERROR(1/0),(confirmed!AB9-confirmed!AA9))</f>
        <v>0</v>
      </c>
      <c r="AC9" s="6">
        <f>IF(ISBLANK(AC8),IFERROR(1/0),(confirmed!AC9-confirmed!AB9))</f>
        <v>3</v>
      </c>
      <c r="AD9" s="6">
        <f>IF(ISBLANK(AD8),IFERROR(1/0),(confirmed!AD9-confirmed!AC9))</f>
        <v>2</v>
      </c>
      <c r="AE9" s="6">
        <f>IF(ISBLANK(AE8),IFERROR(1/0),(confirmed!AE9-confirmed!AD9))</f>
        <v>0</v>
      </c>
      <c r="AF9" s="6">
        <f>IF(ISBLANK(AF8),IFERROR(1/0),(confirmed!AF9-confirmed!AE9))</f>
        <v>0</v>
      </c>
      <c r="AG9" s="6">
        <f>IF(ISBLANK(AG8),IFERROR(1/0),(confirmed!AG9-confirmed!AF9))</f>
        <v>1</v>
      </c>
      <c r="AH9" s="6">
        <f>IF(ISBLANK(AH8),IFERROR(1/0),(confirmed!AH9-confirmed!AG9))</f>
        <v>1</v>
      </c>
      <c r="AI9" s="6">
        <f>IF(ISBLANK(AI8),IFERROR(1/0),(confirmed!AI9-confirmed!AH9))</f>
        <v>0</v>
      </c>
      <c r="AJ9" s="6">
        <f>IF(ISBLANK(AJ8),IFERROR(1/0),(confirmed!AJ9-confirmed!AI9))</f>
        <v>1</v>
      </c>
      <c r="AK9" s="6">
        <f>IF(ISBLANK(AK8),IFERROR(1/0),(confirmed!AK9-confirmed!AJ9))</f>
        <v>1</v>
      </c>
      <c r="AL9" s="6">
        <f>IF(ISBLANK(AL8),IFERROR(1/0),(confirmed!AL9-confirmed!AK9))</f>
        <v>1</v>
      </c>
      <c r="AM9" s="6">
        <f>IF(ISBLANK(AM8),IFERROR(1/0),(confirmed!AM9-confirmed!AL9))</f>
        <v>0</v>
      </c>
      <c r="AN9" s="6">
        <f>IF(ISBLANK(AN8),IFERROR(1/0),(confirmed!AN9-confirmed!AM9))</f>
        <v>0</v>
      </c>
      <c r="AO9" s="6">
        <f>IF(ISBLANK(AO8),IFERROR(1/0),(confirmed!AO9-confirmed!AN9))</f>
        <v>2</v>
      </c>
      <c r="AP9" s="6">
        <f>IF(ISBLANK(AP8),IFERROR(1/0),(confirmed!AP9-confirmed!AO9))</f>
        <v>3</v>
      </c>
      <c r="AQ9" s="6">
        <f>IF(ISBLANK(AQ8),IFERROR(1/0),(confirmed!AQ9-confirmed!AP9))</f>
        <v>0</v>
      </c>
      <c r="AR9" s="6">
        <f>IF(ISBLANK(AR8),IFERROR(1/0),(confirmed!AR9-confirmed!AQ9))</f>
        <v>2</v>
      </c>
      <c r="AS9" s="6">
        <f>IF(ISBLANK(AS8),IFERROR(1/0),(confirmed!AS9-confirmed!AR9))</f>
        <v>4</v>
      </c>
      <c r="AT9" s="6">
        <f>IF(ISBLANK(AT8),IFERROR(1/0),(confirmed!AT9-confirmed!AS9))</f>
        <v>0</v>
      </c>
      <c r="AU9" s="6">
        <f>IF(ISBLANK(AU8),IFERROR(1/0),(confirmed!AU9-confirmed!AT9))</f>
        <v>0</v>
      </c>
      <c r="AV9" s="6">
        <f>IF(ISBLANK(AV8),IFERROR(1/0),(confirmed!AV9-confirmed!AU9))</f>
        <v>0</v>
      </c>
      <c r="AW9" s="6">
        <f>IF(ISBLANK(AW8),IFERROR(1/0),(confirmed!AW9-confirmed!AV9))</f>
        <v>2</v>
      </c>
      <c r="AX9" s="6">
        <f>IF(ISBLANK(AX8),IFERROR(1/0),(confirmed!AX9-confirmed!AW9))</f>
        <v>1</v>
      </c>
      <c r="AY9" s="6">
        <f>IF(ISBLANK(AY8),IFERROR(1/0),(confirmed!AY9-confirmed!AX9))</f>
        <v>0</v>
      </c>
      <c r="AZ9" s="6">
        <f>IF(ISBLANK(AZ8),IFERROR(1/0),(confirmed!AZ9-confirmed!AY9))</f>
        <v>0</v>
      </c>
      <c r="BA9" s="6">
        <f>IF(ISBLANK(BA8),IFERROR(1/0),(confirmed!BA9-confirmed!AZ9))</f>
        <v>3</v>
      </c>
      <c r="BB9" s="6">
        <f>IF(ISBLANK(BB8),IFERROR(1/0),(confirmed!BB9-confirmed!BA9))</f>
        <v>2</v>
      </c>
      <c r="BC9" s="6">
        <f>IF(ISBLANK(BC8),IFERROR(1/0),(confirmed!BC9-confirmed!BB9))</f>
        <v>2</v>
      </c>
      <c r="BD9" s="6">
        <f>IF(ISBLANK(BD8),IFERROR(1/0),(confirmed!BD9-confirmed!BC9))</f>
        <v>0</v>
      </c>
      <c r="BE9" s="6">
        <f>IF(ISBLANK(BE8),IFERROR(1/0),(confirmed!BE9-confirmed!BD9))</f>
        <v>1</v>
      </c>
      <c r="BF9" s="6">
        <f>IF(ISBLANK(BF8),IFERROR(1/0),(confirmed!BF9-confirmed!BE9))</f>
        <v>3</v>
      </c>
      <c r="BG9" s="6">
        <f>IF(ISBLANK(BG8),IFERROR(1/0),(confirmed!BG9-confirmed!BF9))</f>
        <v>0</v>
      </c>
      <c r="BH9" s="6">
        <f>IF(ISBLANK(BH8),IFERROR(1/0),(confirmed!BH9-confirmed!BG9))</f>
        <v>0</v>
      </c>
      <c r="BI9" s="6">
        <f>IF(ISBLANK(BI8),IFERROR(1/0),(confirmed!BI9-confirmed!BH9))</f>
        <v>6</v>
      </c>
      <c r="BJ9" s="6">
        <f>IF(ISBLANK(BJ8),IFERROR(1/0),(confirmed!BN9-confirmed!BI9))</f>
        <v>-43</v>
      </c>
      <c r="BK9" s="6">
        <f>IF(ISBLANK(BK8),IFERROR(1/0),(confirmed!BO9-confirmed!BN9))</f>
        <v>0</v>
      </c>
      <c r="BL9" s="6">
        <f>IF(ISBLANK(BL8),IFERROR(1/0),(confirmed!BP9-confirmed!BO9))</f>
        <v>0</v>
      </c>
      <c r="BM9" s="6" t="str">
        <f>IF(ISBLANK(BM8),IFERROR(1/0),(confirmed!BQ9-confirmed!BP9))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IF(ISBLANK(D9),IFERROR(1/0),(confirmed!D10-confirmed!C10))</f>
        <v>0</v>
      </c>
      <c r="E10" s="8">
        <f>IF(ISBLANK(E9),IFERROR(1/0),(confirmed!E10-confirmed!D10))</f>
        <v>0</v>
      </c>
      <c r="F10" s="8">
        <f>IF(ISBLANK(F9),IFERROR(1/0),(confirmed!F10-confirmed!E10))</f>
        <v>0</v>
      </c>
      <c r="G10" s="8">
        <f>IF(ISBLANK(G9),IFERROR(1/0),(confirmed!G10-confirmed!F10))</f>
        <v>0</v>
      </c>
      <c r="H10" s="8">
        <f>IF(ISBLANK(H9),IFERROR(1/0),(confirmed!H10-confirmed!G10))</f>
        <v>0</v>
      </c>
      <c r="I10" s="8">
        <f>IF(ISBLANK(I9),IFERROR(1/0),(confirmed!I10-confirmed!H10))</f>
        <v>0</v>
      </c>
      <c r="J10" s="8">
        <f>IF(ISBLANK(J9),IFERROR(1/0),(confirmed!J10-confirmed!I10))</f>
        <v>0</v>
      </c>
      <c r="K10" s="8">
        <f>IF(ISBLANK(K9),IFERROR(1/0),(confirmed!K10-confirmed!J10))</f>
        <v>0</v>
      </c>
      <c r="L10" s="8">
        <f>IF(ISBLANK(L9),IFERROR(1/0),(confirmed!L10-confirmed!K10))</f>
        <v>0</v>
      </c>
      <c r="M10" s="8">
        <f>IF(ISBLANK(M9),IFERROR(1/0),(confirmed!M10-confirmed!L10))</f>
        <v>0</v>
      </c>
      <c r="N10" s="8">
        <f>IF(ISBLANK(N9),IFERROR(1/0),(confirmed!N10-confirmed!M10))</f>
        <v>0</v>
      </c>
      <c r="O10" s="8">
        <f>IF(ISBLANK(O9),IFERROR(1/0),(confirmed!O10-confirmed!N10))</f>
        <v>0</v>
      </c>
      <c r="P10" s="8">
        <f>IF(ISBLANK(P9),IFERROR(1/0),(confirmed!P10-confirmed!O10))</f>
        <v>0</v>
      </c>
      <c r="Q10" s="8">
        <f>IF(ISBLANK(Q9),IFERROR(1/0),(confirmed!Q10-confirmed!P10))</f>
        <v>0</v>
      </c>
      <c r="R10" s="8">
        <f>IF(ISBLANK(R9),IFERROR(1/0),(confirmed!R10-confirmed!Q10))</f>
        <v>0</v>
      </c>
      <c r="S10" s="8">
        <f>IF(ISBLANK(S9),IFERROR(1/0),(confirmed!S10-confirmed!R10))</f>
        <v>0</v>
      </c>
      <c r="T10" s="8">
        <f>IF(ISBLANK(T9),IFERROR(1/0),(confirmed!T10-confirmed!S10))</f>
        <v>0</v>
      </c>
      <c r="U10" s="8">
        <f>IF(ISBLANK(U9),IFERROR(1/0),(confirmed!U10-confirmed!T10))</f>
        <v>1</v>
      </c>
      <c r="V10" s="8">
        <f>IF(ISBLANK(V9),IFERROR(1/0),(confirmed!V10-confirmed!U10))</f>
        <v>0</v>
      </c>
      <c r="W10" s="8">
        <f>IF(ISBLANK(W9),IFERROR(1/0),(confirmed!W10-confirmed!V10))</f>
        <v>0</v>
      </c>
      <c r="X10" s="8">
        <f>IF(ISBLANK(X9),IFERROR(1/0),(confirmed!X10-confirmed!W10))</f>
        <v>0</v>
      </c>
      <c r="Y10" s="8">
        <f>IF(ISBLANK(Y9),IFERROR(1/0),(confirmed!Y10-confirmed!X10))</f>
        <v>7</v>
      </c>
      <c r="Z10" s="8">
        <f>IF(ISBLANK(Z9),IFERROR(1/0),(confirmed!Z10-confirmed!Y10))</f>
        <v>7</v>
      </c>
      <c r="AA10" s="8">
        <f>IF(ISBLANK(AA9),IFERROR(1/0),(confirmed!AA10-confirmed!Z10))</f>
        <v>11</v>
      </c>
      <c r="AB10" s="8">
        <f>IF(ISBLANK(AB9),IFERROR(1/0),(confirmed!AB10-confirmed!AA10))</f>
        <v>23</v>
      </c>
      <c r="AC10" s="8">
        <f>IF(ISBLANK(AC9),IFERROR(1/0),(confirmed!AC10-confirmed!AB10))</f>
        <v>10</v>
      </c>
      <c r="AD10" s="8">
        <f>IF(ISBLANK(AD9),IFERROR(1/0),(confirmed!AD10-confirmed!AC10))</f>
        <v>23</v>
      </c>
      <c r="AE10" s="8">
        <f>IF(ISBLANK(AE9),IFERROR(1/0),(confirmed!AE10-confirmed!AD10))</f>
        <v>23</v>
      </c>
      <c r="AF10" s="8">
        <f>IF(ISBLANK(AF9),IFERROR(1/0),(confirmed!AF10-confirmed!AE10))</f>
        <v>21</v>
      </c>
      <c r="AG10" s="8">
        <f>IF(ISBLANK(AG9),IFERROR(1/0),(confirmed!AG10-confirmed!AF10))</f>
        <v>19</v>
      </c>
      <c r="AH10" s="8">
        <f>IF(ISBLANK(AH9),IFERROR(1/0),(confirmed!AH10-confirmed!AG10))</f>
        <v>39</v>
      </c>
      <c r="AI10" s="8">
        <f>IF(ISBLANK(AI9),IFERROR(1/0),(confirmed!AI10-confirmed!AH10))</f>
        <v>43</v>
      </c>
      <c r="AJ10" s="8">
        <f>IF(ISBLANK(AJ9),IFERROR(1/0),(confirmed!AJ10-confirmed!AI10))</f>
        <v>27</v>
      </c>
      <c r="AK10" s="8">
        <f>IF(ISBLANK(AK9),IFERROR(1/0),(confirmed!AK10-confirmed!AJ10))</f>
        <v>40</v>
      </c>
      <c r="AL10" s="8">
        <f>IF(ISBLANK(AL9),IFERROR(1/0),(confirmed!AL10-confirmed!AK10))</f>
        <v>43</v>
      </c>
      <c r="AM10" s="8">
        <f>IF(ISBLANK(AM9),IFERROR(1/0),(confirmed!AM10-confirmed!AL10))</f>
        <v>40</v>
      </c>
      <c r="AN10" s="8">
        <f>IF(ISBLANK(AN9),IFERROR(1/0),(confirmed!AN10-confirmed!AM10))</f>
        <v>50</v>
      </c>
      <c r="AO10" s="8">
        <f>IF(ISBLANK(AO9),IFERROR(1/0),(confirmed!AO10-confirmed!AN10))</f>
        <v>100</v>
      </c>
      <c r="AP10" s="8">
        <f>IF(ISBLANK(AP9),IFERROR(1/0),(confirmed!AP10-confirmed!AO10))</f>
        <v>124</v>
      </c>
      <c r="AQ10" s="8">
        <f>IF(ISBLANK(AQ9),IFERROR(1/0),(confirmed!AQ10-confirmed!AP10))</f>
        <v>140</v>
      </c>
      <c r="AR10" s="8">
        <f>IF(ISBLANK(AR9),IFERROR(1/0),(confirmed!AR10-confirmed!AQ10))</f>
        <v>160</v>
      </c>
      <c r="AS10" s="8">
        <f>IF(ISBLANK(AS9),IFERROR(1/0),(confirmed!AS10-confirmed!AR10))</f>
        <v>271</v>
      </c>
      <c r="AT10" s="8">
        <f>IF(ISBLANK(AT9),IFERROR(1/0),(confirmed!AT10-confirmed!AS10))</f>
        <v>138</v>
      </c>
      <c r="AU10" s="8">
        <f>IF(ISBLANK(AU9),IFERROR(1/0),(confirmed!AU10-confirmed!AT10))</f>
        <v>145</v>
      </c>
      <c r="AV10" s="8">
        <f>IF(ISBLANK(AV9),IFERROR(1/0),(confirmed!AV10-confirmed!AU10))</f>
        <v>158</v>
      </c>
      <c r="AW10" s="8">
        <f>IF(ISBLANK(AW9),IFERROR(1/0),(confirmed!AW10-confirmed!AV10))</f>
        <v>235</v>
      </c>
      <c r="AX10" s="8">
        <f>IF(ISBLANK(AX9),IFERROR(1/0),(confirmed!AX10-confirmed!AW10))</f>
        <v>130</v>
      </c>
      <c r="AY10" s="8">
        <f>IF(ISBLANK(AY9),IFERROR(1/0),(confirmed!AY10-confirmed!AX10))</f>
        <v>388</v>
      </c>
      <c r="AZ10" s="8">
        <f>IF(ISBLANK(AZ9),IFERROR(1/0),(confirmed!AZ10-confirmed!AY10))</f>
        <v>166</v>
      </c>
      <c r="BA10" s="8">
        <f>IF(ISBLANK(BA9),IFERROR(1/0),(confirmed!BA10-confirmed!AZ10))</f>
        <v>294</v>
      </c>
      <c r="BB10" s="8">
        <f>IF(ISBLANK(BB9),IFERROR(1/0),(confirmed!BB10-confirmed!BA10))</f>
        <v>282</v>
      </c>
      <c r="BC10" s="8">
        <f>IF(ISBLANK(BC9),IFERROR(1/0),(confirmed!BC10-confirmed!BB10))</f>
        <v>258</v>
      </c>
      <c r="BD10" s="8">
        <f>IF(ISBLANK(BD9),IFERROR(1/0),(confirmed!BD10-confirmed!BC10))</f>
        <v>275</v>
      </c>
      <c r="BE10" s="8">
        <f>IF(ISBLANK(BE9),IFERROR(1/0),(confirmed!BE10-confirmed!BD10))</f>
        <v>418</v>
      </c>
      <c r="BF10" s="8">
        <f>IF(ISBLANK(BF9),IFERROR(1/0),(confirmed!BF10-confirmed!BE10))</f>
        <v>322</v>
      </c>
      <c r="BG10" s="8">
        <f>IF(ISBLANK(BG9),IFERROR(1/0),(confirmed!BG10-confirmed!BF10))</f>
        <v>476</v>
      </c>
      <c r="BH10" s="8">
        <f>IF(ISBLANK(BH9),IFERROR(1/0),(confirmed!BH10-confirmed!BG10))</f>
        <v>607</v>
      </c>
      <c r="BI10" s="8">
        <f>IF(ISBLANK(BI9),IFERROR(1/0),(confirmed!BI10-confirmed!BH10))</f>
        <v>630</v>
      </c>
      <c r="BJ10" s="8">
        <f>IF(ISBLANK(BJ9),IFERROR(1/0),(confirmed!BN10-confirmed!BI10))</f>
        <v>-6144</v>
      </c>
      <c r="BK10" s="8">
        <f>IF(ISBLANK(BK9),IFERROR(1/0),(confirmed!BO10-confirmed!BN10))</f>
        <v>0</v>
      </c>
      <c r="BL10" s="8">
        <f>IF(ISBLANK(BL9),IFERROR(1/0),(confirmed!BP10-confirmed!BO10))</f>
        <v>0</v>
      </c>
      <c r="BM10" s="8" t="str">
        <f>IF(ISBLANK(BM9),IFERROR(1/0),(confirmed!BQ10-confirmed!BP10))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IF(ISBLANK(D10),IFERROR(1/0),(confirmed!D11-confirmed!C11))</f>
        <v>0</v>
      </c>
      <c r="E11" s="6">
        <f>IF(ISBLANK(E10),IFERROR(1/0),(confirmed!E11-confirmed!D11))</f>
        <v>0</v>
      </c>
      <c r="F11" s="6">
        <f>IF(ISBLANK(F10),IFERROR(1/0),(confirmed!F11-confirmed!E11))</f>
        <v>0</v>
      </c>
      <c r="G11" s="6">
        <f>IF(ISBLANK(G10),IFERROR(1/0),(confirmed!G11-confirmed!F11))</f>
        <v>0</v>
      </c>
      <c r="H11" s="6">
        <f>IF(ISBLANK(H10),IFERROR(1/0),(confirmed!H11-confirmed!G11))</f>
        <v>0</v>
      </c>
      <c r="I11" s="6">
        <f>IF(ISBLANK(I10),IFERROR(1/0),(confirmed!I11-confirmed!H11))</f>
        <v>0</v>
      </c>
      <c r="J11" s="6">
        <f>IF(ISBLANK(J10),IFERROR(1/0),(confirmed!J11-confirmed!I11))</f>
        <v>0</v>
      </c>
      <c r="K11" s="6">
        <f>IF(ISBLANK(K10),IFERROR(1/0),(confirmed!K11-confirmed!J11))</f>
        <v>0</v>
      </c>
      <c r="L11" s="6">
        <f>IF(ISBLANK(L10),IFERROR(1/0),(confirmed!L11-confirmed!K11))</f>
        <v>0</v>
      </c>
      <c r="M11" s="6">
        <f>IF(ISBLANK(M10),IFERROR(1/0),(confirmed!M11-confirmed!L11))</f>
        <v>0</v>
      </c>
      <c r="N11" s="6">
        <f>IF(ISBLANK(N10),IFERROR(1/0),(confirmed!N11-confirmed!M11))</f>
        <v>1</v>
      </c>
      <c r="O11" s="6">
        <f>IF(ISBLANK(O10),IFERROR(1/0),(confirmed!O11-confirmed!N11))</f>
        <v>0</v>
      </c>
      <c r="P11" s="6">
        <f>IF(ISBLANK(P10),IFERROR(1/0),(confirmed!P11-confirmed!O11))</f>
        <v>0</v>
      </c>
      <c r="Q11" s="6">
        <f>IF(ISBLANK(Q10),IFERROR(1/0),(confirmed!Q11-confirmed!P11))</f>
        <v>0</v>
      </c>
      <c r="R11" s="6">
        <f>IF(ISBLANK(R10),IFERROR(1/0),(confirmed!R11-confirmed!Q11))</f>
        <v>0</v>
      </c>
      <c r="S11" s="6">
        <f>IF(ISBLANK(S10),IFERROR(1/0),(confirmed!S11-confirmed!R11))</f>
        <v>0</v>
      </c>
      <c r="T11" s="6">
        <f>IF(ISBLANK(T10),IFERROR(1/0),(confirmed!T11-confirmed!S11))</f>
        <v>0</v>
      </c>
      <c r="U11" s="6">
        <f>IF(ISBLANK(U10),IFERROR(1/0),(confirmed!U11-confirmed!T11))</f>
        <v>0</v>
      </c>
      <c r="V11" s="6">
        <f>IF(ISBLANK(V10),IFERROR(1/0),(confirmed!V11-confirmed!U11))</f>
        <v>0</v>
      </c>
      <c r="W11" s="6">
        <f>IF(ISBLANK(W10),IFERROR(1/0),(confirmed!W11-confirmed!V11))</f>
        <v>0</v>
      </c>
      <c r="X11" s="6">
        <f>IF(ISBLANK(X10),IFERROR(1/0),(confirmed!X11-confirmed!W11))</f>
        <v>0</v>
      </c>
      <c r="Y11" s="6">
        <f>IF(ISBLANK(Y10),IFERROR(1/0),(confirmed!Y11-confirmed!X11))</f>
        <v>3</v>
      </c>
      <c r="Z11" s="6">
        <f>IF(ISBLANK(Z10),IFERROR(1/0),(confirmed!Z11-confirmed!Y11))</f>
        <v>1</v>
      </c>
      <c r="AA11" s="6">
        <f>IF(ISBLANK(AA10),IFERROR(1/0),(confirmed!AA11-confirmed!Z11))</f>
        <v>2</v>
      </c>
      <c r="AB11" s="6">
        <f>IF(ISBLANK(AB10),IFERROR(1/0),(confirmed!AB11-confirmed!AA11))</f>
        <v>0</v>
      </c>
      <c r="AC11" s="6">
        <f>IF(ISBLANK(AC10),IFERROR(1/0),(confirmed!AC11-confirmed!AB11))</f>
        <v>0</v>
      </c>
      <c r="AD11" s="6">
        <f>IF(ISBLANK(AD10),IFERROR(1/0),(confirmed!AD11-confirmed!AC11))</f>
        <v>2</v>
      </c>
      <c r="AE11" s="6">
        <f>IF(ISBLANK(AE10),IFERROR(1/0),(confirmed!AE11-confirmed!AD11))</f>
        <v>2</v>
      </c>
      <c r="AF11" s="6">
        <f>IF(ISBLANK(AF10),IFERROR(1/0),(confirmed!AF11-confirmed!AE11))</f>
        <v>0</v>
      </c>
      <c r="AG11" s="6">
        <f>IF(ISBLANK(AG10),IFERROR(1/0),(confirmed!AG11-confirmed!AF11))</f>
        <v>0</v>
      </c>
      <c r="AH11" s="6">
        <f>IF(ISBLANK(AH10),IFERROR(1/0),(confirmed!AH11-confirmed!AG11))</f>
        <v>3</v>
      </c>
      <c r="AI11" s="6">
        <f>IF(ISBLANK(AI10),IFERROR(1/0),(confirmed!AI11-confirmed!AH11))</f>
        <v>3</v>
      </c>
      <c r="AJ11" s="6">
        <f>IF(ISBLANK(AJ10),IFERROR(1/0),(confirmed!AJ11-confirmed!AI11))</f>
        <v>0</v>
      </c>
      <c r="AK11" s="6">
        <f>IF(ISBLANK(AK10),IFERROR(1/0),(confirmed!AK11-confirmed!AJ11))</f>
        <v>1</v>
      </c>
      <c r="AL11" s="6">
        <f>IF(ISBLANK(AL10),IFERROR(1/0),(confirmed!AL11-confirmed!AK11))</f>
        <v>0</v>
      </c>
      <c r="AM11" s="6">
        <f>IF(ISBLANK(AM10),IFERROR(1/0),(confirmed!AM11-confirmed!AL11))</f>
        <v>0</v>
      </c>
      <c r="AN11" s="6">
        <f>IF(ISBLANK(AN10),IFERROR(1/0),(confirmed!AN11-confirmed!AM11))</f>
        <v>4</v>
      </c>
      <c r="AO11" s="6">
        <f>IF(ISBLANK(AO10),IFERROR(1/0),(confirmed!AO11-confirmed!AN11))</f>
        <v>1</v>
      </c>
      <c r="AP11" s="6">
        <f>IF(ISBLANK(AP10),IFERROR(1/0),(confirmed!AP11-confirmed!AO11))</f>
        <v>5</v>
      </c>
      <c r="AQ11" s="6">
        <f>IF(ISBLANK(AQ10),IFERROR(1/0),(confirmed!AQ11-confirmed!AP11))</f>
        <v>3</v>
      </c>
      <c r="AR11" s="6">
        <f>IF(ISBLANK(AR10),IFERROR(1/0),(confirmed!AR11-confirmed!AQ11))</f>
        <v>1</v>
      </c>
      <c r="AS11" s="6">
        <f>IF(ISBLANK(AS10),IFERROR(1/0),(confirmed!AS11-confirmed!AR11))</f>
        <v>5</v>
      </c>
      <c r="AT11" s="6">
        <f>IF(ISBLANK(AT10),IFERROR(1/0),(confirmed!AT11-confirmed!AS11))</f>
        <v>0</v>
      </c>
      <c r="AU11" s="6">
        <f>IF(ISBLANK(AU10),IFERROR(1/0),(confirmed!AU11-confirmed!AT11))</f>
        <v>8</v>
      </c>
      <c r="AV11" s="6">
        <f>IF(ISBLANK(AV10),IFERROR(1/0),(confirmed!AV11-confirmed!AU11))</f>
        <v>3</v>
      </c>
      <c r="AW11" s="6">
        <f>IF(ISBLANK(AW10),IFERROR(1/0),(confirmed!AW11-confirmed!AV11))</f>
        <v>0</v>
      </c>
      <c r="AX11" s="6">
        <f>IF(ISBLANK(AX10),IFERROR(1/0),(confirmed!AX11-confirmed!AW11))</f>
        <v>2</v>
      </c>
      <c r="AY11" s="6">
        <f>IF(ISBLANK(AY10),IFERROR(1/0),(confirmed!AY11-confirmed!AX11))</f>
        <v>22</v>
      </c>
      <c r="AZ11" s="6">
        <f>IF(ISBLANK(AZ10),IFERROR(1/0),(confirmed!AZ11-confirmed!AY11))</f>
        <v>10</v>
      </c>
      <c r="BA11" s="6">
        <f>IF(ISBLANK(BA10),IFERROR(1/0),(confirmed!BA11-confirmed!AZ11))</f>
        <v>7</v>
      </c>
      <c r="BB11" s="6">
        <f>IF(ISBLANK(BB10),IFERROR(1/0),(confirmed!BB11-confirmed!BA11))</f>
        <v>21</v>
      </c>
      <c r="BC11" s="6">
        <f>IF(ISBLANK(BC10),IFERROR(1/0),(confirmed!BC11-confirmed!BB11))</f>
        <v>22</v>
      </c>
      <c r="BD11" s="6">
        <f>IF(ISBLANK(BD10),IFERROR(1/0),(confirmed!BD11-confirmed!BC11))</f>
        <v>27</v>
      </c>
      <c r="BE11" s="6">
        <f>IF(ISBLANK(BE10),IFERROR(1/0),(confirmed!BE11-confirmed!BD11))</f>
        <v>12</v>
      </c>
      <c r="BF11" s="6">
        <f>IF(ISBLANK(BF10),IFERROR(1/0),(confirmed!BF11-confirmed!BE11))</f>
        <v>39</v>
      </c>
      <c r="BG11" s="6">
        <f>IF(ISBLANK(BG10),IFERROR(1/0),(confirmed!BG11-confirmed!BF11))</f>
        <v>33</v>
      </c>
      <c r="BH11" s="6">
        <f>IF(ISBLANK(BH10),IFERROR(1/0),(confirmed!BH11-confirmed!BG11))</f>
        <v>81</v>
      </c>
      <c r="BI11" s="6">
        <f>IF(ISBLANK(BI10),IFERROR(1/0),(confirmed!BI11-confirmed!BH11))</f>
        <v>89</v>
      </c>
      <c r="BJ11" s="6">
        <f>IF(ISBLANK(BJ10),IFERROR(1/0),(confirmed!BN11-confirmed!BI11))</f>
        <v>-413</v>
      </c>
      <c r="BK11" s="6">
        <f>IF(ISBLANK(BK10),IFERROR(1/0),(confirmed!BO11-confirmed!BN11))</f>
        <v>0</v>
      </c>
      <c r="BL11" s="6">
        <f>IF(ISBLANK(BL10),IFERROR(1/0),(confirmed!BP11-confirmed!BO11))</f>
        <v>0</v>
      </c>
      <c r="BM11" s="6" t="str">
        <f>IF(ISBLANK(BM10),IFERROR(1/0),(confirmed!BQ11-confirmed!BP11))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IF(ISBLANK(D11),IFERROR(1/0),(confirmed!D12-confirmed!C12))</f>
        <v>0</v>
      </c>
      <c r="E12" s="6">
        <f>IF(ISBLANK(E11),IFERROR(1/0),(confirmed!E12-confirmed!D12))</f>
        <v>0</v>
      </c>
      <c r="F12" s="6">
        <f>IF(ISBLANK(F11),IFERROR(1/0),(confirmed!F12-confirmed!E12))</f>
        <v>0</v>
      </c>
      <c r="G12" s="6">
        <f>IF(ISBLANK(G11),IFERROR(1/0),(confirmed!G12-confirmed!F12))</f>
        <v>0</v>
      </c>
      <c r="H12" s="6">
        <f>IF(ISBLANK(H11),IFERROR(1/0),(confirmed!H12-confirmed!G12))</f>
        <v>0</v>
      </c>
      <c r="I12" s="6">
        <f>IF(ISBLANK(I11),IFERROR(1/0),(confirmed!I12-confirmed!H12))</f>
        <v>0</v>
      </c>
      <c r="J12" s="6">
        <f>IF(ISBLANK(J11),IFERROR(1/0),(confirmed!J12-confirmed!I12))</f>
        <v>0</v>
      </c>
      <c r="K12" s="6">
        <f>IF(ISBLANK(K11),IFERROR(1/0),(confirmed!K12-confirmed!J12))</f>
        <v>0</v>
      </c>
      <c r="L12" s="6">
        <f>IF(ISBLANK(L11),IFERROR(1/0),(confirmed!L12-confirmed!K12))</f>
        <v>1</v>
      </c>
      <c r="M12" s="6">
        <f>IF(ISBLANK(M11),IFERROR(1/0),(confirmed!M12-confirmed!L12))</f>
        <v>1</v>
      </c>
      <c r="N12" s="6">
        <f>IF(ISBLANK(N11),IFERROR(1/0),(confirmed!N12-confirmed!M12))</f>
        <v>0</v>
      </c>
      <c r="O12" s="6">
        <f>IF(ISBLANK(O11),IFERROR(1/0),(confirmed!O12-confirmed!N12))</f>
        <v>0</v>
      </c>
      <c r="P12" s="6">
        <f>IF(ISBLANK(P11),IFERROR(1/0),(confirmed!P12-confirmed!O12))</f>
        <v>0</v>
      </c>
      <c r="Q12" s="6">
        <f>IF(ISBLANK(Q11),IFERROR(1/0),(confirmed!Q12-confirmed!P12))</f>
        <v>0</v>
      </c>
      <c r="R12" s="6">
        <f>IF(ISBLANK(R11),IFERROR(1/0),(confirmed!R12-confirmed!Q12))</f>
        <v>0</v>
      </c>
      <c r="S12" s="6">
        <f>IF(ISBLANK(S11),IFERROR(1/0),(confirmed!S12-confirmed!R12))</f>
        <v>0</v>
      </c>
      <c r="T12" s="6">
        <f>IF(ISBLANK(T11),IFERROR(1/0),(confirmed!T12-confirmed!S12))</f>
        <v>0</v>
      </c>
      <c r="U12" s="6">
        <f>IF(ISBLANK(U11),IFERROR(1/0),(confirmed!U12-confirmed!T12))</f>
        <v>0</v>
      </c>
      <c r="V12" s="6">
        <f>IF(ISBLANK(V11),IFERROR(1/0),(confirmed!V12-confirmed!U12))</f>
        <v>0</v>
      </c>
      <c r="W12" s="6">
        <f>IF(ISBLANK(W11),IFERROR(1/0),(confirmed!W12-confirmed!V12))</f>
        <v>1</v>
      </c>
      <c r="X12" s="6">
        <f>IF(ISBLANK(X11),IFERROR(1/0),(confirmed!X12-confirmed!W12))</f>
        <v>0</v>
      </c>
      <c r="Y12" s="6">
        <f>IF(ISBLANK(Y11),IFERROR(1/0),(confirmed!Y12-confirmed!X12))</f>
        <v>27</v>
      </c>
      <c r="Z12" s="6">
        <f>IF(ISBLANK(Z11),IFERROR(1/0),(confirmed!Z12-confirmed!Y12))</f>
        <v>3</v>
      </c>
      <c r="AA12" s="6">
        <f>IF(ISBLANK(AA11),IFERROR(1/0),(confirmed!AA12-confirmed!Z12))</f>
        <v>8</v>
      </c>
      <c r="AB12" s="6">
        <f>IF(ISBLANK(AB11),IFERROR(1/0),(confirmed!AB12-confirmed!AA12))</f>
        <v>8</v>
      </c>
      <c r="AC12" s="6">
        <f>IF(ISBLANK(AC11),IFERROR(1/0),(confirmed!AC12-confirmed!AB12))</f>
        <v>14</v>
      </c>
      <c r="AD12" s="6">
        <f>IF(ISBLANK(AD11),IFERROR(1/0),(confirmed!AD12-confirmed!AC12))</f>
        <v>13</v>
      </c>
      <c r="AE12" s="6">
        <f>IF(ISBLANK(AE11),IFERROR(1/0),(confirmed!AE12-confirmed!AD12))</f>
        <v>8</v>
      </c>
      <c r="AF12" s="6">
        <f>IF(ISBLANK(AF11),IFERROR(1/0),(confirmed!AF12-confirmed!AE12))</f>
        <v>20</v>
      </c>
      <c r="AG12" s="6">
        <f>IF(ISBLANK(AG11),IFERROR(1/0),(confirmed!AG12-confirmed!AF12))</f>
        <v>11</v>
      </c>
      <c r="AH12" s="6">
        <f>IF(ISBLANK(AH11),IFERROR(1/0),(confirmed!AH12-confirmed!AG12))</f>
        <v>13</v>
      </c>
      <c r="AI12" s="6">
        <f>IF(ISBLANK(AI11),IFERROR(1/0),(confirmed!AI12-confirmed!AH12))</f>
        <v>26</v>
      </c>
      <c r="AJ12" s="6">
        <f>IF(ISBLANK(AJ11),IFERROR(1/0),(confirmed!AJ12-confirmed!AI12))</f>
        <v>22</v>
      </c>
      <c r="AK12" s="6">
        <f>IF(ISBLANK(AK11),IFERROR(1/0),(confirmed!AK12-confirmed!AJ12))</f>
        <v>37</v>
      </c>
      <c r="AL12" s="6">
        <f>IF(ISBLANK(AL11),IFERROR(1/0),(confirmed!AL12-confirmed!AK12))</f>
        <v>33</v>
      </c>
      <c r="AM12" s="6">
        <f>IF(ISBLANK(AM11),IFERROR(1/0),(confirmed!AM12-confirmed!AL12))</f>
        <v>21</v>
      </c>
      <c r="AN12" s="6">
        <f>IF(ISBLANK(AN11),IFERROR(1/0),(confirmed!AN12-confirmed!AM12))</f>
        <v>15</v>
      </c>
      <c r="AO12" s="6">
        <f>IF(ISBLANK(AO11),IFERROR(1/0),(confirmed!AO12-confirmed!AN12))</f>
        <v>50</v>
      </c>
      <c r="AP12" s="6">
        <f>IF(ISBLANK(AP11),IFERROR(1/0),(confirmed!AP12-confirmed!AO12))</f>
        <v>69</v>
      </c>
      <c r="AQ12" s="6">
        <f>IF(ISBLANK(AQ11),IFERROR(1/0),(confirmed!AQ12-confirmed!AP12))</f>
        <v>30</v>
      </c>
      <c r="AR12" s="6">
        <f>IF(ISBLANK(AR11),IFERROR(1/0),(confirmed!AR12-confirmed!AQ12))</f>
        <v>25</v>
      </c>
      <c r="AS12" s="6">
        <f>IF(ISBLANK(AS11),IFERROR(1/0),(confirmed!AS12-confirmed!AR12))</f>
        <v>41</v>
      </c>
      <c r="AT12" s="6">
        <f>IF(ISBLANK(AT11),IFERROR(1/0),(confirmed!AT12-confirmed!AS12))</f>
        <v>62</v>
      </c>
      <c r="AU12" s="6">
        <f>IF(ISBLANK(AU11),IFERROR(1/0),(confirmed!AU12-confirmed!AT12))</f>
        <v>45</v>
      </c>
      <c r="AV12" s="6">
        <f>IF(ISBLANK(AV11),IFERROR(1/0),(confirmed!AV12-confirmed!AU12))</f>
        <v>31</v>
      </c>
      <c r="AW12" s="6">
        <f>IF(ISBLANK(AW11),IFERROR(1/0),(confirmed!AW12-confirmed!AV12))</f>
        <v>38</v>
      </c>
      <c r="AX12" s="6">
        <f>IF(ISBLANK(AX11),IFERROR(1/0),(confirmed!AX12-confirmed!AW12))</f>
        <v>50</v>
      </c>
      <c r="AY12" s="6">
        <f>IF(ISBLANK(AY11),IFERROR(1/0),(confirmed!AY12-confirmed!AX12))</f>
        <v>36</v>
      </c>
      <c r="AZ12" s="6">
        <f>IF(ISBLANK(AZ11),IFERROR(1/0),(confirmed!AZ12-confirmed!AY12))</f>
        <v>48</v>
      </c>
      <c r="BA12" s="6">
        <f>IF(ISBLANK(BA11),IFERROR(1/0),(confirmed!BA12-confirmed!AZ12))</f>
        <v>144</v>
      </c>
      <c r="BB12" s="6">
        <f>IF(ISBLANK(BB11),IFERROR(1/0),(confirmed!BB12-confirmed!BA12))</f>
        <v>108</v>
      </c>
      <c r="BC12" s="6">
        <f>IF(ISBLANK(BC11),IFERROR(1/0),(confirmed!BC12-confirmed!BB12))</f>
        <v>134</v>
      </c>
      <c r="BD12" s="6">
        <f>IF(ISBLANK(BD11),IFERROR(1/0),(confirmed!BD12-confirmed!BC12))</f>
        <v>37</v>
      </c>
      <c r="BE12" s="6">
        <f>IF(ISBLANK(BE11),IFERROR(1/0),(confirmed!BE12-confirmed!BD12))</f>
        <v>111</v>
      </c>
      <c r="BF12" s="6">
        <f>IF(ISBLANK(BF11),IFERROR(1/0),(confirmed!BF12-confirmed!BE12))</f>
        <v>148</v>
      </c>
      <c r="BG12" s="6">
        <f>IF(ISBLANK(BG11),IFERROR(1/0),(confirmed!BG12-confirmed!BF12))</f>
        <v>155</v>
      </c>
      <c r="BH12" s="6">
        <f>IF(ISBLANK(BH11),IFERROR(1/0),(confirmed!BH12-confirmed!BG12))</f>
        <v>145</v>
      </c>
      <c r="BI12" s="6">
        <f>IF(ISBLANK(BI11),IFERROR(1/0),(confirmed!BI12-confirmed!BH12))</f>
        <v>173</v>
      </c>
      <c r="BJ12" s="6">
        <f>IF(ISBLANK(BJ11),IFERROR(1/0),(confirmed!BN12-confirmed!BI12))</f>
        <v>-1962</v>
      </c>
      <c r="BK12" s="6">
        <f>IF(ISBLANK(BK11),IFERROR(1/0),(confirmed!BO12-confirmed!BN12))</f>
        <v>0</v>
      </c>
      <c r="BL12" s="6">
        <f>IF(ISBLANK(BL11),IFERROR(1/0),(confirmed!BP12-confirmed!BO12))</f>
        <v>0</v>
      </c>
      <c r="BM12" s="6" t="str">
        <f>IF(ISBLANK(BM11),IFERROR(1/0),(confirmed!BQ12-confirmed!BP12))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IF(ISBLANK(D12),IFERROR(1/0),(confirmed!D13-confirmed!C13))</f>
        <v>0</v>
      </c>
      <c r="E13" s="6">
        <f>IF(ISBLANK(E12),IFERROR(1/0),(confirmed!E13-confirmed!D13))</f>
        <v>0</v>
      </c>
      <c r="F13" s="6">
        <f>IF(ISBLANK(F12),IFERROR(1/0),(confirmed!F13-confirmed!E13))</f>
        <v>0</v>
      </c>
      <c r="G13" s="6">
        <f>IF(ISBLANK(G12),IFERROR(1/0),(confirmed!G13-confirmed!F13))</f>
        <v>0</v>
      </c>
      <c r="H13" s="6">
        <f>IF(ISBLANK(H12),IFERROR(1/0),(confirmed!H13-confirmed!G13))</f>
        <v>0</v>
      </c>
      <c r="I13" s="6">
        <f>IF(ISBLANK(I12),IFERROR(1/0),(confirmed!I13-confirmed!H13))</f>
        <v>0</v>
      </c>
      <c r="J13" s="6">
        <f>IF(ISBLANK(J12),IFERROR(1/0),(confirmed!J13-confirmed!I13))</f>
        <v>0</v>
      </c>
      <c r="K13" s="6">
        <f>IF(ISBLANK(K12),IFERROR(1/0),(confirmed!K13-confirmed!J13))</f>
        <v>0</v>
      </c>
      <c r="L13" s="6">
        <f>IF(ISBLANK(L12),IFERROR(1/0),(confirmed!L13-confirmed!K13))</f>
        <v>0</v>
      </c>
      <c r="M13" s="6">
        <f>IF(ISBLANK(M12),IFERROR(1/0),(confirmed!M13-confirmed!L13))</f>
        <v>0</v>
      </c>
      <c r="N13" s="6">
        <f>IF(ISBLANK(N12),IFERROR(1/0),(confirmed!N13-confirmed!M13))</f>
        <v>0</v>
      </c>
      <c r="O13" s="6">
        <f>IF(ISBLANK(O12),IFERROR(1/0),(confirmed!O13-confirmed!N13))</f>
        <v>0</v>
      </c>
      <c r="P13" s="6">
        <f>IF(ISBLANK(P12),IFERROR(1/0),(confirmed!P13-confirmed!O13))</f>
        <v>0</v>
      </c>
      <c r="Q13" s="6">
        <f>IF(ISBLANK(Q12),IFERROR(1/0),(confirmed!Q13-confirmed!P13))</f>
        <v>0</v>
      </c>
      <c r="R13" s="6">
        <f>IF(ISBLANK(R12),IFERROR(1/0),(confirmed!R13-confirmed!Q13))</f>
        <v>0</v>
      </c>
      <c r="S13" s="6">
        <f>IF(ISBLANK(S12),IFERROR(1/0),(confirmed!S13-confirmed!R13))</f>
        <v>0</v>
      </c>
      <c r="T13" s="6">
        <f>IF(ISBLANK(T12),IFERROR(1/0),(confirmed!T13-confirmed!S13))</f>
        <v>0</v>
      </c>
      <c r="U13" s="6">
        <f>IF(ISBLANK(U12),IFERROR(1/0),(confirmed!U13-confirmed!T13))</f>
        <v>0</v>
      </c>
      <c r="V13" s="6">
        <f>IF(ISBLANK(V12),IFERROR(1/0),(confirmed!V13-confirmed!U13))</f>
        <v>0</v>
      </c>
      <c r="W13" s="6">
        <f>IF(ISBLANK(W12),IFERROR(1/0),(confirmed!W13-confirmed!V13))</f>
        <v>5</v>
      </c>
      <c r="X13" s="6">
        <f>IF(ISBLANK(X12),IFERROR(1/0),(confirmed!X13-confirmed!W13))</f>
        <v>4</v>
      </c>
      <c r="Y13" s="6">
        <f>IF(ISBLANK(Y12),IFERROR(1/0),(confirmed!Y13-confirmed!X13))</f>
        <v>11</v>
      </c>
      <c r="Z13" s="6">
        <f>IF(ISBLANK(Z12),IFERROR(1/0),(confirmed!Z13-confirmed!Y13))</f>
        <v>35</v>
      </c>
      <c r="AA13" s="6">
        <f>IF(ISBLANK(AA12),IFERROR(1/0),(confirmed!AA13-confirmed!Z13))</f>
        <v>13</v>
      </c>
      <c r="AB13" s="6">
        <f>IF(ISBLANK(AB12),IFERROR(1/0),(confirmed!AB13-confirmed!AA13))</f>
        <v>44</v>
      </c>
      <c r="AC13" s="6">
        <f>IF(ISBLANK(AC12),IFERROR(1/0),(confirmed!AC13-confirmed!AB13))</f>
        <v>51</v>
      </c>
      <c r="AD13" s="6">
        <f>IF(ISBLANK(AD12),IFERROR(1/0),(confirmed!AD13-confirmed!AC13))</f>
        <v>19</v>
      </c>
      <c r="AE13" s="6">
        <f>IF(ISBLANK(AE12),IFERROR(1/0),(confirmed!AE13-confirmed!AD13))</f>
        <v>18</v>
      </c>
      <c r="AF13" s="6">
        <f>IF(ISBLANK(AF12),IFERROR(1/0),(confirmed!AF13-confirmed!AE13))</f>
        <v>35</v>
      </c>
      <c r="AG13" s="6">
        <f>IF(ISBLANK(AG12),IFERROR(1/0),(confirmed!AG13-confirmed!AF13))</f>
        <v>47</v>
      </c>
      <c r="AH13" s="6">
        <f>IF(ISBLANK(AH12),IFERROR(1/0),(confirmed!AH13-confirmed!AG13))</f>
        <v>32</v>
      </c>
      <c r="AI13" s="6">
        <f>IF(ISBLANK(AI12),IFERROR(1/0),(confirmed!AI13-confirmed!AH13))</f>
        <v>34</v>
      </c>
      <c r="AJ13" s="6">
        <f>IF(ISBLANK(AJ12),IFERROR(1/0),(confirmed!AJ13-confirmed!AI13))</f>
        <v>24</v>
      </c>
      <c r="AK13" s="6">
        <f>IF(ISBLANK(AK12),IFERROR(1/0),(confirmed!AK13-confirmed!AJ13))</f>
        <v>18</v>
      </c>
      <c r="AL13" s="6">
        <f>IF(ISBLANK(AL12),IFERROR(1/0),(confirmed!AL13-confirmed!AK13))</f>
        <v>54</v>
      </c>
      <c r="AM13" s="6">
        <f>IF(ISBLANK(AM12),IFERROR(1/0),(confirmed!AM13-confirmed!AL13))</f>
        <v>106</v>
      </c>
      <c r="AN13" s="6">
        <f>IF(ISBLANK(AN12),IFERROR(1/0),(confirmed!AN13-confirmed!AM13))</f>
        <v>77</v>
      </c>
      <c r="AO13" s="6">
        <f>IF(ISBLANK(AO12),IFERROR(1/0),(confirmed!AO13-confirmed!AN13))</f>
        <v>103</v>
      </c>
      <c r="AP13" s="6">
        <f>IF(ISBLANK(AP12),IFERROR(1/0),(confirmed!AP13-confirmed!AO13))</f>
        <v>93</v>
      </c>
      <c r="AQ13" s="6">
        <f>IF(ISBLANK(AQ12),IFERROR(1/0),(confirmed!AQ13-confirmed!AP13))</f>
        <v>190</v>
      </c>
      <c r="AR13" s="6">
        <f>IF(ISBLANK(AR12),IFERROR(1/0),(confirmed!AR13-confirmed!AQ13))</f>
        <v>38</v>
      </c>
      <c r="AS13" s="6">
        <f>IF(ISBLANK(AS12),IFERROR(1/0),(confirmed!AS13-confirmed!AR13))</f>
        <v>240</v>
      </c>
      <c r="AT13" s="6">
        <f>IF(ISBLANK(AT12),IFERROR(1/0),(confirmed!AT13-confirmed!AS13))</f>
        <v>134</v>
      </c>
      <c r="AU13" s="6">
        <f>IF(ISBLANK(AU12),IFERROR(1/0),(confirmed!AU13-confirmed!AT13))</f>
        <v>53</v>
      </c>
      <c r="AV13" s="6">
        <f>IF(ISBLANK(AV12),IFERROR(1/0),(confirmed!AV13-confirmed!AU13))</f>
        <v>104</v>
      </c>
      <c r="AW13" s="6">
        <f>IF(ISBLANK(AW12),IFERROR(1/0),(confirmed!AW13-confirmed!AV13))</f>
        <v>94</v>
      </c>
      <c r="AX13" s="6">
        <f>IF(ISBLANK(AX12),IFERROR(1/0),(confirmed!AX13-confirmed!AW13))</f>
        <v>124</v>
      </c>
      <c r="AY13" s="6">
        <f>IF(ISBLANK(AY12),IFERROR(1/0),(confirmed!AY13-confirmed!AX13))</f>
        <v>205</v>
      </c>
      <c r="AZ13" s="6">
        <f>IF(ISBLANK(AZ12),IFERROR(1/0),(confirmed!AZ13-confirmed!AY13))</f>
        <v>152</v>
      </c>
      <c r="BA13" s="6">
        <f>IF(ISBLANK(BA12),IFERROR(1/0),(confirmed!BA13-confirmed!AZ13))</f>
        <v>229</v>
      </c>
      <c r="BB13" s="6">
        <f>IF(ISBLANK(BB12),IFERROR(1/0),(confirmed!BB13-confirmed!BA13))</f>
        <v>298</v>
      </c>
      <c r="BC13" s="6">
        <f>IF(ISBLANK(BC12),IFERROR(1/0),(confirmed!BC13-confirmed!BB13))</f>
        <v>350</v>
      </c>
      <c r="BD13" s="6">
        <f>IF(ISBLANK(BD12),IFERROR(1/0),(confirmed!BD13-confirmed!BC13))</f>
        <v>218</v>
      </c>
      <c r="BE13" s="6">
        <f>IF(ISBLANK(BE12),IFERROR(1/0),(confirmed!BE13-confirmed!BD13))</f>
        <v>230</v>
      </c>
      <c r="BF13" s="6">
        <f>IF(ISBLANK(BF12),IFERROR(1/0),(confirmed!BF13-confirmed!BE13))</f>
        <v>234</v>
      </c>
      <c r="BG13" s="6">
        <f>IF(ISBLANK(BG12),IFERROR(1/0),(confirmed!BG13-confirmed!BF13))</f>
        <v>194</v>
      </c>
      <c r="BH13" s="6">
        <f>IF(ISBLANK(BH12),IFERROR(1/0),(confirmed!BH13-confirmed!BG13))</f>
        <v>688</v>
      </c>
      <c r="BI13" s="6">
        <f>IF(ISBLANK(BI12),IFERROR(1/0),(confirmed!BI13-confirmed!BH13))</f>
        <v>202</v>
      </c>
      <c r="BJ13" s="6">
        <f>IF(ISBLANK(BJ12),IFERROR(1/0),(confirmed!BN13-confirmed!BI13))</f>
        <v>-4800</v>
      </c>
      <c r="BK13" s="6">
        <f>IF(ISBLANK(BK12),IFERROR(1/0),(confirmed!BO13-confirmed!BN13))</f>
        <v>0</v>
      </c>
      <c r="BL13" s="6">
        <f>IF(ISBLANK(BL12),IFERROR(1/0),(confirmed!BP13-confirmed!BO13))</f>
        <v>0</v>
      </c>
      <c r="BM13" s="6" t="str">
        <f>IF(ISBLANK(BM12),IFERROR(1/0),(confirmed!BQ13-confirmed!BP13))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IF(ISBLANK(D13),IFERROR(1/0),(confirmed!D14-confirmed!C14))</f>
        <v>0</v>
      </c>
      <c r="E14" s="6">
        <f>IF(ISBLANK(E13),IFERROR(1/0),(confirmed!E14-confirmed!D14))</f>
        <v>0</v>
      </c>
      <c r="F14" s="6">
        <f>IF(ISBLANK(F13),IFERROR(1/0),(confirmed!F14-confirmed!E14))</f>
        <v>0</v>
      </c>
      <c r="G14" s="6">
        <f>IF(ISBLANK(G13),IFERROR(1/0),(confirmed!G14-confirmed!F14))</f>
        <v>0</v>
      </c>
      <c r="H14" s="6">
        <f>IF(ISBLANK(H13),IFERROR(1/0),(confirmed!H14-confirmed!G14))</f>
        <v>0</v>
      </c>
      <c r="I14" s="6">
        <f>IF(ISBLANK(I13),IFERROR(1/0),(confirmed!I14-confirmed!H14))</f>
        <v>0</v>
      </c>
      <c r="J14" s="6">
        <f>IF(ISBLANK(J13),IFERROR(1/0),(confirmed!J14-confirmed!I14))</f>
        <v>0</v>
      </c>
      <c r="K14" s="6">
        <f>IF(ISBLANK(K13),IFERROR(1/0),(confirmed!K14-confirmed!J14))</f>
        <v>0</v>
      </c>
      <c r="L14" s="6">
        <f>IF(ISBLANK(L13),IFERROR(1/0),(confirmed!L14-confirmed!K14))</f>
        <v>0</v>
      </c>
      <c r="M14" s="6">
        <f>IF(ISBLANK(M13),IFERROR(1/0),(confirmed!M14-confirmed!L14))</f>
        <v>0</v>
      </c>
      <c r="N14" s="6">
        <f>IF(ISBLANK(N13),IFERROR(1/0),(confirmed!N14-confirmed!M14))</f>
        <v>0</v>
      </c>
      <c r="O14" s="6">
        <f>IF(ISBLANK(O13),IFERROR(1/0),(confirmed!O14-confirmed!N14))</f>
        <v>0</v>
      </c>
      <c r="P14" s="6">
        <f>IF(ISBLANK(P13),IFERROR(1/0),(confirmed!P14-confirmed!O14))</f>
        <v>0</v>
      </c>
      <c r="Q14" s="6">
        <f>IF(ISBLANK(Q13),IFERROR(1/0),(confirmed!Q14-confirmed!P14))</f>
        <v>0</v>
      </c>
      <c r="R14" s="6">
        <f>IF(ISBLANK(R13),IFERROR(1/0),(confirmed!R14-confirmed!Q14))</f>
        <v>0</v>
      </c>
      <c r="S14" s="6">
        <f>IF(ISBLANK(S13),IFERROR(1/0),(confirmed!S14-confirmed!R14))</f>
        <v>0</v>
      </c>
      <c r="T14" s="6">
        <f>IF(ISBLANK(T13),IFERROR(1/0),(confirmed!T14-confirmed!S14))</f>
        <v>0</v>
      </c>
      <c r="U14" s="6">
        <f>IF(ISBLANK(U13),IFERROR(1/0),(confirmed!U14-confirmed!T14))</f>
        <v>0</v>
      </c>
      <c r="V14" s="6">
        <f>IF(ISBLANK(V13),IFERROR(1/0),(confirmed!V14-confirmed!U14))</f>
        <v>0</v>
      </c>
      <c r="W14" s="6">
        <f>IF(ISBLANK(W13),IFERROR(1/0),(confirmed!W14-confirmed!V14))</f>
        <v>0</v>
      </c>
      <c r="X14" s="6">
        <f>IF(ISBLANK(X13),IFERROR(1/0),(confirmed!X14-confirmed!W14))</f>
        <v>0</v>
      </c>
      <c r="Y14" s="6">
        <f>IF(ISBLANK(Y13),IFERROR(1/0),(confirmed!Y14-confirmed!X14))</f>
        <v>0</v>
      </c>
      <c r="Z14" s="6">
        <f>IF(ISBLANK(Z13),IFERROR(1/0),(confirmed!Z14-confirmed!Y14))</f>
        <v>0</v>
      </c>
      <c r="AA14" s="6">
        <f>IF(ISBLANK(AA13),IFERROR(1/0),(confirmed!AA14-confirmed!Z14))</f>
        <v>1</v>
      </c>
      <c r="AB14" s="6">
        <f>IF(ISBLANK(AB13),IFERROR(1/0),(confirmed!AB14-confirmed!AA14))</f>
        <v>1</v>
      </c>
      <c r="AC14" s="6">
        <f>IF(ISBLANK(AC13),IFERROR(1/0),(confirmed!AC14-confirmed!AB14))</f>
        <v>0</v>
      </c>
      <c r="AD14" s="6">
        <f>IF(ISBLANK(AD13),IFERROR(1/0),(confirmed!AD14-confirmed!AC14))</f>
        <v>6</v>
      </c>
      <c r="AE14" s="6">
        <f>IF(ISBLANK(AE13),IFERROR(1/0),(confirmed!AE14-confirmed!AD14))</f>
        <v>0</v>
      </c>
      <c r="AF14" s="6">
        <f>IF(ISBLANK(AF13),IFERROR(1/0),(confirmed!AF14-confirmed!AE14))</f>
        <v>2</v>
      </c>
      <c r="AG14" s="6">
        <f>IF(ISBLANK(AG13),IFERROR(1/0),(confirmed!AG14-confirmed!AF14))</f>
        <v>3</v>
      </c>
      <c r="AH14" s="6">
        <f>IF(ISBLANK(AH13),IFERROR(1/0),(confirmed!AH14-confirmed!AG14))</f>
        <v>1</v>
      </c>
      <c r="AI14" s="6">
        <f>IF(ISBLANK(AI13),IFERROR(1/0),(confirmed!AI14-confirmed!AH14))</f>
        <v>2</v>
      </c>
      <c r="AJ14" s="6">
        <f>IF(ISBLANK(AJ13),IFERROR(1/0),(confirmed!AJ14-confirmed!AI14))</f>
        <v>7</v>
      </c>
      <c r="AK14" s="6">
        <f>IF(ISBLANK(AK13),IFERROR(1/0),(confirmed!AK14-confirmed!AJ14))</f>
        <v>8</v>
      </c>
      <c r="AL14" s="6">
        <f>IF(ISBLANK(AL13),IFERROR(1/0),(confirmed!AL14-confirmed!AK14))</f>
        <v>23</v>
      </c>
      <c r="AM14" s="6">
        <f>IF(ISBLANK(AM13),IFERROR(1/0),(confirmed!AM14-confirmed!AL14))</f>
        <v>17</v>
      </c>
      <c r="AN14" s="6">
        <f>IF(ISBLANK(AN13),IFERROR(1/0),(confirmed!AN14-confirmed!AM14))</f>
        <v>10</v>
      </c>
      <c r="AO14" s="6">
        <f>IF(ISBLANK(AO13),IFERROR(1/0),(confirmed!AO14-confirmed!AN14))</f>
        <v>7</v>
      </c>
      <c r="AP14" s="6">
        <f>IF(ISBLANK(AP13),IFERROR(1/0),(confirmed!AP14-confirmed!AO14))</f>
        <v>8</v>
      </c>
      <c r="AQ14" s="6">
        <f>IF(ISBLANK(AQ13),IFERROR(1/0),(confirmed!AQ14-confirmed!AP14))</f>
        <v>37</v>
      </c>
      <c r="AR14" s="6">
        <f>IF(ISBLANK(AR13),IFERROR(1/0),(confirmed!AR14-confirmed!AQ14))</f>
        <v>39</v>
      </c>
      <c r="AS14" s="6">
        <f>IF(ISBLANK(AS13),IFERROR(1/0),(confirmed!AS14-confirmed!AR14))</f>
        <v>58</v>
      </c>
      <c r="AT14" s="6">
        <f>IF(ISBLANK(AT13),IFERROR(1/0),(confirmed!AT14-confirmed!AS14))</f>
        <v>43</v>
      </c>
      <c r="AU14" s="6">
        <f>IF(ISBLANK(AU13),IFERROR(1/0),(confirmed!AU14-confirmed!AT14))</f>
        <v>20</v>
      </c>
      <c r="AV14" s="6">
        <f>IF(ISBLANK(AV13),IFERROR(1/0),(confirmed!AV14-confirmed!AU14))</f>
        <v>51</v>
      </c>
      <c r="AW14" s="6">
        <f>IF(ISBLANK(AW13),IFERROR(1/0),(confirmed!AW14-confirmed!AV14))</f>
        <v>54</v>
      </c>
      <c r="AX14" s="6">
        <f>IF(ISBLANK(AX13),IFERROR(1/0),(confirmed!AX14-confirmed!AW14))</f>
        <v>47</v>
      </c>
      <c r="AY14" s="6">
        <f>IF(ISBLANK(AY13),IFERROR(1/0),(confirmed!AY14-confirmed!AX14))</f>
        <v>33</v>
      </c>
      <c r="AZ14" s="6">
        <f>IF(ISBLANK(AZ13),IFERROR(1/0),(confirmed!AZ14-confirmed!AY14))</f>
        <v>152</v>
      </c>
      <c r="BA14" s="6">
        <f>IF(ISBLANK(BA13),IFERROR(1/0),(confirmed!BA14-confirmed!AZ14))</f>
        <v>65</v>
      </c>
      <c r="BB14" s="6">
        <f>IF(ISBLANK(BB13),IFERROR(1/0),(confirmed!BB14-confirmed!BA14))</f>
        <v>102</v>
      </c>
      <c r="BC14" s="6">
        <f>IF(ISBLANK(BC13),IFERROR(1/0),(confirmed!BC14-confirmed!BB14))</f>
        <v>243</v>
      </c>
      <c r="BD14" s="6">
        <f>IF(ISBLANK(BD13),IFERROR(1/0),(confirmed!BD14-confirmed!BC14))</f>
        <v>165</v>
      </c>
      <c r="BE14" s="6">
        <f>IF(ISBLANK(BE13),IFERROR(1/0),(confirmed!BE14-confirmed!BD14))</f>
        <v>115</v>
      </c>
      <c r="BF14" s="6">
        <f>IF(ISBLANK(BF13),IFERROR(1/0),(confirmed!BF14-confirmed!BE14))</f>
        <v>76</v>
      </c>
      <c r="BG14" s="6">
        <f>IF(ISBLANK(BG13),IFERROR(1/0),(confirmed!BG14-confirmed!BF14))</f>
        <v>208</v>
      </c>
      <c r="BH14" s="6">
        <f>IF(ISBLANK(BH13),IFERROR(1/0),(confirmed!BH14-confirmed!BG14))</f>
        <v>153</v>
      </c>
      <c r="BI14" s="6">
        <f>IF(ISBLANK(BI13),IFERROR(1/0),(confirmed!BI14-confirmed!BH14))</f>
        <v>194</v>
      </c>
      <c r="BJ14" s="6">
        <f>IF(ISBLANK(BJ13),IFERROR(1/0),(confirmed!BN14-confirmed!BI14))</f>
        <v>-1951</v>
      </c>
      <c r="BK14" s="6">
        <f>IF(ISBLANK(BK13),IFERROR(1/0),(confirmed!BO14-confirmed!BN14))</f>
        <v>0</v>
      </c>
      <c r="BL14" s="6">
        <f>IF(ISBLANK(BL13),IFERROR(1/0),(confirmed!BP14-confirmed!BO14))</f>
        <v>0</v>
      </c>
      <c r="BM14" s="6" t="str">
        <f>IF(ISBLANK(BM13),IFERROR(1/0),(confirmed!BQ14-confirmed!BP14))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IF(ISBLANK(D14),IFERROR(1/0),(confirmed!D15-confirmed!C15))</f>
        <v>0</v>
      </c>
      <c r="E15" s="6">
        <f>IF(ISBLANK(E14),IFERROR(1/0),(confirmed!E15-confirmed!D15))</f>
        <v>0</v>
      </c>
      <c r="F15" s="6">
        <f>IF(ISBLANK(F14),IFERROR(1/0),(confirmed!F15-confirmed!E15))</f>
        <v>0</v>
      </c>
      <c r="G15" s="6">
        <f>IF(ISBLANK(G14),IFERROR(1/0),(confirmed!G15-confirmed!F15))</f>
        <v>0</v>
      </c>
      <c r="H15" s="6">
        <f>IF(ISBLANK(H14),IFERROR(1/0),(confirmed!H15-confirmed!G15))</f>
        <v>0</v>
      </c>
      <c r="I15" s="6">
        <f>IF(ISBLANK(I14),IFERROR(1/0),(confirmed!I15-confirmed!H15))</f>
        <v>0</v>
      </c>
      <c r="J15" s="6">
        <f>IF(ISBLANK(J14),IFERROR(1/0),(confirmed!J15-confirmed!I15))</f>
        <v>0</v>
      </c>
      <c r="K15" s="6">
        <f>IF(ISBLANK(K14),IFERROR(1/0),(confirmed!K15-confirmed!J15))</f>
        <v>0</v>
      </c>
      <c r="L15" s="6">
        <f>IF(ISBLANK(L14),IFERROR(1/0),(confirmed!L15-confirmed!K15))</f>
        <v>0</v>
      </c>
      <c r="M15" s="6">
        <f>IF(ISBLANK(M14),IFERROR(1/0),(confirmed!M15-confirmed!L15))</f>
        <v>0</v>
      </c>
      <c r="N15" s="6">
        <f>IF(ISBLANK(N14),IFERROR(1/0),(confirmed!N15-confirmed!M15))</f>
        <v>0</v>
      </c>
      <c r="O15" s="6">
        <f>IF(ISBLANK(O14),IFERROR(1/0),(confirmed!O15-confirmed!N15))</f>
        <v>0</v>
      </c>
      <c r="P15" s="6">
        <f>IF(ISBLANK(P14),IFERROR(1/0),(confirmed!P15-confirmed!O15))</f>
        <v>0</v>
      </c>
      <c r="Q15" s="6">
        <f>IF(ISBLANK(Q14),IFERROR(1/0),(confirmed!Q15-confirmed!P15))</f>
        <v>0</v>
      </c>
      <c r="R15" s="6">
        <f>IF(ISBLANK(R14),IFERROR(1/0),(confirmed!R15-confirmed!Q15))</f>
        <v>0</v>
      </c>
      <c r="S15" s="6">
        <f>IF(ISBLANK(S14),IFERROR(1/0),(confirmed!S15-confirmed!R15))</f>
        <v>0</v>
      </c>
      <c r="T15" s="6">
        <f>IF(ISBLANK(T14),IFERROR(1/0),(confirmed!T15-confirmed!S15))</f>
        <v>0</v>
      </c>
      <c r="U15" s="6">
        <f>IF(ISBLANK(U14),IFERROR(1/0),(confirmed!U15-confirmed!T15))</f>
        <v>0</v>
      </c>
      <c r="V15" s="6">
        <f>IF(ISBLANK(V14),IFERROR(1/0),(confirmed!V15-confirmed!U15))</f>
        <v>0</v>
      </c>
      <c r="W15" s="6">
        <f>IF(ISBLANK(W14),IFERROR(1/0),(confirmed!W15-confirmed!V15))</f>
        <v>0</v>
      </c>
      <c r="X15" s="6">
        <f>IF(ISBLANK(X14),IFERROR(1/0),(confirmed!X15-confirmed!W15))</f>
        <v>0</v>
      </c>
      <c r="Y15" s="6">
        <f>IF(ISBLANK(Y14),IFERROR(1/0),(confirmed!Y15-confirmed!X15))</f>
        <v>1</v>
      </c>
      <c r="Z15" s="6">
        <f>IF(ISBLANK(Z14),IFERROR(1/0),(confirmed!Z15-confirmed!Y15))</f>
        <v>0</v>
      </c>
      <c r="AA15" s="6">
        <f>IF(ISBLANK(AA14),IFERROR(1/0),(confirmed!AA15-confirmed!Z15))</f>
        <v>0</v>
      </c>
      <c r="AB15" s="6">
        <f>IF(ISBLANK(AB14),IFERROR(1/0),(confirmed!AB15-confirmed!AA15))</f>
        <v>0</v>
      </c>
      <c r="AC15" s="6">
        <f>IF(ISBLANK(AC14),IFERROR(1/0),(confirmed!AC15-confirmed!AB15))</f>
        <v>1</v>
      </c>
      <c r="AD15" s="6">
        <f>IF(ISBLANK(AD14),IFERROR(1/0),(confirmed!AD15-confirmed!AC15))</f>
        <v>1</v>
      </c>
      <c r="AE15" s="6">
        <f>IF(ISBLANK(AE14),IFERROR(1/0),(confirmed!AE15-confirmed!AD15))</f>
        <v>0</v>
      </c>
      <c r="AF15" s="6">
        <f>IF(ISBLANK(AF14),IFERROR(1/0),(confirmed!AF15-confirmed!AE15))</f>
        <v>2</v>
      </c>
      <c r="AG15" s="6">
        <f>IF(ISBLANK(AG14),IFERROR(1/0),(confirmed!AG15-confirmed!AF15))</f>
        <v>4</v>
      </c>
      <c r="AH15" s="6">
        <f>IF(ISBLANK(AH14),IFERROR(1/0),(confirmed!AH15-confirmed!AG15))</f>
        <v>5</v>
      </c>
      <c r="AI15" s="6">
        <f>IF(ISBLANK(AI14),IFERROR(1/0),(confirmed!AI15-confirmed!AH15))</f>
        <v>0</v>
      </c>
      <c r="AJ15" s="6">
        <f>IF(ISBLANK(AJ14),IFERROR(1/0),(confirmed!AJ15-confirmed!AI15))</f>
        <v>1</v>
      </c>
      <c r="AK15" s="6">
        <f>IF(ISBLANK(AK14),IFERROR(1/0),(confirmed!AK15-confirmed!AJ15))</f>
        <v>2</v>
      </c>
      <c r="AL15" s="6">
        <f>IF(ISBLANK(AL14),IFERROR(1/0),(confirmed!AL15-confirmed!AK15))</f>
        <v>3</v>
      </c>
      <c r="AM15" s="6">
        <f>IF(ISBLANK(AM14),IFERROR(1/0),(confirmed!AM15-confirmed!AL15))</f>
        <v>1</v>
      </c>
      <c r="AN15" s="6">
        <f>IF(ISBLANK(AN14),IFERROR(1/0),(confirmed!AN15-confirmed!AM15))</f>
        <v>8</v>
      </c>
      <c r="AO15" s="6">
        <f>IF(ISBLANK(AO14),IFERROR(1/0),(confirmed!AO15-confirmed!AN15))</f>
        <v>3</v>
      </c>
      <c r="AP15" s="6">
        <f>IF(ISBLANK(AP14),IFERROR(1/0),(confirmed!AP15-confirmed!AO15))</f>
        <v>2</v>
      </c>
      <c r="AQ15" s="6">
        <f>IF(ISBLANK(AQ14),IFERROR(1/0),(confirmed!AQ15-confirmed!AP15))</f>
        <v>1</v>
      </c>
      <c r="AR15" s="6">
        <f>IF(ISBLANK(AR14),IFERROR(1/0),(confirmed!AR15-confirmed!AQ15))</f>
        <v>1</v>
      </c>
      <c r="AS15" s="6">
        <f>IF(ISBLANK(AS14),IFERROR(1/0),(confirmed!AS15-confirmed!AR15))</f>
        <v>5</v>
      </c>
      <c r="AT15" s="6">
        <f>IF(ISBLANK(AT14),IFERROR(1/0),(confirmed!AT15-confirmed!AS15))</f>
        <v>14</v>
      </c>
      <c r="AU15" s="6">
        <f>IF(ISBLANK(AU14),IFERROR(1/0),(confirmed!AU15-confirmed!AT15))</f>
        <v>24</v>
      </c>
      <c r="AV15" s="6">
        <f>IF(ISBLANK(AV14),IFERROR(1/0),(confirmed!AV15-confirmed!AU15))</f>
        <v>6</v>
      </c>
      <c r="AW15" s="6">
        <f>IF(ISBLANK(AW14),IFERROR(1/0),(confirmed!AW15-confirmed!AV15))</f>
        <v>16</v>
      </c>
      <c r="AX15" s="6">
        <f>IF(ISBLANK(AX14),IFERROR(1/0),(confirmed!AX15-confirmed!AW15))</f>
        <v>10</v>
      </c>
      <c r="AY15" s="6">
        <f>IF(ISBLANK(AY14),IFERROR(1/0),(confirmed!AY15-confirmed!AX15))</f>
        <v>25</v>
      </c>
      <c r="AZ15" s="6">
        <f>IF(ISBLANK(AZ14),IFERROR(1/0),(confirmed!AZ15-confirmed!AY15))</f>
        <v>15</v>
      </c>
      <c r="BA15" s="6">
        <f>IF(ISBLANK(BA14),IFERROR(1/0),(confirmed!BA15-confirmed!AZ15))</f>
        <v>14</v>
      </c>
      <c r="BB15" s="6">
        <f>IF(ISBLANK(BB14),IFERROR(1/0),(confirmed!BB15-confirmed!BA15))</f>
        <v>30</v>
      </c>
      <c r="BC15" s="6">
        <f>IF(ISBLANK(BC14),IFERROR(1/0),(confirmed!BC15-confirmed!BB15))</f>
        <v>10</v>
      </c>
      <c r="BD15" s="6">
        <f>IF(ISBLANK(BD14),IFERROR(1/0),(confirmed!BD15-confirmed!BC15))</f>
        <v>31</v>
      </c>
      <c r="BE15" s="6">
        <f>IF(ISBLANK(BE14),IFERROR(1/0),(confirmed!BE15-confirmed!BD15))</f>
        <v>9</v>
      </c>
      <c r="BF15" s="6">
        <f>IF(ISBLANK(BF14),IFERROR(1/0),(confirmed!BF15-confirmed!BE15))</f>
        <v>18</v>
      </c>
      <c r="BG15" s="6">
        <f>IF(ISBLANK(BG14),IFERROR(1/0),(confirmed!BG15-confirmed!BF15))</f>
        <v>38</v>
      </c>
      <c r="BH15" s="6">
        <f>IF(ISBLANK(BH14),IFERROR(1/0),(confirmed!BH15-confirmed!BG15))</f>
        <v>44</v>
      </c>
      <c r="BI15" s="6">
        <f>IF(ISBLANK(BI14),IFERROR(1/0),(confirmed!BI15-confirmed!BH15))</f>
        <v>41</v>
      </c>
      <c r="BJ15" s="6">
        <f>IF(ISBLANK(BJ14),IFERROR(1/0),(confirmed!BN15-confirmed!BI15))</f>
        <v>-386</v>
      </c>
      <c r="BK15" s="6">
        <f>IF(ISBLANK(BK14),IFERROR(1/0),(confirmed!BO15-confirmed!BN15))</f>
        <v>0</v>
      </c>
      <c r="BL15" s="6">
        <f>IF(ISBLANK(BL14),IFERROR(1/0),(confirmed!BP15-confirmed!BO15))</f>
        <v>0</v>
      </c>
      <c r="BM15" s="6" t="str">
        <f>IF(ISBLANK(BM14),IFERROR(1/0),(confirmed!BQ15-confirmed!BP15))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IF(ISBLANK(D15),IFERROR(1/0),(confirmed!D16-confirmed!C16))</f>
        <v>0</v>
      </c>
      <c r="E16" s="6">
        <f>IF(ISBLANK(E15),IFERROR(1/0),(confirmed!E16-confirmed!D16))</f>
        <v>0</v>
      </c>
      <c r="F16" s="6">
        <f>IF(ISBLANK(F15),IFERROR(1/0),(confirmed!F16-confirmed!E16))</f>
        <v>0</v>
      </c>
      <c r="G16" s="6">
        <f>IF(ISBLANK(G15),IFERROR(1/0),(confirmed!G16-confirmed!F16))</f>
        <v>0</v>
      </c>
      <c r="H16" s="6">
        <f>IF(ISBLANK(H15),IFERROR(1/0),(confirmed!H16-confirmed!G16))</f>
        <v>0</v>
      </c>
      <c r="I16" s="6">
        <f>IF(ISBLANK(I15),IFERROR(1/0),(confirmed!I16-confirmed!H16))</f>
        <v>0</v>
      </c>
      <c r="J16" s="6">
        <f>IF(ISBLANK(J15),IFERROR(1/0),(confirmed!J16-confirmed!I16))</f>
        <v>0</v>
      </c>
      <c r="K16" s="6">
        <f>IF(ISBLANK(K15),IFERROR(1/0),(confirmed!K16-confirmed!J16))</f>
        <v>0</v>
      </c>
      <c r="L16" s="6">
        <f>IF(ISBLANK(L15),IFERROR(1/0),(confirmed!L16-confirmed!K16))</f>
        <v>0</v>
      </c>
      <c r="M16" s="6">
        <f>IF(ISBLANK(M15),IFERROR(1/0),(confirmed!M16-confirmed!L16))</f>
        <v>0</v>
      </c>
      <c r="N16" s="6">
        <f>IF(ISBLANK(N15),IFERROR(1/0),(confirmed!N16-confirmed!M16))</f>
        <v>0</v>
      </c>
      <c r="O16" s="6">
        <f>IF(ISBLANK(O15),IFERROR(1/0),(confirmed!O16-confirmed!N16))</f>
        <v>0</v>
      </c>
      <c r="P16" s="6">
        <f>IF(ISBLANK(P15),IFERROR(1/0),(confirmed!P16-confirmed!O16))</f>
        <v>0</v>
      </c>
      <c r="Q16" s="6">
        <f>IF(ISBLANK(Q15),IFERROR(1/0),(confirmed!Q16-confirmed!P16))</f>
        <v>0</v>
      </c>
      <c r="R16" s="6">
        <f>IF(ISBLANK(R15),IFERROR(1/0),(confirmed!R16-confirmed!Q16))</f>
        <v>2</v>
      </c>
      <c r="S16" s="6">
        <f>IF(ISBLANK(S15),IFERROR(1/0),(confirmed!S16-confirmed!R16))</f>
        <v>0</v>
      </c>
      <c r="T16" s="6">
        <f>IF(ISBLANK(T15),IFERROR(1/0),(confirmed!T16-confirmed!S16))</f>
        <v>0</v>
      </c>
      <c r="U16" s="6">
        <f>IF(ISBLANK(U15),IFERROR(1/0),(confirmed!U16-confirmed!T16))</f>
        <v>0</v>
      </c>
      <c r="V16" s="6">
        <f>IF(ISBLANK(V15),IFERROR(1/0),(confirmed!V16-confirmed!U16))</f>
        <v>0</v>
      </c>
      <c r="W16" s="6">
        <f>IF(ISBLANK(W15),IFERROR(1/0),(confirmed!W16-confirmed!V16))</f>
        <v>14</v>
      </c>
      <c r="X16" s="6">
        <f>IF(ISBLANK(X15),IFERROR(1/0),(confirmed!X16-confirmed!W16))</f>
        <v>0</v>
      </c>
      <c r="Y16" s="6">
        <f>IF(ISBLANK(Y15),IFERROR(1/0),(confirmed!Y16-confirmed!X16))</f>
        <v>12</v>
      </c>
      <c r="Z16" s="6">
        <f>IF(ISBLANK(Z15),IFERROR(1/0),(confirmed!Z16-confirmed!Y16))</f>
        <v>2</v>
      </c>
      <c r="AA16" s="6">
        <f>IF(ISBLANK(AA15),IFERROR(1/0),(confirmed!AA16-confirmed!Z16))</f>
        <v>0</v>
      </c>
      <c r="AB16" s="6">
        <f>IF(ISBLANK(AB15),IFERROR(1/0),(confirmed!AB16-confirmed!AA16))</f>
        <v>7</v>
      </c>
      <c r="AC16" s="6">
        <f>IF(ISBLANK(AC15),IFERROR(1/0),(confirmed!AC16-confirmed!AB16))</f>
        <v>5</v>
      </c>
      <c r="AD16" s="6">
        <f>IF(ISBLANK(AD15),IFERROR(1/0),(confirmed!AD16-confirmed!AC16))</f>
        <v>0</v>
      </c>
      <c r="AE16" s="6">
        <f>IF(ISBLANK(AE15),IFERROR(1/0),(confirmed!AE16-confirmed!AD16))</f>
        <v>4</v>
      </c>
      <c r="AF16" s="6">
        <f>IF(ISBLANK(AF15),IFERROR(1/0),(confirmed!AF16-confirmed!AE16))</f>
        <v>2</v>
      </c>
      <c r="AG16" s="6">
        <f>IF(ISBLANK(AG15),IFERROR(1/0),(confirmed!AG16-confirmed!AF16))</f>
        <v>8</v>
      </c>
      <c r="AH16" s="6">
        <f>IF(ISBLANK(AH15),IFERROR(1/0),(confirmed!AH16-confirmed!AG16))</f>
        <v>12</v>
      </c>
      <c r="AI16" s="6">
        <f>IF(ISBLANK(AI15),IFERROR(1/0),(confirmed!AI16-confirmed!AH16))</f>
        <v>5</v>
      </c>
      <c r="AJ16" s="6">
        <f>IF(ISBLANK(AJ15),IFERROR(1/0),(confirmed!AJ16-confirmed!AI16))</f>
        <v>5</v>
      </c>
      <c r="AK16" s="6">
        <f>IF(ISBLANK(AK15),IFERROR(1/0),(confirmed!AK16-confirmed!AJ16))</f>
        <v>9</v>
      </c>
      <c r="AL16" s="6">
        <f>IF(ISBLANK(AL15),IFERROR(1/0),(confirmed!AL16-confirmed!AK16))</f>
        <v>8</v>
      </c>
      <c r="AM16" s="6">
        <f>IF(ISBLANK(AM15),IFERROR(1/0),(confirmed!AM16-confirmed!AL16))</f>
        <v>11</v>
      </c>
      <c r="AN16" s="6">
        <f>IF(ISBLANK(AN15),IFERROR(1/0),(confirmed!AN16-confirmed!AM16))</f>
        <v>30</v>
      </c>
      <c r="AO16" s="6">
        <f>IF(ISBLANK(AO15),IFERROR(1/0),(confirmed!AO16-confirmed!AN16))</f>
        <v>40</v>
      </c>
      <c r="AP16" s="6">
        <f>IF(ISBLANK(AP15),IFERROR(1/0),(confirmed!AP16-confirmed!AO16))</f>
        <v>25</v>
      </c>
      <c r="AQ16" s="6">
        <f>IF(ISBLANK(AQ15),IFERROR(1/0),(confirmed!AQ16-confirmed!AP16))</f>
        <v>22</v>
      </c>
      <c r="AR16" s="6">
        <f>IF(ISBLANK(AR15),IFERROR(1/0),(confirmed!AR16-confirmed!AQ16))</f>
        <v>129</v>
      </c>
      <c r="AS16" s="6">
        <f>IF(ISBLANK(AS15),IFERROR(1/0),(confirmed!AS16-confirmed!AR16))</f>
        <v>49</v>
      </c>
      <c r="AT16" s="6">
        <f>IF(ISBLANK(AT15),IFERROR(1/0),(confirmed!AT16-confirmed!AS16))</f>
        <v>154</v>
      </c>
      <c r="AU16" s="6">
        <f>IF(ISBLANK(AU15),IFERROR(1/0),(confirmed!AU16-confirmed!AT16))</f>
        <v>129</v>
      </c>
      <c r="AV16" s="6">
        <f>IF(ISBLANK(AV15),IFERROR(1/0),(confirmed!AV16-confirmed!AU16))</f>
        <v>132</v>
      </c>
      <c r="AW16" s="6">
        <f>IF(ISBLANK(AW15),IFERROR(1/0),(confirmed!AW16-confirmed!AV16))</f>
        <v>144</v>
      </c>
      <c r="AX16" s="6">
        <f>IF(ISBLANK(AX15),IFERROR(1/0),(confirmed!AX16-confirmed!AW16))</f>
        <v>194</v>
      </c>
      <c r="AY16" s="6">
        <f>IF(ISBLANK(AY15),IFERROR(1/0),(confirmed!AY16-confirmed!AX16))</f>
        <v>130</v>
      </c>
      <c r="AZ16" s="6">
        <f>IF(ISBLANK(AZ15),IFERROR(1/0),(confirmed!AZ16-confirmed!AY16))</f>
        <v>200</v>
      </c>
      <c r="BA16" s="6">
        <f>IF(ISBLANK(BA15),IFERROR(1/0),(confirmed!BA16-confirmed!AZ16))</f>
        <v>199</v>
      </c>
      <c r="BB16" s="6">
        <f>IF(ISBLANK(BB15),IFERROR(1/0),(confirmed!BB16-confirmed!BA16))</f>
        <v>323</v>
      </c>
      <c r="BC16" s="6">
        <f>IF(ISBLANK(BC15),IFERROR(1/0),(confirmed!BC16-confirmed!BB16))</f>
        <v>187</v>
      </c>
      <c r="BD16" s="6">
        <f>IF(ISBLANK(BD15),IFERROR(1/0),(confirmed!BD16-confirmed!BC16))</f>
        <v>266</v>
      </c>
      <c r="BE16" s="6">
        <f>IF(ISBLANK(BE15),IFERROR(1/0),(confirmed!BE16-confirmed!BD16))</f>
        <v>231</v>
      </c>
      <c r="BF16" s="6">
        <f>IF(ISBLANK(BF15),IFERROR(1/0),(confirmed!BF16-confirmed!BE16))</f>
        <v>218</v>
      </c>
      <c r="BG16" s="6">
        <f>IF(ISBLANK(BG15),IFERROR(1/0),(confirmed!BG16-confirmed!BF16))</f>
        <v>390</v>
      </c>
      <c r="BH16" s="6">
        <f>IF(ISBLANK(BH15),IFERROR(1/0),(confirmed!BH16-confirmed!BG16))</f>
        <v>221</v>
      </c>
      <c r="BI16" s="6">
        <f>IF(ISBLANK(BI15),IFERROR(1/0),(confirmed!BI16-confirmed!BH16))</f>
        <v>480</v>
      </c>
      <c r="BJ16" s="6">
        <f>IF(ISBLANK(BJ15),IFERROR(1/0),(confirmed!BN16-confirmed!BI16))</f>
        <v>-3999</v>
      </c>
      <c r="BK16" s="6">
        <f>IF(ISBLANK(BK15),IFERROR(1/0),(confirmed!BO16-confirmed!BN16))</f>
        <v>0</v>
      </c>
      <c r="BL16" s="6">
        <f>IF(ISBLANK(BL15),IFERROR(1/0),(confirmed!BP16-confirmed!BO16))</f>
        <v>0</v>
      </c>
      <c r="BM16" s="6" t="str">
        <f>IF(ISBLANK(BM15),IFERROR(1/0),(confirmed!BQ16-confirmed!BP16))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IF(ISBLANK(D16),IFERROR(1/0),(confirmed!D17-confirmed!C17))</f>
        <v>0</v>
      </c>
      <c r="E17" s="6">
        <f>IF(ISBLANK(E16),IFERROR(1/0),(confirmed!E17-confirmed!D17))</f>
        <v>0</v>
      </c>
      <c r="F17" s="6">
        <f>IF(ISBLANK(F16),IFERROR(1/0),(confirmed!F17-confirmed!E17))</f>
        <v>0</v>
      </c>
      <c r="G17" s="6">
        <f>IF(ISBLANK(G16),IFERROR(1/0),(confirmed!G17-confirmed!F17))</f>
        <v>0</v>
      </c>
      <c r="H17" s="6">
        <f>IF(ISBLANK(H16),IFERROR(1/0),(confirmed!H17-confirmed!G17))</f>
        <v>0</v>
      </c>
      <c r="I17" s="6">
        <f>IF(ISBLANK(I16),IFERROR(1/0),(confirmed!I17-confirmed!H17))</f>
        <v>0</v>
      </c>
      <c r="J17" s="6">
        <f>IF(ISBLANK(J16),IFERROR(1/0),(confirmed!J17-confirmed!I17))</f>
        <v>0</v>
      </c>
      <c r="K17" s="6">
        <f>IF(ISBLANK(K16),IFERROR(1/0),(confirmed!K17-confirmed!J17))</f>
        <v>0</v>
      </c>
      <c r="L17" s="6">
        <f>IF(ISBLANK(L16),IFERROR(1/0),(confirmed!L17-confirmed!K17))</f>
        <v>0</v>
      </c>
      <c r="M17" s="6">
        <f>IF(ISBLANK(M16),IFERROR(1/0),(confirmed!M17-confirmed!L17))</f>
        <v>0</v>
      </c>
      <c r="N17" s="6">
        <f>IF(ISBLANK(N16),IFERROR(1/0),(confirmed!N17-confirmed!M17))</f>
        <v>0</v>
      </c>
      <c r="O17" s="6">
        <f>IF(ISBLANK(O16),IFERROR(1/0),(confirmed!O17-confirmed!N17))</f>
        <v>0</v>
      </c>
      <c r="P17" s="6">
        <f>IF(ISBLANK(P16),IFERROR(1/0),(confirmed!P17-confirmed!O17))</f>
        <v>0</v>
      </c>
      <c r="Q17" s="6">
        <f>IF(ISBLANK(Q16),IFERROR(1/0),(confirmed!Q17-confirmed!P17))</f>
        <v>0</v>
      </c>
      <c r="R17" s="6">
        <f>IF(ISBLANK(R16),IFERROR(1/0),(confirmed!R17-confirmed!Q17))</f>
        <v>0</v>
      </c>
      <c r="S17" s="6">
        <f>IF(ISBLANK(S16),IFERROR(1/0),(confirmed!S17-confirmed!R17))</f>
        <v>0</v>
      </c>
      <c r="T17" s="6">
        <f>IF(ISBLANK(T16),IFERROR(1/0),(confirmed!T17-confirmed!S17))</f>
        <v>0</v>
      </c>
      <c r="U17" s="6">
        <f>IF(ISBLANK(U16),IFERROR(1/0),(confirmed!U17-confirmed!T17))</f>
        <v>0</v>
      </c>
      <c r="V17" s="6">
        <f>IF(ISBLANK(V16),IFERROR(1/0),(confirmed!V17-confirmed!U17))</f>
        <v>0</v>
      </c>
      <c r="W17" s="6">
        <f>IF(ISBLANK(W16),IFERROR(1/0),(confirmed!W17-confirmed!V17))</f>
        <v>0</v>
      </c>
      <c r="X17" s="6">
        <f>IF(ISBLANK(X16),IFERROR(1/0),(confirmed!X17-confirmed!W17))</f>
        <v>0</v>
      </c>
      <c r="Y17" s="6">
        <f>IF(ISBLANK(Y16),IFERROR(1/0),(confirmed!Y17-confirmed!X17))</f>
        <v>0</v>
      </c>
      <c r="Z17" s="6">
        <f>IF(ISBLANK(Z16),IFERROR(1/0),(confirmed!Z17-confirmed!Y17))</f>
        <v>3</v>
      </c>
      <c r="AA17" s="6">
        <f>IF(ISBLANK(AA16),IFERROR(1/0),(confirmed!AA17-confirmed!Z17))</f>
        <v>1</v>
      </c>
      <c r="AB17" s="6">
        <f>IF(ISBLANK(AB16),IFERROR(1/0),(confirmed!AB17-confirmed!AA17))</f>
        <v>0</v>
      </c>
      <c r="AC17" s="6">
        <f>IF(ISBLANK(AC16),IFERROR(1/0),(confirmed!AC17-confirmed!AB17))</f>
        <v>2</v>
      </c>
      <c r="AD17" s="6">
        <f>IF(ISBLANK(AD16),IFERROR(1/0),(confirmed!AD17-confirmed!AC17))</f>
        <v>0</v>
      </c>
      <c r="AE17" s="6">
        <f>IF(ISBLANK(AE16),IFERROR(1/0),(confirmed!AE17-confirmed!AD17))</f>
        <v>2</v>
      </c>
      <c r="AF17" s="6">
        <f>IF(ISBLANK(AF16),IFERROR(1/0),(confirmed!AF17-confirmed!AE17))</f>
        <v>1</v>
      </c>
      <c r="AG17" s="6">
        <f>IF(ISBLANK(AG16),IFERROR(1/0),(confirmed!AG17-confirmed!AF17))</f>
        <v>0</v>
      </c>
      <c r="AH17" s="6">
        <f>IF(ISBLANK(AH16),IFERROR(1/0),(confirmed!AH17-confirmed!AG17))</f>
        <v>2</v>
      </c>
      <c r="AI17" s="6">
        <f>IF(ISBLANK(AI16),IFERROR(1/0),(confirmed!AI17-confirmed!AH17))</f>
        <v>3</v>
      </c>
      <c r="AJ17" s="6">
        <f>IF(ISBLANK(AJ16),IFERROR(1/0),(confirmed!AJ17-confirmed!AI17))</f>
        <v>2</v>
      </c>
      <c r="AK17" s="6">
        <f>IF(ISBLANK(AK16),IFERROR(1/0),(confirmed!AK17-confirmed!AJ17))</f>
        <v>2</v>
      </c>
      <c r="AL17" s="6">
        <f>IF(ISBLANK(AL16),IFERROR(1/0),(confirmed!AL17-confirmed!AK17))</f>
        <v>0</v>
      </c>
      <c r="AM17" s="6">
        <f>IF(ISBLANK(AM16),IFERROR(1/0),(confirmed!AM17-confirmed!AL17))</f>
        <v>1</v>
      </c>
      <c r="AN17" s="6">
        <f>IF(ISBLANK(AN16),IFERROR(1/0),(confirmed!AN17-confirmed!AM17))</f>
        <v>2</v>
      </c>
      <c r="AO17" s="6">
        <f>IF(ISBLANK(AO16),IFERROR(1/0),(confirmed!AO17-confirmed!AN17))</f>
        <v>1</v>
      </c>
      <c r="AP17" s="6">
        <f>IF(ISBLANK(AP16),IFERROR(1/0),(confirmed!AP17-confirmed!AO17))</f>
        <v>1</v>
      </c>
      <c r="AQ17" s="6">
        <f>IF(ISBLANK(AQ16),IFERROR(1/0),(confirmed!AQ17-confirmed!AP17))</f>
        <v>0</v>
      </c>
      <c r="AR17" s="6">
        <f>IF(ISBLANK(AR16),IFERROR(1/0),(confirmed!AR17-confirmed!AQ17))</f>
        <v>5</v>
      </c>
      <c r="AS17" s="6">
        <f>IF(ISBLANK(AS16),IFERROR(1/0),(confirmed!AS17-confirmed!AR17))</f>
        <v>3</v>
      </c>
      <c r="AT17" s="6">
        <f>IF(ISBLANK(AT16),IFERROR(1/0),(confirmed!AT17-confirmed!AS17))</f>
        <v>7</v>
      </c>
      <c r="AU17" s="6">
        <f>IF(ISBLANK(AU16),IFERROR(1/0),(confirmed!AU17-confirmed!AT17))</f>
        <v>2</v>
      </c>
      <c r="AV17" s="6">
        <f>IF(ISBLANK(AV16),IFERROR(1/0),(confirmed!AV17-confirmed!AU17))</f>
        <v>1</v>
      </c>
      <c r="AW17" s="6">
        <f>IF(ISBLANK(AW16),IFERROR(1/0),(confirmed!AW17-confirmed!AV17))</f>
        <v>3</v>
      </c>
      <c r="AX17" s="6">
        <f>IF(ISBLANK(AX16),IFERROR(1/0),(confirmed!AX17-confirmed!AW17))</f>
        <v>6</v>
      </c>
      <c r="AY17" s="6">
        <f>IF(ISBLANK(AY16),IFERROR(1/0),(confirmed!AY17-confirmed!AX17))</f>
        <v>8</v>
      </c>
      <c r="AZ17" s="6">
        <f>IF(ISBLANK(AZ16),IFERROR(1/0),(confirmed!AZ17-confirmed!AY17))</f>
        <v>17</v>
      </c>
      <c r="BA17" s="6">
        <f>IF(ISBLANK(BA16),IFERROR(1/0),(confirmed!BA17-confirmed!AZ17))</f>
        <v>16</v>
      </c>
      <c r="BB17" s="6">
        <f>IF(ISBLANK(BB16),IFERROR(1/0),(confirmed!BB17-confirmed!BA17))</f>
        <v>11</v>
      </c>
      <c r="BC17" s="6">
        <f>IF(ISBLANK(BC16),IFERROR(1/0),(confirmed!BC17-confirmed!BB17))</f>
        <v>21</v>
      </c>
      <c r="BD17" s="6">
        <f>IF(ISBLANK(BD16),IFERROR(1/0),(confirmed!BD17-confirmed!BC17))</f>
        <v>22</v>
      </c>
      <c r="BE17" s="6">
        <f>IF(ISBLANK(BE16),IFERROR(1/0),(confirmed!BE17-confirmed!BD17))</f>
        <v>13</v>
      </c>
      <c r="BF17" s="6">
        <f>IF(ISBLANK(BF16),IFERROR(1/0),(confirmed!BF17-confirmed!BE17))</f>
        <v>28</v>
      </c>
      <c r="BG17" s="6">
        <f>IF(ISBLANK(BG16),IFERROR(1/0),(confirmed!BG17-confirmed!BF17))</f>
        <v>20</v>
      </c>
      <c r="BH17" s="6">
        <f>IF(ISBLANK(BH16),IFERROR(1/0),(confirmed!BH17-confirmed!BG17))</f>
        <v>11</v>
      </c>
      <c r="BI17" s="6">
        <f>IF(ISBLANK(BI16),IFERROR(1/0),(confirmed!BI17-confirmed!BH17))</f>
        <v>39</v>
      </c>
      <c r="BJ17" s="6">
        <f>IF(ISBLANK(BJ16),IFERROR(1/0),(confirmed!BN17-confirmed!BI17))</f>
        <v>-256</v>
      </c>
      <c r="BK17" s="6">
        <f>IF(ISBLANK(BK16),IFERROR(1/0),(confirmed!BO17-confirmed!BN17))</f>
        <v>0</v>
      </c>
      <c r="BL17" s="6">
        <f>IF(ISBLANK(BL16),IFERROR(1/0),(confirmed!BP17-confirmed!BO17))</f>
        <v>0</v>
      </c>
      <c r="BM17" s="6" t="str">
        <f>IF(ISBLANK(BM16),IFERROR(1/0),(confirmed!BQ17-confirmed!BP17))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IF(ISBLANK(D17),IFERROR(1/0),(confirmed!D18-confirmed!C18))</f>
        <v>0</v>
      </c>
      <c r="E18" s="6">
        <f>IF(ISBLANK(E17),IFERROR(1/0),(confirmed!E18-confirmed!D18))</f>
        <v>0</v>
      </c>
      <c r="F18" s="6">
        <f>IF(ISBLANK(F17),IFERROR(1/0),(confirmed!F18-confirmed!E18))</f>
        <v>0</v>
      </c>
      <c r="G18" s="6">
        <f>IF(ISBLANK(G17),IFERROR(1/0),(confirmed!G18-confirmed!F18))</f>
        <v>0</v>
      </c>
      <c r="H18" s="6">
        <f>IF(ISBLANK(H17),IFERROR(1/0),(confirmed!H18-confirmed!G18))</f>
        <v>0</v>
      </c>
      <c r="I18" s="6">
        <f>IF(ISBLANK(I17),IFERROR(1/0),(confirmed!I18-confirmed!H18))</f>
        <v>0</v>
      </c>
      <c r="J18" s="6">
        <f>IF(ISBLANK(J17),IFERROR(1/0),(confirmed!J18-confirmed!I18))</f>
        <v>0</v>
      </c>
      <c r="K18" s="6">
        <f>IF(ISBLANK(K17),IFERROR(1/0),(confirmed!K18-confirmed!J18))</f>
        <v>0</v>
      </c>
      <c r="L18" s="6">
        <f>IF(ISBLANK(L17),IFERROR(1/0),(confirmed!L18-confirmed!K18))</f>
        <v>0</v>
      </c>
      <c r="M18" s="6">
        <f>IF(ISBLANK(M17),IFERROR(1/0),(confirmed!M18-confirmed!L18))</f>
        <v>0</v>
      </c>
      <c r="N18" s="6">
        <f>IF(ISBLANK(N17),IFERROR(1/0),(confirmed!N18-confirmed!M18))</f>
        <v>0</v>
      </c>
      <c r="O18" s="6">
        <f>IF(ISBLANK(O17),IFERROR(1/0),(confirmed!O18-confirmed!N18))</f>
        <v>0</v>
      </c>
      <c r="P18" s="6">
        <f>IF(ISBLANK(P17),IFERROR(1/0),(confirmed!P18-confirmed!O18))</f>
        <v>0</v>
      </c>
      <c r="Q18" s="6">
        <f>IF(ISBLANK(Q17),IFERROR(1/0),(confirmed!Q18-confirmed!P18))</f>
        <v>0</v>
      </c>
      <c r="R18" s="6">
        <f>IF(ISBLANK(R17),IFERROR(1/0),(confirmed!R18-confirmed!Q18))</f>
        <v>0</v>
      </c>
      <c r="S18" s="6">
        <f>IF(ISBLANK(S17),IFERROR(1/0),(confirmed!S18-confirmed!R18))</f>
        <v>1</v>
      </c>
      <c r="T18" s="6">
        <f>IF(ISBLANK(T17),IFERROR(1/0),(confirmed!T18-confirmed!S18))</f>
        <v>0</v>
      </c>
      <c r="U18" s="6">
        <f>IF(ISBLANK(U17),IFERROR(1/0),(confirmed!U18-confirmed!T18))</f>
        <v>0</v>
      </c>
      <c r="V18" s="6">
        <f>IF(ISBLANK(V17),IFERROR(1/0),(confirmed!V18-confirmed!U18))</f>
        <v>0</v>
      </c>
      <c r="W18" s="6">
        <f>IF(ISBLANK(W17),IFERROR(1/0),(confirmed!W18-confirmed!V18))</f>
        <v>0</v>
      </c>
      <c r="X18" s="6">
        <f>IF(ISBLANK(X17),IFERROR(1/0),(confirmed!X18-confirmed!W18))</f>
        <v>0</v>
      </c>
      <c r="Y18" s="6">
        <f>IF(ISBLANK(Y17),IFERROR(1/0),(confirmed!Y18-confirmed!X18))</f>
        <v>0</v>
      </c>
      <c r="Z18" s="6">
        <f>IF(ISBLANK(Z17),IFERROR(1/0),(confirmed!Z18-confirmed!Y18))</f>
        <v>0</v>
      </c>
      <c r="AA18" s="6">
        <f>IF(ISBLANK(AA17),IFERROR(1/0),(confirmed!AA18-confirmed!Z18))</f>
        <v>5</v>
      </c>
      <c r="AB18" s="6">
        <f>IF(ISBLANK(AB17),IFERROR(1/0),(confirmed!AB18-confirmed!AA18))</f>
        <v>3</v>
      </c>
      <c r="AC18" s="6">
        <f>IF(ISBLANK(AC17),IFERROR(1/0),(confirmed!AC18-confirmed!AB18))</f>
        <v>4</v>
      </c>
      <c r="AD18" s="6">
        <f>IF(ISBLANK(AD17),IFERROR(1/0),(confirmed!AD18-confirmed!AC18))</f>
        <v>0</v>
      </c>
      <c r="AE18" s="6">
        <f>IF(ISBLANK(AE17),IFERROR(1/0),(confirmed!AE18-confirmed!AD18))</f>
        <v>1</v>
      </c>
      <c r="AF18" s="6">
        <f>IF(ISBLANK(AF17),IFERROR(1/0),(confirmed!AF18-confirmed!AE18))</f>
        <v>5</v>
      </c>
      <c r="AG18" s="6">
        <f>IF(ISBLANK(AG17),IFERROR(1/0),(confirmed!AG18-confirmed!AF18))</f>
        <v>9</v>
      </c>
      <c r="AH18" s="6">
        <f>IF(ISBLANK(AH17),IFERROR(1/0),(confirmed!AH18-confirmed!AG18))</f>
        <v>17</v>
      </c>
      <c r="AI18" s="6">
        <f>IF(ISBLANK(AI17),IFERROR(1/0),(confirmed!AI18-confirmed!AH18))</f>
        <v>23</v>
      </c>
      <c r="AJ18" s="6">
        <f>IF(ISBLANK(AJ17),IFERROR(1/0),(confirmed!AJ18-confirmed!AI18))</f>
        <v>9</v>
      </c>
      <c r="AK18" s="6">
        <f>IF(ISBLANK(AK17),IFERROR(1/0),(confirmed!AK18-confirmed!AJ18))</f>
        <v>5</v>
      </c>
      <c r="AL18" s="6">
        <f>IF(ISBLANK(AL17),IFERROR(1/0),(confirmed!AL18-confirmed!AK18))</f>
        <v>10</v>
      </c>
      <c r="AM18" s="6">
        <f>IF(ISBLANK(AM17),IFERROR(1/0),(confirmed!AM18-confirmed!AL18))</f>
        <v>13</v>
      </c>
      <c r="AN18" s="6">
        <f>IF(ISBLANK(AN17),IFERROR(1/0),(confirmed!AN18-confirmed!AM18))</f>
        <v>71</v>
      </c>
      <c r="AO18" s="6">
        <f>IF(ISBLANK(AO17),IFERROR(1/0),(confirmed!AO18-confirmed!AN18))</f>
        <v>36</v>
      </c>
      <c r="AP18" s="6">
        <f>IF(ISBLANK(AP17),IFERROR(1/0),(confirmed!AP18-confirmed!AO18))</f>
        <v>30</v>
      </c>
      <c r="AQ18" s="6">
        <f>IF(ISBLANK(AQ17),IFERROR(1/0),(confirmed!AQ18-confirmed!AP18))</f>
        <v>4</v>
      </c>
      <c r="AR18" s="6">
        <f>IF(ISBLANK(AR17),IFERROR(1/0),(confirmed!AR18-confirmed!AQ18))</f>
        <v>8</v>
      </c>
      <c r="AS18" s="6">
        <f>IF(ISBLANK(AS17),IFERROR(1/0),(confirmed!AS18-confirmed!AR18))</f>
        <v>7</v>
      </c>
      <c r="AT18" s="6">
        <f>IF(ISBLANK(AT17),IFERROR(1/0),(confirmed!AT18-confirmed!AS18))</f>
        <v>0</v>
      </c>
      <c r="AU18" s="6">
        <f>IF(ISBLANK(AU17),IFERROR(1/0),(confirmed!AU18-confirmed!AT18))</f>
        <v>2</v>
      </c>
      <c r="AV18" s="6">
        <f>IF(ISBLANK(AV17),IFERROR(1/0),(confirmed!AV18-confirmed!AU18))</f>
        <v>26</v>
      </c>
      <c r="AW18" s="6">
        <f>IF(ISBLANK(AW17),IFERROR(1/0),(confirmed!AW18-confirmed!AV18))</f>
        <v>13</v>
      </c>
      <c r="AX18" s="6">
        <f>IF(ISBLANK(AX17),IFERROR(1/0),(confirmed!AX18-confirmed!AW18))</f>
        <v>37</v>
      </c>
      <c r="AY18" s="6">
        <f>IF(ISBLANK(AY17),IFERROR(1/0),(confirmed!AY18-confirmed!AX18))</f>
        <v>37</v>
      </c>
      <c r="AZ18" s="6">
        <f>IF(ISBLANK(AZ17),IFERROR(1/0),(confirmed!AZ18-confirmed!AY18))</f>
        <v>23</v>
      </c>
      <c r="BA18" s="6">
        <f>IF(ISBLANK(BA17),IFERROR(1/0),(confirmed!BA18-confirmed!AZ18))</f>
        <v>1</v>
      </c>
      <c r="BB18" s="6">
        <f>IF(ISBLANK(BB17),IFERROR(1/0),(confirmed!BB18-confirmed!BA18))</f>
        <v>63</v>
      </c>
      <c r="BC18" s="6">
        <f>IF(ISBLANK(BC17),IFERROR(1/0),(confirmed!BC18-confirmed!BB18))</f>
        <v>53</v>
      </c>
      <c r="BD18" s="6">
        <f>IF(ISBLANK(BD17),IFERROR(1/0),(confirmed!BD18-confirmed!BC18))</f>
        <v>15</v>
      </c>
      <c r="BE18" s="6">
        <f>IF(ISBLANK(BE17),IFERROR(1/0),(confirmed!BE18-confirmed!BD18))</f>
        <v>64</v>
      </c>
      <c r="BF18" s="6">
        <f>IF(ISBLANK(BF17),IFERROR(1/0),(confirmed!BF18-confirmed!BE18))</f>
        <v>13</v>
      </c>
      <c r="BG18" s="6">
        <f>IF(ISBLANK(BG17),IFERROR(1/0),(confirmed!BG18-confirmed!BF18))</f>
        <v>38</v>
      </c>
      <c r="BH18" s="6">
        <f>IF(ISBLANK(BH17),IFERROR(1/0),(confirmed!BH18-confirmed!BG18))</f>
        <v>62</v>
      </c>
      <c r="BI18" s="6">
        <f>IF(ISBLANK(BI17),IFERROR(1/0),(confirmed!BI18-confirmed!BH18))</f>
        <v>46</v>
      </c>
      <c r="BJ18" s="6">
        <f>IF(ISBLANK(BJ17),IFERROR(1/0),(confirmed!BN18-confirmed!BI18))</f>
        <v>-754</v>
      </c>
      <c r="BK18" s="6">
        <f>IF(ISBLANK(BK17),IFERROR(1/0),(confirmed!BO18-confirmed!BN18))</f>
        <v>0</v>
      </c>
      <c r="BL18" s="6">
        <f>IF(ISBLANK(BL17),IFERROR(1/0),(confirmed!BP18-confirmed!BO18))</f>
        <v>0</v>
      </c>
      <c r="BM18" s="6" t="str">
        <f>IF(ISBLANK(BM17),IFERROR(1/0),(confirmed!BQ18-confirmed!BP18))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IF(ISBLANK(D18),IFERROR(1/0),(confirmed!D19-confirmed!C19))</f>
        <v>0</v>
      </c>
      <c r="E19" s="6">
        <f>IF(ISBLANK(E18),IFERROR(1/0),(confirmed!E19-confirmed!D19))</f>
        <v>0</v>
      </c>
      <c r="F19" s="6">
        <f>IF(ISBLANK(F18),IFERROR(1/0),(confirmed!F19-confirmed!E19))</f>
        <v>0</v>
      </c>
      <c r="G19" s="6">
        <f>IF(ISBLANK(G18),IFERROR(1/0),(confirmed!G19-confirmed!F19))</f>
        <v>0</v>
      </c>
      <c r="H19" s="6">
        <f>IF(ISBLANK(H18),IFERROR(1/0),(confirmed!H19-confirmed!G19))</f>
        <v>0</v>
      </c>
      <c r="I19" s="6">
        <f>IF(ISBLANK(I18),IFERROR(1/0),(confirmed!I19-confirmed!H19))</f>
        <v>0</v>
      </c>
      <c r="J19" s="6">
        <f>IF(ISBLANK(J18),IFERROR(1/0),(confirmed!J19-confirmed!I19))</f>
        <v>0</v>
      </c>
      <c r="K19" s="6">
        <f>IF(ISBLANK(K18),IFERROR(1/0),(confirmed!K19-confirmed!J19))</f>
        <v>0</v>
      </c>
      <c r="L19" s="6">
        <f>IF(ISBLANK(L18),IFERROR(1/0),(confirmed!L19-confirmed!K19))</f>
        <v>0</v>
      </c>
      <c r="M19" s="6">
        <f>IF(ISBLANK(M18),IFERROR(1/0),(confirmed!M19-confirmed!L19))</f>
        <v>0</v>
      </c>
      <c r="N19" s="6">
        <f>IF(ISBLANK(N18),IFERROR(1/0),(confirmed!N19-confirmed!M19))</f>
        <v>0</v>
      </c>
      <c r="O19" s="6">
        <f>IF(ISBLANK(O18),IFERROR(1/0),(confirmed!O19-confirmed!N19))</f>
        <v>0</v>
      </c>
      <c r="P19" s="6">
        <f>IF(ISBLANK(P18),IFERROR(1/0),(confirmed!P19-confirmed!O19))</f>
        <v>0</v>
      </c>
      <c r="Q19" s="6">
        <f>IF(ISBLANK(Q18),IFERROR(1/0),(confirmed!Q19-confirmed!P19))</f>
        <v>0</v>
      </c>
      <c r="R19" s="6">
        <f>IF(ISBLANK(R18),IFERROR(1/0),(confirmed!R19-confirmed!Q19))</f>
        <v>0</v>
      </c>
      <c r="S19" s="6">
        <f>IF(ISBLANK(S18),IFERROR(1/0),(confirmed!S19-confirmed!R19))</f>
        <v>0</v>
      </c>
      <c r="T19" s="6">
        <f>IF(ISBLANK(T18),IFERROR(1/0),(confirmed!T19-confirmed!S19))</f>
        <v>0</v>
      </c>
      <c r="U19" s="6">
        <f>IF(ISBLANK(U18),IFERROR(1/0),(confirmed!U19-confirmed!T19))</f>
        <v>1</v>
      </c>
      <c r="V19" s="6">
        <f>IF(ISBLANK(V18),IFERROR(1/0),(confirmed!V19-confirmed!U19))</f>
        <v>0</v>
      </c>
      <c r="W19" s="6">
        <f>IF(ISBLANK(W18),IFERROR(1/0),(confirmed!W19-confirmed!V19))</f>
        <v>3</v>
      </c>
      <c r="X19" s="6">
        <f>IF(ISBLANK(X18),IFERROR(1/0),(confirmed!X19-confirmed!W19))</f>
        <v>1</v>
      </c>
      <c r="Y19" s="6">
        <f>IF(ISBLANK(Y18),IFERROR(1/0),(confirmed!Y19-confirmed!X19))</f>
        <v>1</v>
      </c>
      <c r="Z19" s="6">
        <f>IF(ISBLANK(Z18),IFERROR(1/0),(confirmed!Z19-confirmed!Y19))</f>
        <v>0</v>
      </c>
      <c r="AA19" s="6">
        <f>IF(ISBLANK(AA18),IFERROR(1/0),(confirmed!AA19-confirmed!Z19))</f>
        <v>4</v>
      </c>
      <c r="AB19" s="6">
        <f>IF(ISBLANK(AB18),IFERROR(1/0),(confirmed!AB19-confirmed!AA19))</f>
        <v>0</v>
      </c>
      <c r="AC19" s="6">
        <f>IF(ISBLANK(AC18),IFERROR(1/0),(confirmed!AC19-confirmed!AB19))</f>
        <v>0</v>
      </c>
      <c r="AD19" s="6">
        <f>IF(ISBLANK(AD18),IFERROR(1/0),(confirmed!AD19-confirmed!AC19))</f>
        <v>5</v>
      </c>
      <c r="AE19" s="6">
        <f>IF(ISBLANK(AE18),IFERROR(1/0),(confirmed!AE19-confirmed!AD19))</f>
        <v>1</v>
      </c>
      <c r="AF19" s="6">
        <f>IF(ISBLANK(AF18),IFERROR(1/0),(confirmed!AF19-confirmed!AE19))</f>
        <v>0</v>
      </c>
      <c r="AG19" s="6">
        <f>IF(ISBLANK(AG18),IFERROR(1/0),(confirmed!AG19-confirmed!AF19))</f>
        <v>0</v>
      </c>
      <c r="AH19" s="6">
        <f>IF(ISBLANK(AH18),IFERROR(1/0),(confirmed!AH19-confirmed!AG19))</f>
        <v>0</v>
      </c>
      <c r="AI19" s="6">
        <f>IF(ISBLANK(AI18),IFERROR(1/0),(confirmed!AI19-confirmed!AH19))</f>
        <v>0</v>
      </c>
      <c r="AJ19" s="6">
        <f>IF(ISBLANK(AJ18),IFERROR(1/0),(confirmed!AJ19-confirmed!AI19))</f>
        <v>0</v>
      </c>
      <c r="AK19" s="6">
        <f>IF(ISBLANK(AK18),IFERROR(1/0),(confirmed!AK19-confirmed!AJ19))</f>
        <v>3</v>
      </c>
      <c r="AL19" s="6">
        <f>IF(ISBLANK(AL18),IFERROR(1/0),(confirmed!AL19-confirmed!AK19))</f>
        <v>1</v>
      </c>
      <c r="AM19" s="6">
        <f>IF(ISBLANK(AM18),IFERROR(1/0),(confirmed!AM19-confirmed!AL19))</f>
        <v>3</v>
      </c>
      <c r="AN19" s="6">
        <f>IF(ISBLANK(AN18),IFERROR(1/0),(confirmed!AN19-confirmed!AM19))</f>
        <v>2</v>
      </c>
      <c r="AO19" s="6">
        <f>IF(ISBLANK(AO18),IFERROR(1/0),(confirmed!AO19-confirmed!AN19))</f>
        <v>2</v>
      </c>
      <c r="AP19" s="6">
        <f>IF(ISBLANK(AP18),IFERROR(1/0),(confirmed!AP19-confirmed!AO19))</f>
        <v>5</v>
      </c>
      <c r="AQ19" s="6">
        <f>IF(ISBLANK(AQ18),IFERROR(1/0),(confirmed!AQ19-confirmed!AP19))</f>
        <v>0</v>
      </c>
      <c r="AR19" s="6">
        <f>IF(ISBLANK(AR18),IFERROR(1/0),(confirmed!AR19-confirmed!AQ19))</f>
        <v>4</v>
      </c>
      <c r="AS19" s="6">
        <f>IF(ISBLANK(AS18),IFERROR(1/0),(confirmed!AS19-confirmed!AR19))</f>
        <v>0</v>
      </c>
      <c r="AT19" s="6">
        <f>IF(ISBLANK(AT18),IFERROR(1/0),(confirmed!AT19-confirmed!AS19))</f>
        <v>3</v>
      </c>
      <c r="AU19" s="6">
        <f>IF(ISBLANK(AU18),IFERROR(1/0),(confirmed!AU19-confirmed!AT19))</f>
        <v>3</v>
      </c>
      <c r="AV19" s="6">
        <f>IF(ISBLANK(AV18),IFERROR(1/0),(confirmed!AV19-confirmed!AU19))</f>
        <v>0</v>
      </c>
      <c r="AW19" s="6">
        <f>IF(ISBLANK(AW18),IFERROR(1/0),(confirmed!AW19-confirmed!AV19))</f>
        <v>2</v>
      </c>
      <c r="AX19" s="6">
        <f>IF(ISBLANK(AX18),IFERROR(1/0),(confirmed!AX19-confirmed!AW19))</f>
        <v>0</v>
      </c>
      <c r="AY19" s="6">
        <f>IF(ISBLANK(AY18),IFERROR(1/0),(confirmed!AY19-confirmed!AX19))</f>
        <v>1</v>
      </c>
      <c r="AZ19" s="6">
        <f>IF(ISBLANK(AZ18),IFERROR(1/0),(confirmed!AZ19-confirmed!AY19))</f>
        <v>1</v>
      </c>
      <c r="BA19" s="6">
        <f>IF(ISBLANK(BA18),IFERROR(1/0),(confirmed!BA19-confirmed!AZ19))</f>
        <v>2</v>
      </c>
      <c r="BB19" s="6">
        <f>IF(ISBLANK(BB18),IFERROR(1/0),(confirmed!BB19-confirmed!BA19))</f>
        <v>5</v>
      </c>
      <c r="BC19" s="6">
        <f>IF(ISBLANK(BC18),IFERROR(1/0),(confirmed!BC19-confirmed!BB19))</f>
        <v>18</v>
      </c>
      <c r="BD19" s="6">
        <f>IF(ISBLANK(BD18),IFERROR(1/0),(confirmed!BD19-confirmed!BC19))</f>
        <v>12</v>
      </c>
      <c r="BE19" s="6">
        <f>IF(ISBLANK(BE18),IFERROR(1/0),(confirmed!BE19-confirmed!BD19))</f>
        <v>3</v>
      </c>
      <c r="BF19" s="6">
        <f>IF(ISBLANK(BF18),IFERROR(1/0),(confirmed!BF19-confirmed!BE19))</f>
        <v>6</v>
      </c>
      <c r="BG19" s="6">
        <f>IF(ISBLANK(BG18),IFERROR(1/0),(confirmed!BG19-confirmed!BF19))</f>
        <v>25</v>
      </c>
      <c r="BH19" s="6">
        <f>IF(ISBLANK(BH18),IFERROR(1/0),(confirmed!BH19-confirmed!BG19))</f>
        <v>7</v>
      </c>
      <c r="BI19" s="6">
        <f>IF(ISBLANK(BI18),IFERROR(1/0),(confirmed!BI19-confirmed!BH19))</f>
        <v>20</v>
      </c>
      <c r="BJ19" s="6">
        <f>IF(ISBLANK(BJ18),IFERROR(1/0),(confirmed!BN19-confirmed!BI19))</f>
        <v>-144</v>
      </c>
      <c r="BK19" s="6">
        <f>IF(ISBLANK(BK18),IFERROR(1/0),(confirmed!BO19-confirmed!BN19))</f>
        <v>0</v>
      </c>
      <c r="BL19" s="6">
        <f>IF(ISBLANK(BL18),IFERROR(1/0),(confirmed!BP19-confirmed!BO19))</f>
        <v>0</v>
      </c>
      <c r="BM19" s="6" t="str">
        <f>IF(ISBLANK(BM18),IFERROR(1/0),(confirmed!BQ19-confirmed!BP19))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IF(ISBLANK(D19),IFERROR(1/0),(confirmed!D20-confirmed!C20))</f>
        <v>0</v>
      </c>
      <c r="E20" s="8">
        <f>IF(ISBLANK(E19),IFERROR(1/0),(confirmed!E20-confirmed!D20))</f>
        <v>0</v>
      </c>
      <c r="F20" s="8">
        <f>IF(ISBLANK(F19),IFERROR(1/0),(confirmed!F20-confirmed!E20))</f>
        <v>0</v>
      </c>
      <c r="G20" s="8">
        <f>IF(ISBLANK(G19),IFERROR(1/0),(confirmed!G20-confirmed!F20))</f>
        <v>0</v>
      </c>
      <c r="H20" s="8">
        <f>IF(ISBLANK(H19),IFERROR(1/0),(confirmed!H20-confirmed!G20))</f>
        <v>0</v>
      </c>
      <c r="I20" s="8">
        <f>IF(ISBLANK(I19),IFERROR(1/0),(confirmed!I20-confirmed!H20))</f>
        <v>0</v>
      </c>
      <c r="J20" s="8">
        <f>IF(ISBLANK(J19),IFERROR(1/0),(confirmed!J20-confirmed!I20))</f>
        <v>0</v>
      </c>
      <c r="K20" s="8">
        <f>IF(ISBLANK(K19),IFERROR(1/0),(confirmed!K20-confirmed!J20))</f>
        <v>0</v>
      </c>
      <c r="L20" s="8">
        <f>IF(ISBLANK(L19),IFERROR(1/0),(confirmed!L20-confirmed!K20))</f>
        <v>1</v>
      </c>
      <c r="M20" s="8">
        <f>IF(ISBLANK(M19),IFERROR(1/0),(confirmed!M20-confirmed!L20))</f>
        <v>1</v>
      </c>
      <c r="N20" s="8">
        <f>IF(ISBLANK(N19),IFERROR(1/0),(confirmed!N20-confirmed!M20))</f>
        <v>1</v>
      </c>
      <c r="O20" s="8">
        <f>IF(ISBLANK(O19),IFERROR(1/0),(confirmed!O20-confirmed!N20))</f>
        <v>0</v>
      </c>
      <c r="P20" s="8">
        <f>IF(ISBLANK(P19),IFERROR(1/0),(confirmed!P20-confirmed!O20))</f>
        <v>0</v>
      </c>
      <c r="Q20" s="8">
        <f>IF(ISBLANK(Q19),IFERROR(1/0),(confirmed!Q20-confirmed!P20))</f>
        <v>0</v>
      </c>
      <c r="R20" s="8">
        <f>IF(ISBLANK(R19),IFERROR(1/0),(confirmed!R20-confirmed!Q20))</f>
        <v>2</v>
      </c>
      <c r="S20" s="8">
        <f>IF(ISBLANK(S19),IFERROR(1/0),(confirmed!S20-confirmed!R20))</f>
        <v>1</v>
      </c>
      <c r="T20" s="8">
        <f>IF(ISBLANK(T19),IFERROR(1/0),(confirmed!T20-confirmed!S20))</f>
        <v>0</v>
      </c>
      <c r="U20" s="8">
        <f>IF(ISBLANK(U19),IFERROR(1/0),(confirmed!U20-confirmed!T20))</f>
        <v>1</v>
      </c>
      <c r="V20" s="8">
        <f>IF(ISBLANK(V19),IFERROR(1/0),(confirmed!V20-confirmed!U20))</f>
        <v>0</v>
      </c>
      <c r="W20" s="8">
        <f>IF(ISBLANK(W19),IFERROR(1/0),(confirmed!W20-confirmed!V20))</f>
        <v>23</v>
      </c>
      <c r="X20" s="8">
        <f>IF(ISBLANK(X19),IFERROR(1/0),(confirmed!X20-confirmed!W20))</f>
        <v>5</v>
      </c>
      <c r="Y20" s="8">
        <f>IF(ISBLANK(Y19),IFERROR(1/0),(confirmed!Y20-confirmed!X20))</f>
        <v>55</v>
      </c>
      <c r="Z20" s="8">
        <f>IF(ISBLANK(Z19),IFERROR(1/0),(confirmed!Z20-confirmed!Y20))</f>
        <v>44</v>
      </c>
      <c r="AA20" s="8">
        <f>IF(ISBLANK(AA19),IFERROR(1/0),(confirmed!AA20-confirmed!Z20))</f>
        <v>34</v>
      </c>
      <c r="AB20" s="8">
        <f>IF(ISBLANK(AB19),IFERROR(1/0),(confirmed!AB20-confirmed!AA20))</f>
        <v>63</v>
      </c>
      <c r="AC20" s="8">
        <f>IF(ISBLANK(AC19),IFERROR(1/0),(confirmed!AC20-confirmed!AB20))</f>
        <v>77</v>
      </c>
      <c r="AD20" s="8">
        <f>IF(ISBLANK(AD19),IFERROR(1/0),(confirmed!AD20-confirmed!AC20))</f>
        <v>46</v>
      </c>
      <c r="AE20" s="8">
        <f>IF(ISBLANK(AE19),IFERROR(1/0),(confirmed!AE20-confirmed!AD20))</f>
        <v>36</v>
      </c>
      <c r="AF20" s="8">
        <f>IF(ISBLANK(AF19),IFERROR(1/0),(confirmed!AF20-confirmed!AE20))</f>
        <v>67</v>
      </c>
      <c r="AG20" s="8">
        <f>IF(ISBLANK(AG19),IFERROR(1/0),(confirmed!AG20-confirmed!AF20))</f>
        <v>82</v>
      </c>
      <c r="AH20" s="8">
        <f>IF(ISBLANK(AH19),IFERROR(1/0),(confirmed!AH20-confirmed!AG20))</f>
        <v>85</v>
      </c>
      <c r="AI20" s="8">
        <f>IF(ISBLANK(AI19),IFERROR(1/0),(confirmed!AI20-confirmed!AH20))</f>
        <v>96</v>
      </c>
      <c r="AJ20" s="8">
        <f>IF(ISBLANK(AJ19),IFERROR(1/0),(confirmed!AJ20-confirmed!AI20))</f>
        <v>70</v>
      </c>
      <c r="AK20" s="8">
        <f>IF(ISBLANK(AK19),IFERROR(1/0),(confirmed!AK20-confirmed!AJ20))</f>
        <v>85</v>
      </c>
      <c r="AL20" s="8">
        <f>IF(ISBLANK(AL19),IFERROR(1/0),(confirmed!AL20-confirmed!AK20))</f>
        <v>132</v>
      </c>
      <c r="AM20" s="8">
        <f>IF(ISBLANK(AM19),IFERROR(1/0),(confirmed!AM20-confirmed!AL20))</f>
        <v>173</v>
      </c>
      <c r="AN20" s="8">
        <f>IF(ISBLANK(AN19),IFERROR(1/0),(confirmed!AN20-confirmed!AM20))</f>
        <v>219</v>
      </c>
      <c r="AO20" s="8">
        <f>IF(ISBLANK(AO19),IFERROR(1/0),(confirmed!AO20-confirmed!AN20))</f>
        <v>243</v>
      </c>
      <c r="AP20" s="8">
        <f>IF(ISBLANK(AP19),IFERROR(1/0),(confirmed!AP20-confirmed!AO20))</f>
        <v>238</v>
      </c>
      <c r="AQ20" s="8">
        <f>IF(ISBLANK(AQ19),IFERROR(1/0),(confirmed!AQ20-confirmed!AP20))</f>
        <v>287</v>
      </c>
      <c r="AR20" s="8">
        <f>IF(ISBLANK(AR19),IFERROR(1/0),(confirmed!AR20-confirmed!AQ20))</f>
        <v>250</v>
      </c>
      <c r="AS20" s="8">
        <f>IF(ISBLANK(AS19),IFERROR(1/0),(confirmed!AS20-confirmed!AR20))</f>
        <v>408</v>
      </c>
      <c r="AT20" s="8">
        <f>IF(ISBLANK(AT19),IFERROR(1/0),(confirmed!AT20-confirmed!AS20))</f>
        <v>417</v>
      </c>
      <c r="AU20" s="8">
        <f>IF(ISBLANK(AU19),IFERROR(1/0),(confirmed!AU20-confirmed!AT20))</f>
        <v>286</v>
      </c>
      <c r="AV20" s="8">
        <f>IF(ISBLANK(AV19),IFERROR(1/0),(confirmed!AV20-confirmed!AU20))</f>
        <v>354</v>
      </c>
      <c r="AW20" s="8">
        <f>IF(ISBLANK(AW19),IFERROR(1/0),(confirmed!AW20-confirmed!AV20))</f>
        <v>364</v>
      </c>
      <c r="AX20" s="8">
        <f>IF(ISBLANK(AX19),IFERROR(1/0),(confirmed!AX20-confirmed!AW20))</f>
        <v>470</v>
      </c>
      <c r="AY20" s="8">
        <f>IF(ISBLANK(AY19),IFERROR(1/0),(confirmed!AY20-confirmed!AX20))</f>
        <v>497</v>
      </c>
      <c r="AZ20" s="8">
        <f>IF(ISBLANK(AZ19),IFERROR(1/0),(confirmed!AZ20-confirmed!AY20))</f>
        <v>618</v>
      </c>
      <c r="BA20" s="8">
        <f>IF(ISBLANK(BA19),IFERROR(1/0),(confirmed!BA20-confirmed!AZ20))</f>
        <v>677</v>
      </c>
      <c r="BB20" s="8">
        <f>IF(ISBLANK(BB19),IFERROR(1/0),(confirmed!BB20-confirmed!BA20))</f>
        <v>961</v>
      </c>
      <c r="BC20" s="8">
        <f>IF(ISBLANK(BC19),IFERROR(1/0),(confirmed!BC20-confirmed!BB20))</f>
        <v>1038</v>
      </c>
      <c r="BD20" s="8">
        <f>IF(ISBLANK(BD19),IFERROR(1/0),(confirmed!BD20-confirmed!BC20))</f>
        <v>793</v>
      </c>
      <c r="BE20" s="8">
        <f>IF(ISBLANK(BE19),IFERROR(1/0),(confirmed!BE20-confirmed!BD20))</f>
        <v>788</v>
      </c>
      <c r="BF20" s="8">
        <f>IF(ISBLANK(BF19),IFERROR(1/0),(confirmed!BF20-confirmed!BE20))</f>
        <v>780</v>
      </c>
      <c r="BG20" s="8">
        <f>IF(ISBLANK(BG19),IFERROR(1/0),(confirmed!BG20-confirmed!BF20))</f>
        <v>1101</v>
      </c>
      <c r="BH20" s="8">
        <f>IF(ISBLANK(BH19),IFERROR(1/0),(confirmed!BH20-confirmed!BG20))</f>
        <v>1412</v>
      </c>
      <c r="BI20" s="8">
        <f>IF(ISBLANK(BI19),IFERROR(1/0),(confirmed!BI20-confirmed!BH20))</f>
        <v>1284</v>
      </c>
      <c r="BJ20" s="8">
        <f>IF(ISBLANK(BJ19),IFERROR(1/0),(confirmed!BN20-confirmed!BI20))</f>
        <v>-14665</v>
      </c>
      <c r="BK20" s="8">
        <f>IF(ISBLANK(BK19),IFERROR(1/0),(confirmed!BO20-confirmed!BN20))</f>
        <v>0</v>
      </c>
      <c r="BL20" s="8">
        <f>IF(ISBLANK(BL19),IFERROR(1/0),(confirmed!BP20-confirmed!BO20))</f>
        <v>0</v>
      </c>
      <c r="BM20" s="8" t="str">
        <f>IF(ISBLANK(BM19),IFERROR(1/0),(confirmed!BQ20-confirmed!BP20))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IF(ISBLANK(D20),IFERROR(1/0),(confirmed!D21-confirmed!C21))</f>
        <v>0</v>
      </c>
      <c r="E21" s="6">
        <f>IF(ISBLANK(E20),IFERROR(1/0),(confirmed!E21-confirmed!D21))</f>
        <v>0</v>
      </c>
      <c r="F21" s="6">
        <f>IF(ISBLANK(F20),IFERROR(1/0),(confirmed!F21-confirmed!E21))</f>
        <v>0</v>
      </c>
      <c r="G21" s="6">
        <f>IF(ISBLANK(G20),IFERROR(1/0),(confirmed!G21-confirmed!F21))</f>
        <v>0</v>
      </c>
      <c r="H21" s="6">
        <f>IF(ISBLANK(H20),IFERROR(1/0),(confirmed!H21-confirmed!G21))</f>
        <v>0</v>
      </c>
      <c r="I21" s="6">
        <f>IF(ISBLANK(I20),IFERROR(1/0),(confirmed!I21-confirmed!H21))</f>
        <v>0</v>
      </c>
      <c r="J21" s="6">
        <f>IF(ISBLANK(J20),IFERROR(1/0),(confirmed!J21-confirmed!I21))</f>
        <v>0</v>
      </c>
      <c r="K21" s="6">
        <f>IF(ISBLANK(K20),IFERROR(1/0),(confirmed!K21-confirmed!J21))</f>
        <v>0</v>
      </c>
      <c r="L21" s="6">
        <f>IF(ISBLANK(L20),IFERROR(1/0),(confirmed!L21-confirmed!K21))</f>
        <v>1</v>
      </c>
      <c r="M21" s="6">
        <f>IF(ISBLANK(M20),IFERROR(1/0),(confirmed!M21-confirmed!L21))</f>
        <v>0</v>
      </c>
      <c r="N21" s="6">
        <f>IF(ISBLANK(N20),IFERROR(1/0),(confirmed!N21-confirmed!M21))</f>
        <v>0</v>
      </c>
      <c r="O21" s="6">
        <f>IF(ISBLANK(O20),IFERROR(1/0),(confirmed!O21-confirmed!N21))</f>
        <v>0</v>
      </c>
      <c r="P21" s="6">
        <f>IF(ISBLANK(P20),IFERROR(1/0),(confirmed!P21-confirmed!O21))</f>
        <v>0</v>
      </c>
      <c r="Q21" s="6">
        <f>IF(ISBLANK(Q20),IFERROR(1/0),(confirmed!Q21-confirmed!P21))</f>
        <v>0</v>
      </c>
      <c r="R21" s="6">
        <f>IF(ISBLANK(R20),IFERROR(1/0),(confirmed!R21-confirmed!Q21))</f>
        <v>0</v>
      </c>
      <c r="S21" s="6">
        <f>IF(ISBLANK(S20),IFERROR(1/0),(confirmed!S21-confirmed!R21))</f>
        <v>0</v>
      </c>
      <c r="T21" s="6">
        <f>IF(ISBLANK(T20),IFERROR(1/0),(confirmed!T21-confirmed!S21))</f>
        <v>0</v>
      </c>
      <c r="U21" s="6">
        <f>IF(ISBLANK(U20),IFERROR(1/0),(confirmed!U21-confirmed!T21))</f>
        <v>0</v>
      </c>
      <c r="V21" s="6">
        <f>IF(ISBLANK(V20),IFERROR(1/0),(confirmed!V21-confirmed!U21))</f>
        <v>0</v>
      </c>
      <c r="W21" s="6">
        <f>IF(ISBLANK(W20),IFERROR(1/0),(confirmed!W21-confirmed!V21))</f>
        <v>0</v>
      </c>
      <c r="X21" s="6">
        <f>IF(ISBLANK(X20),IFERROR(1/0),(confirmed!X21-confirmed!W21))</f>
        <v>8</v>
      </c>
      <c r="Y21" s="6">
        <f>IF(ISBLANK(Y20),IFERROR(1/0),(confirmed!Y21-confirmed!X21))</f>
        <v>2</v>
      </c>
      <c r="Z21" s="6">
        <f>IF(ISBLANK(Z20),IFERROR(1/0),(confirmed!Z21-confirmed!Y21))</f>
        <v>2</v>
      </c>
      <c r="AA21" s="6">
        <f>IF(ISBLANK(AA20),IFERROR(1/0),(confirmed!AA21-confirmed!Z21))</f>
        <v>13</v>
      </c>
      <c r="AB21" s="6">
        <f>IF(ISBLANK(AB20),IFERROR(1/0),(confirmed!AB21-confirmed!AA21))</f>
        <v>0</v>
      </c>
      <c r="AC21" s="6">
        <f>IF(ISBLANK(AC20),IFERROR(1/0),(confirmed!AC21-confirmed!AB21))</f>
        <v>3</v>
      </c>
      <c r="AD21" s="6">
        <f>IF(ISBLANK(AD20),IFERROR(1/0),(confirmed!AD21-confirmed!AC21))</f>
        <v>4</v>
      </c>
      <c r="AE21" s="6">
        <f>IF(ISBLANK(AE20),IFERROR(1/0),(confirmed!AE21-confirmed!AD21))</f>
        <v>6</v>
      </c>
      <c r="AF21" s="6">
        <f>IF(ISBLANK(AF20),IFERROR(1/0),(confirmed!AF21-confirmed!AE21))</f>
        <v>0</v>
      </c>
      <c r="AG21" s="6">
        <f>IF(ISBLANK(AG20),IFERROR(1/0),(confirmed!AG21-confirmed!AF21))</f>
        <v>8</v>
      </c>
      <c r="AH21" s="6">
        <f>IF(ISBLANK(AH20),IFERROR(1/0),(confirmed!AH21-confirmed!AG21))</f>
        <v>6</v>
      </c>
      <c r="AI21" s="6">
        <f>IF(ISBLANK(AI20),IFERROR(1/0),(confirmed!AI21-confirmed!AH21))</f>
        <v>7</v>
      </c>
      <c r="AJ21" s="6">
        <f>IF(ISBLANK(AJ20),IFERROR(1/0),(confirmed!AJ21-confirmed!AI21))</f>
        <v>12</v>
      </c>
      <c r="AK21" s="6">
        <f>IF(ISBLANK(AK20),IFERROR(1/0),(confirmed!AK21-confirmed!AJ21))</f>
        <v>12</v>
      </c>
      <c r="AL21" s="6">
        <f>IF(ISBLANK(AL20),IFERROR(1/0),(confirmed!AL21-confirmed!AK21))</f>
        <v>12</v>
      </c>
      <c r="AM21" s="6">
        <f>IF(ISBLANK(AM20),IFERROR(1/0),(confirmed!AM21-confirmed!AL21))</f>
        <v>24</v>
      </c>
      <c r="AN21" s="6">
        <f>IF(ISBLANK(AN20),IFERROR(1/0),(confirmed!AN21-confirmed!AM21))</f>
        <v>19</v>
      </c>
      <c r="AO21" s="6">
        <f>IF(ISBLANK(AO20),IFERROR(1/0),(confirmed!AO21-confirmed!AN21))</f>
        <v>14</v>
      </c>
      <c r="AP21" s="6">
        <f>IF(ISBLANK(AP20),IFERROR(1/0),(confirmed!AP21-confirmed!AO21))</f>
        <v>13</v>
      </c>
      <c r="AQ21" s="6">
        <f>IF(ISBLANK(AQ20),IFERROR(1/0),(confirmed!AQ21-confirmed!AP21))</f>
        <v>28</v>
      </c>
      <c r="AR21" s="6">
        <f>IF(ISBLANK(AR20),IFERROR(1/0),(confirmed!AR21-confirmed!AQ21))</f>
        <v>15</v>
      </c>
      <c r="AS21" s="6">
        <f>IF(ISBLANK(AS20),IFERROR(1/0),(confirmed!AS21-confirmed!AR21))</f>
        <v>18</v>
      </c>
      <c r="AT21" s="6">
        <f>IF(ISBLANK(AT20),IFERROR(1/0),(confirmed!AT21-confirmed!AS21))</f>
        <v>46</v>
      </c>
      <c r="AU21" s="6">
        <f>IF(ISBLANK(AU20),IFERROR(1/0),(confirmed!AU21-confirmed!AT21))</f>
        <v>27</v>
      </c>
      <c r="AV21" s="6">
        <f>IF(ISBLANK(AV20),IFERROR(1/0),(confirmed!AV21-confirmed!AU21))</f>
        <v>49</v>
      </c>
      <c r="AW21" s="6">
        <f>IF(ISBLANK(AW20),IFERROR(1/0),(confirmed!AW21-confirmed!AV21))</f>
        <v>34</v>
      </c>
      <c r="AX21" s="6">
        <f>IF(ISBLANK(AX20),IFERROR(1/0),(confirmed!AX21-confirmed!AW21))</f>
        <v>47</v>
      </c>
      <c r="AY21" s="6">
        <f>IF(ISBLANK(AY20),IFERROR(1/0),(confirmed!AY21-confirmed!AX21))</f>
        <v>33</v>
      </c>
      <c r="AZ21" s="6">
        <f>IF(ISBLANK(AZ20),IFERROR(1/0),(confirmed!AZ21-confirmed!AY21))</f>
        <v>94</v>
      </c>
      <c r="BA21" s="6">
        <f>IF(ISBLANK(BA20),IFERROR(1/0),(confirmed!BA21-confirmed!AZ21))</f>
        <v>197</v>
      </c>
      <c r="BB21" s="6">
        <f>IF(ISBLANK(BB20),IFERROR(1/0),(confirmed!BB21-confirmed!BA21))</f>
        <v>102</v>
      </c>
      <c r="BC21" s="6">
        <f>IF(ISBLANK(BC20),IFERROR(1/0),(confirmed!BC21-confirmed!BB21))</f>
        <v>96</v>
      </c>
      <c r="BD21" s="6">
        <f>IF(ISBLANK(BD20),IFERROR(1/0),(confirmed!BD21-confirmed!BC21))</f>
        <v>147</v>
      </c>
      <c r="BE21" s="6">
        <f>IF(ISBLANK(BE20),IFERROR(1/0),(confirmed!BE21-confirmed!BD21))</f>
        <v>69</v>
      </c>
      <c r="BF21" s="6">
        <f>IF(ISBLANK(BF20),IFERROR(1/0),(confirmed!BF21-confirmed!BE21))</f>
        <v>44</v>
      </c>
      <c r="BG21" s="6">
        <f>IF(ISBLANK(BG20),IFERROR(1/0),(confirmed!BG21-confirmed!BF21))</f>
        <v>101</v>
      </c>
      <c r="BH21" s="6">
        <f>IF(ISBLANK(BH20),IFERROR(1/0),(confirmed!BH21-confirmed!BG21))</f>
        <v>50</v>
      </c>
      <c r="BI21" s="6">
        <f>IF(ISBLANK(BI20),IFERROR(1/0),(confirmed!BI21-confirmed!BH21))</f>
        <v>18</v>
      </c>
      <c r="BJ21" s="6">
        <f>IF(ISBLANK(BJ20),IFERROR(1/0),(confirmed!BN21-confirmed!BI21))</f>
        <v>-1381</v>
      </c>
      <c r="BK21" s="6">
        <f>IF(ISBLANK(BK20),IFERROR(1/0),(confirmed!BO21-confirmed!BN21))</f>
        <v>0</v>
      </c>
      <c r="BL21" s="6">
        <f>IF(ISBLANK(BL20),IFERROR(1/0),(confirmed!BP21-confirmed!BO21))</f>
        <v>0</v>
      </c>
      <c r="BM21" s="6" t="str">
        <f>IF(ISBLANK(BM20),IFERROR(1/0),(confirmed!BQ21-confirmed!BP21))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IF(ISBLANK(D21),IFERROR(1/0),(confirmed!D22-confirmed!C22))</f>
        <v>0</v>
      </c>
      <c r="E22" s="6">
        <f>IF(ISBLANK(E21),IFERROR(1/0),(confirmed!E22-confirmed!D22))</f>
        <v>0</v>
      </c>
      <c r="F22" s="6">
        <f>IF(ISBLANK(F21),IFERROR(1/0),(confirmed!F22-confirmed!E22))</f>
        <v>0</v>
      </c>
      <c r="G22" s="6">
        <f>IF(ISBLANK(G21),IFERROR(1/0),(confirmed!G22-confirmed!F22))</f>
        <v>0</v>
      </c>
      <c r="H22" s="6">
        <f>IF(ISBLANK(H21),IFERROR(1/0),(confirmed!H22-confirmed!G22))</f>
        <v>0</v>
      </c>
      <c r="I22" s="6">
        <f>IF(ISBLANK(I21),IFERROR(1/0),(confirmed!I22-confirmed!H22))</f>
        <v>0</v>
      </c>
      <c r="J22" s="6">
        <f>IF(ISBLANK(J21),IFERROR(1/0),(confirmed!J22-confirmed!I22))</f>
        <v>0</v>
      </c>
      <c r="K22" s="6">
        <f>IF(ISBLANK(K21),IFERROR(1/0),(confirmed!K22-confirmed!J22))</f>
        <v>0</v>
      </c>
      <c r="L22" s="6">
        <f>IF(ISBLANK(L21),IFERROR(1/0),(confirmed!L22-confirmed!K22))</f>
        <v>0</v>
      </c>
      <c r="M22" s="6">
        <f>IF(ISBLANK(M21),IFERROR(1/0),(confirmed!M22-confirmed!L22))</f>
        <v>0</v>
      </c>
      <c r="N22" s="6">
        <f>IF(ISBLANK(N21),IFERROR(1/0),(confirmed!N22-confirmed!M22))</f>
        <v>1</v>
      </c>
      <c r="O22" s="6">
        <f>IF(ISBLANK(O21),IFERROR(1/0),(confirmed!O22-confirmed!N22))</f>
        <v>0</v>
      </c>
      <c r="P22" s="6">
        <f>IF(ISBLANK(P21),IFERROR(1/0),(confirmed!P22-confirmed!O22))</f>
        <v>0</v>
      </c>
      <c r="Q22" s="6">
        <f>IF(ISBLANK(Q21),IFERROR(1/0),(confirmed!Q22-confirmed!P22))</f>
        <v>0</v>
      </c>
      <c r="R22" s="6">
        <f>IF(ISBLANK(R21),IFERROR(1/0),(confirmed!R22-confirmed!Q22))</f>
        <v>0</v>
      </c>
      <c r="S22" s="6">
        <f>IF(ISBLANK(S21),IFERROR(1/0),(confirmed!S22-confirmed!R22))</f>
        <v>1</v>
      </c>
      <c r="T22" s="6">
        <f>IF(ISBLANK(T21),IFERROR(1/0),(confirmed!T22-confirmed!S22))</f>
        <v>0</v>
      </c>
      <c r="U22" s="6">
        <f>IF(ISBLANK(U21),IFERROR(1/0),(confirmed!U22-confirmed!T22))</f>
        <v>0</v>
      </c>
      <c r="V22" s="6">
        <f>IF(ISBLANK(V21),IFERROR(1/0),(confirmed!V22-confirmed!U22))</f>
        <v>3</v>
      </c>
      <c r="W22" s="6">
        <f>IF(ISBLANK(W21),IFERROR(1/0),(confirmed!W22-confirmed!V22))</f>
        <v>2</v>
      </c>
      <c r="X22" s="6">
        <f>IF(ISBLANK(X21),IFERROR(1/0),(confirmed!X22-confirmed!W22))</f>
        <v>8</v>
      </c>
      <c r="Y22" s="6">
        <f>IF(ISBLANK(Y21),IFERROR(1/0),(confirmed!Y22-confirmed!X22))</f>
        <v>14</v>
      </c>
      <c r="Z22" s="6">
        <f>IF(ISBLANK(Z21),IFERROR(1/0),(confirmed!Z22-confirmed!Y22))</f>
        <v>6</v>
      </c>
      <c r="AA22" s="6">
        <f>IF(ISBLANK(AA21),IFERROR(1/0),(confirmed!AA22-confirmed!Z22))</f>
        <v>3</v>
      </c>
      <c r="AB22" s="6">
        <f>IF(ISBLANK(AB21),IFERROR(1/0),(confirmed!AB22-confirmed!AA22))</f>
        <v>45</v>
      </c>
      <c r="AC22" s="6">
        <f>IF(ISBLANK(AC21),IFERROR(1/0),(confirmed!AC22-confirmed!AB22))</f>
        <v>45</v>
      </c>
      <c r="AD22" s="6">
        <f>IF(ISBLANK(AD21),IFERROR(1/0),(confirmed!AD22-confirmed!AC22))</f>
        <v>2</v>
      </c>
      <c r="AE22" s="6">
        <f>IF(ISBLANK(AE21),IFERROR(1/0),(confirmed!AE22-confirmed!AD22))</f>
        <v>3</v>
      </c>
      <c r="AF22" s="6">
        <f>IF(ISBLANK(AF21),IFERROR(1/0),(confirmed!AF22-confirmed!AE22))</f>
        <v>20</v>
      </c>
      <c r="AG22" s="6">
        <f>IF(ISBLANK(AG21),IFERROR(1/0),(confirmed!AG22-confirmed!AF22))</f>
        <v>36</v>
      </c>
      <c r="AH22" s="6">
        <f>IF(ISBLANK(AH21),IFERROR(1/0),(confirmed!AH22-confirmed!AG22))</f>
        <v>16</v>
      </c>
      <c r="AI22" s="6">
        <f>IF(ISBLANK(AI21),IFERROR(1/0),(confirmed!AI22-confirmed!AH22))</f>
        <v>26</v>
      </c>
      <c r="AJ22" s="6">
        <f>IF(ISBLANK(AJ21),IFERROR(1/0),(confirmed!AJ22-confirmed!AI22))</f>
        <v>30</v>
      </c>
      <c r="AK22" s="6">
        <f>IF(ISBLANK(AK21),IFERROR(1/0),(confirmed!AK22-confirmed!AJ22))</f>
        <v>14</v>
      </c>
      <c r="AL22" s="6">
        <f>IF(ISBLANK(AL21),IFERROR(1/0),(confirmed!AL22-confirmed!AK22))</f>
        <v>39</v>
      </c>
      <c r="AM22" s="6">
        <f>IF(ISBLANK(AM21),IFERROR(1/0),(confirmed!AM22-confirmed!AL22))</f>
        <v>56</v>
      </c>
      <c r="AN22" s="6">
        <f>IF(ISBLANK(AN21),IFERROR(1/0),(confirmed!AN22-confirmed!AM22))</f>
        <v>27</v>
      </c>
      <c r="AO22" s="6">
        <f>IF(ISBLANK(AO21),IFERROR(1/0),(confirmed!AO22-confirmed!AN22))</f>
        <v>33</v>
      </c>
      <c r="AP22" s="6">
        <f>IF(ISBLANK(AP21),IFERROR(1/0),(confirmed!AP22-confirmed!AO22))</f>
        <v>68</v>
      </c>
      <c r="AQ22" s="6">
        <f>IF(ISBLANK(AQ21),IFERROR(1/0),(confirmed!AQ22-confirmed!AP22))</f>
        <v>27</v>
      </c>
      <c r="AR22" s="6">
        <f>IF(ISBLANK(AR21),IFERROR(1/0),(confirmed!AR22-confirmed!AQ22))</f>
        <v>34</v>
      </c>
      <c r="AS22" s="6">
        <f>IF(ISBLANK(AS21),IFERROR(1/0),(confirmed!AS22-confirmed!AR22))</f>
        <v>55</v>
      </c>
      <c r="AT22" s="6">
        <f>IF(ISBLANK(AT21),IFERROR(1/0),(confirmed!AT22-confirmed!AS22))</f>
        <v>41</v>
      </c>
      <c r="AU22" s="6">
        <f>IF(ISBLANK(AU21),IFERROR(1/0),(confirmed!AU22-confirmed!AT22))</f>
        <v>43</v>
      </c>
      <c r="AV22" s="6">
        <f>IF(ISBLANK(AV21),IFERROR(1/0),(confirmed!AV22-confirmed!AU22))</f>
        <v>52</v>
      </c>
      <c r="AW22" s="6">
        <f>IF(ISBLANK(AW21),IFERROR(1/0),(confirmed!AW22-confirmed!AV22))</f>
        <v>56</v>
      </c>
      <c r="AX22" s="6">
        <f>IF(ISBLANK(AX21),IFERROR(1/0),(confirmed!AX22-confirmed!AW22))</f>
        <v>9</v>
      </c>
      <c r="AY22" s="6">
        <f>IF(ISBLANK(AY21),IFERROR(1/0),(confirmed!AY22-confirmed!AX22))</f>
        <v>69</v>
      </c>
      <c r="AZ22" s="6">
        <f>IF(ISBLANK(AZ21),IFERROR(1/0),(confirmed!AZ22-confirmed!AY22))</f>
        <v>19</v>
      </c>
      <c r="BA22" s="6">
        <f>IF(ISBLANK(BA21),IFERROR(1/0),(confirmed!BA22-confirmed!AZ22))</f>
        <v>55</v>
      </c>
      <c r="BB22" s="6">
        <f>IF(ISBLANK(BB21),IFERROR(1/0),(confirmed!BB22-confirmed!BA22))</f>
        <v>63</v>
      </c>
      <c r="BC22" s="6">
        <f>IF(ISBLANK(BC21),IFERROR(1/0),(confirmed!BC22-confirmed!BB22))</f>
        <v>56</v>
      </c>
      <c r="BD22" s="6">
        <f>IF(ISBLANK(BD21),IFERROR(1/0),(confirmed!BD22-confirmed!BC22))</f>
        <v>77</v>
      </c>
      <c r="BE22" s="6">
        <f>IF(ISBLANK(BE21),IFERROR(1/0),(confirmed!BE22-confirmed!BD22))</f>
        <v>35</v>
      </c>
      <c r="BF22" s="6">
        <f>IF(ISBLANK(BF21),IFERROR(1/0),(confirmed!BF22-confirmed!BE22))</f>
        <v>41</v>
      </c>
      <c r="BG22" s="6">
        <f>IF(ISBLANK(BG21),IFERROR(1/0),(confirmed!BG22-confirmed!BF22))</f>
        <v>53</v>
      </c>
      <c r="BH22" s="6">
        <f>IF(ISBLANK(BH21),IFERROR(1/0),(confirmed!BH22-confirmed!BG22))</f>
        <v>25</v>
      </c>
      <c r="BI22" s="6">
        <f>IF(ISBLANK(BI21),IFERROR(1/0),(confirmed!BI22-confirmed!BH22))</f>
        <v>111</v>
      </c>
      <c r="BJ22" s="6">
        <f>IF(ISBLANK(BJ21),IFERROR(1/0),(confirmed!BN22-confirmed!BI22))</f>
        <v>-1419</v>
      </c>
      <c r="BK22" s="6">
        <f>IF(ISBLANK(BK21),IFERROR(1/0),(confirmed!BO22-confirmed!BN22))</f>
        <v>0</v>
      </c>
      <c r="BL22" s="6">
        <f>IF(ISBLANK(BL21),IFERROR(1/0),(confirmed!BP22-confirmed!BO22))</f>
        <v>0</v>
      </c>
      <c r="BM22" s="6" t="str">
        <f>IF(ISBLANK(BM21),IFERROR(1/0),(confirmed!BQ22-confirmed!BP22))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IF(ISBLANK(D22),IFERROR(1/0),(confirmed!D23-confirmed!C23))</f>
        <v>0</v>
      </c>
      <c r="E23" s="6">
        <f>IF(ISBLANK(E22),IFERROR(1/0),(confirmed!E23-confirmed!D23))</f>
        <v>0</v>
      </c>
      <c r="F23" s="6">
        <f>IF(ISBLANK(F22),IFERROR(1/0),(confirmed!F23-confirmed!E23))</f>
        <v>0</v>
      </c>
      <c r="G23" s="6">
        <f>IF(ISBLANK(G22),IFERROR(1/0),(confirmed!G23-confirmed!F23))</f>
        <v>0</v>
      </c>
      <c r="H23" s="6">
        <f>IF(ISBLANK(H22),IFERROR(1/0),(confirmed!H23-confirmed!G23))</f>
        <v>0</v>
      </c>
      <c r="I23" s="6">
        <f>IF(ISBLANK(I22),IFERROR(1/0),(confirmed!I23-confirmed!H23))</f>
        <v>0</v>
      </c>
      <c r="J23" s="6">
        <f>IF(ISBLANK(J22),IFERROR(1/0),(confirmed!J23-confirmed!I23))</f>
        <v>0</v>
      </c>
      <c r="K23" s="6">
        <f>IF(ISBLANK(K22),IFERROR(1/0),(confirmed!K23-confirmed!J23))</f>
        <v>1</v>
      </c>
      <c r="L23" s="6">
        <f>IF(ISBLANK(L22),IFERROR(1/0),(confirmed!L23-confirmed!K23))</f>
        <v>0</v>
      </c>
      <c r="M23" s="6">
        <f>IF(ISBLANK(M22),IFERROR(1/0),(confirmed!M23-confirmed!L23))</f>
        <v>1</v>
      </c>
      <c r="N23" s="6">
        <f>IF(ISBLANK(N22),IFERROR(1/0),(confirmed!N23-confirmed!M23))</f>
        <v>1</v>
      </c>
      <c r="O23" s="6">
        <f>IF(ISBLANK(O22),IFERROR(1/0),(confirmed!O23-confirmed!N23))</f>
        <v>5</v>
      </c>
      <c r="P23" s="6">
        <f>IF(ISBLANK(P22),IFERROR(1/0),(confirmed!P23-confirmed!O23))</f>
        <v>0</v>
      </c>
      <c r="Q23" s="6">
        <f>IF(ISBLANK(Q22),IFERROR(1/0),(confirmed!Q23-confirmed!P23))</f>
        <v>5</v>
      </c>
      <c r="R23" s="6">
        <f>IF(ISBLANK(R22),IFERROR(1/0),(confirmed!R23-confirmed!Q23))</f>
        <v>3</v>
      </c>
      <c r="S23" s="6">
        <f>IF(ISBLANK(S22),IFERROR(1/0),(confirmed!S23-confirmed!R23))</f>
        <v>0</v>
      </c>
      <c r="T23" s="6">
        <f>IF(ISBLANK(T22),IFERROR(1/0),(confirmed!T23-confirmed!S23))</f>
        <v>6</v>
      </c>
      <c r="U23" s="6">
        <f>IF(ISBLANK(U22),IFERROR(1/0),(confirmed!U23-confirmed!T23))</f>
        <v>2</v>
      </c>
      <c r="V23" s="6">
        <f>IF(ISBLANK(V22),IFERROR(1/0),(confirmed!V23-confirmed!U23))</f>
        <v>7</v>
      </c>
      <c r="W23" s="6">
        <f>IF(ISBLANK(W22),IFERROR(1/0),(confirmed!W23-confirmed!V23))</f>
        <v>2</v>
      </c>
      <c r="X23" s="6">
        <f>IF(ISBLANK(X22),IFERROR(1/0),(confirmed!X23-confirmed!W23))</f>
        <v>12</v>
      </c>
      <c r="Y23" s="6">
        <f>IF(ISBLANK(Y22),IFERROR(1/0),(confirmed!Y23-confirmed!X23))</f>
        <v>20</v>
      </c>
      <c r="Z23" s="6">
        <f>IF(ISBLANK(Z22),IFERROR(1/0),(confirmed!Z23-confirmed!Y23))</f>
        <v>44</v>
      </c>
      <c r="AA23" s="6">
        <f>IF(ISBLANK(AA22),IFERROR(1/0),(confirmed!AA23-confirmed!Z23))</f>
        <v>10</v>
      </c>
      <c r="AB23" s="6">
        <f>IF(ISBLANK(AB22),IFERROR(1/0),(confirmed!AB23-confirmed!AA23))</f>
        <v>67</v>
      </c>
      <c r="AC23" s="6">
        <f>IF(ISBLANK(AC22),IFERROR(1/0),(confirmed!AC23-confirmed!AB23))</f>
        <v>47</v>
      </c>
      <c r="AD23" s="6">
        <f>IF(ISBLANK(AD22),IFERROR(1/0),(confirmed!AD23-confirmed!AC23))</f>
        <v>72</v>
      </c>
      <c r="AE23" s="6">
        <f>IF(ISBLANK(AE22),IFERROR(1/0),(confirmed!AE23-confirmed!AD23))</f>
        <v>65</v>
      </c>
      <c r="AF23" s="6">
        <f>IF(ISBLANK(AF22),IFERROR(1/0),(confirmed!AF23-confirmed!AE23))</f>
        <v>51</v>
      </c>
      <c r="AG23" s="6">
        <f>IF(ISBLANK(AG22),IFERROR(1/0),(confirmed!AG23-confirmed!AF23))</f>
        <v>72</v>
      </c>
      <c r="AH23" s="6">
        <f>IF(ISBLANK(AH22),IFERROR(1/0),(confirmed!AH23-confirmed!AG23))</f>
        <v>65</v>
      </c>
      <c r="AI23" s="6">
        <f>IF(ISBLANK(AI22),IFERROR(1/0),(confirmed!AI23-confirmed!AH23))</f>
        <v>42</v>
      </c>
      <c r="AJ23" s="6">
        <f>IF(ISBLANK(AJ22),IFERROR(1/0),(confirmed!AJ23-confirmed!AI23))</f>
        <v>57</v>
      </c>
      <c r="AK23" s="6">
        <f>IF(ISBLANK(AK22),IFERROR(1/0),(confirmed!AK23-confirmed!AJ23))</f>
        <v>51</v>
      </c>
      <c r="AL23" s="6">
        <f>IF(ISBLANK(AL22),IFERROR(1/0),(confirmed!AL23-confirmed!AK23))</f>
        <v>124</v>
      </c>
      <c r="AM23" s="6">
        <f>IF(ISBLANK(AM22),IFERROR(1/0),(confirmed!AM23-confirmed!AL23))</f>
        <v>160</v>
      </c>
      <c r="AN23" s="6">
        <f>IF(ISBLANK(AN22),IFERROR(1/0),(confirmed!AN23-confirmed!AM23))</f>
        <v>82</v>
      </c>
      <c r="AO23" s="6">
        <f>IF(ISBLANK(AO22),IFERROR(1/0),(confirmed!AO23-confirmed!AN23))</f>
        <v>172</v>
      </c>
      <c r="AP23" s="6">
        <f>IF(ISBLANK(AP22),IFERROR(1/0),(confirmed!AP23-confirmed!AO23))</f>
        <v>148</v>
      </c>
      <c r="AQ23" s="6">
        <f>IF(ISBLANK(AQ22),IFERROR(1/0),(confirmed!AQ23-confirmed!AP23))</f>
        <v>67</v>
      </c>
      <c r="AR23" s="6">
        <f>IF(ISBLANK(AR22),IFERROR(1/0),(confirmed!AR23-confirmed!AQ23))</f>
        <v>227</v>
      </c>
      <c r="AS23" s="6">
        <f>IF(ISBLANK(AS22),IFERROR(1/0),(confirmed!AS23-confirmed!AR23))</f>
        <v>250</v>
      </c>
      <c r="AT23" s="6">
        <f>IF(ISBLANK(AT22),IFERROR(1/0),(confirmed!AT23-confirmed!AS23))</f>
        <v>278</v>
      </c>
      <c r="AU23" s="6">
        <f>IF(ISBLANK(AU22),IFERROR(1/0),(confirmed!AU23-confirmed!AT23))</f>
        <v>248</v>
      </c>
      <c r="AV23" s="6">
        <f>IF(ISBLANK(AV22),IFERROR(1/0),(confirmed!AV23-confirmed!AU23))</f>
        <v>143</v>
      </c>
      <c r="AW23" s="6">
        <f>IF(ISBLANK(AW22),IFERROR(1/0),(confirmed!AW23-confirmed!AV23))</f>
        <v>248</v>
      </c>
      <c r="AX23" s="6">
        <f>IF(ISBLANK(AX22),IFERROR(1/0),(confirmed!AX23-confirmed!AW23))</f>
        <v>376</v>
      </c>
      <c r="AY23" s="6">
        <f>IF(ISBLANK(AY22),IFERROR(1/0),(confirmed!AY23-confirmed!AX23))</f>
        <v>179</v>
      </c>
      <c r="AZ23" s="6">
        <f>IF(ISBLANK(AZ22),IFERROR(1/0),(confirmed!AZ23-confirmed!AY23))</f>
        <v>333</v>
      </c>
      <c r="BA23" s="6">
        <f>IF(ISBLANK(BA22),IFERROR(1/0),(confirmed!BA23-confirmed!AZ23))</f>
        <v>201</v>
      </c>
      <c r="BB23" s="6">
        <f>IF(ISBLANK(BB22),IFERROR(1/0),(confirmed!BB23-confirmed!BA23))</f>
        <v>405</v>
      </c>
      <c r="BC23" s="6">
        <f>IF(ISBLANK(BC22),IFERROR(1/0),(confirmed!BC23-confirmed!BB23))</f>
        <v>194</v>
      </c>
      <c r="BD23" s="6">
        <f>IF(ISBLANK(BD22),IFERROR(1/0),(confirmed!BD23-confirmed!BC23))</f>
        <v>222</v>
      </c>
      <c r="BE23" s="6">
        <f>IF(ISBLANK(BE22),IFERROR(1/0),(confirmed!BE23-confirmed!BD23))</f>
        <v>134</v>
      </c>
      <c r="BF23" s="6">
        <f>IF(ISBLANK(BF22),IFERROR(1/0),(confirmed!BF23-confirmed!BE23))</f>
        <v>407</v>
      </c>
      <c r="BG23" s="6">
        <f>IF(ISBLANK(BG22),IFERROR(1/0),(confirmed!BG23-confirmed!BF23))</f>
        <v>246</v>
      </c>
      <c r="BH23" s="6">
        <f>IF(ISBLANK(BH22),IFERROR(1/0),(confirmed!BH23-confirmed!BG23))</f>
        <v>620</v>
      </c>
      <c r="BI23" s="6">
        <f>IF(ISBLANK(BI22),IFERROR(1/0),(confirmed!BI23-confirmed!BH23))</f>
        <v>110</v>
      </c>
      <c r="BJ23" s="6">
        <f>IF(ISBLANK(BJ22),IFERROR(1/0),(confirmed!BN23-confirmed!BI23))</f>
        <v>-6282</v>
      </c>
      <c r="BK23" s="6">
        <f>IF(ISBLANK(BK22),IFERROR(1/0),(confirmed!BO23-confirmed!BN23))</f>
        <v>0</v>
      </c>
      <c r="BL23" s="6">
        <f>IF(ISBLANK(BL22),IFERROR(1/0),(confirmed!BP23-confirmed!BO23))</f>
        <v>0</v>
      </c>
      <c r="BM23" s="6" t="str">
        <f>IF(ISBLANK(BM22),IFERROR(1/0),(confirmed!BQ23-confirmed!BP23))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IF(ISBLANK(D23),IFERROR(1/0),(confirmed!D24-confirmed!C24))</f>
        <v>0</v>
      </c>
      <c r="E24" s="6">
        <f>IF(ISBLANK(E23),IFERROR(1/0),(confirmed!E24-confirmed!D24))</f>
        <v>0</v>
      </c>
      <c r="F24" s="6">
        <f>IF(ISBLANK(F23),IFERROR(1/0),(confirmed!F24-confirmed!E24))</f>
        <v>1</v>
      </c>
      <c r="G24" s="6">
        <f>IF(ISBLANK(G23),IFERROR(1/0),(confirmed!G24-confirmed!F24))</f>
        <v>0</v>
      </c>
      <c r="H24" s="6">
        <f>IF(ISBLANK(H23),IFERROR(1/0),(confirmed!H24-confirmed!G24))</f>
        <v>0</v>
      </c>
      <c r="I24" s="6">
        <f>IF(ISBLANK(I23),IFERROR(1/0),(confirmed!I24-confirmed!H24))</f>
        <v>0</v>
      </c>
      <c r="J24" s="6">
        <f>IF(ISBLANK(J23),IFERROR(1/0),(confirmed!J24-confirmed!I24))</f>
        <v>1</v>
      </c>
      <c r="K24" s="6">
        <f>IF(ISBLANK(K23),IFERROR(1/0),(confirmed!K24-confirmed!J24))</f>
        <v>3</v>
      </c>
      <c r="L24" s="6">
        <f>IF(ISBLANK(L23),IFERROR(1/0),(confirmed!L24-confirmed!K24))</f>
        <v>4</v>
      </c>
      <c r="M24" s="6">
        <f>IF(ISBLANK(M23),IFERROR(1/0),(confirmed!M24-confirmed!L24))</f>
        <v>3</v>
      </c>
      <c r="N24" s="6">
        <f>IF(ISBLANK(N23),IFERROR(1/0),(confirmed!N24-confirmed!M24))</f>
        <v>3</v>
      </c>
      <c r="O24" s="6">
        <f>IF(ISBLANK(O23),IFERROR(1/0),(confirmed!O24-confirmed!N24))</f>
        <v>0</v>
      </c>
      <c r="P24" s="6">
        <f>IF(ISBLANK(P23),IFERROR(1/0),(confirmed!P24-confirmed!O24))</f>
        <v>3</v>
      </c>
      <c r="Q24" s="6">
        <f>IF(ISBLANK(Q23),IFERROR(1/0),(confirmed!Q24-confirmed!P24))</f>
        <v>11</v>
      </c>
      <c r="R24" s="6">
        <f>IF(ISBLANK(R23),IFERROR(1/0),(confirmed!R24-confirmed!Q24))</f>
        <v>12</v>
      </c>
      <c r="S24" s="6">
        <f>IF(ISBLANK(S23),IFERROR(1/0),(confirmed!S24-confirmed!R24))</f>
        <v>14</v>
      </c>
      <c r="T24" s="6">
        <f>IF(ISBLANK(T23),IFERROR(1/0),(confirmed!T24-confirmed!S24))</f>
        <v>9</v>
      </c>
      <c r="U24" s="6">
        <f>IF(ISBLANK(U23),IFERROR(1/0),(confirmed!U24-confirmed!T24))</f>
        <v>71</v>
      </c>
      <c r="V24" s="6">
        <f>IF(ISBLANK(V23),IFERROR(1/0),(confirmed!V24-confirmed!U24))</f>
        <v>16</v>
      </c>
      <c r="W24" s="6">
        <f>IF(ISBLANK(W23),IFERROR(1/0),(confirmed!W24-confirmed!V24))</f>
        <v>12</v>
      </c>
      <c r="X24" s="6">
        <f>IF(ISBLANK(X23),IFERROR(1/0),(confirmed!X24-confirmed!W24))</f>
        <v>76</v>
      </c>
      <c r="Y24" s="6">
        <f>IF(ISBLANK(Y23),IFERROR(1/0),(confirmed!Y24-confirmed!X24))</f>
        <v>46</v>
      </c>
      <c r="Z24" s="6">
        <f>IF(ISBLANK(Z23),IFERROR(1/0),(confirmed!Z24-confirmed!Y24))</f>
        <v>110</v>
      </c>
      <c r="AA24" s="6">
        <f>IF(ISBLANK(AA23),IFERROR(1/0),(confirmed!AA24-confirmed!Z24))</f>
        <v>63</v>
      </c>
      <c r="AB24" s="6">
        <f>IF(ISBLANK(AB23),IFERROR(1/0),(confirmed!AB24-confirmed!AA24))</f>
        <v>172</v>
      </c>
      <c r="AC24" s="6">
        <f>IF(ISBLANK(AC23),IFERROR(1/0),(confirmed!AC24-confirmed!AB24))</f>
        <v>114</v>
      </c>
      <c r="AD24" s="6">
        <f>IF(ISBLANK(AD23),IFERROR(1/0),(confirmed!AD24-confirmed!AC24))</f>
        <v>65</v>
      </c>
      <c r="AE24" s="6">
        <f>IF(ISBLANK(AE23),IFERROR(1/0),(confirmed!AE24-confirmed!AD24))</f>
        <v>52</v>
      </c>
      <c r="AF24" s="6">
        <f>IF(ISBLANK(AF23),IFERROR(1/0),(confirmed!AF24-confirmed!AE24))</f>
        <v>190</v>
      </c>
      <c r="AG24" s="6">
        <f>IF(ISBLANK(AG23),IFERROR(1/0),(confirmed!AG24-confirmed!AF24))</f>
        <v>171</v>
      </c>
      <c r="AH24" s="6">
        <f>IF(ISBLANK(AH23),IFERROR(1/0),(confirmed!AH24-confirmed!AG24))</f>
        <v>183</v>
      </c>
      <c r="AI24" s="6">
        <f>IF(ISBLANK(AI23),IFERROR(1/0),(confirmed!AI24-confirmed!AH24))</f>
        <v>45</v>
      </c>
      <c r="AJ24" s="6">
        <f>IF(ISBLANK(AJ23),IFERROR(1/0),(confirmed!AJ24-confirmed!AI24))</f>
        <v>66</v>
      </c>
      <c r="AK24" s="6">
        <f>IF(ISBLANK(AK23),IFERROR(1/0),(confirmed!AK24-confirmed!AJ24))</f>
        <v>822</v>
      </c>
      <c r="AL24" s="6">
        <f>IF(ISBLANK(AL23),IFERROR(1/0),(confirmed!AL24-confirmed!AK24))</f>
        <v>642</v>
      </c>
      <c r="AM24" s="6">
        <f>IF(ISBLANK(AM23),IFERROR(1/0),(confirmed!AM24-confirmed!AL24))</f>
        <v>525</v>
      </c>
      <c r="AN24" s="6">
        <f>IF(ISBLANK(AN23),IFERROR(1/0),(confirmed!AN24-confirmed!AM24))</f>
        <v>542</v>
      </c>
      <c r="AO24" s="6">
        <f>IF(ISBLANK(AO23),IFERROR(1/0),(confirmed!AO24-confirmed!AN24))</f>
        <v>418</v>
      </c>
      <c r="AP24" s="6">
        <f>IF(ISBLANK(AP23),IFERROR(1/0),(confirmed!AP24-confirmed!AO24))</f>
        <v>154</v>
      </c>
      <c r="AQ24" s="6">
        <f>IF(ISBLANK(AQ23),IFERROR(1/0),(confirmed!AQ24-confirmed!AP24))</f>
        <v>246</v>
      </c>
      <c r="AR24" s="6">
        <f>IF(ISBLANK(AR23),IFERROR(1/0),(confirmed!AR24-confirmed!AQ24))</f>
        <v>816</v>
      </c>
      <c r="AS24" s="6">
        <f>IF(ISBLANK(AS23),IFERROR(1/0),(confirmed!AS24-confirmed!AR24))</f>
        <v>1026</v>
      </c>
      <c r="AT24" s="6">
        <f>IF(ISBLANK(AT23),IFERROR(1/0),(confirmed!AT24-confirmed!AS24))</f>
        <v>772</v>
      </c>
      <c r="AU24" s="6">
        <f>IF(ISBLANK(AU23),IFERROR(1/0),(confirmed!AU24-confirmed!AT24))</f>
        <v>736</v>
      </c>
      <c r="AV24" s="6">
        <f>IF(ISBLANK(AV23),IFERROR(1/0),(confirmed!AV24-confirmed!AU24))</f>
        <v>203</v>
      </c>
      <c r="AW24" s="6">
        <f>IF(ISBLANK(AW23),IFERROR(1/0),(confirmed!AW24-confirmed!AV24))</f>
        <v>336</v>
      </c>
      <c r="AX24" s="6">
        <f>IF(ISBLANK(AX23),IFERROR(1/0),(confirmed!AX24-confirmed!AW24))</f>
        <v>140</v>
      </c>
      <c r="AY24" s="6">
        <f>IF(ISBLANK(AY23),IFERROR(1/0),(confirmed!AY24-confirmed!AX24))</f>
        <v>476</v>
      </c>
      <c r="AZ24" s="6">
        <f>IF(ISBLANK(AZ23),IFERROR(1/0),(confirmed!AZ24-confirmed!AY24))</f>
        <v>1672</v>
      </c>
      <c r="BA24" s="6">
        <f>IF(ISBLANK(BA23),IFERROR(1/0),(confirmed!BA24-confirmed!AZ24))</f>
        <v>525</v>
      </c>
      <c r="BB24" s="6">
        <f>IF(ISBLANK(BB23),IFERROR(1/0),(confirmed!BB24-confirmed!BA24))</f>
        <v>1273</v>
      </c>
      <c r="BC24" s="6">
        <f>IF(ISBLANK(BC23),IFERROR(1/0),(confirmed!BC24-confirmed!BB24))</f>
        <v>1053</v>
      </c>
      <c r="BD24" s="6">
        <f>IF(ISBLANK(BD23),IFERROR(1/0),(confirmed!BD24-confirmed!BC24))</f>
        <v>373</v>
      </c>
      <c r="BE24" s="6">
        <f>IF(ISBLANK(BE23),IFERROR(1/0),(confirmed!BE24-confirmed!BD24))</f>
        <v>313</v>
      </c>
      <c r="BF24" s="6">
        <f>IF(ISBLANK(BF23),IFERROR(1/0),(confirmed!BF24-confirmed!BE24))</f>
        <v>805</v>
      </c>
      <c r="BG24" s="6">
        <f>IF(ISBLANK(BG23),IFERROR(1/0),(confirmed!BG24-confirmed!BF24))</f>
        <v>529</v>
      </c>
      <c r="BH24" s="6">
        <f>IF(ISBLANK(BH23),IFERROR(1/0),(confirmed!BH24-confirmed!BG24))</f>
        <v>826</v>
      </c>
      <c r="BI24" s="6">
        <f>IF(ISBLANK(BI23),IFERROR(1/0),(confirmed!BI24-confirmed!BH24))</f>
        <v>1086</v>
      </c>
      <c r="BJ24" s="6">
        <f>IF(ISBLANK(BJ23),IFERROR(1/0),(confirmed!BN24-confirmed!BI24))</f>
        <v>-17826</v>
      </c>
      <c r="BK24" s="6">
        <f>IF(ISBLANK(BK23),IFERROR(1/0),(confirmed!BO24-confirmed!BN24))</f>
        <v>0</v>
      </c>
      <c r="BL24" s="6">
        <f>IF(ISBLANK(BL23),IFERROR(1/0),(confirmed!BP24-confirmed!BO24))</f>
        <v>0</v>
      </c>
      <c r="BM24" s="6" t="str">
        <f>IF(ISBLANK(BM23),IFERROR(1/0),(confirmed!BQ24-confirmed!BP24))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IF(ISBLANK(D24),IFERROR(1/0),(confirmed!D25-confirmed!C25))</f>
        <v>0</v>
      </c>
      <c r="E25" s="8">
        <f>IF(ISBLANK(E24),IFERROR(1/0),(confirmed!E25-confirmed!D25))</f>
        <v>0</v>
      </c>
      <c r="F25" s="8">
        <f>IF(ISBLANK(F24),IFERROR(1/0),(confirmed!F25-confirmed!E25))</f>
        <v>1</v>
      </c>
      <c r="G25" s="8">
        <f>IF(ISBLANK(G24),IFERROR(1/0),(confirmed!G25-confirmed!F25))</f>
        <v>0</v>
      </c>
      <c r="H25" s="8">
        <f>IF(ISBLANK(H24),IFERROR(1/0),(confirmed!H25-confirmed!G25))</f>
        <v>0</v>
      </c>
      <c r="I25" s="8">
        <f>IF(ISBLANK(I24),IFERROR(1/0),(confirmed!I25-confirmed!H25))</f>
        <v>0</v>
      </c>
      <c r="J25" s="8">
        <f>IF(ISBLANK(J24),IFERROR(1/0),(confirmed!J25-confirmed!I25))</f>
        <v>1</v>
      </c>
      <c r="K25" s="8">
        <f>IF(ISBLANK(K24),IFERROR(1/0),(confirmed!K25-confirmed!J25))</f>
        <v>4</v>
      </c>
      <c r="L25" s="8">
        <f>IF(ISBLANK(L24),IFERROR(1/0),(confirmed!L25-confirmed!K25))</f>
        <v>5</v>
      </c>
      <c r="M25" s="8">
        <f>IF(ISBLANK(M24),IFERROR(1/0),(confirmed!M25-confirmed!L25))</f>
        <v>4</v>
      </c>
      <c r="N25" s="8">
        <f>IF(ISBLANK(N24),IFERROR(1/0),(confirmed!N25-confirmed!M25))</f>
        <v>5</v>
      </c>
      <c r="O25" s="8">
        <f>IF(ISBLANK(O24),IFERROR(1/0),(confirmed!O25-confirmed!N25))</f>
        <v>5</v>
      </c>
      <c r="P25" s="8">
        <f>IF(ISBLANK(P24),IFERROR(1/0),(confirmed!P25-confirmed!O25))</f>
        <v>3</v>
      </c>
      <c r="Q25" s="8">
        <f>IF(ISBLANK(Q24),IFERROR(1/0),(confirmed!Q25-confirmed!P25))</f>
        <v>16</v>
      </c>
      <c r="R25" s="8">
        <f>IF(ISBLANK(R24),IFERROR(1/0),(confirmed!R25-confirmed!Q25))</f>
        <v>15</v>
      </c>
      <c r="S25" s="8">
        <f>IF(ISBLANK(S24),IFERROR(1/0),(confirmed!S25-confirmed!R25))</f>
        <v>15</v>
      </c>
      <c r="T25" s="8">
        <f>IF(ISBLANK(T24),IFERROR(1/0),(confirmed!T25-confirmed!S25))</f>
        <v>15</v>
      </c>
      <c r="U25" s="8">
        <f>IF(ISBLANK(U24),IFERROR(1/0),(confirmed!U25-confirmed!T25))</f>
        <v>73</v>
      </c>
      <c r="V25" s="8">
        <f>IF(ISBLANK(V24),IFERROR(1/0),(confirmed!V25-confirmed!U25))</f>
        <v>26</v>
      </c>
      <c r="W25" s="8">
        <f>IF(ISBLANK(W24),IFERROR(1/0),(confirmed!W25-confirmed!V25))</f>
        <v>16</v>
      </c>
      <c r="X25" s="8">
        <f>IF(ISBLANK(X24),IFERROR(1/0),(confirmed!X25-confirmed!W25))</f>
        <v>104</v>
      </c>
      <c r="Y25" s="8">
        <f>IF(ISBLANK(Y24),IFERROR(1/0),(confirmed!Y25-confirmed!X25))</f>
        <v>82</v>
      </c>
      <c r="Z25" s="8">
        <f>IF(ISBLANK(Z24),IFERROR(1/0),(confirmed!Z25-confirmed!Y25))</f>
        <v>162</v>
      </c>
      <c r="AA25" s="8">
        <f>IF(ISBLANK(AA24),IFERROR(1/0),(confirmed!AA25-confirmed!Z25))</f>
        <v>89</v>
      </c>
      <c r="AB25" s="8">
        <f>IF(ISBLANK(AB24),IFERROR(1/0),(confirmed!AB25-confirmed!AA25))</f>
        <v>284</v>
      </c>
      <c r="AC25" s="8">
        <f>IF(ISBLANK(AC24),IFERROR(1/0),(confirmed!AC25-confirmed!AB25))</f>
        <v>209</v>
      </c>
      <c r="AD25" s="8">
        <f>IF(ISBLANK(AD24),IFERROR(1/0),(confirmed!AD25-confirmed!AC25))</f>
        <v>143</v>
      </c>
      <c r="AE25" s="8">
        <f>IF(ISBLANK(AE24),IFERROR(1/0),(confirmed!AE25-confirmed!AD25))</f>
        <v>126</v>
      </c>
      <c r="AF25" s="8">
        <f>IF(ISBLANK(AF24),IFERROR(1/0),(confirmed!AF25-confirmed!AE25))</f>
        <v>261</v>
      </c>
      <c r="AG25" s="8">
        <f>IF(ISBLANK(AG24),IFERROR(1/0),(confirmed!AG25-confirmed!AF25))</f>
        <v>287</v>
      </c>
      <c r="AH25" s="8">
        <f>IF(ISBLANK(AH24),IFERROR(1/0),(confirmed!AH25-confirmed!AG25))</f>
        <v>270</v>
      </c>
      <c r="AI25" s="8">
        <f>IF(ISBLANK(AI24),IFERROR(1/0),(confirmed!AI25-confirmed!AH25))</f>
        <v>120</v>
      </c>
      <c r="AJ25" s="8">
        <f>IF(ISBLANK(AJ24),IFERROR(1/0),(confirmed!AJ25-confirmed!AI25))</f>
        <v>165</v>
      </c>
      <c r="AK25" s="8">
        <f>IF(ISBLANK(AK24),IFERROR(1/0),(confirmed!AK25-confirmed!AJ25))</f>
        <v>899</v>
      </c>
      <c r="AL25" s="8">
        <f>IF(ISBLANK(AL24),IFERROR(1/0),(confirmed!AL25-confirmed!AK25))</f>
        <v>817</v>
      </c>
      <c r="AM25" s="8">
        <f>IF(ISBLANK(AM24),IFERROR(1/0),(confirmed!AM25-confirmed!AL25))</f>
        <v>765</v>
      </c>
      <c r="AN25" s="8">
        <f>IF(ISBLANK(AN24),IFERROR(1/0),(confirmed!AN25-confirmed!AM25))</f>
        <v>670</v>
      </c>
      <c r="AO25" s="8">
        <f>IF(ISBLANK(AO24),IFERROR(1/0),(confirmed!AO25-confirmed!AN25))</f>
        <v>637</v>
      </c>
      <c r="AP25" s="8">
        <f>IF(ISBLANK(AP24),IFERROR(1/0),(confirmed!AP25-confirmed!AO25))</f>
        <v>383</v>
      </c>
      <c r="AQ25" s="8">
        <f>IF(ISBLANK(AQ24),IFERROR(1/0),(confirmed!AQ25-confirmed!AP25))</f>
        <v>368</v>
      </c>
      <c r="AR25" s="8">
        <f>IF(ISBLANK(AR24),IFERROR(1/0),(confirmed!AR25-confirmed!AQ25))</f>
        <v>1092</v>
      </c>
      <c r="AS25" s="8">
        <f>IF(ISBLANK(AS24),IFERROR(1/0),(confirmed!AS25-confirmed!AR25))</f>
        <v>1349</v>
      </c>
      <c r="AT25" s="8">
        <f>IF(ISBLANK(AT24),IFERROR(1/0),(confirmed!AT25-confirmed!AS25))</f>
        <v>1137</v>
      </c>
      <c r="AU25" s="8">
        <f>IF(ISBLANK(AU24),IFERROR(1/0),(confirmed!AU25-confirmed!AT25))</f>
        <v>1054</v>
      </c>
      <c r="AV25" s="8">
        <f>IF(ISBLANK(AV24),IFERROR(1/0),(confirmed!AV25-confirmed!AU25))</f>
        <v>447</v>
      </c>
      <c r="AW25" s="8">
        <f>IF(ISBLANK(AW24),IFERROR(1/0),(confirmed!AW25-confirmed!AV25))</f>
        <v>674</v>
      </c>
      <c r="AX25" s="8">
        <f>IF(ISBLANK(AX24),IFERROR(1/0),(confirmed!AX25-confirmed!AW25))</f>
        <v>572</v>
      </c>
      <c r="AY25" s="8">
        <f>IF(ISBLANK(AY24),IFERROR(1/0),(confirmed!AY25-confirmed!AX25))</f>
        <v>757</v>
      </c>
      <c r="AZ25" s="8">
        <f>IF(ISBLANK(AZ24),IFERROR(1/0),(confirmed!AZ25-confirmed!AY25))</f>
        <v>2118</v>
      </c>
      <c r="BA25" s="8">
        <f>IF(ISBLANK(BA24),IFERROR(1/0),(confirmed!BA25-confirmed!AZ25))</f>
        <v>978</v>
      </c>
      <c r="BB25" s="8">
        <f>IF(ISBLANK(BB24),IFERROR(1/0),(confirmed!BB25-confirmed!BA25))</f>
        <v>1843</v>
      </c>
      <c r="BC25" s="8">
        <f>IF(ISBLANK(BC24),IFERROR(1/0),(confirmed!BC25-confirmed!BB25))</f>
        <v>1399</v>
      </c>
      <c r="BD25" s="8">
        <f>IF(ISBLANK(BD24),IFERROR(1/0),(confirmed!BD25-confirmed!BC25))</f>
        <v>819</v>
      </c>
      <c r="BE25" s="8">
        <f>IF(ISBLANK(BE24),IFERROR(1/0),(confirmed!BE25-confirmed!BD25))</f>
        <v>551</v>
      </c>
      <c r="BF25" s="8">
        <f>IF(ISBLANK(BF24),IFERROR(1/0),(confirmed!BF25-confirmed!BE25))</f>
        <v>1297</v>
      </c>
      <c r="BG25" s="8">
        <f>IF(ISBLANK(BG24),IFERROR(1/0),(confirmed!BG25-confirmed!BF25))</f>
        <v>929</v>
      </c>
      <c r="BH25" s="8">
        <f>IF(ISBLANK(BH24),IFERROR(1/0),(confirmed!BH25-confirmed!BG25))</f>
        <v>1521</v>
      </c>
      <c r="BI25" s="8">
        <f>IF(ISBLANK(BI24),IFERROR(1/0),(confirmed!BI25-confirmed!BH25))</f>
        <v>1325</v>
      </c>
      <c r="BJ25" s="8">
        <f>IF(ISBLANK(BJ24),IFERROR(1/0),(confirmed!BN25-confirmed!BI25))</f>
        <v>-26908</v>
      </c>
      <c r="BK25" s="8">
        <f>IF(ISBLANK(BK24),IFERROR(1/0),(confirmed!BO25-confirmed!BN25))</f>
        <v>0</v>
      </c>
      <c r="BL25" s="8">
        <f>IF(ISBLANK(BL24),IFERROR(1/0),(confirmed!BP25-confirmed!BO25))</f>
        <v>0</v>
      </c>
      <c r="BM25" s="8" t="str">
        <f>IF(ISBLANK(BM24),IFERROR(1/0),(confirmed!BQ25-confirmed!BP25))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IF(ISBLANK(D25),IFERROR(1/0),(confirmed!D26-confirmed!C26))</f>
        <v>0</v>
      </c>
      <c r="E26" s="6">
        <f>IF(ISBLANK(E25),IFERROR(1/0),(confirmed!E26-confirmed!D26))</f>
        <v>0</v>
      </c>
      <c r="F26" s="6">
        <f>IF(ISBLANK(F25),IFERROR(1/0),(confirmed!F26-confirmed!E26))</f>
        <v>0</v>
      </c>
      <c r="G26" s="6">
        <f>IF(ISBLANK(G25),IFERROR(1/0),(confirmed!G26-confirmed!F26))</f>
        <v>0</v>
      </c>
      <c r="H26" s="6">
        <f>IF(ISBLANK(H25),IFERROR(1/0),(confirmed!H26-confirmed!G26))</f>
        <v>0</v>
      </c>
      <c r="I26" s="6">
        <f>IF(ISBLANK(I25),IFERROR(1/0),(confirmed!I26-confirmed!H26))</f>
        <v>0</v>
      </c>
      <c r="J26" s="6">
        <f>IF(ISBLANK(J25),IFERROR(1/0),(confirmed!J26-confirmed!I26))</f>
        <v>0</v>
      </c>
      <c r="K26" s="6">
        <f>IF(ISBLANK(K25),IFERROR(1/0),(confirmed!K26-confirmed!J26))</f>
        <v>0</v>
      </c>
      <c r="L26" s="6">
        <f>IF(ISBLANK(L25),IFERROR(1/0),(confirmed!L26-confirmed!K26))</f>
        <v>0</v>
      </c>
      <c r="M26" s="6">
        <f>IF(ISBLANK(M25),IFERROR(1/0),(confirmed!M26-confirmed!L26))</f>
        <v>0</v>
      </c>
      <c r="N26" s="6">
        <f>IF(ISBLANK(N25),IFERROR(1/0),(confirmed!N26-confirmed!M26))</f>
        <v>0</v>
      </c>
      <c r="O26" s="6">
        <f>IF(ISBLANK(O25),IFERROR(1/0),(confirmed!O26-confirmed!N26))</f>
        <v>0</v>
      </c>
      <c r="P26" s="6">
        <f>IF(ISBLANK(P25),IFERROR(1/0),(confirmed!P26-confirmed!O26))</f>
        <v>0</v>
      </c>
      <c r="Q26" s="6">
        <f>IF(ISBLANK(Q25),IFERROR(1/0),(confirmed!Q26-confirmed!P26))</f>
        <v>0</v>
      </c>
      <c r="R26" s="6">
        <f>IF(ISBLANK(R25),IFERROR(1/0),(confirmed!R26-confirmed!Q26))</f>
        <v>6</v>
      </c>
      <c r="S26" s="6">
        <f>IF(ISBLANK(S25),IFERROR(1/0),(confirmed!S26-confirmed!R26))</f>
        <v>0</v>
      </c>
      <c r="T26" s="6">
        <f>IF(ISBLANK(T25),IFERROR(1/0),(confirmed!T26-confirmed!S26))</f>
        <v>0</v>
      </c>
      <c r="U26" s="6">
        <f>IF(ISBLANK(U25),IFERROR(1/0),(confirmed!U26-confirmed!T26))</f>
        <v>0</v>
      </c>
      <c r="V26" s="6">
        <f>IF(ISBLANK(V25),IFERROR(1/0),(confirmed!V26-confirmed!U26))</f>
        <v>0</v>
      </c>
      <c r="W26" s="6">
        <f>IF(ISBLANK(W25),IFERROR(1/0),(confirmed!W26-confirmed!V26))</f>
        <v>0</v>
      </c>
      <c r="X26" s="6">
        <f>IF(ISBLANK(X25),IFERROR(1/0),(confirmed!X26-confirmed!W26))</f>
        <v>7</v>
      </c>
      <c r="Y26" s="6">
        <f>IF(ISBLANK(Y25),IFERROR(1/0),(confirmed!Y26-confirmed!X26))</f>
        <v>10</v>
      </c>
      <c r="Z26" s="6">
        <f>IF(ISBLANK(Z25),IFERROR(1/0),(confirmed!Z26-confirmed!Y26))</f>
        <v>9</v>
      </c>
      <c r="AA26" s="6">
        <f>IF(ISBLANK(AA25),IFERROR(1/0),(confirmed!AA26-confirmed!Z26))</f>
        <v>11</v>
      </c>
      <c r="AB26" s="6">
        <f>IF(ISBLANK(AB25),IFERROR(1/0),(confirmed!AB26-confirmed!AA26))</f>
        <v>7</v>
      </c>
      <c r="AC26" s="6">
        <f>IF(ISBLANK(AC25),IFERROR(1/0),(confirmed!AC26-confirmed!AB26))</f>
        <v>6</v>
      </c>
      <c r="AD26" s="6">
        <f>IF(ISBLANK(AD25),IFERROR(1/0),(confirmed!AD26-confirmed!AC26))</f>
        <v>9</v>
      </c>
      <c r="AE26" s="6">
        <f>IF(ISBLANK(AE25),IFERROR(1/0),(confirmed!AE26-confirmed!AD26))</f>
        <v>16</v>
      </c>
      <c r="AF26" s="6">
        <f>IF(ISBLANK(AF25),IFERROR(1/0),(confirmed!AF26-confirmed!AE26))</f>
        <v>21</v>
      </c>
      <c r="AG26" s="6">
        <f>IF(ISBLANK(AG25),IFERROR(1/0),(confirmed!AG26-confirmed!AF26))</f>
        <v>17</v>
      </c>
      <c r="AH26" s="6">
        <f>IF(ISBLANK(AH25),IFERROR(1/0),(confirmed!AH26-confirmed!AG26))</f>
        <v>14</v>
      </c>
      <c r="AI26" s="6">
        <f>IF(ISBLANK(AI25),IFERROR(1/0),(confirmed!AI26-confirmed!AH26))</f>
        <v>15</v>
      </c>
      <c r="AJ26" s="6">
        <f>IF(ISBLANK(AJ25),IFERROR(1/0),(confirmed!AJ26-confirmed!AI26))</f>
        <v>7</v>
      </c>
      <c r="AK26" s="6">
        <f>IF(ISBLANK(AK25),IFERROR(1/0),(confirmed!AK26-confirmed!AJ26))</f>
        <v>24</v>
      </c>
      <c r="AL26" s="6">
        <f>IF(ISBLANK(AL25),IFERROR(1/0),(confirmed!AL26-confirmed!AK26))</f>
        <v>45</v>
      </c>
      <c r="AM26" s="6">
        <f>IF(ISBLANK(AM25),IFERROR(1/0),(confirmed!AM26-confirmed!AL26))</f>
        <v>28</v>
      </c>
      <c r="AN26" s="6">
        <f>IF(ISBLANK(AN25),IFERROR(1/0),(confirmed!AN26-confirmed!AM26))</f>
        <v>49</v>
      </c>
      <c r="AO26" s="6">
        <f>IF(ISBLANK(AO25),IFERROR(1/0),(confirmed!AO26-confirmed!AN26))</f>
        <v>94</v>
      </c>
      <c r="AP26" s="6">
        <f>IF(ISBLANK(AP25),IFERROR(1/0),(confirmed!AP26-confirmed!AO26))</f>
        <v>43</v>
      </c>
      <c r="AQ26" s="6">
        <f>IF(ISBLANK(AQ25),IFERROR(1/0),(confirmed!AQ26-confirmed!AP26))</f>
        <v>20</v>
      </c>
      <c r="AR26" s="6">
        <f>IF(ISBLANK(AR25),IFERROR(1/0),(confirmed!AR26-confirmed!AQ26))</f>
        <v>45</v>
      </c>
      <c r="AS26" s="6">
        <f>IF(ISBLANK(AS25),IFERROR(1/0),(confirmed!AS26-confirmed!AR26))</f>
        <v>36</v>
      </c>
      <c r="AT26" s="6">
        <f>IF(ISBLANK(AT25),IFERROR(1/0),(confirmed!AT26-confirmed!AS26))</f>
        <v>70</v>
      </c>
      <c r="AU26" s="6">
        <f>IF(ISBLANK(AU25),IFERROR(1/0),(confirmed!AU26-confirmed!AT26))</f>
        <v>34</v>
      </c>
      <c r="AV26" s="6">
        <f>IF(ISBLANK(AV25),IFERROR(1/0),(confirmed!AV26-confirmed!AU26))</f>
        <v>33</v>
      </c>
      <c r="AW26" s="6">
        <f>IF(ISBLANK(AW25),IFERROR(1/0),(confirmed!AW26-confirmed!AV26))</f>
        <v>62</v>
      </c>
      <c r="AX26" s="6">
        <f>IF(ISBLANK(AX25),IFERROR(1/0),(confirmed!AX26-confirmed!AW26))</f>
        <v>18</v>
      </c>
      <c r="AY26" s="6">
        <f>IF(ISBLANK(AY25),IFERROR(1/0),(confirmed!AY26-confirmed!AX26))</f>
        <v>35</v>
      </c>
      <c r="AZ26" s="6">
        <f>IF(ISBLANK(AZ25),IFERROR(1/0),(confirmed!AZ26-confirmed!AY26))</f>
        <v>12</v>
      </c>
      <c r="BA26" s="6">
        <f>IF(ISBLANK(BA25),IFERROR(1/0),(confirmed!BA26-confirmed!AZ26))</f>
        <v>29</v>
      </c>
      <c r="BB26" s="6">
        <f>IF(ISBLANK(BB25),IFERROR(1/0),(confirmed!BB26-confirmed!BA26))</f>
        <v>42</v>
      </c>
      <c r="BC26" s="6">
        <f>IF(ISBLANK(BC25),IFERROR(1/0),(confirmed!BC26-confirmed!BB26))</f>
        <v>71</v>
      </c>
      <c r="BD26" s="6">
        <f>IF(ISBLANK(BD25),IFERROR(1/0),(confirmed!BD26-confirmed!BC26))</f>
        <v>42</v>
      </c>
      <c r="BE26" s="6">
        <f>IF(ISBLANK(BE25),IFERROR(1/0),(confirmed!BE26-confirmed!BD26))</f>
        <v>20</v>
      </c>
      <c r="BF26" s="6">
        <f>IF(ISBLANK(BF25),IFERROR(1/0),(confirmed!BF26-confirmed!BE26))</f>
        <v>17</v>
      </c>
      <c r="BG26" s="6">
        <f>IF(ISBLANK(BG25),IFERROR(1/0),(confirmed!BG26-confirmed!BF26))</f>
        <v>39</v>
      </c>
      <c r="BH26" s="6">
        <f>IF(ISBLANK(BH25),IFERROR(1/0),(confirmed!BH26-confirmed!BG26))</f>
        <v>19</v>
      </c>
      <c r="BI26" s="6">
        <f>IF(ISBLANK(BI25),IFERROR(1/0),(confirmed!BI26-confirmed!BH26))</f>
        <v>37</v>
      </c>
      <c r="BJ26" s="6">
        <f>IF(ISBLANK(BJ25),IFERROR(1/0),(confirmed!BN26-confirmed!BI26))</f>
        <v>-1119</v>
      </c>
      <c r="BK26" s="6">
        <f>IF(ISBLANK(BK25),IFERROR(1/0),(confirmed!BO26-confirmed!BN26))</f>
        <v>0</v>
      </c>
      <c r="BL26" s="6">
        <f>IF(ISBLANK(BL25),IFERROR(1/0),(confirmed!BP26-confirmed!BO26))</f>
        <v>0</v>
      </c>
      <c r="BM26" s="6" t="str">
        <f>IF(ISBLANK(BM25),IFERROR(1/0),(confirmed!BQ26-confirmed!BP26))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IF(ISBLANK(D26),IFERROR(1/0),(confirmed!D27-confirmed!C27))</f>
        <v>0</v>
      </c>
      <c r="E27" s="6">
        <f>IF(ISBLANK(E26),IFERROR(1/0),(confirmed!E27-confirmed!D27))</f>
        <v>0</v>
      </c>
      <c r="F27" s="6">
        <f>IF(ISBLANK(F26),IFERROR(1/0),(confirmed!F27-confirmed!E27))</f>
        <v>0</v>
      </c>
      <c r="G27" s="6">
        <f>IF(ISBLANK(G26),IFERROR(1/0),(confirmed!G27-confirmed!F27))</f>
        <v>0</v>
      </c>
      <c r="H27" s="6">
        <f>IF(ISBLANK(H26),IFERROR(1/0),(confirmed!H27-confirmed!G27))</f>
        <v>0</v>
      </c>
      <c r="I27" s="6">
        <f>IF(ISBLANK(I26),IFERROR(1/0),(confirmed!I27-confirmed!H27))</f>
        <v>0</v>
      </c>
      <c r="J27" s="6">
        <f>IF(ISBLANK(J26),IFERROR(1/0),(confirmed!J27-confirmed!I27))</f>
        <v>0</v>
      </c>
      <c r="K27" s="6">
        <f>IF(ISBLANK(K26),IFERROR(1/0),(confirmed!K27-confirmed!J27))</f>
        <v>0</v>
      </c>
      <c r="L27" s="6">
        <f>IF(ISBLANK(L26),IFERROR(1/0),(confirmed!L27-confirmed!K27))</f>
        <v>0</v>
      </c>
      <c r="M27" s="6">
        <f>IF(ISBLANK(M26),IFERROR(1/0),(confirmed!M27-confirmed!L27))</f>
        <v>0</v>
      </c>
      <c r="N27" s="6">
        <f>IF(ISBLANK(N26),IFERROR(1/0),(confirmed!N27-confirmed!M27))</f>
        <v>0</v>
      </c>
      <c r="O27" s="6">
        <f>IF(ISBLANK(O26),IFERROR(1/0),(confirmed!O27-confirmed!N27))</f>
        <v>0</v>
      </c>
      <c r="P27" s="6">
        <f>IF(ISBLANK(P26),IFERROR(1/0),(confirmed!P27-confirmed!O27))</f>
        <v>1</v>
      </c>
      <c r="Q27" s="6">
        <f>IF(ISBLANK(Q26),IFERROR(1/0),(confirmed!Q27-confirmed!P27))</f>
        <v>1</v>
      </c>
      <c r="R27" s="6">
        <f>IF(ISBLANK(R26),IFERROR(1/0),(confirmed!R27-confirmed!Q27))</f>
        <v>2</v>
      </c>
      <c r="S27" s="6">
        <f>IF(ISBLANK(S26),IFERROR(1/0),(confirmed!S27-confirmed!R27))</f>
        <v>0</v>
      </c>
      <c r="T27" s="6">
        <f>IF(ISBLANK(T26),IFERROR(1/0),(confirmed!T27-confirmed!S27))</f>
        <v>2</v>
      </c>
      <c r="U27" s="6">
        <f>IF(ISBLANK(U26),IFERROR(1/0),(confirmed!U27-confirmed!T27))</f>
        <v>0</v>
      </c>
      <c r="V27" s="6">
        <f>IF(ISBLANK(V26),IFERROR(1/0),(confirmed!V27-confirmed!U27))</f>
        <v>0</v>
      </c>
      <c r="W27" s="6">
        <f>IF(ISBLANK(W26),IFERROR(1/0),(confirmed!W27-confirmed!V27))</f>
        <v>4</v>
      </c>
      <c r="X27" s="6">
        <f>IF(ISBLANK(X26),IFERROR(1/0),(confirmed!X27-confirmed!W27))</f>
        <v>9</v>
      </c>
      <c r="Y27" s="6">
        <f>IF(ISBLANK(Y26),IFERROR(1/0),(confirmed!Y27-confirmed!X27))</f>
        <v>9</v>
      </c>
      <c r="Z27" s="6">
        <f>IF(ISBLANK(Z26),IFERROR(1/0),(confirmed!Z27-confirmed!Y27))</f>
        <v>9</v>
      </c>
      <c r="AA27" s="6">
        <f>IF(ISBLANK(AA26),IFERROR(1/0),(confirmed!AA27-confirmed!Z27))</f>
        <v>23</v>
      </c>
      <c r="AB27" s="6">
        <f>IF(ISBLANK(AB26),IFERROR(1/0),(confirmed!AB27-confirmed!AA27))</f>
        <v>12</v>
      </c>
      <c r="AC27" s="6">
        <f>IF(ISBLANK(AC26),IFERROR(1/0),(confirmed!AC27-confirmed!AB27))</f>
        <v>14</v>
      </c>
      <c r="AD27" s="6">
        <f>IF(ISBLANK(AD26),IFERROR(1/0),(confirmed!AD27-confirmed!AC27))</f>
        <v>12</v>
      </c>
      <c r="AE27" s="6">
        <f>IF(ISBLANK(AE26),IFERROR(1/0),(confirmed!AE27-confirmed!AD27))</f>
        <v>25</v>
      </c>
      <c r="AF27" s="6">
        <f>IF(ISBLANK(AF26),IFERROR(1/0),(confirmed!AF27-confirmed!AE27))</f>
        <v>45</v>
      </c>
      <c r="AG27" s="6">
        <f>IF(ISBLANK(AG26),IFERROR(1/0),(confirmed!AG27-confirmed!AF27))</f>
        <v>27</v>
      </c>
      <c r="AH27" s="6">
        <f>IF(ISBLANK(AH26),IFERROR(1/0),(confirmed!AH27-confirmed!AG27))</f>
        <v>2</v>
      </c>
      <c r="AI27" s="6">
        <f>IF(ISBLANK(AI26),IFERROR(1/0),(confirmed!AI27-confirmed!AH27))</f>
        <v>29</v>
      </c>
      <c r="AJ27" s="6">
        <f>IF(ISBLANK(AJ26),IFERROR(1/0),(confirmed!AJ27-confirmed!AI27))</f>
        <v>15</v>
      </c>
      <c r="AK27" s="6">
        <f>IF(ISBLANK(AK26),IFERROR(1/0),(confirmed!AK27-confirmed!AJ27))</f>
        <v>33</v>
      </c>
      <c r="AL27" s="6">
        <f>IF(ISBLANK(AL26),IFERROR(1/0),(confirmed!AL27-confirmed!AK27))</f>
        <v>32</v>
      </c>
      <c r="AM27" s="6">
        <f>IF(ISBLANK(AM26),IFERROR(1/0),(confirmed!AM27-confirmed!AL27))</f>
        <v>28</v>
      </c>
      <c r="AN27" s="6">
        <f>IF(ISBLANK(AN26),IFERROR(1/0),(confirmed!AN27-confirmed!AM27))</f>
        <v>62</v>
      </c>
      <c r="AO27" s="6">
        <f>IF(ISBLANK(AO26),IFERROR(1/0),(confirmed!AO27-confirmed!AN27))</f>
        <v>14</v>
      </c>
      <c r="AP27" s="6">
        <f>IF(ISBLANK(AP26),IFERROR(1/0),(confirmed!AP27-confirmed!AO27))</f>
        <v>8</v>
      </c>
      <c r="AQ27" s="6">
        <f>IF(ISBLANK(AQ26),IFERROR(1/0),(confirmed!AQ27-confirmed!AP27))</f>
        <v>63</v>
      </c>
      <c r="AR27" s="6">
        <f>IF(ISBLANK(AR26),IFERROR(1/0),(confirmed!AR27-confirmed!AQ27))</f>
        <v>27</v>
      </c>
      <c r="AS27" s="6">
        <f>IF(ISBLANK(AS26),IFERROR(1/0),(confirmed!AS27-confirmed!AR27))</f>
        <v>47</v>
      </c>
      <c r="AT27" s="6">
        <f>IF(ISBLANK(AT26),IFERROR(1/0),(confirmed!AT27-confirmed!AS27))</f>
        <v>63</v>
      </c>
      <c r="AU27" s="6">
        <f>IF(ISBLANK(AU26),IFERROR(1/0),(confirmed!AU27-confirmed!AT27))</f>
        <v>18</v>
      </c>
      <c r="AV27" s="6">
        <f>IF(ISBLANK(AV26),IFERROR(1/0),(confirmed!AV27-confirmed!AU27))</f>
        <v>4</v>
      </c>
      <c r="AW27" s="6">
        <f>IF(ISBLANK(AW26),IFERROR(1/0),(confirmed!AW27-confirmed!AV27))</f>
        <v>13</v>
      </c>
      <c r="AX27" s="6">
        <f>IF(ISBLANK(AX26),IFERROR(1/0),(confirmed!AX27-confirmed!AW27))</f>
        <v>11</v>
      </c>
      <c r="AY27" s="6">
        <f>IF(ISBLANK(AY26),IFERROR(1/0),(confirmed!AY27-confirmed!AX27))</f>
        <v>36</v>
      </c>
      <c r="AZ27" s="6">
        <f>IF(ISBLANK(AZ26),IFERROR(1/0),(confirmed!AZ27-confirmed!AY27))</f>
        <v>47</v>
      </c>
      <c r="BA27" s="6">
        <f>IF(ISBLANK(BA26),IFERROR(1/0),(confirmed!BA27-confirmed!AZ27))</f>
        <v>33</v>
      </c>
      <c r="BB27" s="6">
        <f>IF(ISBLANK(BB26),IFERROR(1/0),(confirmed!BB27-confirmed!BA27))</f>
        <v>22</v>
      </c>
      <c r="BC27" s="6">
        <f>IF(ISBLANK(BC26),IFERROR(1/0),(confirmed!BC27-confirmed!BB27))</f>
        <v>29</v>
      </c>
      <c r="BD27" s="6">
        <f>IF(ISBLANK(BD26),IFERROR(1/0),(confirmed!BD27-confirmed!BC27))</f>
        <v>23</v>
      </c>
      <c r="BE27" s="6">
        <f>IF(ISBLANK(BE26),IFERROR(1/0),(confirmed!BE27-confirmed!BD27))</f>
        <v>35</v>
      </c>
      <c r="BF27" s="6">
        <f>IF(ISBLANK(BF26),IFERROR(1/0),(confirmed!BF27-confirmed!BE27))</f>
        <v>15</v>
      </c>
      <c r="BG27" s="6">
        <f>IF(ISBLANK(BG26),IFERROR(1/0),(confirmed!BG27-confirmed!BF27))</f>
        <v>19</v>
      </c>
      <c r="BH27" s="6">
        <f>IF(ISBLANK(BH26),IFERROR(1/0),(confirmed!BH27-confirmed!BG27))</f>
        <v>71</v>
      </c>
      <c r="BI27" s="6">
        <f>IF(ISBLANK(BI26),IFERROR(1/0),(confirmed!BI27-confirmed!BH27))</f>
        <v>67</v>
      </c>
      <c r="BJ27" s="6">
        <f>IF(ISBLANK(BJ26),IFERROR(1/0),(confirmed!BN27-confirmed!BI27))</f>
        <v>-1061</v>
      </c>
      <c r="BK27" s="6">
        <f>IF(ISBLANK(BK26),IFERROR(1/0),(confirmed!BO27-confirmed!BN27))</f>
        <v>0</v>
      </c>
      <c r="BL27" s="6">
        <f>IF(ISBLANK(BL26),IFERROR(1/0),(confirmed!BP27-confirmed!BO27))</f>
        <v>0</v>
      </c>
      <c r="BM27" s="6" t="str">
        <f>IF(ISBLANK(BM26),IFERROR(1/0),(confirmed!BQ27-confirmed!BP27))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IF(ISBLANK(D27),IFERROR(1/0),(confirmed!D28-confirmed!C28))</f>
        <v>0</v>
      </c>
      <c r="E28" s="6">
        <f>IF(ISBLANK(E27),IFERROR(1/0),(confirmed!E28-confirmed!D28))</f>
        <v>0</v>
      </c>
      <c r="F28" s="6">
        <f>IF(ISBLANK(F27),IFERROR(1/0),(confirmed!F28-confirmed!E28))</f>
        <v>0</v>
      </c>
      <c r="G28" s="6">
        <f>IF(ISBLANK(G27),IFERROR(1/0),(confirmed!G28-confirmed!F28))</f>
        <v>0</v>
      </c>
      <c r="H28" s="6">
        <f>IF(ISBLANK(H27),IFERROR(1/0),(confirmed!H28-confirmed!G28))</f>
        <v>0</v>
      </c>
      <c r="I28" s="6">
        <f>IF(ISBLANK(I27),IFERROR(1/0),(confirmed!I28-confirmed!H28))</f>
        <v>0</v>
      </c>
      <c r="J28" s="6">
        <f>IF(ISBLANK(J27),IFERROR(1/0),(confirmed!J28-confirmed!I28))</f>
        <v>0</v>
      </c>
      <c r="K28" s="6">
        <f>IF(ISBLANK(K27),IFERROR(1/0),(confirmed!K28-confirmed!J28))</f>
        <v>0</v>
      </c>
      <c r="L28" s="6">
        <f>IF(ISBLANK(L27),IFERROR(1/0),(confirmed!L28-confirmed!K28))</f>
        <v>0</v>
      </c>
      <c r="M28" s="6">
        <f>IF(ISBLANK(M27),IFERROR(1/0),(confirmed!M28-confirmed!L28))</f>
        <v>0</v>
      </c>
      <c r="N28" s="6">
        <f>IF(ISBLANK(N27),IFERROR(1/0),(confirmed!N28-confirmed!M28))</f>
        <v>0</v>
      </c>
      <c r="O28" s="6">
        <f>IF(ISBLANK(O27),IFERROR(1/0),(confirmed!O28-confirmed!N28))</f>
        <v>0</v>
      </c>
      <c r="P28" s="6">
        <f>IF(ISBLANK(P27),IFERROR(1/0),(confirmed!P28-confirmed!O28))</f>
        <v>0</v>
      </c>
      <c r="Q28" s="6">
        <f>IF(ISBLANK(Q27),IFERROR(1/0),(confirmed!Q28-confirmed!P28))</f>
        <v>0</v>
      </c>
      <c r="R28" s="6">
        <f>IF(ISBLANK(R27),IFERROR(1/0),(confirmed!R28-confirmed!Q28))</f>
        <v>0</v>
      </c>
      <c r="S28" s="6">
        <f>IF(ISBLANK(S27),IFERROR(1/0),(confirmed!S28-confirmed!R28))</f>
        <v>2</v>
      </c>
      <c r="T28" s="6">
        <f>IF(ISBLANK(T27),IFERROR(1/0),(confirmed!T28-confirmed!S28))</f>
        <v>2</v>
      </c>
      <c r="U28" s="6">
        <f>IF(ISBLANK(U27),IFERROR(1/0),(confirmed!U28-confirmed!T28))</f>
        <v>2</v>
      </c>
      <c r="V28" s="6">
        <f>IF(ISBLANK(V27),IFERROR(1/0),(confirmed!V28-confirmed!U28))</f>
        <v>1</v>
      </c>
      <c r="W28" s="6">
        <f>IF(ISBLANK(W27),IFERROR(1/0),(confirmed!W28-confirmed!V28))</f>
        <v>0</v>
      </c>
      <c r="X28" s="6">
        <f>IF(ISBLANK(X27),IFERROR(1/0),(confirmed!X28-confirmed!W28))</f>
        <v>3</v>
      </c>
      <c r="Y28" s="6">
        <f>IF(ISBLANK(Y27),IFERROR(1/0),(confirmed!Y28-confirmed!X28))</f>
        <v>10</v>
      </c>
      <c r="Z28" s="6">
        <f>IF(ISBLANK(Z27),IFERROR(1/0),(confirmed!Z28-confirmed!Y28))</f>
        <v>1</v>
      </c>
      <c r="AA28" s="6">
        <f>IF(ISBLANK(AA27),IFERROR(1/0),(confirmed!AA28-confirmed!Z28))</f>
        <v>30</v>
      </c>
      <c r="AB28" s="6">
        <f>IF(ISBLANK(AB27),IFERROR(1/0),(confirmed!AB28-confirmed!AA28))</f>
        <v>6</v>
      </c>
      <c r="AC28" s="6">
        <f>IF(ISBLANK(AC27),IFERROR(1/0),(confirmed!AC28-confirmed!AB28))</f>
        <v>11</v>
      </c>
      <c r="AD28" s="6">
        <f>IF(ISBLANK(AD27),IFERROR(1/0),(confirmed!AD28-confirmed!AC28))</f>
        <v>39</v>
      </c>
      <c r="AE28" s="6">
        <f>IF(ISBLANK(AE27),IFERROR(1/0),(confirmed!AE28-confirmed!AD28))</f>
        <v>2</v>
      </c>
      <c r="AF28" s="6">
        <f>IF(ISBLANK(AF27),IFERROR(1/0),(confirmed!AF28-confirmed!AE28))</f>
        <v>13</v>
      </c>
      <c r="AG28" s="6">
        <f>IF(ISBLANK(AG27),IFERROR(1/0),(confirmed!AG28-confirmed!AF28))</f>
        <v>27</v>
      </c>
      <c r="AH28" s="6">
        <f>IF(ISBLANK(AH27),IFERROR(1/0),(confirmed!AH28-confirmed!AG28))</f>
        <v>35</v>
      </c>
      <c r="AI28" s="6">
        <f>IF(ISBLANK(AI27),IFERROR(1/0),(confirmed!AI28-confirmed!AH28))</f>
        <v>10</v>
      </c>
      <c r="AJ28" s="6">
        <f>IF(ISBLANK(AJ27),IFERROR(1/0),(confirmed!AJ28-confirmed!AI28))</f>
        <v>3</v>
      </c>
      <c r="AK28" s="6">
        <f>IF(ISBLANK(AK27),IFERROR(1/0),(confirmed!AK28-confirmed!AJ28))</f>
        <v>22</v>
      </c>
      <c r="AL28" s="6">
        <f>IF(ISBLANK(AL27),IFERROR(1/0),(confirmed!AL28-confirmed!AK28))</f>
        <v>16</v>
      </c>
      <c r="AM28" s="6">
        <f>IF(ISBLANK(AM27),IFERROR(1/0),(confirmed!AM28-confirmed!AL28))</f>
        <v>12</v>
      </c>
      <c r="AN28" s="6">
        <f>IF(ISBLANK(AN27),IFERROR(1/0),(confirmed!AN28-confirmed!AM28))</f>
        <v>34</v>
      </c>
      <c r="AO28" s="6">
        <f>IF(ISBLANK(AO27),IFERROR(1/0),(confirmed!AO28-confirmed!AN28))</f>
        <v>53</v>
      </c>
      <c r="AP28" s="6">
        <f>IF(ISBLANK(AP27),IFERROR(1/0),(confirmed!AP28-confirmed!AO28))</f>
        <v>23</v>
      </c>
      <c r="AQ28" s="6">
        <f>IF(ISBLANK(AQ27),IFERROR(1/0),(confirmed!AQ28-confirmed!AP28))</f>
        <v>22</v>
      </c>
      <c r="AR28" s="6">
        <f>IF(ISBLANK(AR27),IFERROR(1/0),(confirmed!AR28-confirmed!AQ28))</f>
        <v>38</v>
      </c>
      <c r="AS28" s="6">
        <f>IF(ISBLANK(AS27),IFERROR(1/0),(confirmed!AS28-confirmed!AR28))</f>
        <v>40</v>
      </c>
      <c r="AT28" s="6">
        <f>IF(ISBLANK(AT27),IFERROR(1/0),(confirmed!AT28-confirmed!AS28))</f>
        <v>44</v>
      </c>
      <c r="AU28" s="6">
        <f>IF(ISBLANK(AU27),IFERROR(1/0),(confirmed!AU28-confirmed!AT28))</f>
        <v>192</v>
      </c>
      <c r="AV28" s="6">
        <f>IF(ISBLANK(AV27),IFERROR(1/0),(confirmed!AV28-confirmed!AU28))</f>
        <v>39</v>
      </c>
      <c r="AW28" s="6">
        <f>IF(ISBLANK(AW27),IFERROR(1/0),(confirmed!AW28-confirmed!AV28))</f>
        <v>36</v>
      </c>
      <c r="AX28" s="6">
        <f>IF(ISBLANK(AX27),IFERROR(1/0),(confirmed!AX28-confirmed!AW28))</f>
        <v>9</v>
      </c>
      <c r="AY28" s="6">
        <f>IF(ISBLANK(AY27),IFERROR(1/0),(confirmed!AY28-confirmed!AX28))</f>
        <v>49</v>
      </c>
      <c r="AZ28" s="6">
        <f>IF(ISBLANK(AZ27),IFERROR(1/0),(confirmed!AZ28-confirmed!AY28))</f>
        <v>27</v>
      </c>
      <c r="BA28" s="6">
        <f>IF(ISBLANK(BA27),IFERROR(1/0),(confirmed!BA28-confirmed!AZ28))</f>
        <v>31</v>
      </c>
      <c r="BB28" s="6">
        <f>IF(ISBLANK(BB27),IFERROR(1/0),(confirmed!BB28-confirmed!BA28))</f>
        <v>42</v>
      </c>
      <c r="BC28" s="6">
        <f>IF(ISBLANK(BC27),IFERROR(1/0),(confirmed!BC28-confirmed!BB28))</f>
        <v>36</v>
      </c>
      <c r="BD28" s="6">
        <f>IF(ISBLANK(BD27),IFERROR(1/0),(confirmed!BD28-confirmed!BC28))</f>
        <v>13</v>
      </c>
      <c r="BE28" s="6">
        <f>IF(ISBLANK(BE27),IFERROR(1/0),(confirmed!BE28-confirmed!BD28))</f>
        <v>50</v>
      </c>
      <c r="BF28" s="6">
        <f>IF(ISBLANK(BF27),IFERROR(1/0),(confirmed!BF28-confirmed!BE28))</f>
        <v>38</v>
      </c>
      <c r="BG28" s="6">
        <f>IF(ISBLANK(BG27),IFERROR(1/0),(confirmed!BG28-confirmed!BF28))</f>
        <v>28</v>
      </c>
      <c r="BH28" s="6">
        <f>IF(ISBLANK(BH27),IFERROR(1/0),(confirmed!BH28-confirmed!BG28))</f>
        <v>24</v>
      </c>
      <c r="BI28" s="6">
        <f>IF(ISBLANK(BI27),IFERROR(1/0),(confirmed!BI28-confirmed!BH28))</f>
        <v>55</v>
      </c>
      <c r="BJ28" s="6">
        <f>IF(ISBLANK(BJ27),IFERROR(1/0),(confirmed!BN28-confirmed!BI28))</f>
        <v>-1170</v>
      </c>
      <c r="BK28" s="6">
        <f>IF(ISBLANK(BK27),IFERROR(1/0),(confirmed!BO28-confirmed!BN28))</f>
        <v>0</v>
      </c>
      <c r="BL28" s="6">
        <f>IF(ISBLANK(BL27),IFERROR(1/0),(confirmed!BP28-confirmed!BO28))</f>
        <v>0</v>
      </c>
      <c r="BM28" s="6" t="str">
        <f>IF(ISBLANK(BM27),IFERROR(1/0),(confirmed!BQ28-confirmed!BP28))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IF(ISBLANK(D28),IFERROR(1/0),(confirmed!D29-confirmed!C29))</f>
        <v>0</v>
      </c>
      <c r="E29" s="8">
        <f>IF(ISBLANK(E28),IFERROR(1/0),(confirmed!E29-confirmed!D29))</f>
        <v>0</v>
      </c>
      <c r="F29" s="8">
        <f>IF(ISBLANK(F28),IFERROR(1/0),(confirmed!F29-confirmed!E29))</f>
        <v>0</v>
      </c>
      <c r="G29" s="8">
        <f>IF(ISBLANK(G28),IFERROR(1/0),(confirmed!G29-confirmed!F29))</f>
        <v>0</v>
      </c>
      <c r="H29" s="8">
        <f>IF(ISBLANK(H28),IFERROR(1/0),(confirmed!H29-confirmed!G29))</f>
        <v>0</v>
      </c>
      <c r="I29" s="8">
        <f>IF(ISBLANK(I28),IFERROR(1/0),(confirmed!I29-confirmed!H29))</f>
        <v>0</v>
      </c>
      <c r="J29" s="8">
        <f>IF(ISBLANK(J28),IFERROR(1/0),(confirmed!J29-confirmed!I29))</f>
        <v>0</v>
      </c>
      <c r="K29" s="8">
        <f>IF(ISBLANK(K28),IFERROR(1/0),(confirmed!K29-confirmed!J29))</f>
        <v>0</v>
      </c>
      <c r="L29" s="8">
        <f>IF(ISBLANK(L28),IFERROR(1/0),(confirmed!L29-confirmed!K29))</f>
        <v>0</v>
      </c>
      <c r="M29" s="8">
        <f>IF(ISBLANK(M28),IFERROR(1/0),(confirmed!M29-confirmed!L29))</f>
        <v>0</v>
      </c>
      <c r="N29" s="8">
        <f>IF(ISBLANK(N28),IFERROR(1/0),(confirmed!N29-confirmed!M29))</f>
        <v>0</v>
      </c>
      <c r="O29" s="8">
        <f>IF(ISBLANK(O28),IFERROR(1/0),(confirmed!O29-confirmed!N29))</f>
        <v>0</v>
      </c>
      <c r="P29" s="8">
        <f>IF(ISBLANK(P28),IFERROR(1/0),(confirmed!P29-confirmed!O29))</f>
        <v>1</v>
      </c>
      <c r="Q29" s="8">
        <f>IF(ISBLANK(Q28),IFERROR(1/0),(confirmed!Q29-confirmed!P29))</f>
        <v>1</v>
      </c>
      <c r="R29" s="8">
        <f>IF(ISBLANK(R28),IFERROR(1/0),(confirmed!R29-confirmed!Q29))</f>
        <v>8</v>
      </c>
      <c r="S29" s="8">
        <f>IF(ISBLANK(S28),IFERROR(1/0),(confirmed!S29-confirmed!R29))</f>
        <v>2</v>
      </c>
      <c r="T29" s="8">
        <f>IF(ISBLANK(T28),IFERROR(1/0),(confirmed!T29-confirmed!S29))</f>
        <v>4</v>
      </c>
      <c r="U29" s="8">
        <f>IF(ISBLANK(U28),IFERROR(1/0),(confirmed!U29-confirmed!T29))</f>
        <v>2</v>
      </c>
      <c r="V29" s="8">
        <f>IF(ISBLANK(V28),IFERROR(1/0),(confirmed!V29-confirmed!U29))</f>
        <v>1</v>
      </c>
      <c r="W29" s="8">
        <f>IF(ISBLANK(W28),IFERROR(1/0),(confirmed!W29-confirmed!V29))</f>
        <v>4</v>
      </c>
      <c r="X29" s="8">
        <f>IF(ISBLANK(X28),IFERROR(1/0),(confirmed!X29-confirmed!W29))</f>
        <v>19</v>
      </c>
      <c r="Y29" s="8">
        <f>IF(ISBLANK(Y28),IFERROR(1/0),(confirmed!Y29-confirmed!X29))</f>
        <v>29</v>
      </c>
      <c r="Z29" s="8">
        <f>IF(ISBLANK(Z28),IFERROR(1/0),(confirmed!Z29-confirmed!Y29))</f>
        <v>19</v>
      </c>
      <c r="AA29" s="8">
        <f>IF(ISBLANK(AA28),IFERROR(1/0),(confirmed!AA29-confirmed!Z29))</f>
        <v>64</v>
      </c>
      <c r="AB29" s="8">
        <f>IF(ISBLANK(AB28),IFERROR(1/0),(confirmed!AB29-confirmed!AA29))</f>
        <v>25</v>
      </c>
      <c r="AC29" s="8">
        <f>IF(ISBLANK(AC28),IFERROR(1/0),(confirmed!AC29-confirmed!AB29))</f>
        <v>31</v>
      </c>
      <c r="AD29" s="8">
        <f>IF(ISBLANK(AD28),IFERROR(1/0),(confirmed!AD29-confirmed!AC29))</f>
        <v>60</v>
      </c>
      <c r="AE29" s="8">
        <f>IF(ISBLANK(AE28),IFERROR(1/0),(confirmed!AE29-confirmed!AD29))</f>
        <v>43</v>
      </c>
      <c r="AF29" s="8">
        <f>IF(ISBLANK(AF28),IFERROR(1/0),(confirmed!AF29-confirmed!AE29))</f>
        <v>79</v>
      </c>
      <c r="AG29" s="8">
        <f>IF(ISBLANK(AG28),IFERROR(1/0),(confirmed!AG29-confirmed!AF29))</f>
        <v>71</v>
      </c>
      <c r="AH29" s="8">
        <f>IF(ISBLANK(AH28),IFERROR(1/0),(confirmed!AH29-confirmed!AG29))</f>
        <v>51</v>
      </c>
      <c r="AI29" s="8">
        <f>IF(ISBLANK(AI28),IFERROR(1/0),(confirmed!AI29-confirmed!AH29))</f>
        <v>54</v>
      </c>
      <c r="AJ29" s="8">
        <f>IF(ISBLANK(AJ28),IFERROR(1/0),(confirmed!AJ29-confirmed!AI29))</f>
        <v>25</v>
      </c>
      <c r="AK29" s="8">
        <f>IF(ISBLANK(AK28),IFERROR(1/0),(confirmed!AK29-confirmed!AJ29))</f>
        <v>79</v>
      </c>
      <c r="AL29" s="8">
        <f>IF(ISBLANK(AL28),IFERROR(1/0),(confirmed!AL29-confirmed!AK29))</f>
        <v>93</v>
      </c>
      <c r="AM29" s="8">
        <f>IF(ISBLANK(AM28),IFERROR(1/0),(confirmed!AM29-confirmed!AL29))</f>
        <v>68</v>
      </c>
      <c r="AN29" s="8">
        <f>IF(ISBLANK(AN28),IFERROR(1/0),(confirmed!AN29-confirmed!AM29))</f>
        <v>145</v>
      </c>
      <c r="AO29" s="8">
        <f>IF(ISBLANK(AO28),IFERROR(1/0),(confirmed!AO29-confirmed!AN29))</f>
        <v>161</v>
      </c>
      <c r="AP29" s="8">
        <f>IF(ISBLANK(AP28),IFERROR(1/0),(confirmed!AP29-confirmed!AO29))</f>
        <v>74</v>
      </c>
      <c r="AQ29" s="8">
        <f>IF(ISBLANK(AQ28),IFERROR(1/0),(confirmed!AQ29-confirmed!AP29))</f>
        <v>105</v>
      </c>
      <c r="AR29" s="8">
        <f>IF(ISBLANK(AR28),IFERROR(1/0),(confirmed!AR29-confirmed!AQ29))</f>
        <v>110</v>
      </c>
      <c r="AS29" s="8">
        <f>IF(ISBLANK(AS28),IFERROR(1/0),(confirmed!AS29-confirmed!AR29))</f>
        <v>123</v>
      </c>
      <c r="AT29" s="8">
        <f>IF(ISBLANK(AT28),IFERROR(1/0),(confirmed!AT29-confirmed!AS29))</f>
        <v>177</v>
      </c>
      <c r="AU29" s="8">
        <f>IF(ISBLANK(AU28),IFERROR(1/0),(confirmed!AU29-confirmed!AT29))</f>
        <v>244</v>
      </c>
      <c r="AV29" s="8">
        <f>IF(ISBLANK(AV28),IFERROR(1/0),(confirmed!AV29-confirmed!AU29))</f>
        <v>76</v>
      </c>
      <c r="AW29" s="8">
        <f>IF(ISBLANK(AW28),IFERROR(1/0),(confirmed!AW29-confirmed!AV29))</f>
        <v>111</v>
      </c>
      <c r="AX29" s="8">
        <f>IF(ISBLANK(AX28),IFERROR(1/0),(confirmed!AX29-confirmed!AW29))</f>
        <v>38</v>
      </c>
      <c r="AY29" s="8">
        <f>IF(ISBLANK(AY28),IFERROR(1/0),(confirmed!AY29-confirmed!AX29))</f>
        <v>120</v>
      </c>
      <c r="AZ29" s="8">
        <f>IF(ISBLANK(AZ28),IFERROR(1/0),(confirmed!AZ29-confirmed!AY29))</f>
        <v>86</v>
      </c>
      <c r="BA29" s="8">
        <f>IF(ISBLANK(BA28),IFERROR(1/0),(confirmed!BA29-confirmed!AZ29))</f>
        <v>93</v>
      </c>
      <c r="BB29" s="8">
        <f>IF(ISBLANK(BB28),IFERROR(1/0),(confirmed!BB29-confirmed!BA29))</f>
        <v>106</v>
      </c>
      <c r="BC29" s="8">
        <f>IF(ISBLANK(BC28),IFERROR(1/0),(confirmed!BC29-confirmed!BB29))</f>
        <v>136</v>
      </c>
      <c r="BD29" s="8">
        <f>IF(ISBLANK(BD28),IFERROR(1/0),(confirmed!BD29-confirmed!BC29))</f>
        <v>78</v>
      </c>
      <c r="BE29" s="8">
        <f>IF(ISBLANK(BE28),IFERROR(1/0),(confirmed!BE29-confirmed!BD29))</f>
        <v>105</v>
      </c>
      <c r="BF29" s="8">
        <f>IF(ISBLANK(BF28),IFERROR(1/0),(confirmed!BF29-confirmed!BE29))</f>
        <v>70</v>
      </c>
      <c r="BG29" s="8">
        <f>IF(ISBLANK(BG28),IFERROR(1/0),(confirmed!BG29-confirmed!BF29))</f>
        <v>86</v>
      </c>
      <c r="BH29" s="8">
        <f>IF(ISBLANK(BH28),IFERROR(1/0),(confirmed!BH29-confirmed!BG29))</f>
        <v>114</v>
      </c>
      <c r="BI29" s="8">
        <f>IF(ISBLANK(BI28),IFERROR(1/0),(confirmed!BI29-confirmed!BH29))</f>
        <v>159</v>
      </c>
      <c r="BJ29" s="8">
        <f>IF(ISBLANK(BJ28),IFERROR(1/0),(confirmed!BN29-confirmed!BI29))</f>
        <v>-3350</v>
      </c>
      <c r="BK29" s="8">
        <f>IF(ISBLANK(BK28),IFERROR(1/0),(confirmed!BO29-confirmed!BN29))</f>
        <v>0</v>
      </c>
      <c r="BL29" s="8">
        <f>IF(ISBLANK(BL28),IFERROR(1/0),(confirmed!BP29-confirmed!BO29))</f>
        <v>0</v>
      </c>
      <c r="BM29" s="8" t="str">
        <f>IF(ISBLANK(BM28),IFERROR(1/0),(confirmed!BQ29-confirmed!BP29))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IF(ISBLANK(D29),IFERROR(1/0),(confirmed!D30-confirmed!C30))</f>
        <v>0</v>
      </c>
      <c r="E30" s="6">
        <f>IF(ISBLANK(E29),IFERROR(1/0),(confirmed!E30-confirmed!D30))</f>
        <v>0</v>
      </c>
      <c r="F30" s="6">
        <f>IF(ISBLANK(F29),IFERROR(1/0),(confirmed!F30-confirmed!E30))</f>
        <v>0</v>
      </c>
      <c r="G30" s="6">
        <f>IF(ISBLANK(G29),IFERROR(1/0),(confirmed!G30-confirmed!F30))</f>
        <v>0</v>
      </c>
      <c r="H30" s="6">
        <f>IF(ISBLANK(H29),IFERROR(1/0),(confirmed!H30-confirmed!G30))</f>
        <v>0</v>
      </c>
      <c r="I30" s="6">
        <f>IF(ISBLANK(I29),IFERROR(1/0),(confirmed!I30-confirmed!H30))</f>
        <v>0</v>
      </c>
      <c r="J30" s="6">
        <f>IF(ISBLANK(J29),IFERROR(1/0),(confirmed!J30-confirmed!I30))</f>
        <v>0</v>
      </c>
      <c r="K30" s="6">
        <f>IF(ISBLANK(K29),IFERROR(1/0),(confirmed!K30-confirmed!J30))</f>
        <v>0</v>
      </c>
      <c r="L30" s="6">
        <f>IF(ISBLANK(L29),IFERROR(1/0),(confirmed!L30-confirmed!K30))</f>
        <v>0</v>
      </c>
      <c r="M30" s="6">
        <f>IF(ISBLANK(M29),IFERROR(1/0),(confirmed!M30-confirmed!L30))</f>
        <v>1</v>
      </c>
      <c r="N30" s="6">
        <f>IF(ISBLANK(N29),IFERROR(1/0),(confirmed!N30-confirmed!M30))</f>
        <v>0</v>
      </c>
      <c r="O30" s="6">
        <f>IF(ISBLANK(O29),IFERROR(1/0),(confirmed!O30-confirmed!N30))</f>
        <v>0</v>
      </c>
      <c r="P30" s="6">
        <f>IF(ISBLANK(P29),IFERROR(1/0),(confirmed!P30-confirmed!O30))</f>
        <v>0</v>
      </c>
      <c r="Q30" s="6">
        <f>IF(ISBLANK(Q29),IFERROR(1/0),(confirmed!Q30-confirmed!P30))</f>
        <v>1</v>
      </c>
      <c r="R30" s="6">
        <f>IF(ISBLANK(R29),IFERROR(1/0),(confirmed!R30-confirmed!Q30))</f>
        <v>0</v>
      </c>
      <c r="S30" s="6">
        <f>IF(ISBLANK(S29),IFERROR(1/0),(confirmed!S30-confirmed!R30))</f>
        <v>0</v>
      </c>
      <c r="T30" s="6">
        <f>IF(ISBLANK(T29),IFERROR(1/0),(confirmed!T30-confirmed!S30))</f>
        <v>4</v>
      </c>
      <c r="U30" s="6">
        <f>IF(ISBLANK(U29),IFERROR(1/0),(confirmed!U30-confirmed!T30))</f>
        <v>2</v>
      </c>
      <c r="V30" s="6">
        <f>IF(ISBLANK(V29),IFERROR(1/0),(confirmed!V30-confirmed!U30))</f>
        <v>5</v>
      </c>
      <c r="W30" s="6">
        <f>IF(ISBLANK(W29),IFERROR(1/0),(confirmed!W30-confirmed!V30))</f>
        <v>9</v>
      </c>
      <c r="X30" s="6">
        <f>IF(ISBLANK(X29),IFERROR(1/0),(confirmed!X30-confirmed!W30))</f>
        <v>4</v>
      </c>
      <c r="Y30" s="6">
        <f>IF(ISBLANK(Y29),IFERROR(1/0),(confirmed!Y30-confirmed!X30))</f>
        <v>16</v>
      </c>
      <c r="Z30" s="6">
        <f>IF(ISBLANK(Z29),IFERROR(1/0),(confirmed!Z30-confirmed!Y30))</f>
        <v>45</v>
      </c>
      <c r="AA30" s="6">
        <f>IF(ISBLANK(AA29),IFERROR(1/0),(confirmed!AA30-confirmed!Z30))</f>
        <v>13</v>
      </c>
      <c r="AB30" s="6">
        <f>IF(ISBLANK(AB29),IFERROR(1/0),(confirmed!AB30-confirmed!AA30))</f>
        <v>17</v>
      </c>
      <c r="AC30" s="6">
        <f>IF(ISBLANK(AC29),IFERROR(1/0),(confirmed!AC30-confirmed!AB30))</f>
        <v>16</v>
      </c>
      <c r="AD30" s="6">
        <f>IF(ISBLANK(AD29),IFERROR(1/0),(confirmed!AD30-confirmed!AC30))</f>
        <v>27</v>
      </c>
      <c r="AE30" s="6">
        <f>IF(ISBLANK(AE29),IFERROR(1/0),(confirmed!AE30-confirmed!AD30))</f>
        <v>0</v>
      </c>
      <c r="AF30" s="6">
        <f>IF(ISBLANK(AF29),IFERROR(1/0),(confirmed!AF30-confirmed!AE30))</f>
        <v>40</v>
      </c>
      <c r="AG30" s="6">
        <f>IF(ISBLANK(AG29),IFERROR(1/0),(confirmed!AG30-confirmed!AF30))</f>
        <v>30</v>
      </c>
      <c r="AH30" s="6">
        <f>IF(ISBLANK(AH29),IFERROR(1/0),(confirmed!AH30-confirmed!AG30))</f>
        <v>30</v>
      </c>
      <c r="AI30" s="6">
        <f>IF(ISBLANK(AI29),IFERROR(1/0),(confirmed!AI30-confirmed!AH30))</f>
        <v>29</v>
      </c>
      <c r="AJ30" s="6">
        <f>IF(ISBLANK(AJ29),IFERROR(1/0),(confirmed!AJ30-confirmed!AI30))</f>
        <v>23</v>
      </c>
      <c r="AK30" s="6">
        <f>IF(ISBLANK(AK29),IFERROR(1/0),(confirmed!AK30-confirmed!AJ30))</f>
        <v>20</v>
      </c>
      <c r="AL30" s="6">
        <f>IF(ISBLANK(AL29),IFERROR(1/0),(confirmed!AL30-confirmed!AK30))</f>
        <v>23</v>
      </c>
      <c r="AM30" s="6">
        <f>IF(ISBLANK(AM29),IFERROR(1/0),(confirmed!AM30-confirmed!AL30))</f>
        <v>15</v>
      </c>
      <c r="AN30" s="6">
        <f>IF(ISBLANK(AN29),IFERROR(1/0),(confirmed!AN30-confirmed!AM30))</f>
        <v>32</v>
      </c>
      <c r="AO30" s="6">
        <f>IF(ISBLANK(AO29),IFERROR(1/0),(confirmed!AO30-confirmed!AN30))</f>
        <v>52</v>
      </c>
      <c r="AP30" s="6">
        <f>IF(ISBLANK(AP29),IFERROR(1/0),(confirmed!AP30-confirmed!AO30))</f>
        <v>14</v>
      </c>
      <c r="AQ30" s="6">
        <f>IF(ISBLANK(AQ29),IFERROR(1/0),(confirmed!AQ30-confirmed!AP30))</f>
        <v>5</v>
      </c>
      <c r="AR30" s="6">
        <f>IF(ISBLANK(AR29),IFERROR(1/0),(confirmed!AR30-confirmed!AQ30))</f>
        <v>19</v>
      </c>
      <c r="AS30" s="6">
        <f>IF(ISBLANK(AS29),IFERROR(1/0),(confirmed!AS30-confirmed!AR30))</f>
        <v>17</v>
      </c>
      <c r="AT30" s="6">
        <f>IF(ISBLANK(AT29),IFERROR(1/0),(confirmed!AT30-confirmed!AS30))</f>
        <v>18</v>
      </c>
      <c r="AU30" s="6">
        <f>IF(ISBLANK(AU29),IFERROR(1/0),(confirmed!AU30-confirmed!AT30))</f>
        <v>28</v>
      </c>
      <c r="AV30" s="6">
        <f>IF(ISBLANK(AV29),IFERROR(1/0),(confirmed!AV30-confirmed!AU30))</f>
        <v>24</v>
      </c>
      <c r="AW30" s="6">
        <f>IF(ISBLANK(AW29),IFERROR(1/0),(confirmed!AW30-confirmed!AV30))</f>
        <v>35</v>
      </c>
      <c r="AX30" s="6">
        <f>IF(ISBLANK(AX29),IFERROR(1/0),(confirmed!AX30-confirmed!AW30))</f>
        <v>24</v>
      </c>
      <c r="AY30" s="6">
        <f>IF(ISBLANK(AY29),IFERROR(1/0),(confirmed!AY30-confirmed!AX30))</f>
        <v>13</v>
      </c>
      <c r="AZ30" s="6">
        <f>IF(ISBLANK(AZ29),IFERROR(1/0),(confirmed!AZ30-confirmed!AY30))</f>
        <v>31</v>
      </c>
      <c r="BA30" s="6">
        <f>IF(ISBLANK(BA29),IFERROR(1/0),(confirmed!BA30-confirmed!AZ30))</f>
        <v>34</v>
      </c>
      <c r="BB30" s="6">
        <f>IF(ISBLANK(BB29),IFERROR(1/0),(confirmed!BB30-confirmed!BA30))</f>
        <v>30</v>
      </c>
      <c r="BC30" s="6">
        <f>IF(ISBLANK(BC29),IFERROR(1/0),(confirmed!BC30-confirmed!BB30))</f>
        <v>16</v>
      </c>
      <c r="BD30" s="6">
        <f>IF(ISBLANK(BD29),IFERROR(1/0),(confirmed!BD30-confirmed!BC30))</f>
        <v>65</v>
      </c>
      <c r="BE30" s="6">
        <f>IF(ISBLANK(BE29),IFERROR(1/0),(confirmed!BE30-confirmed!BD30))</f>
        <v>45</v>
      </c>
      <c r="BF30" s="6">
        <f>IF(ISBLANK(BF29),IFERROR(1/0),(confirmed!BF30-confirmed!BE30))</f>
        <v>9</v>
      </c>
      <c r="BG30" s="6">
        <f>IF(ISBLANK(BG29),IFERROR(1/0),(confirmed!BG30-confirmed!BF30))</f>
        <v>65</v>
      </c>
      <c r="BH30" s="6">
        <f>IF(ISBLANK(BH29),IFERROR(1/0),(confirmed!BH30-confirmed!BG30))</f>
        <v>17</v>
      </c>
      <c r="BI30" s="6">
        <f>IF(ISBLANK(BI29),IFERROR(1/0),(confirmed!BI30-confirmed!BH30))</f>
        <v>26</v>
      </c>
      <c r="BJ30" s="6">
        <f>IF(ISBLANK(BJ29),IFERROR(1/0),(confirmed!BN30-confirmed!BI30))</f>
        <v>-989</v>
      </c>
      <c r="BK30" s="6">
        <f>IF(ISBLANK(BK29),IFERROR(1/0),(confirmed!BO30-confirmed!BN30))</f>
        <v>0</v>
      </c>
      <c r="BL30" s="6">
        <f>IF(ISBLANK(BL29),IFERROR(1/0),(confirmed!BP30-confirmed!BO30))</f>
        <v>0</v>
      </c>
      <c r="BM30" s="6" t="str">
        <f>IF(ISBLANK(BM29),IFERROR(1/0),(confirmed!BQ30-confirmed!BP30))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IF(ISBLANK(D30),IFERROR(1/0),(confirmed!D31-confirmed!C31))</f>
        <v>0</v>
      </c>
      <c r="E31" s="6">
        <f>IF(ISBLANK(E30),IFERROR(1/0),(confirmed!E31-confirmed!D31))</f>
        <v>0</v>
      </c>
      <c r="F31" s="6">
        <f>IF(ISBLANK(F30),IFERROR(1/0),(confirmed!F31-confirmed!E31))</f>
        <v>0</v>
      </c>
      <c r="G31" s="6">
        <f>IF(ISBLANK(G30),IFERROR(1/0),(confirmed!G31-confirmed!F31))</f>
        <v>0</v>
      </c>
      <c r="H31" s="6">
        <f>IF(ISBLANK(H30),IFERROR(1/0),(confirmed!H31-confirmed!G31))</f>
        <v>0</v>
      </c>
      <c r="I31" s="6">
        <f>IF(ISBLANK(I30),IFERROR(1/0),(confirmed!I31-confirmed!H31))</f>
        <v>0</v>
      </c>
      <c r="J31" s="6">
        <f>IF(ISBLANK(J30),IFERROR(1/0),(confirmed!J31-confirmed!I31))</f>
        <v>0</v>
      </c>
      <c r="K31" s="6">
        <f>IF(ISBLANK(K30),IFERROR(1/0),(confirmed!K31-confirmed!J31))</f>
        <v>0</v>
      </c>
      <c r="L31" s="6">
        <f>IF(ISBLANK(L30),IFERROR(1/0),(confirmed!L31-confirmed!K31))</f>
        <v>0</v>
      </c>
      <c r="M31" s="6">
        <f>IF(ISBLANK(M30),IFERROR(1/0),(confirmed!M31-confirmed!L31))</f>
        <v>0</v>
      </c>
      <c r="N31" s="6">
        <f>IF(ISBLANK(N30),IFERROR(1/0),(confirmed!N31-confirmed!M31))</f>
        <v>0</v>
      </c>
      <c r="O31" s="6">
        <f>IF(ISBLANK(O30),IFERROR(1/0),(confirmed!O31-confirmed!N31))</f>
        <v>0</v>
      </c>
      <c r="P31" s="6">
        <f>IF(ISBLANK(P30),IFERROR(1/0),(confirmed!P31-confirmed!O31))</f>
        <v>0</v>
      </c>
      <c r="Q31" s="6">
        <f>IF(ISBLANK(Q30),IFERROR(1/0),(confirmed!Q31-confirmed!P31))</f>
        <v>0</v>
      </c>
      <c r="R31" s="6">
        <f>IF(ISBLANK(R30),IFERROR(1/0),(confirmed!R31-confirmed!Q31))</f>
        <v>0</v>
      </c>
      <c r="S31" s="6">
        <f>IF(ISBLANK(S30),IFERROR(1/0),(confirmed!S31-confirmed!R31))</f>
        <v>3</v>
      </c>
      <c r="T31" s="6">
        <f>IF(ISBLANK(T30),IFERROR(1/0),(confirmed!T31-confirmed!S31))</f>
        <v>0</v>
      </c>
      <c r="U31" s="6">
        <f>IF(ISBLANK(U30),IFERROR(1/0),(confirmed!U31-confirmed!T31))</f>
        <v>0</v>
      </c>
      <c r="V31" s="6">
        <f>IF(ISBLANK(V30),IFERROR(1/0),(confirmed!V31-confirmed!U31))</f>
        <v>0</v>
      </c>
      <c r="W31" s="6">
        <f>IF(ISBLANK(W30),IFERROR(1/0),(confirmed!W31-confirmed!V31))</f>
        <v>3</v>
      </c>
      <c r="X31" s="6">
        <f>IF(ISBLANK(X30),IFERROR(1/0),(confirmed!X31-confirmed!W31))</f>
        <v>2</v>
      </c>
      <c r="Y31" s="6">
        <f>IF(ISBLANK(Y30),IFERROR(1/0),(confirmed!Y31-confirmed!X31))</f>
        <v>4</v>
      </c>
      <c r="Z31" s="6">
        <f>IF(ISBLANK(Z30),IFERROR(1/0),(confirmed!Z31-confirmed!Y31))</f>
        <v>3</v>
      </c>
      <c r="AA31" s="6">
        <f>IF(ISBLANK(AA30),IFERROR(1/0),(confirmed!AA31-confirmed!Z31))</f>
        <v>5</v>
      </c>
      <c r="AB31" s="6">
        <f>IF(ISBLANK(AB30),IFERROR(1/0),(confirmed!AB31-confirmed!AA31))</f>
        <v>1</v>
      </c>
      <c r="AC31" s="6">
        <f>IF(ISBLANK(AC30),IFERROR(1/0),(confirmed!AC31-confirmed!AB31))</f>
        <v>2</v>
      </c>
      <c r="AD31" s="6">
        <f>IF(ISBLANK(AD30),IFERROR(1/0),(confirmed!AD31-confirmed!AC31))</f>
        <v>4</v>
      </c>
      <c r="AE31" s="6">
        <f>IF(ISBLANK(AE30),IFERROR(1/0),(confirmed!AE31-confirmed!AD31))</f>
        <v>2</v>
      </c>
      <c r="AF31" s="6">
        <f>IF(ISBLANK(AF30),IFERROR(1/0),(confirmed!AF31-confirmed!AE31))</f>
        <v>10</v>
      </c>
      <c r="AG31" s="6">
        <f>IF(ISBLANK(AG30),IFERROR(1/0),(confirmed!AG31-confirmed!AF31))</f>
        <v>10</v>
      </c>
      <c r="AH31" s="6">
        <f>IF(ISBLANK(AH30),IFERROR(1/0),(confirmed!AH31-confirmed!AG31))</f>
        <v>7</v>
      </c>
      <c r="AI31" s="6">
        <f>IF(ISBLANK(AI30),IFERROR(1/0),(confirmed!AI31-confirmed!AH31))</f>
        <v>2</v>
      </c>
      <c r="AJ31" s="6">
        <f>IF(ISBLANK(AJ30),IFERROR(1/0),(confirmed!AJ31-confirmed!AI31))</f>
        <v>3</v>
      </c>
      <c r="AK31" s="6">
        <f>IF(ISBLANK(AK30),IFERROR(1/0),(confirmed!AK31-confirmed!AJ31))</f>
        <v>4</v>
      </c>
      <c r="AL31" s="6">
        <f>IF(ISBLANK(AL30),IFERROR(1/0),(confirmed!AL31-confirmed!AK31))</f>
        <v>6</v>
      </c>
      <c r="AM31" s="6">
        <f>IF(ISBLANK(AM30),IFERROR(1/0),(confirmed!AM31-confirmed!AL31))</f>
        <v>2</v>
      </c>
      <c r="AN31" s="6">
        <f>IF(ISBLANK(AN30),IFERROR(1/0),(confirmed!AN31-confirmed!AM31))</f>
        <v>15</v>
      </c>
      <c r="AO31" s="6">
        <f>IF(ISBLANK(AO30),IFERROR(1/0),(confirmed!AO31-confirmed!AN31))</f>
        <v>15</v>
      </c>
      <c r="AP31" s="6">
        <f>IF(ISBLANK(AP30),IFERROR(1/0),(confirmed!AP31-confirmed!AO31))</f>
        <v>12</v>
      </c>
      <c r="AQ31" s="6">
        <f>IF(ISBLANK(AQ30),IFERROR(1/0),(confirmed!AQ31-confirmed!AP31))</f>
        <v>4</v>
      </c>
      <c r="AR31" s="6">
        <f>IF(ISBLANK(AR30),IFERROR(1/0),(confirmed!AR31-confirmed!AQ31))</f>
        <v>14</v>
      </c>
      <c r="AS31" s="6">
        <f>IF(ISBLANK(AS30),IFERROR(1/0),(confirmed!AS31-confirmed!AR31))</f>
        <v>25</v>
      </c>
      <c r="AT31" s="6">
        <f>IF(ISBLANK(AT30),IFERROR(1/0),(confirmed!AT31-confirmed!AS31))</f>
        <v>21</v>
      </c>
      <c r="AU31" s="6">
        <f>IF(ISBLANK(AU30),IFERROR(1/0),(confirmed!AU31-confirmed!AT31))</f>
        <v>12</v>
      </c>
      <c r="AV31" s="6">
        <f>IF(ISBLANK(AV30),IFERROR(1/0),(confirmed!AV31-confirmed!AU31))</f>
        <v>18</v>
      </c>
      <c r="AW31" s="6">
        <f>IF(ISBLANK(AW30),IFERROR(1/0),(confirmed!AW31-confirmed!AV31))</f>
        <v>20</v>
      </c>
      <c r="AX31" s="6">
        <f>IF(ISBLANK(AX30),IFERROR(1/0),(confirmed!AX31-confirmed!AW31))</f>
        <v>4</v>
      </c>
      <c r="AY31" s="6">
        <f>IF(ISBLANK(AY30),IFERROR(1/0),(confirmed!AY31-confirmed!AX31))</f>
        <v>51</v>
      </c>
      <c r="AZ31" s="6">
        <f>IF(ISBLANK(AZ30),IFERROR(1/0),(confirmed!AZ31-confirmed!AY31))</f>
        <v>20</v>
      </c>
      <c r="BA31" s="6">
        <f>IF(ISBLANK(BA30),IFERROR(1/0),(confirmed!BA31-confirmed!AZ31))</f>
        <v>14</v>
      </c>
      <c r="BB31" s="6">
        <f>IF(ISBLANK(BB30),IFERROR(1/0),(confirmed!BB31-confirmed!BA31))</f>
        <v>17</v>
      </c>
      <c r="BC31" s="6">
        <f>IF(ISBLANK(BC30),IFERROR(1/0),(confirmed!BC31-confirmed!BB31))</f>
        <v>43</v>
      </c>
      <c r="BD31" s="6">
        <f>IF(ISBLANK(BD30),IFERROR(1/0),(confirmed!BD31-confirmed!BC31))</f>
        <v>15</v>
      </c>
      <c r="BE31" s="6">
        <f>IF(ISBLANK(BE30),IFERROR(1/0),(confirmed!BE31-confirmed!BD31))</f>
        <v>10</v>
      </c>
      <c r="BF31" s="6">
        <f>IF(ISBLANK(BF30),IFERROR(1/0),(confirmed!BF31-confirmed!BE31))</f>
        <v>18</v>
      </c>
      <c r="BG31" s="6">
        <f>IF(ISBLANK(BG30),IFERROR(1/0),(confirmed!BG31-confirmed!BF31))</f>
        <v>17</v>
      </c>
      <c r="BH31" s="6">
        <f>IF(ISBLANK(BH30),IFERROR(1/0),(confirmed!BH31-confirmed!BG31))</f>
        <v>15</v>
      </c>
      <c r="BI31" s="6">
        <f>IF(ISBLANK(BI30),IFERROR(1/0),(confirmed!BI31-confirmed!BH31))</f>
        <v>33</v>
      </c>
      <c r="BJ31" s="6">
        <f>IF(ISBLANK(BJ30),IFERROR(1/0),(confirmed!BN31-confirmed!BI31))</f>
        <v>-486</v>
      </c>
      <c r="BK31" s="6">
        <f>IF(ISBLANK(BK30),IFERROR(1/0),(confirmed!BO31-confirmed!BN31))</f>
        <v>0</v>
      </c>
      <c r="BL31" s="6">
        <f>IF(ISBLANK(BL30),IFERROR(1/0),(confirmed!BP31-confirmed!BO31))</f>
        <v>0</v>
      </c>
      <c r="BM31" s="6" t="str">
        <f>IF(ISBLANK(BM30),IFERROR(1/0),(confirmed!BQ31-confirmed!BP31))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IF(ISBLANK(D31),IFERROR(1/0),(confirmed!D32-confirmed!C32))</f>
        <v>0</v>
      </c>
      <c r="E32" s="6">
        <f>IF(ISBLANK(E31),IFERROR(1/0),(confirmed!E32-confirmed!D32))</f>
        <v>0</v>
      </c>
      <c r="F32" s="6">
        <f>IF(ISBLANK(F31),IFERROR(1/0),(confirmed!F32-confirmed!E32))</f>
        <v>0</v>
      </c>
      <c r="G32" s="6">
        <f>IF(ISBLANK(G31),IFERROR(1/0),(confirmed!G32-confirmed!F32))</f>
        <v>0</v>
      </c>
      <c r="H32" s="6">
        <f>IF(ISBLANK(H31),IFERROR(1/0),(confirmed!H32-confirmed!G32))</f>
        <v>0</v>
      </c>
      <c r="I32" s="6">
        <f>IF(ISBLANK(I31),IFERROR(1/0),(confirmed!I32-confirmed!H32))</f>
        <v>0</v>
      </c>
      <c r="J32" s="6">
        <f>IF(ISBLANK(J31),IFERROR(1/0),(confirmed!J32-confirmed!I32))</f>
        <v>0</v>
      </c>
      <c r="K32" s="6">
        <f>IF(ISBLANK(K31),IFERROR(1/0),(confirmed!K32-confirmed!J32))</f>
        <v>0</v>
      </c>
      <c r="L32" s="6">
        <f>IF(ISBLANK(L31),IFERROR(1/0),(confirmed!L32-confirmed!K32))</f>
        <v>0</v>
      </c>
      <c r="M32" s="6">
        <f>IF(ISBLANK(M31),IFERROR(1/0),(confirmed!M32-confirmed!L32))</f>
        <v>0</v>
      </c>
      <c r="N32" s="6">
        <f>IF(ISBLANK(N31),IFERROR(1/0),(confirmed!N32-confirmed!M32))</f>
        <v>0</v>
      </c>
      <c r="O32" s="6">
        <f>IF(ISBLANK(O31),IFERROR(1/0),(confirmed!O32-confirmed!N32))</f>
        <v>0</v>
      </c>
      <c r="P32" s="6">
        <f>IF(ISBLANK(P31),IFERROR(1/0),(confirmed!P32-confirmed!O32))</f>
        <v>0</v>
      </c>
      <c r="Q32" s="6">
        <f>IF(ISBLANK(Q31),IFERROR(1/0),(confirmed!Q32-confirmed!P32))</f>
        <v>0</v>
      </c>
      <c r="R32" s="6">
        <f>IF(ISBLANK(R31),IFERROR(1/0),(confirmed!R32-confirmed!Q32))</f>
        <v>0</v>
      </c>
      <c r="S32" s="6">
        <f>IF(ISBLANK(S31),IFERROR(1/0),(confirmed!S32-confirmed!R32))</f>
        <v>0</v>
      </c>
      <c r="T32" s="6">
        <f>IF(ISBLANK(T31),IFERROR(1/0),(confirmed!T32-confirmed!S32))</f>
        <v>0</v>
      </c>
      <c r="U32" s="6">
        <f>IF(ISBLANK(U31),IFERROR(1/0),(confirmed!U32-confirmed!T32))</f>
        <v>0</v>
      </c>
      <c r="V32" s="6">
        <f>IF(ISBLANK(V31),IFERROR(1/0),(confirmed!V32-confirmed!U32))</f>
        <v>0</v>
      </c>
      <c r="W32" s="6">
        <f>IF(ISBLANK(W31),IFERROR(1/0),(confirmed!W32-confirmed!V32))</f>
        <v>0</v>
      </c>
      <c r="X32" s="6">
        <f>IF(ISBLANK(X31),IFERROR(1/0),(confirmed!X32-confirmed!W32))</f>
        <v>0</v>
      </c>
      <c r="Y32" s="6">
        <f>IF(ISBLANK(Y31),IFERROR(1/0),(confirmed!Y32-confirmed!X32))</f>
        <v>0</v>
      </c>
      <c r="Z32" s="6">
        <f>IF(ISBLANK(Z31),IFERROR(1/0),(confirmed!Z32-confirmed!Y32))</f>
        <v>1</v>
      </c>
      <c r="AA32" s="6">
        <f>IF(ISBLANK(AA31),IFERROR(1/0),(confirmed!AA32-confirmed!Z32))</f>
        <v>1</v>
      </c>
      <c r="AB32" s="6">
        <f>IF(ISBLANK(AB31),IFERROR(1/0),(confirmed!AB32-confirmed!AA32))</f>
        <v>0</v>
      </c>
      <c r="AC32" s="6">
        <f>IF(ISBLANK(AC31),IFERROR(1/0),(confirmed!AC32-confirmed!AB32))</f>
        <v>0</v>
      </c>
      <c r="AD32" s="6">
        <f>IF(ISBLANK(AD31),IFERROR(1/0),(confirmed!AD32-confirmed!AC32))</f>
        <v>5</v>
      </c>
      <c r="AE32" s="6">
        <f>IF(ISBLANK(AE31),IFERROR(1/0),(confirmed!AE32-confirmed!AD32))</f>
        <v>1</v>
      </c>
      <c r="AF32" s="6">
        <f>IF(ISBLANK(AF31),IFERROR(1/0),(confirmed!AF32-confirmed!AE32))</f>
        <v>3</v>
      </c>
      <c r="AG32" s="6">
        <f>IF(ISBLANK(AG31),IFERROR(1/0),(confirmed!AG32-confirmed!AF32))</f>
        <v>0</v>
      </c>
      <c r="AH32" s="6">
        <f>IF(ISBLANK(AH31),IFERROR(1/0),(confirmed!AH32-confirmed!AG32))</f>
        <v>2</v>
      </c>
      <c r="AI32" s="6">
        <f>IF(ISBLANK(AI31),IFERROR(1/0),(confirmed!AI32-confirmed!AH32))</f>
        <v>3</v>
      </c>
      <c r="AJ32" s="6">
        <f>IF(ISBLANK(AJ31),IFERROR(1/0),(confirmed!AJ32-confirmed!AI32))</f>
        <v>2</v>
      </c>
      <c r="AK32" s="6">
        <f>IF(ISBLANK(AK31),IFERROR(1/0),(confirmed!AK32-confirmed!AJ32))</f>
        <v>7</v>
      </c>
      <c r="AL32" s="6">
        <f>IF(ISBLANK(AL31),IFERROR(1/0),(confirmed!AL32-confirmed!AK32))</f>
        <v>2</v>
      </c>
      <c r="AM32" s="6">
        <f>IF(ISBLANK(AM31),IFERROR(1/0),(confirmed!AM32-confirmed!AL32))</f>
        <v>9</v>
      </c>
      <c r="AN32" s="6">
        <f>IF(ISBLANK(AN31),IFERROR(1/0),(confirmed!AN32-confirmed!AM32))</f>
        <v>8</v>
      </c>
      <c r="AO32" s="6">
        <f>IF(ISBLANK(AO31),IFERROR(1/0),(confirmed!AO32-confirmed!AN32))</f>
        <v>12</v>
      </c>
      <c r="AP32" s="6">
        <f>IF(ISBLANK(AP31),IFERROR(1/0),(confirmed!AP32-confirmed!AO32))</f>
        <v>4</v>
      </c>
      <c r="AQ32" s="6">
        <f>IF(ISBLANK(AQ31),IFERROR(1/0),(confirmed!AQ32-confirmed!AP32))</f>
        <v>16</v>
      </c>
      <c r="AR32" s="6">
        <f>IF(ISBLANK(AR31),IFERROR(1/0),(confirmed!AR32-confirmed!AQ32))</f>
        <v>2</v>
      </c>
      <c r="AS32" s="6">
        <f>IF(ISBLANK(AS31),IFERROR(1/0),(confirmed!AS32-confirmed!AR32))</f>
        <v>12</v>
      </c>
      <c r="AT32" s="6">
        <f>IF(ISBLANK(AT31),IFERROR(1/0),(confirmed!AT32-confirmed!AS32))</f>
        <v>18</v>
      </c>
      <c r="AU32" s="6">
        <f>IF(ISBLANK(AU31),IFERROR(1/0),(confirmed!AU32-confirmed!AT32))</f>
        <v>4</v>
      </c>
      <c r="AV32" s="6">
        <f>IF(ISBLANK(AV31),IFERROR(1/0),(confirmed!AV32-confirmed!AU32))</f>
        <v>9</v>
      </c>
      <c r="AW32" s="6">
        <f>IF(ISBLANK(AW31),IFERROR(1/0),(confirmed!AW32-confirmed!AV32))</f>
        <v>2</v>
      </c>
      <c r="AX32" s="6">
        <f>IF(ISBLANK(AX31),IFERROR(1/0),(confirmed!AX32-confirmed!AW32))</f>
        <v>11</v>
      </c>
      <c r="AY32" s="6">
        <f>IF(ISBLANK(AY31),IFERROR(1/0),(confirmed!AY32-confirmed!AX32))</f>
        <v>4</v>
      </c>
      <c r="AZ32" s="6">
        <f>IF(ISBLANK(AZ31),IFERROR(1/0),(confirmed!AZ32-confirmed!AY32))</f>
        <v>13</v>
      </c>
      <c r="BA32" s="6">
        <f>IF(ISBLANK(BA31),IFERROR(1/0),(confirmed!BA32-confirmed!AZ32))</f>
        <v>5</v>
      </c>
      <c r="BB32" s="6">
        <f>IF(ISBLANK(BB31),IFERROR(1/0),(confirmed!BB32-confirmed!BA32))</f>
        <v>6</v>
      </c>
      <c r="BC32" s="6">
        <f>IF(ISBLANK(BC31),IFERROR(1/0),(confirmed!BC32-confirmed!BB32))</f>
        <v>9</v>
      </c>
      <c r="BD32" s="6">
        <f>IF(ISBLANK(BD31),IFERROR(1/0),(confirmed!BD32-confirmed!BC32))</f>
        <v>3</v>
      </c>
      <c r="BE32" s="6">
        <f>IF(ISBLANK(BE31),IFERROR(1/0),(confirmed!BE32-confirmed!BD32))</f>
        <v>7</v>
      </c>
      <c r="BF32" s="6">
        <f>IF(ISBLANK(BF31),IFERROR(1/0),(confirmed!BF32-confirmed!BE32))</f>
        <v>0</v>
      </c>
      <c r="BG32" s="6">
        <f>IF(ISBLANK(BG31),IFERROR(1/0),(confirmed!BG32-confirmed!BF32))</f>
        <v>2</v>
      </c>
      <c r="BH32" s="6">
        <f>IF(ISBLANK(BH31),IFERROR(1/0),(confirmed!BH32-confirmed!BG32))</f>
        <v>38</v>
      </c>
      <c r="BI32" s="6">
        <f>IF(ISBLANK(BI31),IFERROR(1/0),(confirmed!BI32-confirmed!BH32))</f>
        <v>19</v>
      </c>
      <c r="BJ32" s="6">
        <f>IF(ISBLANK(BJ31),IFERROR(1/0),(confirmed!BN32-confirmed!BI32))</f>
        <v>-240</v>
      </c>
      <c r="BK32" s="6">
        <f>IF(ISBLANK(BK31),IFERROR(1/0),(confirmed!BO32-confirmed!BN32))</f>
        <v>0</v>
      </c>
      <c r="BL32" s="6">
        <f>IF(ISBLANK(BL31),IFERROR(1/0),(confirmed!BP32-confirmed!BO32))</f>
        <v>0</v>
      </c>
      <c r="BM32" s="6" t="str">
        <f>IF(ISBLANK(BM31),IFERROR(1/0),(confirmed!BQ32-confirmed!BP32))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IF(ISBLANK(D32),IFERROR(1/0),(confirmed!D33-confirmed!C33))</f>
        <v>0</v>
      </c>
      <c r="E33" s="6">
        <f>IF(ISBLANK(E32),IFERROR(1/0),(confirmed!E33-confirmed!D33))</f>
        <v>0</v>
      </c>
      <c r="F33" s="6">
        <f>IF(ISBLANK(F32),IFERROR(1/0),(confirmed!F33-confirmed!E33))</f>
        <v>0</v>
      </c>
      <c r="G33" s="6">
        <f>IF(ISBLANK(G32),IFERROR(1/0),(confirmed!G33-confirmed!F33))</f>
        <v>0</v>
      </c>
      <c r="H33" s="6">
        <f>IF(ISBLANK(H32),IFERROR(1/0),(confirmed!H33-confirmed!G33))</f>
        <v>0</v>
      </c>
      <c r="I33" s="6">
        <f>IF(ISBLANK(I32),IFERROR(1/0),(confirmed!I33-confirmed!H33))</f>
        <v>0</v>
      </c>
      <c r="J33" s="6">
        <f>IF(ISBLANK(J32),IFERROR(1/0),(confirmed!J33-confirmed!I33))</f>
        <v>0</v>
      </c>
      <c r="K33" s="6">
        <f>IF(ISBLANK(K32),IFERROR(1/0),(confirmed!K33-confirmed!J33))</f>
        <v>0</v>
      </c>
      <c r="L33" s="6">
        <f>IF(ISBLANK(L32),IFERROR(1/0),(confirmed!L33-confirmed!K33))</f>
        <v>0</v>
      </c>
      <c r="M33" s="6">
        <f>IF(ISBLANK(M32),IFERROR(1/0),(confirmed!M33-confirmed!L33))</f>
        <v>0</v>
      </c>
      <c r="N33" s="6">
        <f>IF(ISBLANK(N32),IFERROR(1/0),(confirmed!N33-confirmed!M33))</f>
        <v>0</v>
      </c>
      <c r="O33" s="6">
        <f>IF(ISBLANK(O32),IFERROR(1/0),(confirmed!O33-confirmed!N33))</f>
        <v>0</v>
      </c>
      <c r="P33" s="6">
        <f>IF(ISBLANK(P32),IFERROR(1/0),(confirmed!P33-confirmed!O33))</f>
        <v>0</v>
      </c>
      <c r="Q33" s="6">
        <f>IF(ISBLANK(Q32),IFERROR(1/0),(confirmed!Q33-confirmed!P33))</f>
        <v>0</v>
      </c>
      <c r="R33" s="6">
        <f>IF(ISBLANK(R32),IFERROR(1/0),(confirmed!R33-confirmed!Q33))</f>
        <v>0</v>
      </c>
      <c r="S33" s="6">
        <f>IF(ISBLANK(S32),IFERROR(1/0),(confirmed!S33-confirmed!R33))</f>
        <v>0</v>
      </c>
      <c r="T33" s="6">
        <f>IF(ISBLANK(T32),IFERROR(1/0),(confirmed!T33-confirmed!S33))</f>
        <v>0</v>
      </c>
      <c r="U33" s="6">
        <f>IF(ISBLANK(U32),IFERROR(1/0),(confirmed!U33-confirmed!T33))</f>
        <v>0</v>
      </c>
      <c r="V33" s="6">
        <f>IF(ISBLANK(V32),IFERROR(1/0),(confirmed!V33-confirmed!U33))</f>
        <v>2</v>
      </c>
      <c r="W33" s="6">
        <f>IF(ISBLANK(W32),IFERROR(1/0),(confirmed!W33-confirmed!V33))</f>
        <v>2</v>
      </c>
      <c r="X33" s="6">
        <f>IF(ISBLANK(X32),IFERROR(1/0),(confirmed!X33-confirmed!W33))</f>
        <v>3</v>
      </c>
      <c r="Y33" s="6">
        <f>IF(ISBLANK(Y32),IFERROR(1/0),(confirmed!Y33-confirmed!X33))</f>
        <v>0</v>
      </c>
      <c r="Z33" s="6">
        <f>IF(ISBLANK(Z32),IFERROR(1/0),(confirmed!Z33-confirmed!Y33))</f>
        <v>2</v>
      </c>
      <c r="AA33" s="6">
        <f>IF(ISBLANK(AA32),IFERROR(1/0),(confirmed!AA33-confirmed!Z33))</f>
        <v>7</v>
      </c>
      <c r="AB33" s="6">
        <f>IF(ISBLANK(AB32),IFERROR(1/0),(confirmed!AB33-confirmed!AA33))</f>
        <v>5</v>
      </c>
      <c r="AC33" s="6">
        <f>IF(ISBLANK(AC32),IFERROR(1/0),(confirmed!AC33-confirmed!AB33))</f>
        <v>0</v>
      </c>
      <c r="AD33" s="6">
        <f>IF(ISBLANK(AD32),IFERROR(1/0),(confirmed!AD33-confirmed!AC33))</f>
        <v>2</v>
      </c>
      <c r="AE33" s="6">
        <f>IF(ISBLANK(AE32),IFERROR(1/0),(confirmed!AE33-confirmed!AD33))</f>
        <v>1</v>
      </c>
      <c r="AF33" s="6">
        <f>IF(ISBLANK(AF32),IFERROR(1/0),(confirmed!AF33-confirmed!AE33))</f>
        <v>1</v>
      </c>
      <c r="AG33" s="6">
        <f>IF(ISBLANK(AG32),IFERROR(1/0),(confirmed!AG33-confirmed!AF33))</f>
        <v>3</v>
      </c>
      <c r="AH33" s="6">
        <f>IF(ISBLANK(AH32),IFERROR(1/0),(confirmed!AH33-confirmed!AG33))</f>
        <v>3</v>
      </c>
      <c r="AI33" s="6">
        <f>IF(ISBLANK(AI32),IFERROR(1/0),(confirmed!AI33-confirmed!AH33))</f>
        <v>5</v>
      </c>
      <c r="AJ33" s="6">
        <f>IF(ISBLANK(AJ32),IFERROR(1/0),(confirmed!AJ33-confirmed!AI33))</f>
        <v>8</v>
      </c>
      <c r="AK33" s="6">
        <f>IF(ISBLANK(AK32),IFERROR(1/0),(confirmed!AK33-confirmed!AJ33))</f>
        <v>4</v>
      </c>
      <c r="AL33" s="6">
        <f>IF(ISBLANK(AL32),IFERROR(1/0),(confirmed!AL33-confirmed!AK33))</f>
        <v>3</v>
      </c>
      <c r="AM33" s="6">
        <f>IF(ISBLANK(AM32),IFERROR(1/0),(confirmed!AM33-confirmed!AL33))</f>
        <v>2</v>
      </c>
      <c r="AN33" s="6">
        <f>IF(ISBLANK(AN32),IFERROR(1/0),(confirmed!AN33-confirmed!AM33))</f>
        <v>7</v>
      </c>
      <c r="AO33" s="6">
        <f>IF(ISBLANK(AO32),IFERROR(1/0),(confirmed!AO33-confirmed!AN33))</f>
        <v>2</v>
      </c>
      <c r="AP33" s="6">
        <f>IF(ISBLANK(AP32),IFERROR(1/0),(confirmed!AP33-confirmed!AO33))</f>
        <v>3</v>
      </c>
      <c r="AQ33" s="6">
        <f>IF(ISBLANK(AQ32),IFERROR(1/0),(confirmed!AQ33-confirmed!AP33))</f>
        <v>1</v>
      </c>
      <c r="AR33" s="6">
        <f>IF(ISBLANK(AR32),IFERROR(1/0),(confirmed!AR33-confirmed!AQ33))</f>
        <v>14</v>
      </c>
      <c r="AS33" s="6">
        <f>IF(ISBLANK(AS32),IFERROR(1/0),(confirmed!AS33-confirmed!AR33))</f>
        <v>5</v>
      </c>
      <c r="AT33" s="6">
        <f>IF(ISBLANK(AT32),IFERROR(1/0),(confirmed!AT33-confirmed!AS33))</f>
        <v>4</v>
      </c>
      <c r="AU33" s="6">
        <f>IF(ISBLANK(AU32),IFERROR(1/0),(confirmed!AU33-confirmed!AT33))</f>
        <v>8</v>
      </c>
      <c r="AV33" s="6">
        <f>IF(ISBLANK(AV32),IFERROR(1/0),(confirmed!AV33-confirmed!AU33))</f>
        <v>3</v>
      </c>
      <c r="AW33" s="6">
        <f>IF(ISBLANK(AW32),IFERROR(1/0),(confirmed!AW33-confirmed!AV33))</f>
        <v>1</v>
      </c>
      <c r="AX33" s="6">
        <f>IF(ISBLANK(AX32),IFERROR(1/0),(confirmed!AX33-confirmed!AW33))</f>
        <v>12</v>
      </c>
      <c r="AY33" s="6">
        <f>IF(ISBLANK(AY32),IFERROR(1/0),(confirmed!AY33-confirmed!AX33))</f>
        <v>2</v>
      </c>
      <c r="AZ33" s="6">
        <f>IF(ISBLANK(AZ32),IFERROR(1/0),(confirmed!AZ33-confirmed!AY33))</f>
        <v>6</v>
      </c>
      <c r="BA33" s="6">
        <f>IF(ISBLANK(BA32),IFERROR(1/0),(confirmed!BA33-confirmed!AZ33))</f>
        <v>10</v>
      </c>
      <c r="BB33" s="6">
        <f>IF(ISBLANK(BB32),IFERROR(1/0),(confirmed!BB33-confirmed!BA33))</f>
        <v>12</v>
      </c>
      <c r="BC33" s="6">
        <f>IF(ISBLANK(BC32),IFERROR(1/0),(confirmed!BC33-confirmed!BB33))</f>
        <v>18</v>
      </c>
      <c r="BD33" s="6">
        <f>IF(ISBLANK(BD32),IFERROR(1/0),(confirmed!BD33-confirmed!BC33))</f>
        <v>7</v>
      </c>
      <c r="BE33" s="6">
        <f>IF(ISBLANK(BE32),IFERROR(1/0),(confirmed!BE33-confirmed!BD33))</f>
        <v>3</v>
      </c>
      <c r="BF33" s="6">
        <f>IF(ISBLANK(BF32),IFERROR(1/0),(confirmed!BF33-confirmed!BE33))</f>
        <v>2</v>
      </c>
      <c r="BG33" s="6">
        <f>IF(ISBLANK(BG32),IFERROR(1/0),(confirmed!BG33-confirmed!BF33))</f>
        <v>2</v>
      </c>
      <c r="BH33" s="6">
        <f>IF(ISBLANK(BH32),IFERROR(1/0),(confirmed!BH33-confirmed!BG33))</f>
        <v>11</v>
      </c>
      <c r="BI33" s="6">
        <f>IF(ISBLANK(BI32),IFERROR(1/0),(confirmed!BI33-confirmed!BH33))</f>
        <v>27</v>
      </c>
      <c r="BJ33" s="6">
        <f>IF(ISBLANK(BJ32),IFERROR(1/0),(confirmed!BN33-confirmed!BI33))</f>
        <v>-213</v>
      </c>
      <c r="BK33" s="6">
        <f>IF(ISBLANK(BK32),IFERROR(1/0),(confirmed!BO33-confirmed!BN33))</f>
        <v>0</v>
      </c>
      <c r="BL33" s="6">
        <f>IF(ISBLANK(BL32),IFERROR(1/0),(confirmed!BP33-confirmed!BO33))</f>
        <v>0</v>
      </c>
      <c r="BM33" s="6" t="str">
        <f>IF(ISBLANK(BM32),IFERROR(1/0),(confirmed!BQ33-confirmed!BP33))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IF(ISBLANK(D33),IFERROR(1/0),(confirmed!D34-confirmed!C34))</f>
        <v>0</v>
      </c>
      <c r="E34" s="8">
        <f>IF(ISBLANK(E33),IFERROR(1/0),(confirmed!E34-confirmed!D34))</f>
        <v>0</v>
      </c>
      <c r="F34" s="8">
        <f>IF(ISBLANK(F33),IFERROR(1/0),(confirmed!F34-confirmed!E34))</f>
        <v>0</v>
      </c>
      <c r="G34" s="8">
        <f>IF(ISBLANK(G33),IFERROR(1/0),(confirmed!G34-confirmed!F34))</f>
        <v>0</v>
      </c>
      <c r="H34" s="8">
        <f>IF(ISBLANK(H33),IFERROR(1/0),(confirmed!H34-confirmed!G34))</f>
        <v>0</v>
      </c>
      <c r="I34" s="8">
        <f>IF(ISBLANK(I33),IFERROR(1/0),(confirmed!I34-confirmed!H34))</f>
        <v>0</v>
      </c>
      <c r="J34" s="8">
        <f>IF(ISBLANK(J33),IFERROR(1/0),(confirmed!J34-confirmed!I34))</f>
        <v>0</v>
      </c>
      <c r="K34" s="8">
        <f>IF(ISBLANK(K33),IFERROR(1/0),(confirmed!K34-confirmed!J34))</f>
        <v>0</v>
      </c>
      <c r="L34" s="8">
        <f>IF(ISBLANK(L33),IFERROR(1/0),(confirmed!L34-confirmed!K34))</f>
        <v>0</v>
      </c>
      <c r="M34" s="8">
        <f>IF(ISBLANK(M33),IFERROR(1/0),(confirmed!M34-confirmed!L34))</f>
        <v>1</v>
      </c>
      <c r="N34" s="8">
        <f>IF(ISBLANK(N33),IFERROR(1/0),(confirmed!N34-confirmed!M34))</f>
        <v>0</v>
      </c>
      <c r="O34" s="8">
        <f>IF(ISBLANK(O33),IFERROR(1/0),(confirmed!O34-confirmed!N34))</f>
        <v>0</v>
      </c>
      <c r="P34" s="8">
        <f>IF(ISBLANK(P33),IFERROR(1/0),(confirmed!P34-confirmed!O34))</f>
        <v>0</v>
      </c>
      <c r="Q34" s="8">
        <f>IF(ISBLANK(Q33),IFERROR(1/0),(confirmed!Q34-confirmed!P34))</f>
        <v>1</v>
      </c>
      <c r="R34" s="8">
        <f>IF(ISBLANK(R33),IFERROR(1/0),(confirmed!R34-confirmed!Q34))</f>
        <v>0</v>
      </c>
      <c r="S34" s="8">
        <f>IF(ISBLANK(S33),IFERROR(1/0),(confirmed!S34-confirmed!R34))</f>
        <v>3</v>
      </c>
      <c r="T34" s="8">
        <f>IF(ISBLANK(T33),IFERROR(1/0),(confirmed!T34-confirmed!S34))</f>
        <v>4</v>
      </c>
      <c r="U34" s="8">
        <f>IF(ISBLANK(U33),IFERROR(1/0),(confirmed!U34-confirmed!T34))</f>
        <v>2</v>
      </c>
      <c r="V34" s="8">
        <f>IF(ISBLANK(V33),IFERROR(1/0),(confirmed!V34-confirmed!U34))</f>
        <v>7</v>
      </c>
      <c r="W34" s="8">
        <f>IF(ISBLANK(W33),IFERROR(1/0),(confirmed!W34-confirmed!V34))</f>
        <v>14</v>
      </c>
      <c r="X34" s="8">
        <f>IF(ISBLANK(X33),IFERROR(1/0),(confirmed!X34-confirmed!W34))</f>
        <v>9</v>
      </c>
      <c r="Y34" s="8">
        <f>IF(ISBLANK(Y33),IFERROR(1/0),(confirmed!Y34-confirmed!X34))</f>
        <v>20</v>
      </c>
      <c r="Z34" s="8">
        <f>IF(ISBLANK(Z33),IFERROR(1/0),(confirmed!Z34-confirmed!Y34))</f>
        <v>51</v>
      </c>
      <c r="AA34" s="8">
        <f>IF(ISBLANK(AA33),IFERROR(1/0),(confirmed!AA34-confirmed!Z34))</f>
        <v>26</v>
      </c>
      <c r="AB34" s="8">
        <f>IF(ISBLANK(AB33),IFERROR(1/0),(confirmed!AB34-confirmed!AA34))</f>
        <v>23</v>
      </c>
      <c r="AC34" s="8">
        <f>IF(ISBLANK(AC33),IFERROR(1/0),(confirmed!AC34-confirmed!AB34))</f>
        <v>18</v>
      </c>
      <c r="AD34" s="8">
        <f>IF(ISBLANK(AD33),IFERROR(1/0),(confirmed!AD34-confirmed!AC34))</f>
        <v>38</v>
      </c>
      <c r="AE34" s="8">
        <f>IF(ISBLANK(AE33),IFERROR(1/0),(confirmed!AE34-confirmed!AD34))</f>
        <v>4</v>
      </c>
      <c r="AF34" s="8">
        <f>IF(ISBLANK(AF33),IFERROR(1/0),(confirmed!AF34-confirmed!AE34))</f>
        <v>54</v>
      </c>
      <c r="AG34" s="8">
        <f>IF(ISBLANK(AG33),IFERROR(1/0),(confirmed!AG34-confirmed!AF34))</f>
        <v>43</v>
      </c>
      <c r="AH34" s="8">
        <f>IF(ISBLANK(AH33),IFERROR(1/0),(confirmed!AH34-confirmed!AG34))</f>
        <v>42</v>
      </c>
      <c r="AI34" s="8">
        <f>IF(ISBLANK(AI33),IFERROR(1/0),(confirmed!AI34-confirmed!AH34))</f>
        <v>39</v>
      </c>
      <c r="AJ34" s="8">
        <f>IF(ISBLANK(AJ33),IFERROR(1/0),(confirmed!AJ34-confirmed!AI34))</f>
        <v>36</v>
      </c>
      <c r="AK34" s="8">
        <f>IF(ISBLANK(AK33),IFERROR(1/0),(confirmed!AK34-confirmed!AJ34))</f>
        <v>35</v>
      </c>
      <c r="AL34" s="8">
        <f>IF(ISBLANK(AL33),IFERROR(1/0),(confirmed!AL34-confirmed!AK34))</f>
        <v>34</v>
      </c>
      <c r="AM34" s="8">
        <f>IF(ISBLANK(AM33),IFERROR(1/0),(confirmed!AM34-confirmed!AL34))</f>
        <v>28</v>
      </c>
      <c r="AN34" s="8">
        <f>IF(ISBLANK(AN33),IFERROR(1/0),(confirmed!AN34-confirmed!AM34))</f>
        <v>62</v>
      </c>
      <c r="AO34" s="8">
        <f>IF(ISBLANK(AO33),IFERROR(1/0),(confirmed!AO34-confirmed!AN34))</f>
        <v>81</v>
      </c>
      <c r="AP34" s="8">
        <f>IF(ISBLANK(AP33),IFERROR(1/0),(confirmed!AP34-confirmed!AO34))</f>
        <v>33</v>
      </c>
      <c r="AQ34" s="8">
        <f>IF(ISBLANK(AQ33),IFERROR(1/0),(confirmed!AQ34-confirmed!AP34))</f>
        <v>26</v>
      </c>
      <c r="AR34" s="8">
        <f>IF(ISBLANK(AR33),IFERROR(1/0),(confirmed!AR34-confirmed!AQ34))</f>
        <v>49</v>
      </c>
      <c r="AS34" s="8">
        <f>IF(ISBLANK(AS33),IFERROR(1/0),(confirmed!AS34-confirmed!AR34))</f>
        <v>59</v>
      </c>
      <c r="AT34" s="8">
        <f>IF(ISBLANK(AT33),IFERROR(1/0),(confirmed!AT34-confirmed!AS34))</f>
        <v>61</v>
      </c>
      <c r="AU34" s="8">
        <f>IF(ISBLANK(AU33),IFERROR(1/0),(confirmed!AU34-confirmed!AT34))</f>
        <v>52</v>
      </c>
      <c r="AV34" s="8">
        <f>IF(ISBLANK(AV33),IFERROR(1/0),(confirmed!AV34-confirmed!AU34))</f>
        <v>54</v>
      </c>
      <c r="AW34" s="8">
        <f>IF(ISBLANK(AW33),IFERROR(1/0),(confirmed!AW34-confirmed!AV34))</f>
        <v>58</v>
      </c>
      <c r="AX34" s="8">
        <f>IF(ISBLANK(AX33),IFERROR(1/0),(confirmed!AX34-confirmed!AW34))</f>
        <v>51</v>
      </c>
      <c r="AY34" s="8">
        <f>IF(ISBLANK(AY33),IFERROR(1/0),(confirmed!AY34-confirmed!AX34))</f>
        <v>70</v>
      </c>
      <c r="AZ34" s="8">
        <f>IF(ISBLANK(AZ33),IFERROR(1/0),(confirmed!AZ34-confirmed!AY34))</f>
        <v>70</v>
      </c>
      <c r="BA34" s="8">
        <f>IF(ISBLANK(BA33),IFERROR(1/0),(confirmed!BA34-confirmed!AZ34))</f>
        <v>63</v>
      </c>
      <c r="BB34" s="8">
        <f>IF(ISBLANK(BB33),IFERROR(1/0),(confirmed!BB34-confirmed!BA34))</f>
        <v>65</v>
      </c>
      <c r="BC34" s="8">
        <f>IF(ISBLANK(BC33),IFERROR(1/0),(confirmed!BC34-confirmed!BB34))</f>
        <v>86</v>
      </c>
      <c r="BD34" s="8">
        <f>IF(ISBLANK(BD33),IFERROR(1/0),(confirmed!BD34-confirmed!BC34))</f>
        <v>90</v>
      </c>
      <c r="BE34" s="8">
        <f>IF(ISBLANK(BE33),IFERROR(1/0),(confirmed!BE34-confirmed!BD34))</f>
        <v>65</v>
      </c>
      <c r="BF34" s="8">
        <f>IF(ISBLANK(BF33),IFERROR(1/0),(confirmed!BF34-confirmed!BE34))</f>
        <v>29</v>
      </c>
      <c r="BG34" s="8">
        <f>IF(ISBLANK(BG33),IFERROR(1/0),(confirmed!BG34-confirmed!BF34))</f>
        <v>86</v>
      </c>
      <c r="BH34" s="8">
        <f>IF(ISBLANK(BH33),IFERROR(1/0),(confirmed!BH34-confirmed!BG34))</f>
        <v>81</v>
      </c>
      <c r="BI34" s="8">
        <f>IF(ISBLANK(BI33),IFERROR(1/0),(confirmed!BI34-confirmed!BH34))</f>
        <v>105</v>
      </c>
      <c r="BJ34" s="8">
        <f>IF(ISBLANK(BJ33),IFERROR(1/0),(confirmed!BN34-confirmed!BI34))</f>
        <v>-1928</v>
      </c>
      <c r="BK34" s="8">
        <f>IF(ISBLANK(BK33),IFERROR(1/0),(confirmed!BO34-confirmed!BN34))</f>
        <v>0</v>
      </c>
      <c r="BL34" s="8">
        <f>IF(ISBLANK(BL33),IFERROR(1/0),(confirmed!BP34-confirmed!BO34))</f>
        <v>0</v>
      </c>
      <c r="BM34" s="8" t="str">
        <f>IF(ISBLANK(BM33),IFERROR(1/0),(confirmed!BQ34-confirmed!BP34))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8" width="5.29"/>
    <col customWidth="1" min="19" max="37" width="5.71"/>
    <col customWidth="1" min="38" max="65" width="5.86"/>
  </cols>
  <sheetData>
    <row r="1">
      <c r="A1" s="1"/>
      <c r="B1" s="1"/>
      <c r="C1" s="2">
        <v>43887.0</v>
      </c>
      <c r="D1" s="2">
        <v>43888.0</v>
      </c>
      <c r="E1" s="2">
        <v>43889.0</v>
      </c>
      <c r="F1" s="2">
        <v>43890.0</v>
      </c>
      <c r="G1" s="2">
        <v>43891.0</v>
      </c>
      <c r="H1" s="2">
        <v>43892.0</v>
      </c>
      <c r="I1" s="2">
        <v>43893.0</v>
      </c>
      <c r="J1" s="2">
        <v>43894.0</v>
      </c>
      <c r="K1" s="2">
        <v>43895.0</v>
      </c>
      <c r="L1" s="2">
        <v>43896.0</v>
      </c>
      <c r="M1" s="2">
        <v>43897.0</v>
      </c>
      <c r="N1" s="2">
        <v>43898.0</v>
      </c>
      <c r="O1" s="2">
        <v>43899.0</v>
      </c>
      <c r="P1" s="2">
        <v>43900.0</v>
      </c>
      <c r="Q1" s="2">
        <v>43901.0</v>
      </c>
      <c r="R1" s="2">
        <v>43902.0</v>
      </c>
      <c r="S1" s="2">
        <v>43903.0</v>
      </c>
      <c r="T1" s="2">
        <v>43904.0</v>
      </c>
      <c r="U1" s="2">
        <v>43905.0</v>
      </c>
      <c r="V1" s="2">
        <v>43906.0</v>
      </c>
      <c r="W1" s="2">
        <v>43907.0</v>
      </c>
      <c r="X1" s="2">
        <v>43908.0</v>
      </c>
      <c r="Y1" s="2">
        <v>43909.0</v>
      </c>
      <c r="Z1" s="2">
        <v>43910.0</v>
      </c>
      <c r="AA1" s="2">
        <v>43911.0</v>
      </c>
      <c r="AB1" s="2">
        <v>43912.0</v>
      </c>
      <c r="AC1" s="2">
        <v>43913.0</v>
      </c>
      <c r="AD1" s="2">
        <v>43914.0</v>
      </c>
      <c r="AE1" s="2">
        <v>43915.0</v>
      </c>
      <c r="AF1" s="2">
        <v>43916.0</v>
      </c>
      <c r="AG1" s="2">
        <v>43917.0</v>
      </c>
      <c r="AH1" s="2">
        <v>43918.0</v>
      </c>
      <c r="AI1" s="2">
        <v>43919.0</v>
      </c>
      <c r="AJ1" s="2">
        <v>43920.0</v>
      </c>
      <c r="AK1" s="2">
        <v>43921.0</v>
      </c>
      <c r="AL1" s="2">
        <v>43922.0</v>
      </c>
      <c r="AM1" s="2">
        <v>43923.0</v>
      </c>
      <c r="AN1" s="2">
        <v>43924.0</v>
      </c>
      <c r="AO1" s="2">
        <v>43925.0</v>
      </c>
      <c r="AP1" s="2">
        <v>43926.0</v>
      </c>
      <c r="AQ1" s="2">
        <v>43927.0</v>
      </c>
      <c r="AR1" s="2">
        <v>43928.0</v>
      </c>
      <c r="AS1" s="2">
        <v>43929.0</v>
      </c>
      <c r="AT1" s="2">
        <v>43930.0</v>
      </c>
      <c r="AU1" s="2">
        <v>43931.0</v>
      </c>
      <c r="AV1" s="2">
        <v>43932.0</v>
      </c>
      <c r="AW1" s="2">
        <v>43933.0</v>
      </c>
      <c r="AX1" s="2">
        <v>43934.0</v>
      </c>
      <c r="AY1" s="2">
        <v>43935.0</v>
      </c>
      <c r="AZ1" s="2">
        <v>43936.0</v>
      </c>
      <c r="BA1" s="2">
        <v>43937.0</v>
      </c>
      <c r="BB1" s="2">
        <v>43938.0</v>
      </c>
      <c r="BC1" s="2">
        <v>43939.0</v>
      </c>
      <c r="BD1" s="2">
        <v>43940.0</v>
      </c>
      <c r="BE1" s="2">
        <v>43941.0</v>
      </c>
      <c r="BF1" s="2">
        <v>43942.0</v>
      </c>
      <c r="BG1" s="2">
        <v>43943.0</v>
      </c>
      <c r="BH1" s="2">
        <v>43944.0</v>
      </c>
      <c r="BI1" s="2">
        <v>43945.0</v>
      </c>
      <c r="BJ1" s="2">
        <v>43946.0</v>
      </c>
      <c r="BK1" s="2">
        <v>43947.0</v>
      </c>
      <c r="BL1" s="2">
        <v>43948.0</v>
      </c>
      <c r="BM1" s="3"/>
    </row>
    <row r="2">
      <c r="A2" s="4" t="s">
        <v>0</v>
      </c>
      <c r="B2" s="4" t="s">
        <v>1</v>
      </c>
      <c r="C2" s="4">
        <f t="shared" ref="C2:AJ2" si="1">SUM(C34,C29,C25,C20,C10)</f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si="1"/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1</v>
      </c>
      <c r="X2" s="4">
        <f t="shared" si="1"/>
        <v>4</v>
      </c>
      <c r="Y2" s="4">
        <f t="shared" si="1"/>
        <v>6</v>
      </c>
      <c r="Z2" s="4">
        <f t="shared" si="1"/>
        <v>11</v>
      </c>
      <c r="AA2" s="4">
        <f t="shared" si="1"/>
        <v>18</v>
      </c>
      <c r="AB2" s="4">
        <f t="shared" si="1"/>
        <v>25</v>
      </c>
      <c r="AC2" s="4">
        <f t="shared" si="1"/>
        <v>34</v>
      </c>
      <c r="AD2" s="4">
        <f t="shared" si="1"/>
        <v>46</v>
      </c>
      <c r="AE2" s="4">
        <f t="shared" si="1"/>
        <v>57</v>
      </c>
      <c r="AF2" s="4">
        <f t="shared" si="1"/>
        <v>77</v>
      </c>
      <c r="AG2" s="4">
        <f t="shared" si="1"/>
        <v>92</v>
      </c>
      <c r="AH2" s="4">
        <f t="shared" si="1"/>
        <v>114</v>
      </c>
      <c r="AI2" s="4">
        <f t="shared" si="1"/>
        <v>136</v>
      </c>
      <c r="AJ2" s="4">
        <f t="shared" si="1"/>
        <v>159</v>
      </c>
      <c r="AK2" s="5">
        <f t="shared" ref="AK2:BM2" si="2">IF(ISBLANK(AK1),IFERROR(1/0),(SUM(AK10,AK20,AK25,AK29,AK34)))</f>
        <v>201</v>
      </c>
      <c r="AL2" s="5">
        <f t="shared" si="2"/>
        <v>240</v>
      </c>
      <c r="AM2" s="5">
        <f t="shared" si="2"/>
        <v>299</v>
      </c>
      <c r="AN2" s="5">
        <f t="shared" si="2"/>
        <v>359</v>
      </c>
      <c r="AO2" s="5">
        <f t="shared" si="2"/>
        <v>432</v>
      </c>
      <c r="AP2" s="5">
        <f t="shared" si="2"/>
        <v>486</v>
      </c>
      <c r="AQ2" s="5">
        <f t="shared" si="2"/>
        <v>553</v>
      </c>
      <c r="AR2" s="5">
        <f t="shared" si="2"/>
        <v>667</v>
      </c>
      <c r="AS2" s="5">
        <f t="shared" si="2"/>
        <v>800</v>
      </c>
      <c r="AT2" s="5">
        <f t="shared" si="2"/>
        <v>941</v>
      </c>
      <c r="AU2" s="5">
        <f t="shared" si="2"/>
        <v>1056</v>
      </c>
      <c r="AV2" s="5">
        <f t="shared" si="2"/>
        <v>1124</v>
      </c>
      <c r="AW2" s="5">
        <f t="shared" si="2"/>
        <v>1223</v>
      </c>
      <c r="AX2" s="5">
        <f t="shared" si="2"/>
        <v>1328</v>
      </c>
      <c r="AY2" s="5">
        <f t="shared" si="2"/>
        <v>1532</v>
      </c>
      <c r="AZ2" s="5">
        <f t="shared" si="2"/>
        <v>1736</v>
      </c>
      <c r="BA2" s="5">
        <f t="shared" si="2"/>
        <v>1924</v>
      </c>
      <c r="BB2" s="5">
        <f t="shared" si="2"/>
        <v>2141</v>
      </c>
      <c r="BC2" s="5">
        <f t="shared" si="2"/>
        <v>2347</v>
      </c>
      <c r="BD2" s="5">
        <f t="shared" si="2"/>
        <v>2462</v>
      </c>
      <c r="BE2" s="5">
        <f t="shared" si="2"/>
        <v>2575</v>
      </c>
      <c r="BF2" s="5">
        <f t="shared" si="2"/>
        <v>2741</v>
      </c>
      <c r="BG2" s="5">
        <f t="shared" si="2"/>
        <v>2906</v>
      </c>
      <c r="BH2" s="5">
        <f t="shared" si="2"/>
        <v>3313</v>
      </c>
      <c r="BI2" s="5">
        <f t="shared" si="2"/>
        <v>3670</v>
      </c>
      <c r="BJ2" s="5">
        <f t="shared" si="2"/>
        <v>4016</v>
      </c>
      <c r="BK2" s="5">
        <f t="shared" si="2"/>
        <v>4205</v>
      </c>
      <c r="BL2" s="5">
        <f t="shared" si="2"/>
        <v>4543</v>
      </c>
      <c r="BM2" s="5" t="str">
        <f t="shared" si="2"/>
        <v/>
      </c>
    </row>
    <row r="3">
      <c r="A3" s="6" t="s">
        <v>2</v>
      </c>
      <c r="B3" s="6" t="s">
        <v>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  <c r="AD3" s="6">
        <v>0.0</v>
      </c>
      <c r="AE3" s="6">
        <v>0.0</v>
      </c>
      <c r="AF3" s="6">
        <v>0.0</v>
      </c>
      <c r="AG3" s="6">
        <v>0.0</v>
      </c>
      <c r="AH3" s="6">
        <v>0.0</v>
      </c>
      <c r="AI3" s="6">
        <v>0.0</v>
      </c>
      <c r="AJ3" s="6">
        <v>0.0</v>
      </c>
      <c r="AK3" s="7">
        <v>0.0</v>
      </c>
      <c r="AL3" s="17">
        <v>0.0</v>
      </c>
      <c r="AM3" s="17">
        <v>0.0</v>
      </c>
      <c r="AN3" s="17">
        <v>0.0</v>
      </c>
      <c r="AO3" s="17">
        <v>0.0</v>
      </c>
      <c r="AP3" s="17">
        <v>0.0</v>
      </c>
      <c r="AQ3" s="17">
        <v>0.0</v>
      </c>
      <c r="AR3" s="17">
        <v>1.0</v>
      </c>
      <c r="AS3" s="17">
        <v>2.0</v>
      </c>
      <c r="AT3" s="17">
        <v>2.0</v>
      </c>
      <c r="AU3" s="17">
        <v>2.0</v>
      </c>
      <c r="AV3" s="17">
        <v>2.0</v>
      </c>
      <c r="AW3" s="17">
        <v>2.0</v>
      </c>
      <c r="AX3" s="17">
        <v>3.0</v>
      </c>
      <c r="AY3" s="17">
        <v>3.0</v>
      </c>
      <c r="AZ3" s="17">
        <v>3.0</v>
      </c>
      <c r="BA3" s="17">
        <v>5.0</v>
      </c>
      <c r="BB3" s="17">
        <v>5.0</v>
      </c>
      <c r="BC3" s="17">
        <v>5.0</v>
      </c>
      <c r="BD3" s="17">
        <v>6.0</v>
      </c>
      <c r="BE3" s="17">
        <v>8.0</v>
      </c>
      <c r="BF3" s="17">
        <v>8.0</v>
      </c>
      <c r="BG3" s="17">
        <v>8.0</v>
      </c>
      <c r="BH3" s="17">
        <v>10.0</v>
      </c>
      <c r="BI3" s="17">
        <v>11.0</v>
      </c>
      <c r="BJ3" s="17">
        <v>11.0</v>
      </c>
      <c r="BK3" s="17">
        <v>11.0</v>
      </c>
      <c r="BL3" s="17">
        <v>14.0</v>
      </c>
      <c r="BM3" s="17"/>
    </row>
    <row r="4">
      <c r="A4" s="6" t="s">
        <v>4</v>
      </c>
      <c r="B4" s="6" t="s">
        <v>5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>
        <v>0.0</v>
      </c>
      <c r="AJ4" s="6">
        <v>0.0</v>
      </c>
      <c r="AK4" s="17">
        <v>0.0</v>
      </c>
      <c r="AL4" s="17">
        <v>0.0</v>
      </c>
      <c r="AM4" s="17">
        <v>0.0</v>
      </c>
      <c r="AN4" s="17">
        <v>0.0</v>
      </c>
      <c r="AO4" s="17">
        <v>1.0</v>
      </c>
      <c r="AP4" s="17">
        <v>2.0</v>
      </c>
      <c r="AQ4" s="17">
        <v>2.0</v>
      </c>
      <c r="AR4" s="17">
        <v>2.0</v>
      </c>
      <c r="AS4" s="17">
        <v>2.0</v>
      </c>
      <c r="AT4" s="17">
        <v>2.0</v>
      </c>
      <c r="AU4" s="17">
        <v>2.0</v>
      </c>
      <c r="AV4" s="17">
        <v>3.0</v>
      </c>
      <c r="AW4" s="17">
        <v>5.0</v>
      </c>
      <c r="AX4" s="17">
        <v>5.0</v>
      </c>
      <c r="AY4" s="17">
        <v>6.0</v>
      </c>
      <c r="AZ4" s="17">
        <v>7.0</v>
      </c>
      <c r="BA4" s="17">
        <v>9.0</v>
      </c>
      <c r="BB4" s="17">
        <v>10.0</v>
      </c>
      <c r="BC4" s="17">
        <v>10.0</v>
      </c>
      <c r="BD4" s="17">
        <v>11.0</v>
      </c>
      <c r="BE4" s="17">
        <v>13.0</v>
      </c>
      <c r="BF4" s="17">
        <v>13.0</v>
      </c>
      <c r="BG4" s="17">
        <v>14.0</v>
      </c>
      <c r="BH4" s="17">
        <v>16.0</v>
      </c>
      <c r="BI4" s="17">
        <v>18.0</v>
      </c>
      <c r="BJ4" s="17">
        <v>19.0</v>
      </c>
      <c r="BK4" s="17">
        <v>21.0</v>
      </c>
      <c r="BL4" s="17">
        <v>26.0</v>
      </c>
      <c r="BM4" s="17"/>
    </row>
    <row r="5">
      <c r="A5" s="6" t="s">
        <v>6</v>
      </c>
      <c r="B5" s="6" t="s">
        <v>7</v>
      </c>
      <c r="C5" s="6">
        <v>0.0</v>
      </c>
      <c r="D5" s="6">
        <v>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  <c r="AD5" s="6">
        <v>0.0</v>
      </c>
      <c r="AE5" s="6">
        <v>1.0</v>
      </c>
      <c r="AF5" s="6">
        <v>1.0</v>
      </c>
      <c r="AG5" s="6">
        <v>1.0</v>
      </c>
      <c r="AH5" s="6">
        <v>1.0</v>
      </c>
      <c r="AI5" s="6">
        <v>1.0</v>
      </c>
      <c r="AJ5" s="6">
        <v>1.0</v>
      </c>
      <c r="AK5" s="17">
        <v>3.0</v>
      </c>
      <c r="AL5" s="17">
        <v>3.0</v>
      </c>
      <c r="AM5" s="17">
        <v>3.0</v>
      </c>
      <c r="AN5" s="17">
        <v>7.0</v>
      </c>
      <c r="AO5" s="17">
        <v>12.0</v>
      </c>
      <c r="AP5" s="17">
        <v>14.0</v>
      </c>
      <c r="AQ5" s="17">
        <v>19.0</v>
      </c>
      <c r="AR5" s="17">
        <v>23.0</v>
      </c>
      <c r="AS5" s="17">
        <v>30.0</v>
      </c>
      <c r="AT5" s="17">
        <v>40.0</v>
      </c>
      <c r="AU5" s="17">
        <v>50.0</v>
      </c>
      <c r="AV5" s="17">
        <v>53.0</v>
      </c>
      <c r="AW5" s="17">
        <v>62.0</v>
      </c>
      <c r="AX5" s="17">
        <v>71.0</v>
      </c>
      <c r="AY5" s="17">
        <v>90.0</v>
      </c>
      <c r="AZ5" s="17">
        <v>106.0</v>
      </c>
      <c r="BA5" s="17">
        <v>124.0</v>
      </c>
      <c r="BB5" s="17">
        <v>145.0</v>
      </c>
      <c r="BC5" s="17">
        <v>161.0</v>
      </c>
      <c r="BD5" s="17">
        <v>182.0</v>
      </c>
      <c r="BE5" s="17">
        <v>185.0</v>
      </c>
      <c r="BF5" s="17">
        <v>193.0</v>
      </c>
      <c r="BG5" s="17">
        <v>207.0</v>
      </c>
      <c r="BH5" s="17">
        <v>234.0</v>
      </c>
      <c r="BI5" s="17">
        <v>255.0</v>
      </c>
      <c r="BJ5" s="17">
        <v>287.0</v>
      </c>
      <c r="BK5" s="17">
        <v>304.0</v>
      </c>
      <c r="BL5" s="17">
        <v>320.0</v>
      </c>
      <c r="BM5" s="17"/>
    </row>
    <row r="6">
      <c r="A6" s="6" t="s">
        <v>8</v>
      </c>
      <c r="B6" s="6" t="s">
        <v>9</v>
      </c>
      <c r="C6" s="6">
        <v>0.0</v>
      </c>
      <c r="D6" s="6">
        <v>0.0</v>
      </c>
      <c r="E6" s="6">
        <v>0.0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0.0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0.0</v>
      </c>
      <c r="AB6" s="6">
        <v>0.0</v>
      </c>
      <c r="AC6" s="6">
        <v>0.0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17">
        <v>0.0</v>
      </c>
      <c r="AL6" s="17">
        <v>0.0</v>
      </c>
      <c r="AM6" s="17">
        <v>1.0</v>
      </c>
      <c r="AN6" s="17">
        <v>1.0</v>
      </c>
      <c r="AO6" s="17">
        <v>1.0</v>
      </c>
      <c r="AP6" s="17">
        <v>1.0</v>
      </c>
      <c r="AQ6" s="17">
        <v>3.0</v>
      </c>
      <c r="AR6" s="17">
        <v>5.0</v>
      </c>
      <c r="AS6" s="17">
        <v>6.0</v>
      </c>
      <c r="AT6" s="17">
        <v>7.0</v>
      </c>
      <c r="AU6" s="17">
        <v>9.0</v>
      </c>
      <c r="AV6" s="17">
        <v>10.0</v>
      </c>
      <c r="AW6" s="17">
        <v>13.0</v>
      </c>
      <c r="AX6" s="17">
        <v>15.0</v>
      </c>
      <c r="AY6" s="17">
        <v>19.0</v>
      </c>
      <c r="AZ6" s="17">
        <v>21.0</v>
      </c>
      <c r="BA6" s="17">
        <v>24.0</v>
      </c>
      <c r="BB6" s="17">
        <v>26.0</v>
      </c>
      <c r="BC6" s="17">
        <v>33.0</v>
      </c>
      <c r="BD6" s="17">
        <v>34.0</v>
      </c>
      <c r="BE6" s="17">
        <v>35.0</v>
      </c>
      <c r="BF6" s="17">
        <v>38.0</v>
      </c>
      <c r="BG6" s="17">
        <v>43.0</v>
      </c>
      <c r="BH6" s="17">
        <v>53.0</v>
      </c>
      <c r="BI6" s="17">
        <v>75.0</v>
      </c>
      <c r="BJ6" s="17">
        <v>86.0</v>
      </c>
      <c r="BK6" s="17">
        <v>100.0</v>
      </c>
      <c r="BL6" s="17">
        <v>114.0</v>
      </c>
      <c r="BM6" s="17"/>
    </row>
    <row r="7">
      <c r="A7" s="6" t="s">
        <v>10</v>
      </c>
      <c r="B7" s="6" t="s">
        <v>11</v>
      </c>
      <c r="C7" s="6">
        <v>0.0</v>
      </c>
      <c r="D7" s="6">
        <v>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17">
        <v>1.0</v>
      </c>
      <c r="AL7" s="17">
        <v>1.0</v>
      </c>
      <c r="AM7" s="17">
        <v>1.0</v>
      </c>
      <c r="AN7" s="17">
        <v>1.0</v>
      </c>
      <c r="AO7" s="17">
        <v>1.0</v>
      </c>
      <c r="AP7" s="17">
        <v>1.0</v>
      </c>
      <c r="AQ7" s="17">
        <v>1.0</v>
      </c>
      <c r="AR7" s="17">
        <v>1.0</v>
      </c>
      <c r="AS7" s="17">
        <v>1.0</v>
      </c>
      <c r="AT7" s="17">
        <v>2.0</v>
      </c>
      <c r="AU7" s="17">
        <v>2.0</v>
      </c>
      <c r="AV7" s="17">
        <v>2.0</v>
      </c>
      <c r="AW7" s="17">
        <v>2.0</v>
      </c>
      <c r="AX7" s="17">
        <v>2.0</v>
      </c>
      <c r="AY7" s="17">
        <v>2.0</v>
      </c>
      <c r="AZ7" s="17">
        <v>2.0</v>
      </c>
      <c r="BA7" s="17">
        <v>3.0</v>
      </c>
      <c r="BB7" s="17">
        <v>3.0</v>
      </c>
      <c r="BC7" s="17">
        <v>3.0</v>
      </c>
      <c r="BD7" s="17">
        <v>4.0</v>
      </c>
      <c r="BE7" s="17">
        <v>4.0</v>
      </c>
      <c r="BF7" s="17">
        <v>4.0</v>
      </c>
      <c r="BG7" s="17">
        <v>5.0</v>
      </c>
      <c r="BH7" s="17">
        <v>5.0</v>
      </c>
      <c r="BI7" s="17">
        <v>5.0</v>
      </c>
      <c r="BJ7" s="17">
        <v>7.0</v>
      </c>
      <c r="BK7" s="17">
        <v>10.0</v>
      </c>
      <c r="BL7" s="17">
        <v>10.0</v>
      </c>
      <c r="BM7" s="17"/>
    </row>
    <row r="8">
      <c r="A8" s="6" t="s">
        <v>12</v>
      </c>
      <c r="B8" s="6" t="s">
        <v>13</v>
      </c>
      <c r="C8" s="6">
        <v>0.0</v>
      </c>
      <c r="D8" s="6">
        <v>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0.0</v>
      </c>
      <c r="P8" s="6">
        <v>0.0</v>
      </c>
      <c r="Q8" s="6">
        <v>0.0</v>
      </c>
      <c r="R8" s="6">
        <v>0.0</v>
      </c>
      <c r="S8" s="6">
        <v>0.0</v>
      </c>
      <c r="T8" s="6">
        <v>0.0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17">
        <v>0.0</v>
      </c>
      <c r="AL8" s="17">
        <v>0.0</v>
      </c>
      <c r="AM8" s="17">
        <v>0.0</v>
      </c>
      <c r="AN8" s="17">
        <v>0.0</v>
      </c>
      <c r="AO8" s="17">
        <v>1.0</v>
      </c>
      <c r="AP8" s="17">
        <v>1.0</v>
      </c>
      <c r="AQ8" s="17">
        <v>1.0</v>
      </c>
      <c r="AR8" s="17">
        <v>1.0</v>
      </c>
      <c r="AS8" s="17">
        <v>1.0</v>
      </c>
      <c r="AT8" s="17">
        <v>1.0</v>
      </c>
      <c r="AU8" s="17">
        <v>3.0</v>
      </c>
      <c r="AV8" s="17">
        <v>3.0</v>
      </c>
      <c r="AW8" s="17">
        <v>3.0</v>
      </c>
      <c r="AX8" s="17">
        <v>3.0</v>
      </c>
      <c r="AY8" s="17">
        <v>3.0</v>
      </c>
      <c r="AZ8" s="17">
        <v>3.0</v>
      </c>
      <c r="BA8" s="17">
        <v>3.0</v>
      </c>
      <c r="BB8" s="17">
        <v>3.0</v>
      </c>
      <c r="BC8" s="17">
        <v>3.0</v>
      </c>
      <c r="BD8" s="17">
        <v>3.0</v>
      </c>
      <c r="BE8" s="17">
        <v>3.0</v>
      </c>
      <c r="BF8" s="17">
        <v>3.0</v>
      </c>
      <c r="BG8" s="17">
        <v>3.0</v>
      </c>
      <c r="BH8" s="17">
        <v>3.0</v>
      </c>
      <c r="BI8" s="17">
        <v>3.0</v>
      </c>
      <c r="BJ8" s="17">
        <v>3.0</v>
      </c>
      <c r="BK8" s="17">
        <v>4.0</v>
      </c>
      <c r="BL8" s="17">
        <v>4.0</v>
      </c>
      <c r="BM8" s="17"/>
    </row>
    <row r="9">
      <c r="A9" s="6" t="s">
        <v>14</v>
      </c>
      <c r="B9" s="6" t="s">
        <v>15</v>
      </c>
      <c r="C9" s="6">
        <v>0.0</v>
      </c>
      <c r="D9" s="6">
        <v>0.0</v>
      </c>
      <c r="E9" s="6">
        <v>0.0</v>
      </c>
      <c r="F9" s="6">
        <v>0.0</v>
      </c>
      <c r="G9" s="6">
        <v>0.0</v>
      </c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0.0</v>
      </c>
      <c r="AB9" s="6">
        <v>0.0</v>
      </c>
      <c r="AC9" s="6">
        <v>0.0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17">
        <v>0.0</v>
      </c>
      <c r="AL9" s="17">
        <v>0.0</v>
      </c>
      <c r="AM9" s="17">
        <v>0.0</v>
      </c>
      <c r="AN9" s="17">
        <v>0.0</v>
      </c>
      <c r="AO9" s="17">
        <v>0.0</v>
      </c>
      <c r="AP9" s="17">
        <v>0.0</v>
      </c>
      <c r="AQ9" s="17">
        <v>0.0</v>
      </c>
      <c r="AR9" s="17">
        <v>0.0</v>
      </c>
      <c r="AS9" s="17">
        <v>0.0</v>
      </c>
      <c r="AT9" s="17">
        <v>0.0</v>
      </c>
      <c r="AU9" s="17">
        <v>0.0</v>
      </c>
      <c r="AV9" s="17">
        <v>0.0</v>
      </c>
      <c r="AW9" s="17">
        <v>0.0</v>
      </c>
      <c r="AX9" s="17">
        <v>0.0</v>
      </c>
      <c r="AY9" s="17">
        <v>0.0</v>
      </c>
      <c r="AZ9" s="17">
        <v>1.0</v>
      </c>
      <c r="BA9" s="17">
        <v>1.0</v>
      </c>
      <c r="BB9" s="17">
        <v>1.0</v>
      </c>
      <c r="BC9" s="17">
        <v>1.0</v>
      </c>
      <c r="BD9" s="17">
        <v>1.0</v>
      </c>
      <c r="BE9" s="17">
        <v>1.0</v>
      </c>
      <c r="BF9" s="17">
        <v>1.0</v>
      </c>
      <c r="BG9" s="17">
        <v>1.0</v>
      </c>
      <c r="BH9" s="17">
        <v>2.0</v>
      </c>
      <c r="BI9" s="17">
        <v>2.0</v>
      </c>
      <c r="BJ9" s="17">
        <v>2.0</v>
      </c>
      <c r="BK9" s="17">
        <v>2.0</v>
      </c>
      <c r="BL9" s="17">
        <v>2.0</v>
      </c>
      <c r="BM9" s="17"/>
    </row>
    <row r="10">
      <c r="A10" s="8" t="s">
        <v>16</v>
      </c>
      <c r="B10" s="8" t="s">
        <v>17</v>
      </c>
      <c r="C10" s="8">
        <f t="shared" ref="C10:AJ10" si="3">SUM(C3:C9)</f>
        <v>0</v>
      </c>
      <c r="D10" s="8">
        <f t="shared" si="3"/>
        <v>0</v>
      </c>
      <c r="E10" s="8">
        <f t="shared" si="3"/>
        <v>0</v>
      </c>
      <c r="F10" s="8">
        <f t="shared" si="3"/>
        <v>0</v>
      </c>
      <c r="G10" s="8">
        <f t="shared" si="3"/>
        <v>0</v>
      </c>
      <c r="H10" s="8">
        <f t="shared" si="3"/>
        <v>0</v>
      </c>
      <c r="I10" s="8">
        <f t="shared" si="3"/>
        <v>0</v>
      </c>
      <c r="J10" s="8">
        <f t="shared" si="3"/>
        <v>0</v>
      </c>
      <c r="K10" s="8">
        <f t="shared" si="3"/>
        <v>0</v>
      </c>
      <c r="L10" s="8">
        <f t="shared" si="3"/>
        <v>0</v>
      </c>
      <c r="M10" s="8">
        <f t="shared" si="3"/>
        <v>0</v>
      </c>
      <c r="N10" s="8">
        <f t="shared" si="3"/>
        <v>0</v>
      </c>
      <c r="O10" s="8">
        <f t="shared" si="3"/>
        <v>0</v>
      </c>
      <c r="P10" s="8">
        <f t="shared" si="3"/>
        <v>0</v>
      </c>
      <c r="Q10" s="8">
        <f t="shared" si="3"/>
        <v>0</v>
      </c>
      <c r="R10" s="8">
        <f t="shared" si="3"/>
        <v>0</v>
      </c>
      <c r="S10" s="8">
        <f t="shared" si="3"/>
        <v>0</v>
      </c>
      <c r="T10" s="8">
        <f t="shared" si="3"/>
        <v>0</v>
      </c>
      <c r="U10" s="8">
        <f t="shared" si="3"/>
        <v>0</v>
      </c>
      <c r="V10" s="8">
        <f t="shared" si="3"/>
        <v>0</v>
      </c>
      <c r="W10" s="8">
        <f t="shared" si="3"/>
        <v>0</v>
      </c>
      <c r="X10" s="8">
        <f t="shared" si="3"/>
        <v>0</v>
      </c>
      <c r="Y10" s="8">
        <f t="shared" si="3"/>
        <v>0</v>
      </c>
      <c r="Z10" s="8">
        <f t="shared" si="3"/>
        <v>0</v>
      </c>
      <c r="AA10" s="8">
        <f t="shared" si="3"/>
        <v>0</v>
      </c>
      <c r="AB10" s="8">
        <f t="shared" si="3"/>
        <v>0</v>
      </c>
      <c r="AC10" s="8">
        <f t="shared" si="3"/>
        <v>0</v>
      </c>
      <c r="AD10" s="8">
        <f t="shared" si="3"/>
        <v>0</v>
      </c>
      <c r="AE10" s="8">
        <f t="shared" si="3"/>
        <v>1</v>
      </c>
      <c r="AF10" s="8">
        <f t="shared" si="3"/>
        <v>1</v>
      </c>
      <c r="AG10" s="8">
        <f t="shared" si="3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12">
        <f t="shared" ref="AK10:BM10" si="4">IF(ISBLANK(AK1),IFERROR(1/0),(SUM(AK3:AK9)))</f>
        <v>4</v>
      </c>
      <c r="AL10" s="12">
        <f t="shared" si="4"/>
        <v>4</v>
      </c>
      <c r="AM10" s="12">
        <f t="shared" si="4"/>
        <v>5</v>
      </c>
      <c r="AN10" s="12">
        <f t="shared" si="4"/>
        <v>9</v>
      </c>
      <c r="AO10" s="12">
        <f t="shared" si="4"/>
        <v>16</v>
      </c>
      <c r="AP10" s="12">
        <f t="shared" si="4"/>
        <v>19</v>
      </c>
      <c r="AQ10" s="12">
        <f t="shared" si="4"/>
        <v>26</v>
      </c>
      <c r="AR10" s="12">
        <f t="shared" si="4"/>
        <v>33</v>
      </c>
      <c r="AS10" s="12">
        <f t="shared" si="4"/>
        <v>42</v>
      </c>
      <c r="AT10" s="12">
        <f t="shared" si="4"/>
        <v>54</v>
      </c>
      <c r="AU10" s="12">
        <f t="shared" si="4"/>
        <v>68</v>
      </c>
      <c r="AV10" s="12">
        <f t="shared" si="4"/>
        <v>73</v>
      </c>
      <c r="AW10" s="12">
        <f t="shared" si="4"/>
        <v>87</v>
      </c>
      <c r="AX10" s="12">
        <f t="shared" si="4"/>
        <v>99</v>
      </c>
      <c r="AY10" s="12">
        <f t="shared" si="4"/>
        <v>123</v>
      </c>
      <c r="AZ10" s="12">
        <f t="shared" si="4"/>
        <v>143</v>
      </c>
      <c r="BA10" s="12">
        <f t="shared" si="4"/>
        <v>169</v>
      </c>
      <c r="BB10" s="12">
        <f t="shared" si="4"/>
        <v>193</v>
      </c>
      <c r="BC10" s="12">
        <f t="shared" si="4"/>
        <v>216</v>
      </c>
      <c r="BD10" s="12">
        <f t="shared" si="4"/>
        <v>241</v>
      </c>
      <c r="BE10" s="12">
        <f t="shared" si="4"/>
        <v>249</v>
      </c>
      <c r="BF10" s="12">
        <f t="shared" si="4"/>
        <v>260</v>
      </c>
      <c r="BG10" s="12">
        <f t="shared" si="4"/>
        <v>281</v>
      </c>
      <c r="BH10" s="12">
        <f t="shared" si="4"/>
        <v>323</v>
      </c>
      <c r="BI10" s="12">
        <f t="shared" si="4"/>
        <v>369</v>
      </c>
      <c r="BJ10" s="12">
        <f t="shared" si="4"/>
        <v>415</v>
      </c>
      <c r="BK10" s="12">
        <f t="shared" si="4"/>
        <v>452</v>
      </c>
      <c r="BL10" s="12">
        <f t="shared" si="4"/>
        <v>490</v>
      </c>
      <c r="BM10" s="12" t="str">
        <f t="shared" si="4"/>
        <v/>
      </c>
    </row>
    <row r="11">
      <c r="A11" s="6" t="s">
        <v>18</v>
      </c>
      <c r="B11" s="6" t="s">
        <v>19</v>
      </c>
      <c r="C11" s="6">
        <v>0.0</v>
      </c>
      <c r="D11" s="6">
        <v>0.0</v>
      </c>
      <c r="E11" s="6">
        <v>0.0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17">
        <v>1.0</v>
      </c>
      <c r="AL11" s="17">
        <v>1.0</v>
      </c>
      <c r="AM11" s="17">
        <v>1.0</v>
      </c>
      <c r="AN11" s="17">
        <v>2.0</v>
      </c>
      <c r="AO11" s="17">
        <v>2.0</v>
      </c>
      <c r="AP11" s="17">
        <v>2.0</v>
      </c>
      <c r="AQ11" s="17">
        <v>2.0</v>
      </c>
      <c r="AR11" s="17">
        <v>2.0</v>
      </c>
      <c r="AS11" s="17">
        <v>2.0</v>
      </c>
      <c r="AT11" s="17">
        <v>3.0</v>
      </c>
      <c r="AU11" s="17">
        <v>3.0</v>
      </c>
      <c r="AV11" s="17">
        <v>3.0</v>
      </c>
      <c r="AW11" s="17">
        <v>3.0</v>
      </c>
      <c r="AX11" s="17">
        <v>3.0</v>
      </c>
      <c r="AY11" s="17">
        <v>4.0</v>
      </c>
      <c r="AZ11" s="17">
        <v>5.0</v>
      </c>
      <c r="BA11" s="17">
        <v>5.0</v>
      </c>
      <c r="BB11" s="17">
        <v>7.0</v>
      </c>
      <c r="BC11" s="17">
        <v>7.0</v>
      </c>
      <c r="BD11" s="17">
        <v>15.0</v>
      </c>
      <c r="BE11" s="17">
        <v>18.0</v>
      </c>
      <c r="BF11" s="17">
        <v>19.0</v>
      </c>
      <c r="BG11" s="17">
        <v>20.0</v>
      </c>
      <c r="BH11" s="17">
        <v>22.0</v>
      </c>
      <c r="BI11" s="17">
        <v>27.0</v>
      </c>
      <c r="BJ11" s="17">
        <v>29.0</v>
      </c>
      <c r="BK11" s="17">
        <v>32.0</v>
      </c>
      <c r="BL11" s="17">
        <v>34.0</v>
      </c>
      <c r="BM11" s="17"/>
    </row>
    <row r="12">
      <c r="A12" s="6" t="s">
        <v>20</v>
      </c>
      <c r="B12" s="6" t="s">
        <v>21</v>
      </c>
      <c r="C12" s="6">
        <v>0.0</v>
      </c>
      <c r="D12" s="6">
        <v>0.0</v>
      </c>
      <c r="E12" s="6">
        <v>0.0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  <c r="AD12" s="6">
        <v>0.0</v>
      </c>
      <c r="AE12" s="6">
        <v>0.0</v>
      </c>
      <c r="AF12" s="6">
        <v>0.0</v>
      </c>
      <c r="AG12" s="6">
        <v>0.0</v>
      </c>
      <c r="AH12" s="6">
        <v>0.0</v>
      </c>
      <c r="AI12" s="6">
        <v>1.0</v>
      </c>
      <c r="AJ12" s="6">
        <v>1.0</v>
      </c>
      <c r="AK12" s="7">
        <v>2.0</v>
      </c>
      <c r="AL12" s="17">
        <v>2.0</v>
      </c>
      <c r="AM12" s="17">
        <v>3.0</v>
      </c>
      <c r="AN12" s="17">
        <v>5.0</v>
      </c>
      <c r="AO12" s="17">
        <v>7.0</v>
      </c>
      <c r="AP12" s="17">
        <v>9.0</v>
      </c>
      <c r="AQ12" s="17">
        <v>10.0</v>
      </c>
      <c r="AR12" s="17">
        <v>12.0</v>
      </c>
      <c r="AS12" s="17">
        <v>15.0</v>
      </c>
      <c r="AT12" s="17">
        <v>19.0</v>
      </c>
      <c r="AU12" s="17">
        <v>19.0</v>
      </c>
      <c r="AV12" s="17">
        <v>21.0</v>
      </c>
      <c r="AW12" s="17">
        <v>21.0</v>
      </c>
      <c r="AX12" s="17">
        <v>22.0</v>
      </c>
      <c r="AY12" s="17">
        <v>22.0</v>
      </c>
      <c r="AZ12" s="17">
        <v>27.0</v>
      </c>
      <c r="BA12" s="17">
        <v>30.0</v>
      </c>
      <c r="BB12" s="17">
        <v>36.0</v>
      </c>
      <c r="BC12" s="17">
        <v>37.0</v>
      </c>
      <c r="BD12" s="17">
        <v>45.0</v>
      </c>
      <c r="BE12" s="17">
        <v>46.0</v>
      </c>
      <c r="BF12" s="17">
        <v>47.0</v>
      </c>
      <c r="BG12" s="17">
        <v>50.0</v>
      </c>
      <c r="BH12" s="17">
        <v>59.0</v>
      </c>
      <c r="BI12" s="17">
        <v>64.0</v>
      </c>
      <c r="BJ12" s="17">
        <v>70.0</v>
      </c>
      <c r="BK12" s="17">
        <v>73.0</v>
      </c>
      <c r="BL12" s="17">
        <v>76.0</v>
      </c>
      <c r="BM12" s="17"/>
    </row>
    <row r="13">
      <c r="A13" s="6" t="s">
        <v>22</v>
      </c>
      <c r="B13" s="6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  <c r="AD13" s="6">
        <v>0.0</v>
      </c>
      <c r="AE13" s="6">
        <v>0.0</v>
      </c>
      <c r="AF13" s="6">
        <v>3.0</v>
      </c>
      <c r="AG13" s="6">
        <v>3.0</v>
      </c>
      <c r="AH13" s="6">
        <v>4.0</v>
      </c>
      <c r="AI13" s="6">
        <v>5.0</v>
      </c>
      <c r="AJ13" s="6">
        <v>5.0</v>
      </c>
      <c r="AK13" s="17">
        <v>7.0</v>
      </c>
      <c r="AL13" s="17">
        <v>8.0</v>
      </c>
      <c r="AM13" s="17">
        <v>20.0</v>
      </c>
      <c r="AN13" s="17">
        <v>22.0</v>
      </c>
      <c r="AO13" s="17">
        <v>22.0</v>
      </c>
      <c r="AP13" s="17">
        <v>26.0</v>
      </c>
      <c r="AQ13" s="17">
        <v>29.0</v>
      </c>
      <c r="AR13" s="17">
        <v>31.0</v>
      </c>
      <c r="AS13" s="17">
        <v>43.0</v>
      </c>
      <c r="AT13" s="17">
        <v>55.0</v>
      </c>
      <c r="AU13" s="17">
        <v>58.0</v>
      </c>
      <c r="AV13" s="17">
        <v>67.0</v>
      </c>
      <c r="AW13" s="17">
        <v>74.0</v>
      </c>
      <c r="AX13" s="17">
        <v>91.0</v>
      </c>
      <c r="AY13" s="17">
        <v>107.0</v>
      </c>
      <c r="AZ13" s="17">
        <v>116.0</v>
      </c>
      <c r="BA13" s="17">
        <v>124.0</v>
      </c>
      <c r="BB13" s="17">
        <v>149.0</v>
      </c>
      <c r="BC13" s="17">
        <v>176.0</v>
      </c>
      <c r="BD13" s="17">
        <v>186.0</v>
      </c>
      <c r="BE13" s="17">
        <v>198.0</v>
      </c>
      <c r="BF13" s="17">
        <v>215.0</v>
      </c>
      <c r="BG13" s="17">
        <v>233.0</v>
      </c>
      <c r="BH13" s="17">
        <v>266.0</v>
      </c>
      <c r="BI13" s="17">
        <v>284.0</v>
      </c>
      <c r="BJ13" s="17">
        <v>310.0</v>
      </c>
      <c r="BK13" s="17">
        <v>327.0</v>
      </c>
      <c r="BL13" s="17">
        <v>390.0</v>
      </c>
      <c r="BM13" s="17"/>
    </row>
    <row r="14">
      <c r="A14" s="6" t="s">
        <v>24</v>
      </c>
      <c r="B14" s="6" t="s">
        <v>25</v>
      </c>
      <c r="C14" s="6">
        <v>0.0</v>
      </c>
      <c r="D14" s="6">
        <v>0.0</v>
      </c>
      <c r="E14" s="6">
        <v>0.0</v>
      </c>
      <c r="F14" s="6">
        <v>0.0</v>
      </c>
      <c r="G14" s="6">
        <v>0.0</v>
      </c>
      <c r="H14" s="6">
        <v>0.0</v>
      </c>
      <c r="I14" s="6">
        <v>0.0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0.0</v>
      </c>
      <c r="Q14" s="6">
        <v>0.0</v>
      </c>
      <c r="R14" s="6">
        <v>0.0</v>
      </c>
      <c r="S14" s="6">
        <v>0.0</v>
      </c>
      <c r="T14" s="6">
        <v>0.0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1.0</v>
      </c>
      <c r="AK14" s="17">
        <v>1.0</v>
      </c>
      <c r="AL14" s="17">
        <v>1.0</v>
      </c>
      <c r="AM14" s="17">
        <v>1.0</v>
      </c>
      <c r="AN14" s="17">
        <v>1.0</v>
      </c>
      <c r="AO14" s="17">
        <v>1.0</v>
      </c>
      <c r="AP14" s="17">
        <v>2.0</v>
      </c>
      <c r="AQ14" s="17">
        <v>2.0</v>
      </c>
      <c r="AR14" s="17">
        <v>4.0</v>
      </c>
      <c r="AS14" s="17">
        <v>11.0</v>
      </c>
      <c r="AT14" s="17">
        <v>12.0</v>
      </c>
      <c r="AU14" s="17">
        <v>16.0</v>
      </c>
      <c r="AV14" s="17">
        <v>21.0</v>
      </c>
      <c r="AW14" s="17">
        <v>24.0</v>
      </c>
      <c r="AX14" s="17">
        <v>27.0</v>
      </c>
      <c r="AY14" s="17">
        <v>32.0</v>
      </c>
      <c r="AZ14" s="17">
        <v>34.0</v>
      </c>
      <c r="BA14" s="17">
        <v>37.0</v>
      </c>
      <c r="BB14" s="17">
        <v>40.0</v>
      </c>
      <c r="BC14" s="17">
        <v>44.0</v>
      </c>
      <c r="BD14" s="17">
        <v>48.0</v>
      </c>
      <c r="BE14" s="17">
        <v>54.0</v>
      </c>
      <c r="BF14" s="17">
        <v>60.0</v>
      </c>
      <c r="BG14" s="17">
        <v>66.0</v>
      </c>
      <c r="BH14" s="17">
        <v>76.0</v>
      </c>
      <c r="BI14" s="17">
        <v>88.0</v>
      </c>
      <c r="BJ14" s="17">
        <v>100.0</v>
      </c>
      <c r="BK14" s="17">
        <v>112.0</v>
      </c>
      <c r="BL14" s="17">
        <v>125.0</v>
      </c>
      <c r="BM14" s="17"/>
    </row>
    <row r="15">
      <c r="A15" s="6" t="s">
        <v>26</v>
      </c>
      <c r="B15" s="6" t="s">
        <v>27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17">
        <v>0.0</v>
      </c>
      <c r="AL15" s="17">
        <v>1.0</v>
      </c>
      <c r="AM15" s="17">
        <v>1.0</v>
      </c>
      <c r="AN15" s="17">
        <v>1.0</v>
      </c>
      <c r="AO15" s="17">
        <v>2.0</v>
      </c>
      <c r="AP15" s="17">
        <v>4.0</v>
      </c>
      <c r="AQ15" s="17">
        <v>4.0</v>
      </c>
      <c r="AR15" s="17">
        <v>4.0</v>
      </c>
      <c r="AS15" s="17">
        <v>4.0</v>
      </c>
      <c r="AT15" s="17">
        <v>7.0</v>
      </c>
      <c r="AU15" s="17">
        <v>11.0</v>
      </c>
      <c r="AV15" s="17">
        <v>11.0</v>
      </c>
      <c r="AW15" s="17">
        <v>13.0</v>
      </c>
      <c r="AX15" s="17">
        <v>13.0</v>
      </c>
      <c r="AY15" s="17">
        <v>16.0</v>
      </c>
      <c r="AZ15" s="17">
        <v>21.0</v>
      </c>
      <c r="BA15" s="17">
        <v>24.0</v>
      </c>
      <c r="BB15" s="17">
        <v>26.0</v>
      </c>
      <c r="BC15" s="17">
        <v>26.0</v>
      </c>
      <c r="BD15" s="17">
        <v>29.0</v>
      </c>
      <c r="BE15" s="17">
        <v>32.0</v>
      </c>
      <c r="BF15" s="17">
        <v>33.0</v>
      </c>
      <c r="BG15" s="17">
        <v>39.0</v>
      </c>
      <c r="BH15" s="17">
        <v>40.0</v>
      </c>
      <c r="BI15" s="17">
        <v>44.0</v>
      </c>
      <c r="BJ15" s="17">
        <v>46.0</v>
      </c>
      <c r="BK15" s="17">
        <v>49.0</v>
      </c>
      <c r="BL15" s="17">
        <v>50.0</v>
      </c>
      <c r="BM15" s="17"/>
    </row>
    <row r="16">
      <c r="A16" s="6" t="s">
        <v>28</v>
      </c>
      <c r="B16" s="6" t="s">
        <v>29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0.0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  <c r="AD16" s="6">
        <v>0.0</v>
      </c>
      <c r="AE16" s="6">
        <v>1.0</v>
      </c>
      <c r="AF16" s="6">
        <v>3.0</v>
      </c>
      <c r="AG16" s="6">
        <v>4.0</v>
      </c>
      <c r="AH16" s="6">
        <v>5.0</v>
      </c>
      <c r="AI16" s="6">
        <v>5.0</v>
      </c>
      <c r="AJ16" s="6">
        <v>6.0</v>
      </c>
      <c r="AK16" s="17">
        <v>6.0</v>
      </c>
      <c r="AL16" s="17">
        <v>8.0</v>
      </c>
      <c r="AM16" s="17">
        <v>9.0</v>
      </c>
      <c r="AN16" s="17">
        <v>10.0</v>
      </c>
      <c r="AO16" s="17">
        <v>14.0</v>
      </c>
      <c r="AP16" s="17">
        <v>21.0</v>
      </c>
      <c r="AQ16" s="17">
        <v>30.0</v>
      </c>
      <c r="AR16" s="17">
        <v>34.0</v>
      </c>
      <c r="AS16" s="17">
        <v>46.0</v>
      </c>
      <c r="AT16" s="17">
        <v>56.0</v>
      </c>
      <c r="AU16" s="17">
        <v>65.0</v>
      </c>
      <c r="AV16" s="17">
        <v>72.0</v>
      </c>
      <c r="AW16" s="17">
        <v>85.0</v>
      </c>
      <c r="AX16" s="17">
        <v>102.0</v>
      </c>
      <c r="AY16" s="17">
        <v>115.0</v>
      </c>
      <c r="AZ16" s="17">
        <v>143.0</v>
      </c>
      <c r="BA16" s="17">
        <v>160.0</v>
      </c>
      <c r="BB16" s="17">
        <v>186.0</v>
      </c>
      <c r="BC16" s="17">
        <v>205.0</v>
      </c>
      <c r="BD16" s="17">
        <v>216.0</v>
      </c>
      <c r="BE16" s="17">
        <v>234.0</v>
      </c>
      <c r="BF16" s="17">
        <v>260.0</v>
      </c>
      <c r="BG16" s="17">
        <v>282.0</v>
      </c>
      <c r="BH16" s="17">
        <v>312.0</v>
      </c>
      <c r="BI16" s="17">
        <v>352.0</v>
      </c>
      <c r="BJ16" s="17">
        <v>381.0</v>
      </c>
      <c r="BK16" s="17">
        <v>415.0</v>
      </c>
      <c r="BL16" s="17">
        <v>450.0</v>
      </c>
      <c r="BM16" s="17"/>
    </row>
    <row r="17">
      <c r="A17" s="6" t="s">
        <v>30</v>
      </c>
      <c r="B17" s="6" t="s">
        <v>31</v>
      </c>
      <c r="C17" s="6">
        <v>0.0</v>
      </c>
      <c r="D17" s="6">
        <v>0.0</v>
      </c>
      <c r="E17" s="6">
        <v>0.0</v>
      </c>
      <c r="F17" s="6">
        <v>0.0</v>
      </c>
      <c r="G17" s="6">
        <v>0.0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  <c r="AD17" s="6">
        <v>0.0</v>
      </c>
      <c r="AE17" s="6">
        <v>0.0</v>
      </c>
      <c r="AF17" s="6">
        <v>0.0</v>
      </c>
      <c r="AG17" s="6">
        <v>0.0</v>
      </c>
      <c r="AH17" s="6">
        <v>1.0</v>
      </c>
      <c r="AI17" s="6">
        <v>1.0</v>
      </c>
      <c r="AJ17" s="6">
        <v>3.0</v>
      </c>
      <c r="AK17" s="17">
        <v>4.0</v>
      </c>
      <c r="AL17" s="17">
        <v>4.0</v>
      </c>
      <c r="AM17" s="17">
        <v>4.0</v>
      </c>
      <c r="AN17" s="17">
        <v>4.0</v>
      </c>
      <c r="AO17" s="17">
        <v>4.0</v>
      </c>
      <c r="AP17" s="17">
        <v>4.0</v>
      </c>
      <c r="AQ17" s="17">
        <v>4.0</v>
      </c>
      <c r="AR17" s="17">
        <v>4.0</v>
      </c>
      <c r="AS17" s="17">
        <v>5.0</v>
      </c>
      <c r="AT17" s="17">
        <v>6.0</v>
      </c>
      <c r="AU17" s="17">
        <v>7.0</v>
      </c>
      <c r="AV17" s="17">
        <v>7.0</v>
      </c>
      <c r="AW17" s="17">
        <v>7.0</v>
      </c>
      <c r="AX17" s="17">
        <v>8.0</v>
      </c>
      <c r="AY17" s="17">
        <v>8.0</v>
      </c>
      <c r="AZ17" s="17">
        <v>8.0</v>
      </c>
      <c r="BA17" s="17">
        <v>8.0</v>
      </c>
      <c r="BB17" s="17">
        <v>8.0</v>
      </c>
      <c r="BC17" s="17">
        <v>9.0</v>
      </c>
      <c r="BD17" s="17">
        <v>10.0</v>
      </c>
      <c r="BE17" s="17">
        <v>12.0</v>
      </c>
      <c r="BF17" s="17">
        <v>14.0</v>
      </c>
      <c r="BG17" s="17">
        <v>15.0</v>
      </c>
      <c r="BH17" s="17">
        <v>15.0</v>
      </c>
      <c r="BI17" s="17">
        <v>16.0</v>
      </c>
      <c r="BJ17" s="17">
        <v>17.0</v>
      </c>
      <c r="BK17" s="17">
        <v>18.0</v>
      </c>
      <c r="BL17" s="17">
        <v>20.0</v>
      </c>
      <c r="BM17" s="17"/>
    </row>
    <row r="18">
      <c r="A18" s="6" t="s">
        <v>32</v>
      </c>
      <c r="B18" s="6" t="s">
        <v>33</v>
      </c>
      <c r="C18" s="6">
        <v>0.0</v>
      </c>
      <c r="D18" s="6">
        <v>0.0</v>
      </c>
      <c r="E18" s="6">
        <v>0.0</v>
      </c>
      <c r="F18" s="6">
        <v>0.0</v>
      </c>
      <c r="G18" s="6">
        <v>0.0</v>
      </c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0.0</v>
      </c>
      <c r="AB18" s="6">
        <v>0.0</v>
      </c>
      <c r="AC18" s="6">
        <v>0.0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>
        <v>1.0</v>
      </c>
      <c r="AJ18" s="6">
        <v>1.0</v>
      </c>
      <c r="AK18" s="17">
        <v>1.0</v>
      </c>
      <c r="AL18" s="17">
        <v>2.0</v>
      </c>
      <c r="AM18" s="17">
        <v>2.0</v>
      </c>
      <c r="AN18" s="17">
        <v>4.0</v>
      </c>
      <c r="AO18" s="17">
        <v>5.0</v>
      </c>
      <c r="AP18" s="17">
        <v>7.0</v>
      </c>
      <c r="AQ18" s="17">
        <v>7.0</v>
      </c>
      <c r="AR18" s="17">
        <v>8.0</v>
      </c>
      <c r="AS18" s="17">
        <v>11.0</v>
      </c>
      <c r="AT18" s="17">
        <v>11.0</v>
      </c>
      <c r="AU18" s="17">
        <v>11.0</v>
      </c>
      <c r="AV18" s="17">
        <v>13.0</v>
      </c>
      <c r="AW18" s="17">
        <v>15.0</v>
      </c>
      <c r="AX18" s="17">
        <v>17.0</v>
      </c>
      <c r="AY18" s="17">
        <v>18.0</v>
      </c>
      <c r="AZ18" s="17">
        <v>19.0</v>
      </c>
      <c r="BA18" s="17">
        <v>20.0</v>
      </c>
      <c r="BB18" s="17">
        <v>23.0</v>
      </c>
      <c r="BC18" s="17">
        <v>24.0</v>
      </c>
      <c r="BD18" s="17">
        <v>25.0</v>
      </c>
      <c r="BE18" s="17">
        <v>27.0</v>
      </c>
      <c r="BF18" s="17">
        <v>28.0</v>
      </c>
      <c r="BG18" s="17">
        <v>29.0</v>
      </c>
      <c r="BH18" s="17">
        <v>34.0</v>
      </c>
      <c r="BI18" s="17">
        <v>38.0</v>
      </c>
      <c r="BJ18" s="17">
        <v>40.0</v>
      </c>
      <c r="BK18" s="17">
        <v>44.0</v>
      </c>
      <c r="BL18" s="17">
        <v>45.0</v>
      </c>
      <c r="BM18" s="17"/>
    </row>
    <row r="19">
      <c r="A19" s="6" t="s">
        <v>34</v>
      </c>
      <c r="B19" s="6" t="s">
        <v>35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17">
        <v>0.0</v>
      </c>
      <c r="AL19" s="17">
        <v>0.0</v>
      </c>
      <c r="AM19" s="17">
        <v>2.0</v>
      </c>
      <c r="AN19" s="17">
        <v>2.0</v>
      </c>
      <c r="AO19" s="17">
        <v>2.0</v>
      </c>
      <c r="AP19" s="17">
        <v>3.0</v>
      </c>
      <c r="AQ19" s="17">
        <v>4.0</v>
      </c>
      <c r="AR19" s="17">
        <v>4.0</v>
      </c>
      <c r="AS19" s="17">
        <v>4.0</v>
      </c>
      <c r="AT19" s="17">
        <v>4.0</v>
      </c>
      <c r="AU19" s="17">
        <v>4.0</v>
      </c>
      <c r="AV19" s="17">
        <v>4.0</v>
      </c>
      <c r="AW19" s="17">
        <v>4.0</v>
      </c>
      <c r="AX19" s="17">
        <v>4.0</v>
      </c>
      <c r="AY19" s="17">
        <v>4.0</v>
      </c>
      <c r="AZ19" s="17">
        <v>4.0</v>
      </c>
      <c r="BA19" s="17">
        <v>4.0</v>
      </c>
      <c r="BB19" s="17">
        <v>4.0</v>
      </c>
      <c r="BC19" s="17">
        <v>5.0</v>
      </c>
      <c r="BD19" s="17">
        <v>5.0</v>
      </c>
      <c r="BE19" s="17">
        <v>5.0</v>
      </c>
      <c r="BF19" s="17">
        <v>5.0</v>
      </c>
      <c r="BG19" s="17">
        <v>7.0</v>
      </c>
      <c r="BH19" s="17">
        <v>8.0</v>
      </c>
      <c r="BI19" s="17">
        <v>8.0</v>
      </c>
      <c r="BJ19" s="17">
        <v>9.0</v>
      </c>
      <c r="BK19" s="17">
        <v>9.0</v>
      </c>
      <c r="BL19" s="17">
        <v>10.0</v>
      </c>
      <c r="BM19" s="17"/>
    </row>
    <row r="20">
      <c r="A20" s="8" t="s">
        <v>36</v>
      </c>
      <c r="B20" s="8" t="s">
        <v>37</v>
      </c>
      <c r="C20" s="8">
        <f t="shared" ref="C20:K20" si="5">SUM(C11:C19)</f>
        <v>0</v>
      </c>
      <c r="D20" s="8">
        <f t="shared" si="5"/>
        <v>0</v>
      </c>
      <c r="E20" s="8">
        <f t="shared" si="5"/>
        <v>0</v>
      </c>
      <c r="F20" s="8">
        <f t="shared" si="5"/>
        <v>0</v>
      </c>
      <c r="G20" s="8">
        <f t="shared" si="5"/>
        <v>0</v>
      </c>
      <c r="H20" s="8">
        <f t="shared" si="5"/>
        <v>0</v>
      </c>
      <c r="I20" s="8">
        <f t="shared" si="5"/>
        <v>0</v>
      </c>
      <c r="J20" s="8">
        <f t="shared" si="5"/>
        <v>0</v>
      </c>
      <c r="K20" s="8">
        <f t="shared" si="5"/>
        <v>0</v>
      </c>
      <c r="L20" s="8">
        <v>0.0</v>
      </c>
      <c r="M20" s="8">
        <f t="shared" ref="M20:AJ20" si="6">SUM(M11:M19)</f>
        <v>0</v>
      </c>
      <c r="N20" s="8">
        <f t="shared" si="6"/>
        <v>0</v>
      </c>
      <c r="O20" s="8">
        <f t="shared" si="6"/>
        <v>0</v>
      </c>
      <c r="P20" s="8">
        <f t="shared" si="6"/>
        <v>0</v>
      </c>
      <c r="Q20" s="8">
        <f t="shared" si="6"/>
        <v>0</v>
      </c>
      <c r="R20" s="8">
        <f t="shared" si="6"/>
        <v>0</v>
      </c>
      <c r="S20" s="8">
        <f t="shared" si="6"/>
        <v>0</v>
      </c>
      <c r="T20" s="8">
        <f t="shared" si="6"/>
        <v>0</v>
      </c>
      <c r="U20" s="8">
        <f t="shared" si="6"/>
        <v>0</v>
      </c>
      <c r="V20" s="8">
        <f t="shared" si="6"/>
        <v>0</v>
      </c>
      <c r="W20" s="8">
        <f t="shared" si="6"/>
        <v>0</v>
      </c>
      <c r="X20" s="8">
        <f t="shared" si="6"/>
        <v>0</v>
      </c>
      <c r="Y20" s="8">
        <f t="shared" si="6"/>
        <v>0</v>
      </c>
      <c r="Z20" s="8">
        <f t="shared" si="6"/>
        <v>0</v>
      </c>
      <c r="AA20" s="8">
        <f t="shared" si="6"/>
        <v>0</v>
      </c>
      <c r="AB20" s="8">
        <f t="shared" si="6"/>
        <v>0</v>
      </c>
      <c r="AC20" s="8">
        <f t="shared" si="6"/>
        <v>0</v>
      </c>
      <c r="AD20" s="8">
        <f t="shared" si="6"/>
        <v>0</v>
      </c>
      <c r="AE20" s="8">
        <f t="shared" si="6"/>
        <v>1</v>
      </c>
      <c r="AF20" s="8">
        <f t="shared" si="6"/>
        <v>6</v>
      </c>
      <c r="AG20" s="8">
        <f t="shared" si="6"/>
        <v>7</v>
      </c>
      <c r="AH20" s="8">
        <f t="shared" si="6"/>
        <v>10</v>
      </c>
      <c r="AI20" s="8">
        <f t="shared" si="6"/>
        <v>13</v>
      </c>
      <c r="AJ20" s="8">
        <f t="shared" si="6"/>
        <v>17</v>
      </c>
      <c r="AK20" s="8">
        <f t="shared" ref="AK20:BM20" si="7">IF(ISBLANK(AK1),IFERROR(1/0),(SUM(AK11:AK19)))</f>
        <v>22</v>
      </c>
      <c r="AL20" s="8">
        <f t="shared" si="7"/>
        <v>27</v>
      </c>
      <c r="AM20" s="8">
        <f t="shared" si="7"/>
        <v>43</v>
      </c>
      <c r="AN20" s="8">
        <f t="shared" si="7"/>
        <v>51</v>
      </c>
      <c r="AO20" s="8">
        <f t="shared" si="7"/>
        <v>59</v>
      </c>
      <c r="AP20" s="8">
        <f t="shared" si="7"/>
        <v>78</v>
      </c>
      <c r="AQ20" s="8">
        <f t="shared" si="7"/>
        <v>92</v>
      </c>
      <c r="AR20" s="8">
        <f t="shared" si="7"/>
        <v>103</v>
      </c>
      <c r="AS20" s="8">
        <f t="shared" si="7"/>
        <v>141</v>
      </c>
      <c r="AT20" s="8">
        <f t="shared" si="7"/>
        <v>173</v>
      </c>
      <c r="AU20" s="8">
        <f t="shared" si="7"/>
        <v>194</v>
      </c>
      <c r="AV20" s="8">
        <f t="shared" si="7"/>
        <v>219</v>
      </c>
      <c r="AW20" s="8">
        <f t="shared" si="7"/>
        <v>246</v>
      </c>
      <c r="AX20" s="8">
        <f t="shared" si="7"/>
        <v>287</v>
      </c>
      <c r="AY20" s="8">
        <f t="shared" si="7"/>
        <v>326</v>
      </c>
      <c r="AZ20" s="8">
        <f t="shared" si="7"/>
        <v>377</v>
      </c>
      <c r="BA20" s="8">
        <f t="shared" si="7"/>
        <v>412</v>
      </c>
      <c r="BB20" s="8">
        <f t="shared" si="7"/>
        <v>479</v>
      </c>
      <c r="BC20" s="8">
        <f t="shared" si="7"/>
        <v>533</v>
      </c>
      <c r="BD20" s="8">
        <f t="shared" si="7"/>
        <v>579</v>
      </c>
      <c r="BE20" s="8">
        <f t="shared" si="7"/>
        <v>626</v>
      </c>
      <c r="BF20" s="8">
        <f t="shared" si="7"/>
        <v>681</v>
      </c>
      <c r="BG20" s="8">
        <f t="shared" si="7"/>
        <v>741</v>
      </c>
      <c r="BH20" s="8">
        <f t="shared" si="7"/>
        <v>832</v>
      </c>
      <c r="BI20" s="8">
        <f t="shared" si="7"/>
        <v>921</v>
      </c>
      <c r="BJ20" s="8">
        <f t="shared" si="7"/>
        <v>1002</v>
      </c>
      <c r="BK20" s="8">
        <f t="shared" si="7"/>
        <v>1079</v>
      </c>
      <c r="BL20" s="8">
        <f t="shared" si="7"/>
        <v>1200</v>
      </c>
      <c r="BM20" s="8" t="str">
        <f t="shared" si="7"/>
        <v/>
      </c>
    </row>
    <row r="21">
      <c r="A21" s="6" t="s">
        <v>38</v>
      </c>
      <c r="B21" s="6" t="s">
        <v>39</v>
      </c>
      <c r="C21" s="6">
        <v>0.0</v>
      </c>
      <c r="D21" s="6">
        <v>0.0</v>
      </c>
      <c r="E21" s="6">
        <v>0.0</v>
      </c>
      <c r="F21" s="6">
        <v>0.0</v>
      </c>
      <c r="G21" s="6">
        <v>0.0</v>
      </c>
      <c r="H21" s="6">
        <v>0.0</v>
      </c>
      <c r="I21" s="6">
        <v>0.0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  <c r="S21" s="6">
        <v>0.0</v>
      </c>
      <c r="T21" s="6">
        <v>0.0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>
        <v>0.0</v>
      </c>
      <c r="AJ21" s="6">
        <v>0.0</v>
      </c>
      <c r="AK21" s="17">
        <v>0.0</v>
      </c>
      <c r="AL21" s="17">
        <v>0.0</v>
      </c>
      <c r="AM21" s="17">
        <v>1.0</v>
      </c>
      <c r="AN21" s="17">
        <v>4.0</v>
      </c>
      <c r="AO21" s="17">
        <v>5.0</v>
      </c>
      <c r="AP21" s="17">
        <v>6.0</v>
      </c>
      <c r="AQ21" s="17">
        <v>6.0</v>
      </c>
      <c r="AR21" s="17">
        <v>6.0</v>
      </c>
      <c r="AS21" s="17">
        <v>6.0</v>
      </c>
      <c r="AT21" s="17">
        <v>6.0</v>
      </c>
      <c r="AU21" s="17">
        <v>7.0</v>
      </c>
      <c r="AV21" s="17">
        <v>9.0</v>
      </c>
      <c r="AW21" s="17">
        <v>9.0</v>
      </c>
      <c r="AX21" s="17">
        <v>14.0</v>
      </c>
      <c r="AY21" s="17">
        <v>17.0</v>
      </c>
      <c r="AZ21" s="17">
        <v>18.0</v>
      </c>
      <c r="BA21" s="17">
        <v>22.0</v>
      </c>
      <c r="BB21" s="17">
        <v>25.0</v>
      </c>
      <c r="BC21" s="17">
        <v>28.0</v>
      </c>
      <c r="BD21" s="17">
        <v>30.0</v>
      </c>
      <c r="BE21" s="17">
        <v>33.0</v>
      </c>
      <c r="BF21" s="17">
        <v>34.0</v>
      </c>
      <c r="BG21" s="17">
        <v>34.0</v>
      </c>
      <c r="BH21" s="17">
        <v>42.0</v>
      </c>
      <c r="BI21" s="17">
        <v>42.0</v>
      </c>
      <c r="BJ21" s="17">
        <v>47.0</v>
      </c>
      <c r="BK21" s="17">
        <v>51.0</v>
      </c>
      <c r="BL21" s="17">
        <v>57.0</v>
      </c>
      <c r="BM21" s="17"/>
    </row>
    <row r="22">
      <c r="A22" s="6" t="s">
        <v>40</v>
      </c>
      <c r="B22" s="6" t="s">
        <v>41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>
        <v>0.0</v>
      </c>
      <c r="AJ22" s="6">
        <v>1.0</v>
      </c>
      <c r="AK22" s="7">
        <v>2.0</v>
      </c>
      <c r="AL22" s="17">
        <v>3.0</v>
      </c>
      <c r="AM22" s="17">
        <v>4.0</v>
      </c>
      <c r="AN22" s="17">
        <v>6.0</v>
      </c>
      <c r="AO22" s="17">
        <v>6.0</v>
      </c>
      <c r="AP22" s="17">
        <v>6.0</v>
      </c>
      <c r="AQ22" s="17">
        <v>9.0</v>
      </c>
      <c r="AR22" s="17">
        <v>11.0</v>
      </c>
      <c r="AS22" s="17">
        <v>14.0</v>
      </c>
      <c r="AT22" s="17">
        <v>15.0</v>
      </c>
      <c r="AU22" s="17">
        <v>17.0</v>
      </c>
      <c r="AV22" s="17">
        <v>17.0</v>
      </c>
      <c r="AW22" s="17">
        <v>20.0</v>
      </c>
      <c r="AX22" s="17">
        <v>23.0</v>
      </c>
      <c r="AY22" s="17">
        <v>27.0</v>
      </c>
      <c r="AZ22" s="17">
        <v>30.0</v>
      </c>
      <c r="BA22" s="17">
        <v>33.0</v>
      </c>
      <c r="BB22" s="17">
        <v>35.0</v>
      </c>
      <c r="BC22" s="17">
        <v>39.0</v>
      </c>
      <c r="BD22" s="17">
        <v>39.0</v>
      </c>
      <c r="BE22" s="17">
        <v>41.0</v>
      </c>
      <c r="BF22" s="17">
        <v>44.0</v>
      </c>
      <c r="BG22" s="17">
        <v>47.0</v>
      </c>
      <c r="BH22" s="17">
        <v>51.0</v>
      </c>
      <c r="BI22" s="17">
        <v>54.0</v>
      </c>
      <c r="BJ22" s="17">
        <v>58.0</v>
      </c>
      <c r="BK22" s="17">
        <v>61.0</v>
      </c>
      <c r="BL22" s="17">
        <v>62.0</v>
      </c>
      <c r="BM22" s="17"/>
    </row>
    <row r="23">
      <c r="A23" s="6" t="s">
        <v>42</v>
      </c>
      <c r="B23" s="6" t="s">
        <v>43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2.0</v>
      </c>
      <c r="Z23" s="6">
        <v>2.0</v>
      </c>
      <c r="AA23" s="6">
        <v>3.0</v>
      </c>
      <c r="AB23" s="6">
        <v>3.0</v>
      </c>
      <c r="AC23" s="6">
        <v>4.0</v>
      </c>
      <c r="AD23" s="6">
        <v>6.0</v>
      </c>
      <c r="AE23" s="6">
        <v>6.0</v>
      </c>
      <c r="AF23" s="6">
        <v>9.0</v>
      </c>
      <c r="AG23" s="6">
        <v>10.0</v>
      </c>
      <c r="AH23" s="6">
        <v>13.0</v>
      </c>
      <c r="AI23" s="6">
        <v>17.0</v>
      </c>
      <c r="AJ23" s="6">
        <v>18.0</v>
      </c>
      <c r="AK23" s="17">
        <v>23.0</v>
      </c>
      <c r="AL23" s="17">
        <v>28.0</v>
      </c>
      <c r="AM23" s="17">
        <v>41.0</v>
      </c>
      <c r="AN23" s="17">
        <v>47.0</v>
      </c>
      <c r="AO23" s="17">
        <v>58.0</v>
      </c>
      <c r="AP23" s="17">
        <v>64.0</v>
      </c>
      <c r="AQ23" s="17">
        <v>71.0</v>
      </c>
      <c r="AR23" s="17">
        <v>89.0</v>
      </c>
      <c r="AS23" s="17">
        <v>106.0</v>
      </c>
      <c r="AT23" s="17">
        <v>122.0</v>
      </c>
      <c r="AU23" s="17">
        <v>147.0</v>
      </c>
      <c r="AV23" s="17">
        <v>155.0</v>
      </c>
      <c r="AW23" s="17">
        <v>170.0</v>
      </c>
      <c r="AX23" s="17">
        <v>188.0</v>
      </c>
      <c r="AY23" s="17">
        <v>224.0</v>
      </c>
      <c r="AZ23" s="17">
        <v>265.0</v>
      </c>
      <c r="BA23" s="17">
        <v>300.0</v>
      </c>
      <c r="BB23" s="17">
        <v>341.0</v>
      </c>
      <c r="BC23" s="17">
        <v>387.0</v>
      </c>
      <c r="BD23" s="17">
        <v>402.0</v>
      </c>
      <c r="BE23" s="17">
        <v>422.0</v>
      </c>
      <c r="BF23" s="17">
        <v>461.0</v>
      </c>
      <c r="BG23" s="17">
        <v>490.0</v>
      </c>
      <c r="BH23" s="17">
        <v>530.0</v>
      </c>
      <c r="BI23" s="17">
        <v>570.0</v>
      </c>
      <c r="BJ23" s="17">
        <v>615.0</v>
      </c>
      <c r="BK23" s="17">
        <v>645.0</v>
      </c>
      <c r="BL23" s="17">
        <v>677.0</v>
      </c>
      <c r="BM23" s="17"/>
    </row>
    <row r="24">
      <c r="A24" s="6" t="s">
        <v>44</v>
      </c>
      <c r="B24" s="6" t="s">
        <v>45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1.0</v>
      </c>
      <c r="X24" s="6">
        <v>4.0</v>
      </c>
      <c r="Y24" s="6">
        <v>4.0</v>
      </c>
      <c r="Z24" s="6">
        <v>9.0</v>
      </c>
      <c r="AA24" s="6">
        <v>15.0</v>
      </c>
      <c r="AB24" s="6">
        <v>22.0</v>
      </c>
      <c r="AC24" s="6">
        <v>30.0</v>
      </c>
      <c r="AD24" s="6">
        <v>40.0</v>
      </c>
      <c r="AE24" s="6">
        <v>48.0</v>
      </c>
      <c r="AF24" s="6">
        <v>58.0</v>
      </c>
      <c r="AG24" s="6">
        <v>68.0</v>
      </c>
      <c r="AH24" s="6">
        <v>84.0</v>
      </c>
      <c r="AI24" s="6">
        <v>98.0</v>
      </c>
      <c r="AJ24" s="6">
        <v>113.0</v>
      </c>
      <c r="AK24" s="17">
        <v>136.0</v>
      </c>
      <c r="AL24" s="17">
        <v>164.0</v>
      </c>
      <c r="AM24" s="17">
        <v>188.0</v>
      </c>
      <c r="AN24" s="17">
        <v>219.0</v>
      </c>
      <c r="AO24" s="17">
        <v>260.0</v>
      </c>
      <c r="AP24" s="17">
        <v>275.0</v>
      </c>
      <c r="AQ24" s="17">
        <v>304.0</v>
      </c>
      <c r="AR24" s="17">
        <v>371.0</v>
      </c>
      <c r="AS24" s="17">
        <v>428.0</v>
      </c>
      <c r="AT24" s="17">
        <v>496.0</v>
      </c>
      <c r="AU24" s="17">
        <v>540.0</v>
      </c>
      <c r="AV24" s="17">
        <v>560.0</v>
      </c>
      <c r="AW24" s="17">
        <v>588.0</v>
      </c>
      <c r="AX24" s="17">
        <v>608.0</v>
      </c>
      <c r="AY24" s="17">
        <v>695.0</v>
      </c>
      <c r="AZ24" s="17">
        <v>778.0</v>
      </c>
      <c r="BA24" s="17">
        <v>853.0</v>
      </c>
      <c r="BB24" s="17">
        <v>928.0</v>
      </c>
      <c r="BC24" s="17">
        <v>991.0</v>
      </c>
      <c r="BD24" s="17">
        <v>1015.0</v>
      </c>
      <c r="BE24" s="6">
        <v>1037.0</v>
      </c>
      <c r="BF24" s="17">
        <v>1093.0</v>
      </c>
      <c r="BG24" s="17">
        <v>1134.0</v>
      </c>
      <c r="BH24" s="17">
        <v>1345.0</v>
      </c>
      <c r="BI24" s="17">
        <v>1512.0</v>
      </c>
      <c r="BJ24" s="17">
        <v>1667.0</v>
      </c>
      <c r="BK24" s="17">
        <v>1700.0</v>
      </c>
      <c r="BL24" s="17">
        <v>1825.0</v>
      </c>
      <c r="BM24" s="17"/>
    </row>
    <row r="25">
      <c r="A25" s="8" t="s">
        <v>46</v>
      </c>
      <c r="B25" s="8" t="s">
        <v>47</v>
      </c>
      <c r="C25" s="8">
        <f t="shared" ref="C25:AJ25" si="8">SUM(C21:C24)</f>
        <v>0</v>
      </c>
      <c r="D25" s="8">
        <f t="shared" si="8"/>
        <v>0</v>
      </c>
      <c r="E25" s="8">
        <f t="shared" si="8"/>
        <v>0</v>
      </c>
      <c r="F25" s="8">
        <f t="shared" si="8"/>
        <v>0</v>
      </c>
      <c r="G25" s="8">
        <f t="shared" si="8"/>
        <v>0</v>
      </c>
      <c r="H25" s="8">
        <f t="shared" si="8"/>
        <v>0</v>
      </c>
      <c r="I25" s="8">
        <f t="shared" si="8"/>
        <v>0</v>
      </c>
      <c r="J25" s="8">
        <f t="shared" si="8"/>
        <v>0</v>
      </c>
      <c r="K25" s="8">
        <f t="shared" si="8"/>
        <v>0</v>
      </c>
      <c r="L25" s="8">
        <f t="shared" si="8"/>
        <v>0</v>
      </c>
      <c r="M25" s="8">
        <f t="shared" si="8"/>
        <v>0</v>
      </c>
      <c r="N25" s="8">
        <f t="shared" si="8"/>
        <v>0</v>
      </c>
      <c r="O25" s="8">
        <f t="shared" si="8"/>
        <v>0</v>
      </c>
      <c r="P25" s="8">
        <f t="shared" si="8"/>
        <v>0</v>
      </c>
      <c r="Q25" s="8">
        <f t="shared" si="8"/>
        <v>0</v>
      </c>
      <c r="R25" s="8">
        <f t="shared" si="8"/>
        <v>0</v>
      </c>
      <c r="S25" s="8">
        <f t="shared" si="8"/>
        <v>0</v>
      </c>
      <c r="T25" s="8">
        <f t="shared" si="8"/>
        <v>0</v>
      </c>
      <c r="U25" s="8">
        <f t="shared" si="8"/>
        <v>0</v>
      </c>
      <c r="V25" s="8">
        <f t="shared" si="8"/>
        <v>0</v>
      </c>
      <c r="W25" s="8">
        <f t="shared" si="8"/>
        <v>1</v>
      </c>
      <c r="X25" s="8">
        <f t="shared" si="8"/>
        <v>4</v>
      </c>
      <c r="Y25" s="8">
        <f t="shared" si="8"/>
        <v>6</v>
      </c>
      <c r="Z25" s="8">
        <f t="shared" si="8"/>
        <v>11</v>
      </c>
      <c r="AA25" s="8">
        <f t="shared" si="8"/>
        <v>18</v>
      </c>
      <c r="AB25" s="8">
        <f t="shared" si="8"/>
        <v>25</v>
      </c>
      <c r="AC25" s="8">
        <f t="shared" si="8"/>
        <v>34</v>
      </c>
      <c r="AD25" s="8">
        <f t="shared" si="8"/>
        <v>46</v>
      </c>
      <c r="AE25" s="8">
        <f t="shared" si="8"/>
        <v>54</v>
      </c>
      <c r="AF25" s="8">
        <f t="shared" si="8"/>
        <v>67</v>
      </c>
      <c r="AG25" s="8">
        <f t="shared" si="8"/>
        <v>78</v>
      </c>
      <c r="AH25" s="8">
        <f t="shared" si="8"/>
        <v>97</v>
      </c>
      <c r="AI25" s="8">
        <f t="shared" si="8"/>
        <v>115</v>
      </c>
      <c r="AJ25" s="8">
        <f t="shared" si="8"/>
        <v>132</v>
      </c>
      <c r="AK25" s="8">
        <f t="shared" ref="AK25:BM25" si="9">IF(ISBLANK(AK1),IFERROR(1/0),(SUM(AK21:AK24)))</f>
        <v>161</v>
      </c>
      <c r="AL25" s="8">
        <f t="shared" si="9"/>
        <v>195</v>
      </c>
      <c r="AM25" s="8">
        <f t="shared" si="9"/>
        <v>234</v>
      </c>
      <c r="AN25" s="8">
        <f t="shared" si="9"/>
        <v>276</v>
      </c>
      <c r="AO25" s="8">
        <f t="shared" si="9"/>
        <v>329</v>
      </c>
      <c r="AP25" s="8">
        <f t="shared" si="9"/>
        <v>351</v>
      </c>
      <c r="AQ25" s="8">
        <f t="shared" si="9"/>
        <v>390</v>
      </c>
      <c r="AR25" s="8">
        <f t="shared" si="9"/>
        <v>477</v>
      </c>
      <c r="AS25" s="8">
        <f t="shared" si="9"/>
        <v>554</v>
      </c>
      <c r="AT25" s="8">
        <f t="shared" si="9"/>
        <v>639</v>
      </c>
      <c r="AU25" s="8">
        <f t="shared" si="9"/>
        <v>711</v>
      </c>
      <c r="AV25" s="8">
        <f t="shared" si="9"/>
        <v>741</v>
      </c>
      <c r="AW25" s="8">
        <f t="shared" si="9"/>
        <v>787</v>
      </c>
      <c r="AX25" s="8">
        <f t="shared" si="9"/>
        <v>833</v>
      </c>
      <c r="AY25" s="8">
        <f t="shared" si="9"/>
        <v>963</v>
      </c>
      <c r="AZ25" s="8">
        <f t="shared" si="9"/>
        <v>1091</v>
      </c>
      <c r="BA25" s="8">
        <f t="shared" si="9"/>
        <v>1208</v>
      </c>
      <c r="BB25" s="8">
        <f t="shared" si="9"/>
        <v>1329</v>
      </c>
      <c r="BC25" s="8">
        <f t="shared" si="9"/>
        <v>1445</v>
      </c>
      <c r="BD25" s="8">
        <f t="shared" si="9"/>
        <v>1486</v>
      </c>
      <c r="BE25" s="8">
        <f t="shared" si="9"/>
        <v>1533</v>
      </c>
      <c r="BF25" s="8">
        <f t="shared" si="9"/>
        <v>1632</v>
      </c>
      <c r="BG25" s="8">
        <f t="shared" si="9"/>
        <v>1705</v>
      </c>
      <c r="BH25" s="8">
        <f t="shared" si="9"/>
        <v>1968</v>
      </c>
      <c r="BI25" s="8">
        <f t="shared" si="9"/>
        <v>2178</v>
      </c>
      <c r="BJ25" s="8">
        <f t="shared" si="9"/>
        <v>2387</v>
      </c>
      <c r="BK25" s="8">
        <f t="shared" si="9"/>
        <v>2457</v>
      </c>
      <c r="BL25" s="8">
        <f t="shared" si="9"/>
        <v>2621</v>
      </c>
      <c r="BM25" s="8" t="str">
        <f t="shared" si="9"/>
        <v/>
      </c>
    </row>
    <row r="26">
      <c r="A26" s="6" t="s">
        <v>48</v>
      </c>
      <c r="B26" s="6" t="s">
        <v>49</v>
      </c>
      <c r="C26" s="6">
        <v>0.0</v>
      </c>
      <c r="D26" s="6">
        <v>0.0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2.0</v>
      </c>
      <c r="AH26" s="6">
        <v>2.0</v>
      </c>
      <c r="AI26" s="6">
        <v>2.0</v>
      </c>
      <c r="AJ26" s="6">
        <v>3.0</v>
      </c>
      <c r="AK26" s="17">
        <v>3.0</v>
      </c>
      <c r="AL26" s="17">
        <v>3.0</v>
      </c>
      <c r="AM26" s="17">
        <v>4.0</v>
      </c>
      <c r="AN26" s="17">
        <v>4.0</v>
      </c>
      <c r="AO26" s="17">
        <v>6.0</v>
      </c>
      <c r="AP26" s="17">
        <v>9.0</v>
      </c>
      <c r="AQ26" s="17">
        <v>11.0</v>
      </c>
      <c r="AR26" s="17">
        <v>15.0</v>
      </c>
      <c r="AS26" s="17">
        <v>17.0</v>
      </c>
      <c r="AT26" s="17">
        <v>22.0</v>
      </c>
      <c r="AU26" s="17">
        <v>25.0</v>
      </c>
      <c r="AV26" s="17">
        <v>26.0</v>
      </c>
      <c r="AW26" s="17">
        <v>30.0</v>
      </c>
      <c r="AX26" s="17">
        <v>31.0</v>
      </c>
      <c r="AY26" s="17">
        <v>36.0</v>
      </c>
      <c r="AZ26" s="17">
        <v>38.0</v>
      </c>
      <c r="BA26" s="17">
        <v>41.0</v>
      </c>
      <c r="BB26" s="17">
        <v>42.0</v>
      </c>
      <c r="BC26" s="17">
        <v>46.0</v>
      </c>
      <c r="BD26" s="17">
        <v>48.0</v>
      </c>
      <c r="BE26" s="17">
        <v>51.0</v>
      </c>
      <c r="BF26" s="17">
        <v>51.0</v>
      </c>
      <c r="BG26" s="17">
        <v>57.0</v>
      </c>
      <c r="BH26" s="17">
        <v>60.0</v>
      </c>
      <c r="BI26" s="17">
        <v>64.0</v>
      </c>
      <c r="BJ26" s="17">
        <v>69.0</v>
      </c>
      <c r="BK26" s="17">
        <v>72.0</v>
      </c>
      <c r="BL26" s="17">
        <v>75.0</v>
      </c>
      <c r="BM26" s="17"/>
    </row>
    <row r="27">
      <c r="A27" s="6" t="s">
        <v>50</v>
      </c>
      <c r="B27" s="6" t="s">
        <v>51</v>
      </c>
      <c r="C27" s="6">
        <v>0.0</v>
      </c>
      <c r="D27" s="6">
        <v>0.0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1.0</v>
      </c>
      <c r="AF27" s="6">
        <v>1.0</v>
      </c>
      <c r="AG27" s="6">
        <v>1.0</v>
      </c>
      <c r="AH27" s="6">
        <v>1.0</v>
      </c>
      <c r="AI27" s="6">
        <v>1.0</v>
      </c>
      <c r="AJ27" s="6">
        <v>3.0</v>
      </c>
      <c r="AK27" s="7">
        <v>4.0</v>
      </c>
      <c r="AL27" s="17">
        <v>4.0</v>
      </c>
      <c r="AM27" s="17">
        <v>5.0</v>
      </c>
      <c r="AN27" s="17">
        <v>5.0</v>
      </c>
      <c r="AO27" s="17">
        <v>6.0</v>
      </c>
      <c r="AP27" s="17">
        <v>7.0</v>
      </c>
      <c r="AQ27" s="17">
        <v>7.0</v>
      </c>
      <c r="AR27" s="17">
        <v>8.0</v>
      </c>
      <c r="AS27" s="17">
        <v>9.0</v>
      </c>
      <c r="AT27" s="17">
        <v>12.0</v>
      </c>
      <c r="AU27" s="17">
        <v>14.0</v>
      </c>
      <c r="AV27" s="17">
        <v>15.0</v>
      </c>
      <c r="AW27" s="17">
        <v>16.0</v>
      </c>
      <c r="AX27" s="17">
        <v>16.0</v>
      </c>
      <c r="AY27" s="17">
        <v>18.0</v>
      </c>
      <c r="AZ27" s="17">
        <v>19.0</v>
      </c>
      <c r="BA27" s="17">
        <v>19.0</v>
      </c>
      <c r="BB27" s="17">
        <v>22.0</v>
      </c>
      <c r="BC27" s="17">
        <v>24.0</v>
      </c>
      <c r="BD27" s="17">
        <v>24.0</v>
      </c>
      <c r="BE27" s="17">
        <v>27.0</v>
      </c>
      <c r="BF27" s="17">
        <v>27.0</v>
      </c>
      <c r="BG27" s="17">
        <v>27.0</v>
      </c>
      <c r="BH27" s="17">
        <v>29.0</v>
      </c>
      <c r="BI27" s="17">
        <v>31.0</v>
      </c>
      <c r="BJ27" s="17">
        <v>34.0</v>
      </c>
      <c r="BK27" s="17">
        <v>35.0</v>
      </c>
      <c r="BL27" s="17">
        <v>42.0</v>
      </c>
      <c r="BM27" s="17"/>
    </row>
    <row r="28">
      <c r="A28" s="6" t="s">
        <v>52</v>
      </c>
      <c r="B28" s="6" t="s">
        <v>53</v>
      </c>
      <c r="C28" s="6">
        <v>0.0</v>
      </c>
      <c r="D28" s="6">
        <v>0.0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1.0</v>
      </c>
      <c r="AG28" s="6">
        <v>2.0</v>
      </c>
      <c r="AH28" s="6">
        <v>2.0</v>
      </c>
      <c r="AI28" s="6">
        <v>2.0</v>
      </c>
      <c r="AJ28" s="6">
        <v>1.0</v>
      </c>
      <c r="AK28" s="17">
        <v>2.0</v>
      </c>
      <c r="AL28" s="17">
        <v>2.0</v>
      </c>
      <c r="AM28" s="17">
        <v>2.0</v>
      </c>
      <c r="AN28" s="17">
        <v>5.0</v>
      </c>
      <c r="AO28" s="17">
        <v>5.0</v>
      </c>
      <c r="AP28" s="17">
        <v>10.0</v>
      </c>
      <c r="AQ28" s="17">
        <v>10.0</v>
      </c>
      <c r="AR28" s="17">
        <v>11.0</v>
      </c>
      <c r="AS28" s="17">
        <v>15.0</v>
      </c>
      <c r="AT28" s="17">
        <v>17.0</v>
      </c>
      <c r="AU28" s="17">
        <v>18.0</v>
      </c>
      <c r="AV28" s="17">
        <v>21.0</v>
      </c>
      <c r="AW28" s="17">
        <v>24.0</v>
      </c>
      <c r="AX28" s="17">
        <v>24.0</v>
      </c>
      <c r="AY28" s="17">
        <v>26.0</v>
      </c>
      <c r="AZ28" s="17">
        <v>28.0</v>
      </c>
      <c r="BA28" s="17">
        <v>29.0</v>
      </c>
      <c r="BB28" s="17">
        <v>30.0</v>
      </c>
      <c r="BC28" s="17">
        <v>31.0</v>
      </c>
      <c r="BD28" s="17">
        <v>32.0</v>
      </c>
      <c r="BE28" s="17">
        <v>35.0</v>
      </c>
      <c r="BF28" s="17">
        <v>35.0</v>
      </c>
      <c r="BG28" s="17">
        <v>37.0</v>
      </c>
      <c r="BH28" s="17">
        <v>39.0</v>
      </c>
      <c r="BI28" s="17">
        <v>42.0</v>
      </c>
      <c r="BJ28" s="17">
        <v>42.0</v>
      </c>
      <c r="BK28" s="17">
        <v>42.0</v>
      </c>
      <c r="BL28" s="17">
        <v>43.0</v>
      </c>
      <c r="BM28" s="17"/>
    </row>
    <row r="29">
      <c r="A29" s="8" t="s">
        <v>54</v>
      </c>
      <c r="B29" s="8" t="s">
        <v>55</v>
      </c>
      <c r="C29" s="8">
        <f t="shared" ref="C29:AJ29" si="10">SUM(C26:C28)</f>
        <v>0</v>
      </c>
      <c r="D29" s="8">
        <f t="shared" si="10"/>
        <v>0</v>
      </c>
      <c r="E29" s="8">
        <f t="shared" si="10"/>
        <v>0</v>
      </c>
      <c r="F29" s="8">
        <f t="shared" si="10"/>
        <v>0</v>
      </c>
      <c r="G29" s="8">
        <f t="shared" si="10"/>
        <v>0</v>
      </c>
      <c r="H29" s="8">
        <f t="shared" si="10"/>
        <v>0</v>
      </c>
      <c r="I29" s="8">
        <f t="shared" si="10"/>
        <v>0</v>
      </c>
      <c r="J29" s="8">
        <f t="shared" si="10"/>
        <v>0</v>
      </c>
      <c r="K29" s="8">
        <f t="shared" si="10"/>
        <v>0</v>
      </c>
      <c r="L29" s="8">
        <f t="shared" si="10"/>
        <v>0</v>
      </c>
      <c r="M29" s="8">
        <f t="shared" si="10"/>
        <v>0</v>
      </c>
      <c r="N29" s="8">
        <f t="shared" si="10"/>
        <v>0</v>
      </c>
      <c r="O29" s="8">
        <f t="shared" si="10"/>
        <v>0</v>
      </c>
      <c r="P29" s="8">
        <f t="shared" si="10"/>
        <v>0</v>
      </c>
      <c r="Q29" s="8">
        <f t="shared" si="10"/>
        <v>0</v>
      </c>
      <c r="R29" s="8">
        <f t="shared" si="10"/>
        <v>0</v>
      </c>
      <c r="S29" s="8">
        <f t="shared" si="10"/>
        <v>0</v>
      </c>
      <c r="T29" s="8">
        <f t="shared" si="10"/>
        <v>0</v>
      </c>
      <c r="U29" s="8">
        <f t="shared" si="10"/>
        <v>0</v>
      </c>
      <c r="V29" s="8">
        <f t="shared" si="10"/>
        <v>0</v>
      </c>
      <c r="W29" s="8">
        <f t="shared" si="10"/>
        <v>0</v>
      </c>
      <c r="X29" s="8">
        <f t="shared" si="10"/>
        <v>0</v>
      </c>
      <c r="Y29" s="8">
        <f t="shared" si="10"/>
        <v>0</v>
      </c>
      <c r="Z29" s="8">
        <f t="shared" si="10"/>
        <v>0</v>
      </c>
      <c r="AA29" s="8">
        <f t="shared" si="10"/>
        <v>0</v>
      </c>
      <c r="AB29" s="8">
        <f t="shared" si="10"/>
        <v>0</v>
      </c>
      <c r="AC29" s="8">
        <f t="shared" si="10"/>
        <v>0</v>
      </c>
      <c r="AD29" s="8">
        <f t="shared" si="10"/>
        <v>0</v>
      </c>
      <c r="AE29" s="8">
        <f t="shared" si="10"/>
        <v>1</v>
      </c>
      <c r="AF29" s="8">
        <f t="shared" si="10"/>
        <v>2</v>
      </c>
      <c r="AG29" s="8">
        <f t="shared" si="10"/>
        <v>5</v>
      </c>
      <c r="AH29" s="8">
        <f t="shared" si="10"/>
        <v>5</v>
      </c>
      <c r="AI29" s="8">
        <f t="shared" si="10"/>
        <v>5</v>
      </c>
      <c r="AJ29" s="8">
        <f t="shared" si="10"/>
        <v>7</v>
      </c>
      <c r="AK29" s="8">
        <f t="shared" ref="AK29:BM29" si="11">IF(ISBLANK(AK1),IFERROR(1/0),(SUM(AK26:AK28)))</f>
        <v>9</v>
      </c>
      <c r="AL29" s="8">
        <f t="shared" si="11"/>
        <v>9</v>
      </c>
      <c r="AM29" s="8">
        <f t="shared" si="11"/>
        <v>11</v>
      </c>
      <c r="AN29" s="8">
        <f t="shared" si="11"/>
        <v>14</v>
      </c>
      <c r="AO29" s="8">
        <f t="shared" si="11"/>
        <v>17</v>
      </c>
      <c r="AP29" s="8">
        <f t="shared" si="11"/>
        <v>26</v>
      </c>
      <c r="AQ29" s="8">
        <f t="shared" si="11"/>
        <v>28</v>
      </c>
      <c r="AR29" s="8">
        <f t="shared" si="11"/>
        <v>34</v>
      </c>
      <c r="AS29" s="8">
        <f t="shared" si="11"/>
        <v>41</v>
      </c>
      <c r="AT29" s="8">
        <f t="shared" si="11"/>
        <v>51</v>
      </c>
      <c r="AU29" s="8">
        <f t="shared" si="11"/>
        <v>57</v>
      </c>
      <c r="AV29" s="8">
        <f t="shared" si="11"/>
        <v>62</v>
      </c>
      <c r="AW29" s="8">
        <f t="shared" si="11"/>
        <v>70</v>
      </c>
      <c r="AX29" s="8">
        <f t="shared" si="11"/>
        <v>71</v>
      </c>
      <c r="AY29" s="8">
        <f t="shared" si="11"/>
        <v>80</v>
      </c>
      <c r="AZ29" s="8">
        <f t="shared" si="11"/>
        <v>85</v>
      </c>
      <c r="BA29" s="8">
        <f t="shared" si="11"/>
        <v>89</v>
      </c>
      <c r="BB29" s="8">
        <f t="shared" si="11"/>
        <v>94</v>
      </c>
      <c r="BC29" s="8">
        <f t="shared" si="11"/>
        <v>101</v>
      </c>
      <c r="BD29" s="8">
        <f t="shared" si="11"/>
        <v>104</v>
      </c>
      <c r="BE29" s="8">
        <f t="shared" si="11"/>
        <v>113</v>
      </c>
      <c r="BF29" s="8">
        <f t="shared" si="11"/>
        <v>113</v>
      </c>
      <c r="BG29" s="8">
        <f t="shared" si="11"/>
        <v>121</v>
      </c>
      <c r="BH29" s="8">
        <f t="shared" si="11"/>
        <v>128</v>
      </c>
      <c r="BI29" s="8">
        <f t="shared" si="11"/>
        <v>137</v>
      </c>
      <c r="BJ29" s="8">
        <f t="shared" si="11"/>
        <v>145</v>
      </c>
      <c r="BK29" s="8">
        <f t="shared" si="11"/>
        <v>149</v>
      </c>
      <c r="BL29" s="8">
        <f t="shared" si="11"/>
        <v>160</v>
      </c>
      <c r="BM29" s="8" t="str">
        <f t="shared" si="11"/>
        <v/>
      </c>
    </row>
    <row r="30">
      <c r="A30" s="6" t="s">
        <v>56</v>
      </c>
      <c r="B30" s="6" t="s">
        <v>57</v>
      </c>
      <c r="C30" s="6">
        <v>0.0</v>
      </c>
      <c r="D30" s="6">
        <v>0.0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>
        <v>1.0</v>
      </c>
      <c r="AJ30" s="6">
        <v>1.0</v>
      </c>
      <c r="AK30" s="17">
        <v>3.0</v>
      </c>
      <c r="AL30" s="17">
        <v>3.0</v>
      </c>
      <c r="AM30" s="17">
        <v>4.0</v>
      </c>
      <c r="AN30" s="17">
        <v>5.0</v>
      </c>
      <c r="AO30" s="17">
        <v>7.0</v>
      </c>
      <c r="AP30" s="17">
        <v>7.0</v>
      </c>
      <c r="AQ30" s="17">
        <v>10.0</v>
      </c>
      <c r="AR30" s="17">
        <v>12.0</v>
      </c>
      <c r="AS30" s="17">
        <v>12.0</v>
      </c>
      <c r="AT30" s="17">
        <v>13.0</v>
      </c>
      <c r="AU30" s="17">
        <v>14.0</v>
      </c>
      <c r="AV30" s="17">
        <v>14.0</v>
      </c>
      <c r="AW30" s="17">
        <v>14.0</v>
      </c>
      <c r="AX30" s="17">
        <v>15.0</v>
      </c>
      <c r="AY30" s="17">
        <v>17.0</v>
      </c>
      <c r="AZ30" s="17">
        <v>17.0</v>
      </c>
      <c r="BA30" s="17">
        <v>20.0</v>
      </c>
      <c r="BB30" s="17">
        <v>20.0</v>
      </c>
      <c r="BC30" s="17">
        <v>24.0</v>
      </c>
      <c r="BD30" s="17">
        <v>24.0</v>
      </c>
      <c r="BE30" s="17">
        <v>24.0</v>
      </c>
      <c r="BF30" s="17">
        <v>24.0</v>
      </c>
      <c r="BG30" s="17">
        <v>25.0</v>
      </c>
      <c r="BH30" s="17">
        <v>25.0</v>
      </c>
      <c r="BI30" s="17">
        <v>26.0</v>
      </c>
      <c r="BJ30" s="17">
        <v>26.0</v>
      </c>
      <c r="BK30" s="17">
        <v>27.0</v>
      </c>
      <c r="BL30" s="17">
        <v>27.0</v>
      </c>
      <c r="BM30" s="17"/>
    </row>
    <row r="31">
      <c r="A31" s="6" t="s">
        <v>58</v>
      </c>
      <c r="B31" s="6" t="s">
        <v>59</v>
      </c>
      <c r="C31" s="6">
        <v>0.0</v>
      </c>
      <c r="D31" s="6">
        <v>0.0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1.0</v>
      </c>
      <c r="AG31" s="6">
        <v>1.0</v>
      </c>
      <c r="AH31" s="6">
        <v>1.0</v>
      </c>
      <c r="AI31" s="6">
        <v>1.0</v>
      </c>
      <c r="AJ31" s="6">
        <v>1.0</v>
      </c>
      <c r="AK31" s="7">
        <v>1.0</v>
      </c>
      <c r="AL31" s="17">
        <v>1.0</v>
      </c>
      <c r="AM31" s="17">
        <v>1.0</v>
      </c>
      <c r="AN31" s="17">
        <v>2.0</v>
      </c>
      <c r="AO31" s="17">
        <v>2.0</v>
      </c>
      <c r="AP31" s="17">
        <v>3.0</v>
      </c>
      <c r="AQ31" s="17">
        <v>5.0</v>
      </c>
      <c r="AR31" s="17">
        <v>5.0</v>
      </c>
      <c r="AS31" s="17">
        <v>7.0</v>
      </c>
      <c r="AT31" s="17">
        <v>7.0</v>
      </c>
      <c r="AU31" s="17">
        <v>8.0</v>
      </c>
      <c r="AV31" s="17">
        <v>10.0</v>
      </c>
      <c r="AW31" s="17">
        <v>14.0</v>
      </c>
      <c r="AX31" s="17">
        <v>15.0</v>
      </c>
      <c r="AY31" s="17">
        <v>15.0</v>
      </c>
      <c r="AZ31" s="17">
        <v>15.0</v>
      </c>
      <c r="BA31" s="17">
        <v>16.0</v>
      </c>
      <c r="BB31" s="17">
        <v>16.0</v>
      </c>
      <c r="BC31" s="17">
        <v>18.0</v>
      </c>
      <c r="BD31" s="17">
        <v>18.0</v>
      </c>
      <c r="BE31" s="17">
        <v>19.0</v>
      </c>
      <c r="BF31" s="17">
        <v>19.0</v>
      </c>
      <c r="BG31" s="17">
        <v>21.0</v>
      </c>
      <c r="BH31" s="17">
        <v>23.0</v>
      </c>
      <c r="BI31" s="17">
        <v>24.0</v>
      </c>
      <c r="BJ31" s="17">
        <v>25.0</v>
      </c>
      <c r="BK31" s="17">
        <v>25.0</v>
      </c>
      <c r="BL31" s="17">
        <v>26.0</v>
      </c>
      <c r="BM31" s="17"/>
    </row>
    <row r="32">
      <c r="A32" s="6" t="s">
        <v>60</v>
      </c>
      <c r="B32" s="6" t="s">
        <v>61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>
        <v>0.0</v>
      </c>
      <c r="AJ32" s="6">
        <v>0.0</v>
      </c>
      <c r="AK32" s="17">
        <v>0.0</v>
      </c>
      <c r="AL32" s="17">
        <v>0.0</v>
      </c>
      <c r="AM32" s="17">
        <v>0.0</v>
      </c>
      <c r="AN32" s="17">
        <v>1.0</v>
      </c>
      <c r="AO32" s="17">
        <v>1.0</v>
      </c>
      <c r="AP32" s="17">
        <v>1.0</v>
      </c>
      <c r="AQ32" s="17">
        <v>1.0</v>
      </c>
      <c r="AR32" s="17">
        <v>1.0</v>
      </c>
      <c r="AS32" s="17">
        <v>1.0</v>
      </c>
      <c r="AT32" s="17">
        <v>2.0</v>
      </c>
      <c r="AU32" s="17">
        <v>2.0</v>
      </c>
      <c r="AV32" s="17">
        <v>3.0</v>
      </c>
      <c r="AW32" s="17">
        <v>3.0</v>
      </c>
      <c r="AX32" s="17">
        <v>4.0</v>
      </c>
      <c r="AY32" s="17">
        <v>4.0</v>
      </c>
      <c r="AZ32" s="17">
        <v>4.0</v>
      </c>
      <c r="BA32" s="17">
        <v>5.0</v>
      </c>
      <c r="BB32" s="17">
        <v>5.0</v>
      </c>
      <c r="BC32" s="17">
        <v>5.0</v>
      </c>
      <c r="BD32" s="17">
        <v>5.0</v>
      </c>
      <c r="BE32" s="17">
        <v>6.0</v>
      </c>
      <c r="BF32" s="17">
        <v>6.0</v>
      </c>
      <c r="BG32" s="17">
        <v>6.0</v>
      </c>
      <c r="BH32" s="17">
        <v>7.0</v>
      </c>
      <c r="BI32" s="17">
        <v>8.0</v>
      </c>
      <c r="BJ32" s="17">
        <v>9.0</v>
      </c>
      <c r="BK32" s="17">
        <v>9.0</v>
      </c>
      <c r="BL32" s="17">
        <v>10.0</v>
      </c>
      <c r="BM32" s="17"/>
    </row>
    <row r="33">
      <c r="A33" s="6" t="s">
        <v>62</v>
      </c>
      <c r="B33" s="6" t="s">
        <v>63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>
        <v>0.0</v>
      </c>
      <c r="AJ33" s="6">
        <v>0.0</v>
      </c>
      <c r="AK33" s="17">
        <v>1.0</v>
      </c>
      <c r="AL33" s="17">
        <v>1.0</v>
      </c>
      <c r="AM33" s="17">
        <v>1.0</v>
      </c>
      <c r="AN33" s="17">
        <v>1.0</v>
      </c>
      <c r="AO33" s="17">
        <v>1.0</v>
      </c>
      <c r="AP33" s="17">
        <v>1.0</v>
      </c>
      <c r="AQ33" s="17">
        <v>1.0</v>
      </c>
      <c r="AR33" s="17">
        <v>2.0</v>
      </c>
      <c r="AS33" s="17">
        <v>2.0</v>
      </c>
      <c r="AT33" s="17">
        <v>2.0</v>
      </c>
      <c r="AU33" s="17">
        <v>2.0</v>
      </c>
      <c r="AV33" s="17">
        <v>2.0</v>
      </c>
      <c r="AW33" s="17">
        <v>2.0</v>
      </c>
      <c r="AX33" s="17">
        <v>4.0</v>
      </c>
      <c r="AY33" s="17">
        <v>4.0</v>
      </c>
      <c r="AZ33" s="17">
        <v>4.0</v>
      </c>
      <c r="BA33" s="17">
        <v>5.0</v>
      </c>
      <c r="BB33" s="17">
        <v>5.0</v>
      </c>
      <c r="BC33" s="17">
        <v>5.0</v>
      </c>
      <c r="BD33" s="17">
        <v>5.0</v>
      </c>
      <c r="BE33" s="17">
        <v>5.0</v>
      </c>
      <c r="BF33" s="17">
        <v>6.0</v>
      </c>
      <c r="BG33" s="17">
        <v>6.0</v>
      </c>
      <c r="BH33" s="17">
        <v>7.0</v>
      </c>
      <c r="BI33" s="17">
        <v>7.0</v>
      </c>
      <c r="BJ33" s="17">
        <v>7.0</v>
      </c>
      <c r="BK33" s="17">
        <v>7.0</v>
      </c>
      <c r="BL33" s="17">
        <v>9.0</v>
      </c>
      <c r="BM33" s="17"/>
    </row>
    <row r="34">
      <c r="A34" s="8" t="s">
        <v>64</v>
      </c>
      <c r="B34" s="8" t="s">
        <v>65</v>
      </c>
      <c r="C34" s="8">
        <f t="shared" ref="C34:AJ34" si="12">SUM(C30:C33)</f>
        <v>0</v>
      </c>
      <c r="D34" s="8">
        <f t="shared" si="12"/>
        <v>0</v>
      </c>
      <c r="E34" s="8">
        <f t="shared" si="12"/>
        <v>0</v>
      </c>
      <c r="F34" s="8">
        <f t="shared" si="12"/>
        <v>0</v>
      </c>
      <c r="G34" s="8">
        <f t="shared" si="12"/>
        <v>0</v>
      </c>
      <c r="H34" s="8">
        <f t="shared" si="12"/>
        <v>0</v>
      </c>
      <c r="I34" s="8">
        <f t="shared" si="12"/>
        <v>0</v>
      </c>
      <c r="J34" s="8">
        <f t="shared" si="12"/>
        <v>0</v>
      </c>
      <c r="K34" s="8">
        <f t="shared" si="12"/>
        <v>0</v>
      </c>
      <c r="L34" s="8">
        <f t="shared" si="12"/>
        <v>0</v>
      </c>
      <c r="M34" s="8">
        <f t="shared" si="12"/>
        <v>0</v>
      </c>
      <c r="N34" s="8">
        <f t="shared" si="12"/>
        <v>0</v>
      </c>
      <c r="O34" s="8">
        <f t="shared" si="12"/>
        <v>0</v>
      </c>
      <c r="P34" s="8">
        <f t="shared" si="12"/>
        <v>0</v>
      </c>
      <c r="Q34" s="8">
        <f t="shared" si="12"/>
        <v>0</v>
      </c>
      <c r="R34" s="8">
        <f t="shared" si="12"/>
        <v>0</v>
      </c>
      <c r="S34" s="8">
        <f t="shared" si="12"/>
        <v>0</v>
      </c>
      <c r="T34" s="8">
        <f t="shared" si="12"/>
        <v>0</v>
      </c>
      <c r="U34" s="8">
        <f t="shared" si="12"/>
        <v>0</v>
      </c>
      <c r="V34" s="8">
        <f t="shared" si="12"/>
        <v>0</v>
      </c>
      <c r="W34" s="8">
        <f t="shared" si="12"/>
        <v>0</v>
      </c>
      <c r="X34" s="8">
        <f t="shared" si="12"/>
        <v>0</v>
      </c>
      <c r="Y34" s="8">
        <f t="shared" si="12"/>
        <v>0</v>
      </c>
      <c r="Z34" s="8">
        <f t="shared" si="12"/>
        <v>0</v>
      </c>
      <c r="AA34" s="8">
        <f t="shared" si="12"/>
        <v>0</v>
      </c>
      <c r="AB34" s="8">
        <f t="shared" si="12"/>
        <v>0</v>
      </c>
      <c r="AC34" s="8">
        <f t="shared" si="12"/>
        <v>0</v>
      </c>
      <c r="AD34" s="8">
        <f t="shared" si="12"/>
        <v>0</v>
      </c>
      <c r="AE34" s="8">
        <f t="shared" si="12"/>
        <v>0</v>
      </c>
      <c r="AF34" s="8">
        <f t="shared" si="12"/>
        <v>1</v>
      </c>
      <c r="AG34" s="8">
        <f t="shared" si="12"/>
        <v>1</v>
      </c>
      <c r="AH34" s="8">
        <f t="shared" si="12"/>
        <v>1</v>
      </c>
      <c r="AI34" s="8">
        <f t="shared" si="12"/>
        <v>2</v>
      </c>
      <c r="AJ34" s="8">
        <f t="shared" si="12"/>
        <v>2</v>
      </c>
      <c r="AK34" s="8">
        <f t="shared" ref="AK34:BM34" si="13">IF(ISBLANK(AK1),IFERROR(1/0),(SUM(AK30:AK33)))</f>
        <v>5</v>
      </c>
      <c r="AL34" s="8">
        <f t="shared" si="13"/>
        <v>5</v>
      </c>
      <c r="AM34" s="8">
        <f t="shared" si="13"/>
        <v>6</v>
      </c>
      <c r="AN34" s="8">
        <f t="shared" si="13"/>
        <v>9</v>
      </c>
      <c r="AO34" s="8">
        <f t="shared" si="13"/>
        <v>11</v>
      </c>
      <c r="AP34" s="8">
        <f t="shared" si="13"/>
        <v>12</v>
      </c>
      <c r="AQ34" s="8">
        <f t="shared" si="13"/>
        <v>17</v>
      </c>
      <c r="AR34" s="8">
        <f t="shared" si="13"/>
        <v>20</v>
      </c>
      <c r="AS34" s="8">
        <f t="shared" si="13"/>
        <v>22</v>
      </c>
      <c r="AT34" s="8">
        <f t="shared" si="13"/>
        <v>24</v>
      </c>
      <c r="AU34" s="8">
        <f t="shared" si="13"/>
        <v>26</v>
      </c>
      <c r="AV34" s="8">
        <f t="shared" si="13"/>
        <v>29</v>
      </c>
      <c r="AW34" s="8">
        <f t="shared" si="13"/>
        <v>33</v>
      </c>
      <c r="AX34" s="8">
        <f t="shared" si="13"/>
        <v>38</v>
      </c>
      <c r="AY34" s="8">
        <f t="shared" si="13"/>
        <v>40</v>
      </c>
      <c r="AZ34" s="8">
        <f t="shared" si="13"/>
        <v>40</v>
      </c>
      <c r="BA34" s="8">
        <f t="shared" si="13"/>
        <v>46</v>
      </c>
      <c r="BB34" s="8">
        <f t="shared" si="13"/>
        <v>46</v>
      </c>
      <c r="BC34" s="8">
        <f t="shared" si="13"/>
        <v>52</v>
      </c>
      <c r="BD34" s="8">
        <f t="shared" si="13"/>
        <v>52</v>
      </c>
      <c r="BE34" s="8">
        <f t="shared" si="13"/>
        <v>54</v>
      </c>
      <c r="BF34" s="8">
        <f t="shared" si="13"/>
        <v>55</v>
      </c>
      <c r="BG34" s="8">
        <f t="shared" si="13"/>
        <v>58</v>
      </c>
      <c r="BH34" s="8">
        <f t="shared" si="13"/>
        <v>62</v>
      </c>
      <c r="BI34" s="8">
        <f t="shared" si="13"/>
        <v>65</v>
      </c>
      <c r="BJ34" s="8">
        <f t="shared" si="13"/>
        <v>67</v>
      </c>
      <c r="BK34" s="8">
        <f t="shared" si="13"/>
        <v>68</v>
      </c>
      <c r="BL34" s="8">
        <f t="shared" si="13"/>
        <v>72</v>
      </c>
      <c r="BM34" s="8" t="str">
        <f t="shared" si="13"/>
        <v/>
      </c>
    </row>
  </sheetData>
  <conditionalFormatting sqref="C2:AE104 AF2:AJ34 AK3:BM9 AK11:BM19 AK21:BM24 AK26:BM34">
    <cfRule type="cellIs" dxfId="0" priority="1" operator="equal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CCC"/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5.71"/>
    <col customWidth="1" min="3" max="14" width="5.29"/>
    <col customWidth="1" min="15" max="33" width="5.71"/>
    <col customWidth="1" min="34" max="65" width="5.29"/>
  </cols>
  <sheetData>
    <row r="1">
      <c r="A1" s="2" t="str">
        <f>IFERROR(__xludf.DUMMYFUNCTION("FILTER(deaths!1:1, true)"),"")</f>
        <v/>
      </c>
      <c r="B1" s="1" t="str">
        <f>IFERROR(__xludf.DUMMYFUNCTION("""COMPUTED_VALUE"""),"")</f>
        <v/>
      </c>
      <c r="C1" s="2">
        <f>IFERROR(__xludf.DUMMYFUNCTION("""COMPUTED_VALUE"""),43887.0)</f>
        <v>43887</v>
      </c>
      <c r="D1" s="2">
        <f>IFERROR(__xludf.DUMMYFUNCTION("""COMPUTED_VALUE"""),43888.0)</f>
        <v>43888</v>
      </c>
      <c r="E1" s="2">
        <f>IFERROR(__xludf.DUMMYFUNCTION("""COMPUTED_VALUE"""),43889.0)</f>
        <v>43889</v>
      </c>
      <c r="F1" s="2">
        <f>IFERROR(__xludf.DUMMYFUNCTION("""COMPUTED_VALUE"""),43890.0)</f>
        <v>43890</v>
      </c>
      <c r="G1" s="2">
        <f>IFERROR(__xludf.DUMMYFUNCTION("""COMPUTED_VALUE"""),43891.0)</f>
        <v>43891</v>
      </c>
      <c r="H1" s="2">
        <f>IFERROR(__xludf.DUMMYFUNCTION("""COMPUTED_VALUE"""),43892.0)</f>
        <v>43892</v>
      </c>
      <c r="I1" s="2">
        <f>IFERROR(__xludf.DUMMYFUNCTION("""COMPUTED_VALUE"""),43893.0)</f>
        <v>43893</v>
      </c>
      <c r="J1" s="2">
        <f>IFERROR(__xludf.DUMMYFUNCTION("""COMPUTED_VALUE"""),43894.0)</f>
        <v>43894</v>
      </c>
      <c r="K1" s="2">
        <f>IFERROR(__xludf.DUMMYFUNCTION("""COMPUTED_VALUE"""),43895.0)</f>
        <v>43895</v>
      </c>
      <c r="L1" s="2">
        <f>IFERROR(__xludf.DUMMYFUNCTION("""COMPUTED_VALUE"""),43896.0)</f>
        <v>43896</v>
      </c>
      <c r="M1" s="2">
        <f>IFERROR(__xludf.DUMMYFUNCTION("""COMPUTED_VALUE"""),43897.0)</f>
        <v>43897</v>
      </c>
      <c r="N1" s="2">
        <f>IFERROR(__xludf.DUMMYFUNCTION("""COMPUTED_VALUE"""),43898.0)</f>
        <v>43898</v>
      </c>
      <c r="O1" s="2">
        <f>IFERROR(__xludf.DUMMYFUNCTION("""COMPUTED_VALUE"""),43899.0)</f>
        <v>43899</v>
      </c>
      <c r="P1" s="2">
        <f>IFERROR(__xludf.DUMMYFUNCTION("""COMPUTED_VALUE"""),43900.0)</f>
        <v>43900</v>
      </c>
      <c r="Q1" s="2">
        <f>IFERROR(__xludf.DUMMYFUNCTION("""COMPUTED_VALUE"""),43901.0)</f>
        <v>43901</v>
      </c>
      <c r="R1" s="2">
        <f>IFERROR(__xludf.DUMMYFUNCTION("""COMPUTED_VALUE"""),43902.0)</f>
        <v>43902</v>
      </c>
      <c r="S1" s="2">
        <f>IFERROR(__xludf.DUMMYFUNCTION("""COMPUTED_VALUE"""),43903.0)</f>
        <v>43903</v>
      </c>
      <c r="T1" s="15">
        <f>IFERROR(__xludf.DUMMYFUNCTION("""COMPUTED_VALUE"""),43904.0)</f>
        <v>43904</v>
      </c>
      <c r="U1" s="15">
        <f>IFERROR(__xludf.DUMMYFUNCTION("""COMPUTED_VALUE"""),43905.0)</f>
        <v>43905</v>
      </c>
      <c r="V1" s="15">
        <f>IFERROR(__xludf.DUMMYFUNCTION("""COMPUTED_VALUE"""),43906.0)</f>
        <v>43906</v>
      </c>
      <c r="W1" s="15">
        <f>IFERROR(__xludf.DUMMYFUNCTION("""COMPUTED_VALUE"""),43907.0)</f>
        <v>43907</v>
      </c>
      <c r="X1" s="15">
        <f>IFERROR(__xludf.DUMMYFUNCTION("""COMPUTED_VALUE"""),43908.0)</f>
        <v>43908</v>
      </c>
      <c r="Y1" s="15">
        <f>IFERROR(__xludf.DUMMYFUNCTION("""COMPUTED_VALUE"""),43909.0)</f>
        <v>43909</v>
      </c>
      <c r="Z1" s="15">
        <f>IFERROR(__xludf.DUMMYFUNCTION("""COMPUTED_VALUE"""),43910.0)</f>
        <v>43910</v>
      </c>
      <c r="AA1" s="15">
        <f>IFERROR(__xludf.DUMMYFUNCTION("""COMPUTED_VALUE"""),43911.0)</f>
        <v>43911</v>
      </c>
      <c r="AB1" s="15">
        <f>IFERROR(__xludf.DUMMYFUNCTION("""COMPUTED_VALUE"""),43912.0)</f>
        <v>43912</v>
      </c>
      <c r="AC1" s="15">
        <f>IFERROR(__xludf.DUMMYFUNCTION("""COMPUTED_VALUE"""),43913.0)</f>
        <v>43913</v>
      </c>
      <c r="AD1" s="15">
        <f>IFERROR(__xludf.DUMMYFUNCTION("""COMPUTED_VALUE"""),43914.0)</f>
        <v>43914</v>
      </c>
      <c r="AE1" s="15">
        <f>IFERROR(__xludf.DUMMYFUNCTION("""COMPUTED_VALUE"""),43915.0)</f>
        <v>43915</v>
      </c>
      <c r="AF1" s="15">
        <f>IFERROR(__xludf.DUMMYFUNCTION("""COMPUTED_VALUE"""),43916.0)</f>
        <v>43916</v>
      </c>
      <c r="AG1" s="15">
        <f>IFERROR(__xludf.DUMMYFUNCTION("""COMPUTED_VALUE"""),43917.0)</f>
        <v>43917</v>
      </c>
      <c r="AH1" s="15">
        <f>IFERROR(__xludf.DUMMYFUNCTION("""COMPUTED_VALUE"""),43918.0)</f>
        <v>43918</v>
      </c>
      <c r="AI1" s="15">
        <f>IFERROR(__xludf.DUMMYFUNCTION("""COMPUTED_VALUE"""),43919.0)</f>
        <v>43919</v>
      </c>
      <c r="AJ1" s="15">
        <f>IFERROR(__xludf.DUMMYFUNCTION("""COMPUTED_VALUE"""),43920.0)</f>
        <v>43920</v>
      </c>
      <c r="AK1" s="15">
        <f>IFERROR(__xludf.DUMMYFUNCTION("""COMPUTED_VALUE"""),43921.0)</f>
        <v>43921</v>
      </c>
      <c r="AL1" s="15">
        <f>IFERROR(__xludf.DUMMYFUNCTION("""COMPUTED_VALUE"""),43922.0)</f>
        <v>43922</v>
      </c>
      <c r="AM1" s="15">
        <f>IFERROR(__xludf.DUMMYFUNCTION("""COMPUTED_VALUE"""),43923.0)</f>
        <v>43923</v>
      </c>
      <c r="AN1" s="15">
        <f>IFERROR(__xludf.DUMMYFUNCTION("""COMPUTED_VALUE"""),43924.0)</f>
        <v>43924</v>
      </c>
      <c r="AO1" s="15">
        <f>IFERROR(__xludf.DUMMYFUNCTION("""COMPUTED_VALUE"""),43925.0)</f>
        <v>43925</v>
      </c>
      <c r="AP1" s="15">
        <f>IFERROR(__xludf.DUMMYFUNCTION("""COMPUTED_VALUE"""),43926.0)</f>
        <v>43926</v>
      </c>
      <c r="AQ1" s="15">
        <f>IFERROR(__xludf.DUMMYFUNCTION("""COMPUTED_VALUE"""),43927.0)</f>
        <v>43927</v>
      </c>
      <c r="AR1" s="15">
        <f>IFERROR(__xludf.DUMMYFUNCTION("""COMPUTED_VALUE"""),43928.0)</f>
        <v>43928</v>
      </c>
      <c r="AS1" s="15">
        <f>IFERROR(__xludf.DUMMYFUNCTION("""COMPUTED_VALUE"""),43929.0)</f>
        <v>43929</v>
      </c>
      <c r="AT1" s="15">
        <f>IFERROR(__xludf.DUMMYFUNCTION("""COMPUTED_VALUE"""),43930.0)</f>
        <v>43930</v>
      </c>
      <c r="AU1" s="15">
        <f>IFERROR(__xludf.DUMMYFUNCTION("""COMPUTED_VALUE"""),43931.0)</f>
        <v>43931</v>
      </c>
      <c r="AV1" s="15">
        <f>IFERROR(__xludf.DUMMYFUNCTION("""COMPUTED_VALUE"""),43932.0)</f>
        <v>43932</v>
      </c>
      <c r="AW1" s="15">
        <f>IFERROR(__xludf.DUMMYFUNCTION("""COMPUTED_VALUE"""),43933.0)</f>
        <v>43933</v>
      </c>
      <c r="AX1" s="15">
        <f>IFERROR(__xludf.DUMMYFUNCTION("""COMPUTED_VALUE"""),43934.0)</f>
        <v>43934</v>
      </c>
      <c r="AY1" s="15">
        <f>IFERROR(__xludf.DUMMYFUNCTION("""COMPUTED_VALUE"""),43935.0)</f>
        <v>43935</v>
      </c>
      <c r="AZ1" s="15">
        <f>IFERROR(__xludf.DUMMYFUNCTION("""COMPUTED_VALUE"""),43936.0)</f>
        <v>43936</v>
      </c>
      <c r="BA1" s="15">
        <f>IFERROR(__xludf.DUMMYFUNCTION("""COMPUTED_VALUE"""),43937.0)</f>
        <v>43937</v>
      </c>
      <c r="BB1" s="15">
        <f>IFERROR(__xludf.DUMMYFUNCTION("""COMPUTED_VALUE"""),43938.0)</f>
        <v>43938</v>
      </c>
      <c r="BC1" s="15">
        <f>IFERROR(__xludf.DUMMYFUNCTION("""COMPUTED_VALUE"""),43939.0)</f>
        <v>43939</v>
      </c>
      <c r="BD1" s="15">
        <f>IFERROR(__xludf.DUMMYFUNCTION("""COMPUTED_VALUE"""),43940.0)</f>
        <v>43940</v>
      </c>
      <c r="BE1" s="15">
        <f>IFERROR(__xludf.DUMMYFUNCTION("""COMPUTED_VALUE"""),43941.0)</f>
        <v>43941</v>
      </c>
      <c r="BF1" s="15">
        <f>IFERROR(__xludf.DUMMYFUNCTION("""COMPUTED_VALUE"""),43942.0)</f>
        <v>43942</v>
      </c>
      <c r="BG1" s="15">
        <f>IFERROR(__xludf.DUMMYFUNCTION("""COMPUTED_VALUE"""),43943.0)</f>
        <v>43943</v>
      </c>
      <c r="BH1" s="15">
        <f>IFERROR(__xludf.DUMMYFUNCTION("""COMPUTED_VALUE"""),43944.0)</f>
        <v>43944</v>
      </c>
      <c r="BI1" s="15">
        <f>IFERROR(__xludf.DUMMYFUNCTION("""COMPUTED_VALUE"""),43945.0)</f>
        <v>43945</v>
      </c>
      <c r="BJ1" s="15">
        <f>IFERROR(__xludf.DUMMYFUNCTION("""COMPUTED_VALUE"""),43946.0)</f>
        <v>43946</v>
      </c>
      <c r="BK1" s="15">
        <f>IFERROR(__xludf.DUMMYFUNCTION("""COMPUTED_VALUE"""),43947.0)</f>
        <v>43947</v>
      </c>
      <c r="BL1" s="15">
        <f>IFERROR(__xludf.DUMMYFUNCTION("""COMPUTED_VALUE"""),43948.0)</f>
        <v>43948</v>
      </c>
      <c r="BM1" s="15" t="str">
        <f>IFERROR(__xludf.DUMMYFUNCTION("""COMPUTED_VALUE"""),"")</f>
        <v/>
      </c>
    </row>
    <row r="2">
      <c r="A2" s="4" t="s">
        <v>0</v>
      </c>
      <c r="B2" s="4" t="s">
        <v>1</v>
      </c>
      <c r="C2" s="4">
        <f>SUM(C34,C29,C25,C20,C10)</f>
        <v>0</v>
      </c>
      <c r="D2" s="4">
        <f>IF(ISBLANK(D1),IFERROR(1/0),(deaths!D2-deaths!C2))</f>
        <v>0</v>
      </c>
      <c r="E2" s="4">
        <f>IF(ISBLANK(E1),IFERROR(1/0),(deaths!E2-deaths!D2))</f>
        <v>0</v>
      </c>
      <c r="F2" s="4">
        <f>IF(ISBLANK(F1),IFERROR(1/0),(deaths!F2-deaths!E2))</f>
        <v>0</v>
      </c>
      <c r="G2" s="4">
        <f>IF(ISBLANK(G1),IFERROR(1/0),(deaths!G2-deaths!F2))</f>
        <v>0</v>
      </c>
      <c r="H2" s="4">
        <f>IF(ISBLANK(H1),IFERROR(1/0),(deaths!H2-deaths!G2))</f>
        <v>0</v>
      </c>
      <c r="I2" s="4">
        <f>IF(ISBLANK(I1),IFERROR(1/0),(deaths!I2-deaths!H2))</f>
        <v>0</v>
      </c>
      <c r="J2" s="4">
        <f>IF(ISBLANK(J1),IFERROR(1/0),(deaths!J2-deaths!I2))</f>
        <v>0</v>
      </c>
      <c r="K2" s="4">
        <f>IF(ISBLANK(K1),IFERROR(1/0),(deaths!K2-deaths!J2))</f>
        <v>0</v>
      </c>
      <c r="L2" s="4">
        <f>IF(ISBLANK(L1),IFERROR(1/0),(deaths!L2-deaths!K2))</f>
        <v>0</v>
      </c>
      <c r="M2" s="4">
        <f>IF(ISBLANK(M1),IFERROR(1/0),(deaths!M2-deaths!L2))</f>
        <v>0</v>
      </c>
      <c r="N2" s="4">
        <f>IF(ISBLANK(N1),IFERROR(1/0),(deaths!N2-deaths!M2))</f>
        <v>0</v>
      </c>
      <c r="O2" s="4">
        <f>IF(ISBLANK(O1),IFERROR(1/0),(deaths!O2-deaths!N2))</f>
        <v>0</v>
      </c>
      <c r="P2" s="4">
        <f>IF(ISBLANK(P1),IFERROR(1/0),(deaths!P2-deaths!O2))</f>
        <v>0</v>
      </c>
      <c r="Q2" s="4">
        <f>IF(ISBLANK(Q1),IFERROR(1/0),(deaths!Q2-deaths!P2))</f>
        <v>0</v>
      </c>
      <c r="R2" s="4">
        <f>IF(ISBLANK(R1),IFERROR(1/0),(deaths!R2-deaths!Q2))</f>
        <v>0</v>
      </c>
      <c r="S2" s="4">
        <f>IF(ISBLANK(S1),IFERROR(1/0),(deaths!S2-deaths!R2))</f>
        <v>0</v>
      </c>
      <c r="T2" s="4">
        <f>IF(ISBLANK(T1),IFERROR(1/0),(deaths!T2-deaths!S2))</f>
        <v>0</v>
      </c>
      <c r="U2" s="4">
        <f>IF(ISBLANK(U1),IFERROR(1/0),(deaths!U2-deaths!T2))</f>
        <v>0</v>
      </c>
      <c r="V2" s="4">
        <f>IF(ISBLANK(V1),IFERROR(1/0),(deaths!V2-deaths!U2))</f>
        <v>0</v>
      </c>
      <c r="W2" s="4">
        <f>IF(ISBLANK(W1),IFERROR(1/0),(deaths!W2-deaths!V2))</f>
        <v>1</v>
      </c>
      <c r="X2" s="4">
        <f>IF(ISBLANK(X1),IFERROR(1/0),(deaths!X2-deaths!W2))</f>
        <v>3</v>
      </c>
      <c r="Y2" s="4">
        <f>IF(ISBLANK(Y1),IFERROR(1/0),(deaths!Y2-deaths!X2))</f>
        <v>2</v>
      </c>
      <c r="Z2" s="4">
        <f>IF(ISBLANK(Z1),IFERROR(1/0),(deaths!Z2-deaths!Y2))</f>
        <v>5</v>
      </c>
      <c r="AA2" s="4">
        <f>IF(ISBLANK(AA1),IFERROR(1/0),(deaths!AA2-deaths!Z2))</f>
        <v>7</v>
      </c>
      <c r="AB2" s="4">
        <f>IF(ISBLANK(AB1),IFERROR(1/0),(deaths!AB2-deaths!AA2))</f>
        <v>7</v>
      </c>
      <c r="AC2" s="4">
        <f>IF(ISBLANK(AC1),IFERROR(1/0),(deaths!AC2-deaths!AB2))</f>
        <v>9</v>
      </c>
      <c r="AD2" s="4">
        <f>IF(ISBLANK(AD1),IFERROR(1/0),(deaths!AD2-deaths!AC2))</f>
        <v>12</v>
      </c>
      <c r="AE2" s="4">
        <f>IF(ISBLANK(AE1),IFERROR(1/0),(deaths!AE2-deaths!AD2))</f>
        <v>11</v>
      </c>
      <c r="AF2" s="4">
        <f>IF(ISBLANK(AF1),IFERROR(1/0),(deaths!AF2-deaths!AE2))</f>
        <v>20</v>
      </c>
      <c r="AG2" s="4">
        <f>IF(ISBLANK(AG1),IFERROR(1/0),(deaths!AG2-deaths!AF2))</f>
        <v>15</v>
      </c>
      <c r="AH2" s="4">
        <f>IF(ISBLANK(AH1),IFERROR(1/0),(deaths!AH2-deaths!AG2))</f>
        <v>22</v>
      </c>
      <c r="AI2" s="4">
        <f>IF(ISBLANK(AI1),IFERROR(1/0),(deaths!AI2-deaths!AH2))</f>
        <v>22</v>
      </c>
      <c r="AJ2" s="4">
        <f>IF(ISBLANK(AJ1),IFERROR(1/0),(deaths!AJ2-deaths!AI2))</f>
        <v>23</v>
      </c>
      <c r="AK2" s="4">
        <f>IF(ISBLANK(AK1),IFERROR(1/0),(deaths!AK2-deaths!AJ2))</f>
        <v>42</v>
      </c>
      <c r="AL2" s="4">
        <f>IF(ISBLANK(AL1),IFERROR(1/0),(deaths!AL2-deaths!AK2))</f>
        <v>39</v>
      </c>
      <c r="AM2" s="4">
        <f>IF(ISBLANK(AM1),IFERROR(1/0),(deaths!AM2-deaths!AL2))</f>
        <v>59</v>
      </c>
      <c r="AN2" s="4">
        <f>IF(ISBLANK(AN1),IFERROR(1/0),(deaths!AN2-deaths!AM2))</f>
        <v>60</v>
      </c>
      <c r="AO2" s="4">
        <f>IF(ISBLANK(AO1),IFERROR(1/0),(deaths!AO2-deaths!AN2))</f>
        <v>73</v>
      </c>
      <c r="AP2" s="4">
        <f>IF(ISBLANK(AP1),IFERROR(1/0),(deaths!AP2-deaths!AO2))</f>
        <v>54</v>
      </c>
      <c r="AQ2" s="4">
        <f>IF(ISBLANK(AQ1),IFERROR(1/0),(deaths!AQ2-deaths!AP2))</f>
        <v>67</v>
      </c>
      <c r="AR2" s="4">
        <f>IF(ISBLANK(AR1),IFERROR(1/0),(deaths!AR2-deaths!AQ2))</f>
        <v>114</v>
      </c>
      <c r="AS2" s="4">
        <f>IF(ISBLANK(AS1),IFERROR(1/0),(deaths!AS2-deaths!AR2))</f>
        <v>133</v>
      </c>
      <c r="AT2" s="4">
        <f>IF(ISBLANK(AT1),IFERROR(1/0),(deaths!AT2-deaths!AS2))</f>
        <v>141</v>
      </c>
      <c r="AU2" s="4">
        <f>IF(ISBLANK(AU1),IFERROR(1/0),(deaths!AU2-deaths!AT2))</f>
        <v>115</v>
      </c>
      <c r="AV2" s="4">
        <f>IF(ISBLANK(AV1),IFERROR(1/0),(deaths!AV2-deaths!AU2))</f>
        <v>68</v>
      </c>
      <c r="AW2" s="4">
        <f>IF(ISBLANK(AW1),IFERROR(1/0),(deaths!AW2-deaths!AV2))</f>
        <v>99</v>
      </c>
      <c r="AX2" s="4">
        <f>IF(ISBLANK(AX1),IFERROR(1/0),(deaths!AX2-deaths!AW2))</f>
        <v>105</v>
      </c>
      <c r="AY2" s="4">
        <f>IF(ISBLANK(AY1),IFERROR(1/0),(deaths!AY2-deaths!AX2))</f>
        <v>204</v>
      </c>
      <c r="AZ2" s="4">
        <f>IF(ISBLANK(AZ1),IFERROR(1/0),(deaths!AZ2-deaths!AY2))</f>
        <v>204</v>
      </c>
      <c r="BA2" s="4">
        <f>IF(ISBLANK(BA1),IFERROR(1/0),(deaths!BA2-deaths!AZ2))</f>
        <v>188</v>
      </c>
      <c r="BB2" s="4">
        <f>IF(ISBLANK(BB1),IFERROR(1/0),(deaths!BB2-deaths!BA2))</f>
        <v>217</v>
      </c>
      <c r="BC2" s="4">
        <f>IF(ISBLANK(BC1),IFERROR(1/0),(deaths!BC2-deaths!BB2))</f>
        <v>206</v>
      </c>
      <c r="BD2" s="4">
        <f>IF(ISBLANK(BD1),IFERROR(1/0),(deaths!BD2-deaths!BC2))</f>
        <v>115</v>
      </c>
      <c r="BE2" s="4">
        <f>IF(ISBLANK(BE1),IFERROR(1/0),(deaths!BE2-deaths!BD2))</f>
        <v>113</v>
      </c>
      <c r="BF2" s="4">
        <f>IF(ISBLANK(BF1),IFERROR(1/0),(deaths!BF2-deaths!BE2))</f>
        <v>166</v>
      </c>
      <c r="BG2" s="4">
        <f>IF(ISBLANK(BG1),IFERROR(1/0),(deaths!BG2-deaths!BF2))</f>
        <v>165</v>
      </c>
      <c r="BH2" s="4">
        <f>IF(ISBLANK(BH1),IFERROR(1/0),(deaths!BH2-deaths!BG2))</f>
        <v>407</v>
      </c>
      <c r="BI2" s="4">
        <f>IF(ISBLANK(BI1),IFERROR(1/0),(deaths!BI2-deaths!BH2))</f>
        <v>357</v>
      </c>
      <c r="BJ2" s="4">
        <f>IF(ISBLANK(BJ1),IFERROR(1/0),(deaths!BJ2-deaths!BI2))</f>
        <v>346</v>
      </c>
      <c r="BK2" s="4">
        <f>IF(ISBLANK(BK1),IFERROR(1/0),(deaths!BK2-deaths!BJ2))</f>
        <v>189</v>
      </c>
      <c r="BL2" s="4">
        <f>IF(ISBLANK(BL1),IFERROR(1/0),(deaths!BL2-deaths!BK2))</f>
        <v>338</v>
      </c>
      <c r="BM2" s="4" t="str">
        <f>IF(ISBLANK(BM1),IFERROR(1/0),(deaths!BM2-deaths!BL2))</f>
        <v/>
      </c>
    </row>
    <row r="3">
      <c r="A3" s="6" t="s">
        <v>2</v>
      </c>
      <c r="B3" s="6" t="s">
        <v>3</v>
      </c>
      <c r="C3" s="6">
        <v>0.0</v>
      </c>
      <c r="D3" s="6">
        <f>IF(ISBLANK(D2),IFERROR(1/0),(deaths!D3-deaths!C3))</f>
        <v>0</v>
      </c>
      <c r="E3" s="6">
        <f>IF(ISBLANK(E2),IFERROR(1/0),(deaths!E3-deaths!D3))</f>
        <v>0</v>
      </c>
      <c r="F3" s="6">
        <f>IF(ISBLANK(F2),IFERROR(1/0),(deaths!F3-deaths!E3))</f>
        <v>0</v>
      </c>
      <c r="G3" s="6">
        <f>IF(ISBLANK(G2),IFERROR(1/0),(deaths!G3-deaths!F3))</f>
        <v>0</v>
      </c>
      <c r="H3" s="6">
        <f>IF(ISBLANK(H2),IFERROR(1/0),(deaths!H3-deaths!G3))</f>
        <v>0</v>
      </c>
      <c r="I3" s="6">
        <f>IF(ISBLANK(I2),IFERROR(1/0),(deaths!I3-deaths!H3))</f>
        <v>0</v>
      </c>
      <c r="J3" s="6">
        <f>IF(ISBLANK(J2),IFERROR(1/0),(deaths!J3-deaths!I3))</f>
        <v>0</v>
      </c>
      <c r="K3" s="6">
        <f>IF(ISBLANK(K2),IFERROR(1/0),(deaths!K3-deaths!J3))</f>
        <v>0</v>
      </c>
      <c r="L3" s="6">
        <f>IF(ISBLANK(L2),IFERROR(1/0),(deaths!L3-deaths!K3))</f>
        <v>0</v>
      </c>
      <c r="M3" s="6">
        <f>IF(ISBLANK(M2),IFERROR(1/0),(deaths!M3-deaths!L3))</f>
        <v>0</v>
      </c>
      <c r="N3" s="6">
        <f>IF(ISBLANK(N2),IFERROR(1/0),(deaths!N3-deaths!M3))</f>
        <v>0</v>
      </c>
      <c r="O3" s="6">
        <f>IF(ISBLANK(O2),IFERROR(1/0),(deaths!O3-deaths!N3))</f>
        <v>0</v>
      </c>
      <c r="P3" s="6">
        <f>IF(ISBLANK(P2),IFERROR(1/0),(deaths!P3-deaths!O3))</f>
        <v>0</v>
      </c>
      <c r="Q3" s="6">
        <f>IF(ISBLANK(Q2),IFERROR(1/0),(deaths!Q3-deaths!P3))</f>
        <v>0</v>
      </c>
      <c r="R3" s="6">
        <f>IF(ISBLANK(R2),IFERROR(1/0),(deaths!R3-deaths!Q3))</f>
        <v>0</v>
      </c>
      <c r="S3" s="6">
        <f>IF(ISBLANK(S2),IFERROR(1/0),(deaths!S3-deaths!R3))</f>
        <v>0</v>
      </c>
      <c r="T3" s="6">
        <f>IF(ISBLANK(T2),IFERROR(1/0),(deaths!T3-deaths!S3))</f>
        <v>0</v>
      </c>
      <c r="U3" s="6">
        <f>IF(ISBLANK(U2),IFERROR(1/0),(deaths!U3-deaths!T3))</f>
        <v>0</v>
      </c>
      <c r="V3" s="6">
        <f>IF(ISBLANK(V2),IFERROR(1/0),(deaths!V3-deaths!U3))</f>
        <v>0</v>
      </c>
      <c r="W3" s="6">
        <f>IF(ISBLANK(W2),IFERROR(1/0),(deaths!W3-deaths!V3))</f>
        <v>0</v>
      </c>
      <c r="X3" s="6">
        <f>IF(ISBLANK(X2),IFERROR(1/0),(deaths!X3-deaths!W3))</f>
        <v>0</v>
      </c>
      <c r="Y3" s="6">
        <f>IF(ISBLANK(Y2),IFERROR(1/0),(deaths!Y3-deaths!X3))</f>
        <v>0</v>
      </c>
      <c r="Z3" s="6">
        <f>IF(ISBLANK(Z2),IFERROR(1/0),(deaths!Z3-deaths!Y3))</f>
        <v>0</v>
      </c>
      <c r="AA3" s="6">
        <f>IF(ISBLANK(AA2),IFERROR(1/0),(deaths!AA3-deaths!Z3))</f>
        <v>0</v>
      </c>
      <c r="AB3" s="6">
        <f>IF(ISBLANK(AB2),IFERROR(1/0),(deaths!AB3-deaths!AA3))</f>
        <v>0</v>
      </c>
      <c r="AC3" s="6">
        <f>IF(ISBLANK(AC2),IFERROR(1/0),(deaths!AC3-deaths!AB3))</f>
        <v>0</v>
      </c>
      <c r="AD3" s="6">
        <f>IF(ISBLANK(AD2),IFERROR(1/0),(deaths!AD3-deaths!AC3))</f>
        <v>0</v>
      </c>
      <c r="AE3" s="6">
        <f>IF(ISBLANK(AE2),IFERROR(1/0),(deaths!AE3-deaths!AD3))</f>
        <v>0</v>
      </c>
      <c r="AF3" s="6">
        <f>IF(ISBLANK(AF2),IFERROR(1/0),(deaths!AF3-deaths!AE3))</f>
        <v>0</v>
      </c>
      <c r="AG3" s="6">
        <f>IF(ISBLANK(AG2),IFERROR(1/0),(deaths!AG3-deaths!AF3))</f>
        <v>0</v>
      </c>
      <c r="AH3" s="6">
        <f>IF(ISBLANK(AH2),IFERROR(1/0),(deaths!AH3-deaths!AG3))</f>
        <v>0</v>
      </c>
      <c r="AI3" s="6">
        <f>IF(ISBLANK(AI2),IFERROR(1/0),(deaths!AI3-deaths!AH3))</f>
        <v>0</v>
      </c>
      <c r="AJ3" s="6">
        <f>IF(ISBLANK(AJ2),IFERROR(1/0),(deaths!AJ3-deaths!AI3))</f>
        <v>0</v>
      </c>
      <c r="AK3" s="6">
        <f>IF(ISBLANK(AK2),IFERROR(1/0),(deaths!AK3-deaths!AJ3))</f>
        <v>0</v>
      </c>
      <c r="AL3" s="6">
        <f>IF(ISBLANK(AL2),IFERROR(1/0),(deaths!AL3-deaths!AK3))</f>
        <v>0</v>
      </c>
      <c r="AM3" s="6">
        <f>IF(ISBLANK(AM2),IFERROR(1/0),(deaths!AM3-deaths!AL3))</f>
        <v>0</v>
      </c>
      <c r="AN3" s="6">
        <f>IF(ISBLANK(AN2),IFERROR(1/0),(deaths!AN3-deaths!AM3))</f>
        <v>0</v>
      </c>
      <c r="AO3" s="6">
        <f>IF(ISBLANK(AO2),IFERROR(1/0),(deaths!AO3-deaths!AN3))</f>
        <v>0</v>
      </c>
      <c r="AP3" s="6">
        <f>IF(ISBLANK(AP2),IFERROR(1/0),(deaths!AP3-deaths!AO3))</f>
        <v>0</v>
      </c>
      <c r="AQ3" s="6">
        <f>IF(ISBLANK(AQ2),IFERROR(1/0),(deaths!AQ3-deaths!AP3))</f>
        <v>0</v>
      </c>
      <c r="AR3" s="6">
        <f>IF(ISBLANK(AR2),IFERROR(1/0),(deaths!AR3-deaths!AQ3))</f>
        <v>1</v>
      </c>
      <c r="AS3" s="6">
        <f>IF(ISBLANK(AS2),IFERROR(1/0),(deaths!AS3-deaths!AR3))</f>
        <v>1</v>
      </c>
      <c r="AT3" s="6">
        <f>IF(ISBLANK(AT2),IFERROR(1/0),(deaths!AT3-deaths!AS3))</f>
        <v>0</v>
      </c>
      <c r="AU3" s="6">
        <f>IF(ISBLANK(AU2),IFERROR(1/0),(deaths!AU3-deaths!AT3))</f>
        <v>0</v>
      </c>
      <c r="AV3" s="6">
        <f>IF(ISBLANK(AV2),IFERROR(1/0),(deaths!AV3-deaths!AU3))</f>
        <v>0</v>
      </c>
      <c r="AW3" s="6">
        <f>IF(ISBLANK(AW2),IFERROR(1/0),(deaths!AW3-deaths!AV3))</f>
        <v>0</v>
      </c>
      <c r="AX3" s="6">
        <f>IF(ISBLANK(AX2),IFERROR(1/0),(deaths!AX3-deaths!AW3))</f>
        <v>1</v>
      </c>
      <c r="AY3" s="6">
        <f>IF(ISBLANK(AY2),IFERROR(1/0),(deaths!AY3-deaths!AX3))</f>
        <v>0</v>
      </c>
      <c r="AZ3" s="6">
        <f>IF(ISBLANK(AZ2),IFERROR(1/0),(deaths!AZ3-deaths!AY3))</f>
        <v>0</v>
      </c>
      <c r="BA3" s="6">
        <f>IF(ISBLANK(BA2),IFERROR(1/0),(deaths!BA3-deaths!AZ3))</f>
        <v>2</v>
      </c>
      <c r="BB3" s="6">
        <f>IF(ISBLANK(BB2),IFERROR(1/0),(deaths!BB3-deaths!BA3))</f>
        <v>0</v>
      </c>
      <c r="BC3" s="6">
        <f>IF(ISBLANK(BC2),IFERROR(1/0),(deaths!BC3-deaths!BB3))</f>
        <v>0</v>
      </c>
      <c r="BD3" s="6">
        <f>IF(ISBLANK(BD2),IFERROR(1/0),(deaths!BD3-deaths!BC3))</f>
        <v>1</v>
      </c>
      <c r="BE3" s="6">
        <f>IF(ISBLANK(BE2),IFERROR(1/0),(deaths!BE3-deaths!BD3))</f>
        <v>2</v>
      </c>
      <c r="BF3" s="6">
        <f>IF(ISBLANK(BF2),IFERROR(1/0),(deaths!BF3-deaths!BE3))</f>
        <v>0</v>
      </c>
      <c r="BG3" s="6">
        <f>IF(ISBLANK(BG2),IFERROR(1/0),(deaths!BG3-deaths!BF3))</f>
        <v>0</v>
      </c>
      <c r="BH3" s="6">
        <f>IF(ISBLANK(BH2),IFERROR(1/0),(deaths!BH3-deaths!BG3))</f>
        <v>2</v>
      </c>
      <c r="BI3" s="6">
        <f>IF(ISBLANK(BI2),IFERROR(1/0),(deaths!BI3-deaths!BH3))</f>
        <v>1</v>
      </c>
      <c r="BJ3" s="6">
        <f>IF(ISBLANK(BJ2),IFERROR(1/0),(deaths!BJ3-deaths!BI3))</f>
        <v>0</v>
      </c>
      <c r="BK3" s="6">
        <f>IF(ISBLANK(BK2),IFERROR(1/0),(deaths!BK3-deaths!BJ3))</f>
        <v>0</v>
      </c>
      <c r="BL3" s="6">
        <f>IF(ISBLANK(BL2),IFERROR(1/0),(deaths!BL3-deaths!BK3))</f>
        <v>3</v>
      </c>
      <c r="BM3" s="6" t="str">
        <f>IF(ISBLANK(BM2),IFERROR(1/0),(deaths!BM3-deaths!BL3))</f>
        <v/>
      </c>
    </row>
    <row r="4">
      <c r="A4" s="6" t="s">
        <v>4</v>
      </c>
      <c r="B4" s="6" t="s">
        <v>5</v>
      </c>
      <c r="C4" s="6">
        <v>0.0</v>
      </c>
      <c r="D4" s="6">
        <f>IF(ISBLANK(D3),IFERROR(1/0),(deaths!D4-deaths!C4))</f>
        <v>0</v>
      </c>
      <c r="E4" s="6">
        <f>IF(ISBLANK(E3),IFERROR(1/0),(deaths!E4-deaths!D4))</f>
        <v>0</v>
      </c>
      <c r="F4" s="6">
        <f>IF(ISBLANK(F3),IFERROR(1/0),(deaths!F4-deaths!E4))</f>
        <v>0</v>
      </c>
      <c r="G4" s="6">
        <f>IF(ISBLANK(G3),IFERROR(1/0),(deaths!G4-deaths!F4))</f>
        <v>0</v>
      </c>
      <c r="H4" s="6">
        <f>IF(ISBLANK(H3),IFERROR(1/0),(deaths!H4-deaths!G4))</f>
        <v>0</v>
      </c>
      <c r="I4" s="6">
        <f>IF(ISBLANK(I3),IFERROR(1/0),(deaths!I4-deaths!H4))</f>
        <v>0</v>
      </c>
      <c r="J4" s="6">
        <f>IF(ISBLANK(J3),IFERROR(1/0),(deaths!J4-deaths!I4))</f>
        <v>0</v>
      </c>
      <c r="K4" s="6">
        <f>IF(ISBLANK(K3),IFERROR(1/0),(deaths!K4-deaths!J4))</f>
        <v>0</v>
      </c>
      <c r="L4" s="6">
        <f>IF(ISBLANK(L3),IFERROR(1/0),(deaths!L4-deaths!K4))</f>
        <v>0</v>
      </c>
      <c r="M4" s="6">
        <f>IF(ISBLANK(M3),IFERROR(1/0),(deaths!M4-deaths!L4))</f>
        <v>0</v>
      </c>
      <c r="N4" s="6">
        <f>IF(ISBLANK(N3),IFERROR(1/0),(deaths!N4-deaths!M4))</f>
        <v>0</v>
      </c>
      <c r="O4" s="6">
        <f>IF(ISBLANK(O3),IFERROR(1/0),(deaths!O4-deaths!N4))</f>
        <v>0</v>
      </c>
      <c r="P4" s="6">
        <f>IF(ISBLANK(P3),IFERROR(1/0),(deaths!P4-deaths!O4))</f>
        <v>0</v>
      </c>
      <c r="Q4" s="6">
        <f>IF(ISBLANK(Q3),IFERROR(1/0),(deaths!Q4-deaths!P4))</f>
        <v>0</v>
      </c>
      <c r="R4" s="6">
        <f>IF(ISBLANK(R3),IFERROR(1/0),(deaths!R4-deaths!Q4))</f>
        <v>0</v>
      </c>
      <c r="S4" s="6">
        <f>IF(ISBLANK(S3),IFERROR(1/0),(deaths!S4-deaths!R4))</f>
        <v>0</v>
      </c>
      <c r="T4" s="6">
        <f>IF(ISBLANK(T3),IFERROR(1/0),(deaths!T4-deaths!S4))</f>
        <v>0</v>
      </c>
      <c r="U4" s="6">
        <f>IF(ISBLANK(U3),IFERROR(1/0),(deaths!U4-deaths!T4))</f>
        <v>0</v>
      </c>
      <c r="V4" s="6">
        <f>IF(ISBLANK(V3),IFERROR(1/0),(deaths!V4-deaths!U4))</f>
        <v>0</v>
      </c>
      <c r="W4" s="6">
        <f>IF(ISBLANK(W3),IFERROR(1/0),(deaths!W4-deaths!V4))</f>
        <v>0</v>
      </c>
      <c r="X4" s="6">
        <f>IF(ISBLANK(X3),IFERROR(1/0),(deaths!X4-deaths!W4))</f>
        <v>0</v>
      </c>
      <c r="Y4" s="6">
        <f>IF(ISBLANK(Y3),IFERROR(1/0),(deaths!Y4-deaths!X4))</f>
        <v>0</v>
      </c>
      <c r="Z4" s="6">
        <f>IF(ISBLANK(Z3),IFERROR(1/0),(deaths!Z4-deaths!Y4))</f>
        <v>0</v>
      </c>
      <c r="AA4" s="6">
        <f>IF(ISBLANK(AA3),IFERROR(1/0),(deaths!AA4-deaths!Z4))</f>
        <v>0</v>
      </c>
      <c r="AB4" s="6">
        <f>IF(ISBLANK(AB3),IFERROR(1/0),(deaths!AB4-deaths!AA4))</f>
        <v>0</v>
      </c>
      <c r="AC4" s="6">
        <f>IF(ISBLANK(AC3),IFERROR(1/0),(deaths!AC4-deaths!AB4))</f>
        <v>0</v>
      </c>
      <c r="AD4" s="6">
        <f>IF(ISBLANK(AD3),IFERROR(1/0),(deaths!AD4-deaths!AC4))</f>
        <v>0</v>
      </c>
      <c r="AE4" s="6">
        <f>IF(ISBLANK(AE3),IFERROR(1/0),(deaths!AE4-deaths!AD4))</f>
        <v>0</v>
      </c>
      <c r="AF4" s="6">
        <f>IF(ISBLANK(AF3),IFERROR(1/0),(deaths!AF4-deaths!AE4))</f>
        <v>0</v>
      </c>
      <c r="AG4" s="6">
        <f>IF(ISBLANK(AG3),IFERROR(1/0),(deaths!AG4-deaths!AF4))</f>
        <v>0</v>
      </c>
      <c r="AH4" s="6">
        <f>IF(ISBLANK(AH3),IFERROR(1/0),(deaths!AH4-deaths!AG4))</f>
        <v>0</v>
      </c>
      <c r="AI4" s="6">
        <f>IF(ISBLANK(AI3),IFERROR(1/0),(deaths!AI4-deaths!AH4))</f>
        <v>0</v>
      </c>
      <c r="AJ4" s="6">
        <f>IF(ISBLANK(AJ3),IFERROR(1/0),(deaths!AJ4-deaths!AI4))</f>
        <v>0</v>
      </c>
      <c r="AK4" s="6">
        <f>IF(ISBLANK(AK3),IFERROR(1/0),(deaths!AK4-deaths!AJ4))</f>
        <v>0</v>
      </c>
      <c r="AL4" s="6">
        <f>IF(ISBLANK(AL3),IFERROR(1/0),(deaths!AL4-deaths!AK4))</f>
        <v>0</v>
      </c>
      <c r="AM4" s="6">
        <f>IF(ISBLANK(AM3),IFERROR(1/0),(deaths!AM4-deaths!AL4))</f>
        <v>0</v>
      </c>
      <c r="AN4" s="6">
        <f>IF(ISBLANK(AN3),IFERROR(1/0),(deaths!AN4-deaths!AM4))</f>
        <v>0</v>
      </c>
      <c r="AO4" s="6">
        <f>IF(ISBLANK(AO3),IFERROR(1/0),(deaths!AO4-deaths!AN4))</f>
        <v>1</v>
      </c>
      <c r="AP4" s="6">
        <f>IF(ISBLANK(AP3),IFERROR(1/0),(deaths!AP4-deaths!AO4))</f>
        <v>1</v>
      </c>
      <c r="AQ4" s="6">
        <f>IF(ISBLANK(AQ3),IFERROR(1/0),(deaths!AQ4-deaths!AP4))</f>
        <v>0</v>
      </c>
      <c r="AR4" s="6">
        <f>IF(ISBLANK(AR3),IFERROR(1/0),(deaths!AR4-deaths!AQ4))</f>
        <v>0</v>
      </c>
      <c r="AS4" s="6">
        <f>IF(ISBLANK(AS3),IFERROR(1/0),(deaths!AS4-deaths!AR4))</f>
        <v>0</v>
      </c>
      <c r="AT4" s="6">
        <f>IF(ISBLANK(AT3),IFERROR(1/0),(deaths!AT4-deaths!AS4))</f>
        <v>0</v>
      </c>
      <c r="AU4" s="6">
        <f>IF(ISBLANK(AU3),IFERROR(1/0),(deaths!AU4-deaths!AT4))</f>
        <v>0</v>
      </c>
      <c r="AV4" s="6">
        <f>IF(ISBLANK(AV3),IFERROR(1/0),(deaths!AV4-deaths!AU4))</f>
        <v>1</v>
      </c>
      <c r="AW4" s="6">
        <f>IF(ISBLANK(AW3),IFERROR(1/0),(deaths!AW4-deaths!AV4))</f>
        <v>2</v>
      </c>
      <c r="AX4" s="6">
        <f>IF(ISBLANK(AX3),IFERROR(1/0),(deaths!AX4-deaths!AW4))</f>
        <v>0</v>
      </c>
      <c r="AY4" s="6">
        <f>IF(ISBLANK(AY3),IFERROR(1/0),(deaths!AY4-deaths!AX4))</f>
        <v>1</v>
      </c>
      <c r="AZ4" s="6">
        <f>IF(ISBLANK(AZ3),IFERROR(1/0),(deaths!AZ4-deaths!AY4))</f>
        <v>1</v>
      </c>
      <c r="BA4" s="6">
        <f>IF(ISBLANK(BA3),IFERROR(1/0),(deaths!BA4-deaths!AZ4))</f>
        <v>2</v>
      </c>
      <c r="BB4" s="6">
        <f>IF(ISBLANK(BB3),IFERROR(1/0),(deaths!BB4-deaths!BA4))</f>
        <v>1</v>
      </c>
      <c r="BC4" s="6">
        <f>IF(ISBLANK(BC3),IFERROR(1/0),(deaths!BC4-deaths!BB4))</f>
        <v>0</v>
      </c>
      <c r="BD4" s="6">
        <f>IF(ISBLANK(BD3),IFERROR(1/0),(deaths!BD4-deaths!BC4))</f>
        <v>1</v>
      </c>
      <c r="BE4" s="6">
        <f>IF(ISBLANK(BE3),IFERROR(1/0),(deaths!BE4-deaths!BD4))</f>
        <v>2</v>
      </c>
      <c r="BF4" s="6">
        <f>IF(ISBLANK(BF3),IFERROR(1/0),(deaths!BF4-deaths!BE4))</f>
        <v>0</v>
      </c>
      <c r="BG4" s="6">
        <f>IF(ISBLANK(BG3),IFERROR(1/0),(deaths!BG4-deaths!BF4))</f>
        <v>1</v>
      </c>
      <c r="BH4" s="6">
        <f>IF(ISBLANK(BH3),IFERROR(1/0),(deaths!BH4-deaths!BG4))</f>
        <v>2</v>
      </c>
      <c r="BI4" s="6">
        <f>IF(ISBLANK(BI3),IFERROR(1/0),(deaths!BI4-deaths!BH4))</f>
        <v>2</v>
      </c>
      <c r="BJ4" s="6">
        <f>IF(ISBLANK(BJ3),IFERROR(1/0),(deaths!BJ4-deaths!BI4))</f>
        <v>1</v>
      </c>
      <c r="BK4" s="6">
        <f>IF(ISBLANK(BK3),IFERROR(1/0),(deaths!BK4-deaths!BJ4))</f>
        <v>2</v>
      </c>
      <c r="BL4" s="6">
        <f>IF(ISBLANK(BL3),IFERROR(1/0),(deaths!BL4-deaths!BK4))</f>
        <v>5</v>
      </c>
      <c r="BM4" s="6" t="str">
        <f>IF(ISBLANK(BM3),IFERROR(1/0),(deaths!BM4-deaths!BL4))</f>
        <v/>
      </c>
    </row>
    <row r="5">
      <c r="A5" s="6" t="s">
        <v>6</v>
      </c>
      <c r="B5" s="6" t="s">
        <v>7</v>
      </c>
      <c r="C5" s="6">
        <v>0.0</v>
      </c>
      <c r="D5" s="6">
        <f>IF(ISBLANK(D4),IFERROR(1/0),(deaths!D5-deaths!C5))</f>
        <v>0</v>
      </c>
      <c r="E5" s="6">
        <f>IF(ISBLANK(E4),IFERROR(1/0),(deaths!E5-deaths!D5))</f>
        <v>0</v>
      </c>
      <c r="F5" s="6">
        <f>IF(ISBLANK(F4),IFERROR(1/0),(deaths!F5-deaths!E5))</f>
        <v>0</v>
      </c>
      <c r="G5" s="6">
        <f>IF(ISBLANK(G4),IFERROR(1/0),(deaths!G5-deaths!F5))</f>
        <v>0</v>
      </c>
      <c r="H5" s="6">
        <f>IF(ISBLANK(H4),IFERROR(1/0),(deaths!H5-deaths!G5))</f>
        <v>0</v>
      </c>
      <c r="I5" s="6">
        <f>IF(ISBLANK(I4),IFERROR(1/0),(deaths!I5-deaths!H5))</f>
        <v>0</v>
      </c>
      <c r="J5" s="6">
        <f>IF(ISBLANK(J4),IFERROR(1/0),(deaths!J5-deaths!I5))</f>
        <v>0</v>
      </c>
      <c r="K5" s="6">
        <f>IF(ISBLANK(K4),IFERROR(1/0),(deaths!K5-deaths!J5))</f>
        <v>0</v>
      </c>
      <c r="L5" s="6">
        <f>IF(ISBLANK(L4),IFERROR(1/0),(deaths!L5-deaths!K5))</f>
        <v>0</v>
      </c>
      <c r="M5" s="6">
        <f>IF(ISBLANK(M4),IFERROR(1/0),(deaths!M5-deaths!L5))</f>
        <v>0</v>
      </c>
      <c r="N5" s="6">
        <f>IF(ISBLANK(N4),IFERROR(1/0),(deaths!N5-deaths!M5))</f>
        <v>0</v>
      </c>
      <c r="O5" s="6">
        <f>IF(ISBLANK(O4),IFERROR(1/0),(deaths!O5-deaths!N5))</f>
        <v>0</v>
      </c>
      <c r="P5" s="6">
        <f>IF(ISBLANK(P4),IFERROR(1/0),(deaths!P5-deaths!O5))</f>
        <v>0</v>
      </c>
      <c r="Q5" s="6">
        <f>IF(ISBLANK(Q4),IFERROR(1/0),(deaths!Q5-deaths!P5))</f>
        <v>0</v>
      </c>
      <c r="R5" s="6">
        <f>IF(ISBLANK(R4),IFERROR(1/0),(deaths!R5-deaths!Q5))</f>
        <v>0</v>
      </c>
      <c r="S5" s="6">
        <f>IF(ISBLANK(S4),IFERROR(1/0),(deaths!S5-deaths!R5))</f>
        <v>0</v>
      </c>
      <c r="T5" s="6">
        <f>IF(ISBLANK(T4),IFERROR(1/0),(deaths!T5-deaths!S5))</f>
        <v>0</v>
      </c>
      <c r="U5" s="6">
        <f>IF(ISBLANK(U4),IFERROR(1/0),(deaths!U5-deaths!T5))</f>
        <v>0</v>
      </c>
      <c r="V5" s="6">
        <f>IF(ISBLANK(V4),IFERROR(1/0),(deaths!V5-deaths!U5))</f>
        <v>0</v>
      </c>
      <c r="W5" s="6">
        <f>IF(ISBLANK(W4),IFERROR(1/0),(deaths!W5-deaths!V5))</f>
        <v>0</v>
      </c>
      <c r="X5" s="6">
        <f>IF(ISBLANK(X4),IFERROR(1/0),(deaths!X5-deaths!W5))</f>
        <v>0</v>
      </c>
      <c r="Y5" s="6">
        <f>IF(ISBLANK(Y4),IFERROR(1/0),(deaths!Y5-deaths!X5))</f>
        <v>0</v>
      </c>
      <c r="Z5" s="6">
        <f>IF(ISBLANK(Z4),IFERROR(1/0),(deaths!Z5-deaths!Y5))</f>
        <v>0</v>
      </c>
      <c r="AA5" s="6">
        <f>IF(ISBLANK(AA4),IFERROR(1/0),(deaths!AA5-deaths!Z5))</f>
        <v>0</v>
      </c>
      <c r="AB5" s="6">
        <f>IF(ISBLANK(AB4),IFERROR(1/0),(deaths!AB5-deaths!AA5))</f>
        <v>0</v>
      </c>
      <c r="AC5" s="6">
        <f>IF(ISBLANK(AC4),IFERROR(1/0),(deaths!AC5-deaths!AB5))</f>
        <v>0</v>
      </c>
      <c r="AD5" s="6">
        <f>IF(ISBLANK(AD4),IFERROR(1/0),(deaths!AD5-deaths!AC5))</f>
        <v>0</v>
      </c>
      <c r="AE5" s="6">
        <f>IF(ISBLANK(AE4),IFERROR(1/0),(deaths!AE5-deaths!AD5))</f>
        <v>1</v>
      </c>
      <c r="AF5" s="6">
        <f>IF(ISBLANK(AF4),IFERROR(1/0),(deaths!AF5-deaths!AE5))</f>
        <v>0</v>
      </c>
      <c r="AG5" s="6">
        <f>IF(ISBLANK(AG4),IFERROR(1/0),(deaths!AG5-deaths!AF5))</f>
        <v>0</v>
      </c>
      <c r="AH5" s="6">
        <f>IF(ISBLANK(AH4),IFERROR(1/0),(deaths!AH5-deaths!AG5))</f>
        <v>0</v>
      </c>
      <c r="AI5" s="6">
        <f>IF(ISBLANK(AI4),IFERROR(1/0),(deaths!AI5-deaths!AH5))</f>
        <v>0</v>
      </c>
      <c r="AJ5" s="6">
        <f>IF(ISBLANK(AJ4),IFERROR(1/0),(deaths!AJ5-deaths!AI5))</f>
        <v>0</v>
      </c>
      <c r="AK5" s="6">
        <f>IF(ISBLANK(AK4),IFERROR(1/0),(deaths!AK5-deaths!AJ5))</f>
        <v>2</v>
      </c>
      <c r="AL5" s="6">
        <f>IF(ISBLANK(AL4),IFERROR(1/0),(deaths!AL5-deaths!AK5))</f>
        <v>0</v>
      </c>
      <c r="AM5" s="6">
        <f>IF(ISBLANK(AM4),IFERROR(1/0),(deaths!AM5-deaths!AL5))</f>
        <v>0</v>
      </c>
      <c r="AN5" s="6">
        <f>IF(ISBLANK(AN4),IFERROR(1/0),(deaths!AN5-deaths!AM5))</f>
        <v>4</v>
      </c>
      <c r="AO5" s="6">
        <f>IF(ISBLANK(AO4),IFERROR(1/0),(deaths!AO5-deaths!AN5))</f>
        <v>5</v>
      </c>
      <c r="AP5" s="6">
        <f>IF(ISBLANK(AP4),IFERROR(1/0),(deaths!AP5-deaths!AO5))</f>
        <v>2</v>
      </c>
      <c r="AQ5" s="6">
        <f>IF(ISBLANK(AQ4),IFERROR(1/0),(deaths!AQ5-deaths!AP5))</f>
        <v>5</v>
      </c>
      <c r="AR5" s="6">
        <f>IF(ISBLANK(AR4),IFERROR(1/0),(deaths!AR5-deaths!AQ5))</f>
        <v>4</v>
      </c>
      <c r="AS5" s="6">
        <f>IF(ISBLANK(AS4),IFERROR(1/0),(deaths!AS5-deaths!AR5))</f>
        <v>7</v>
      </c>
      <c r="AT5" s="6">
        <f>IF(ISBLANK(AT4),IFERROR(1/0),(deaths!AT5-deaths!AS5))</f>
        <v>10</v>
      </c>
      <c r="AU5" s="6">
        <f>IF(ISBLANK(AU4),IFERROR(1/0),(deaths!AU5-deaths!AT5))</f>
        <v>10</v>
      </c>
      <c r="AV5" s="6">
        <f>IF(ISBLANK(AV4),IFERROR(1/0),(deaths!AV5-deaths!AU5))</f>
        <v>3</v>
      </c>
      <c r="AW5" s="6">
        <f>IF(ISBLANK(AW4),IFERROR(1/0),(deaths!AW5-deaths!AV5))</f>
        <v>9</v>
      </c>
      <c r="AX5" s="6">
        <f>IF(ISBLANK(AX4),IFERROR(1/0),(deaths!AX5-deaths!AW5))</f>
        <v>9</v>
      </c>
      <c r="AY5" s="6">
        <f>IF(ISBLANK(AY4),IFERROR(1/0),(deaths!AY5-deaths!AX5))</f>
        <v>19</v>
      </c>
      <c r="AZ5" s="6">
        <f>IF(ISBLANK(AZ4),IFERROR(1/0),(deaths!AZ5-deaths!AY5))</f>
        <v>16</v>
      </c>
      <c r="BA5" s="6">
        <f>IF(ISBLANK(BA4),IFERROR(1/0),(deaths!BA5-deaths!AZ5))</f>
        <v>18</v>
      </c>
      <c r="BB5" s="6">
        <f>IF(ISBLANK(BB4),IFERROR(1/0),(deaths!BB5-deaths!BA5))</f>
        <v>21</v>
      </c>
      <c r="BC5" s="6">
        <f>IF(ISBLANK(BC4),IFERROR(1/0),(deaths!BC5-deaths!BB5))</f>
        <v>16</v>
      </c>
      <c r="BD5" s="6">
        <f>IF(ISBLANK(BD4),IFERROR(1/0),(deaths!BD5-deaths!BC5))</f>
        <v>21</v>
      </c>
      <c r="BE5" s="6">
        <f>IF(ISBLANK(BE4),IFERROR(1/0),(deaths!BE5-deaths!BD5))</f>
        <v>3</v>
      </c>
      <c r="BF5" s="6">
        <f>IF(ISBLANK(BF4),IFERROR(1/0),(deaths!BF5-deaths!BE5))</f>
        <v>8</v>
      </c>
      <c r="BG5" s="6">
        <f>IF(ISBLANK(BG4),IFERROR(1/0),(deaths!BG5-deaths!BF5))</f>
        <v>14</v>
      </c>
      <c r="BH5" s="6">
        <f>IF(ISBLANK(BH4),IFERROR(1/0),(deaths!BH5-deaths!BG5))</f>
        <v>27</v>
      </c>
      <c r="BI5" s="6">
        <f>IF(ISBLANK(BI4),IFERROR(1/0),(deaths!BI5-deaths!BH5))</f>
        <v>21</v>
      </c>
      <c r="BJ5" s="6">
        <f>IF(ISBLANK(BJ4),IFERROR(1/0),(deaths!BJ5-deaths!BI5))</f>
        <v>32</v>
      </c>
      <c r="BK5" s="6">
        <f>IF(ISBLANK(BK4),IFERROR(1/0),(deaths!BK5-deaths!BJ5))</f>
        <v>17</v>
      </c>
      <c r="BL5" s="6">
        <f>IF(ISBLANK(BL4),IFERROR(1/0),(deaths!BL5-deaths!BK5))</f>
        <v>16</v>
      </c>
      <c r="BM5" s="6" t="str">
        <f>IF(ISBLANK(BM4),IFERROR(1/0),(deaths!BM5-deaths!BL5))</f>
        <v/>
      </c>
    </row>
    <row r="6">
      <c r="A6" s="6" t="s">
        <v>8</v>
      </c>
      <c r="B6" s="6" t="s">
        <v>9</v>
      </c>
      <c r="C6" s="6">
        <v>0.0</v>
      </c>
      <c r="D6" s="6">
        <f>IF(ISBLANK(D5),IFERROR(1/0),(deaths!D6-deaths!C6))</f>
        <v>0</v>
      </c>
      <c r="E6" s="6">
        <f>IF(ISBLANK(E5),IFERROR(1/0),(deaths!E6-deaths!D6))</f>
        <v>0</v>
      </c>
      <c r="F6" s="6">
        <f>IF(ISBLANK(F5),IFERROR(1/0),(deaths!F6-deaths!E6))</f>
        <v>0</v>
      </c>
      <c r="G6" s="6">
        <f>IF(ISBLANK(G5),IFERROR(1/0),(deaths!G6-deaths!F6))</f>
        <v>0</v>
      </c>
      <c r="H6" s="6">
        <f>IF(ISBLANK(H5),IFERROR(1/0),(deaths!H6-deaths!G6))</f>
        <v>0</v>
      </c>
      <c r="I6" s="6">
        <f>IF(ISBLANK(I5),IFERROR(1/0),(deaths!I6-deaths!H6))</f>
        <v>0</v>
      </c>
      <c r="J6" s="6">
        <f>IF(ISBLANK(J5),IFERROR(1/0),(deaths!J6-deaths!I6))</f>
        <v>0</v>
      </c>
      <c r="K6" s="6">
        <f>IF(ISBLANK(K5),IFERROR(1/0),(deaths!K6-deaths!J6))</f>
        <v>0</v>
      </c>
      <c r="L6" s="6">
        <f>IF(ISBLANK(L5),IFERROR(1/0),(deaths!L6-deaths!K6))</f>
        <v>0</v>
      </c>
      <c r="M6" s="6">
        <f>IF(ISBLANK(M5),IFERROR(1/0),(deaths!M6-deaths!L6))</f>
        <v>0</v>
      </c>
      <c r="N6" s="6">
        <f>IF(ISBLANK(N5),IFERROR(1/0),(deaths!N6-deaths!M6))</f>
        <v>0</v>
      </c>
      <c r="O6" s="6">
        <f>IF(ISBLANK(O5),IFERROR(1/0),(deaths!O6-deaths!N6))</f>
        <v>0</v>
      </c>
      <c r="P6" s="6">
        <f>IF(ISBLANK(P5),IFERROR(1/0),(deaths!P6-deaths!O6))</f>
        <v>0</v>
      </c>
      <c r="Q6" s="6">
        <f>IF(ISBLANK(Q5),IFERROR(1/0),(deaths!Q6-deaths!P6))</f>
        <v>0</v>
      </c>
      <c r="R6" s="6">
        <f>IF(ISBLANK(R5),IFERROR(1/0),(deaths!R6-deaths!Q6))</f>
        <v>0</v>
      </c>
      <c r="S6" s="6">
        <f>IF(ISBLANK(S5),IFERROR(1/0),(deaths!S6-deaths!R6))</f>
        <v>0</v>
      </c>
      <c r="T6" s="6">
        <f>IF(ISBLANK(T5),IFERROR(1/0),(deaths!T6-deaths!S6))</f>
        <v>0</v>
      </c>
      <c r="U6" s="6">
        <f>IF(ISBLANK(U5),IFERROR(1/0),(deaths!U6-deaths!T6))</f>
        <v>0</v>
      </c>
      <c r="V6" s="6">
        <f>IF(ISBLANK(V5),IFERROR(1/0),(deaths!V6-deaths!U6))</f>
        <v>0</v>
      </c>
      <c r="W6" s="6">
        <f>IF(ISBLANK(W5),IFERROR(1/0),(deaths!W6-deaths!V6))</f>
        <v>0</v>
      </c>
      <c r="X6" s="6">
        <f>IF(ISBLANK(X5),IFERROR(1/0),(deaths!X6-deaths!W6))</f>
        <v>0</v>
      </c>
      <c r="Y6" s="6">
        <f>IF(ISBLANK(Y5),IFERROR(1/0),(deaths!Y6-deaths!X6))</f>
        <v>0</v>
      </c>
      <c r="Z6" s="6">
        <f>IF(ISBLANK(Z5),IFERROR(1/0),(deaths!Z6-deaths!Y6))</f>
        <v>0</v>
      </c>
      <c r="AA6" s="6">
        <f>IF(ISBLANK(AA5),IFERROR(1/0),(deaths!AA6-deaths!Z6))</f>
        <v>0</v>
      </c>
      <c r="AB6" s="6">
        <f>IF(ISBLANK(AB5),IFERROR(1/0),(deaths!AB6-deaths!AA6))</f>
        <v>0</v>
      </c>
      <c r="AC6" s="6">
        <f>IF(ISBLANK(AC5),IFERROR(1/0),(deaths!AC6-deaths!AB6))</f>
        <v>0</v>
      </c>
      <c r="AD6" s="6">
        <f>IF(ISBLANK(AD5),IFERROR(1/0),(deaths!AD6-deaths!AC6))</f>
        <v>0</v>
      </c>
      <c r="AE6" s="6">
        <f>IF(ISBLANK(AE5),IFERROR(1/0),(deaths!AE6-deaths!AD6))</f>
        <v>0</v>
      </c>
      <c r="AF6" s="6">
        <f>IF(ISBLANK(AF5),IFERROR(1/0),(deaths!AF6-deaths!AE6))</f>
        <v>0</v>
      </c>
      <c r="AG6" s="6">
        <f>IF(ISBLANK(AG5),IFERROR(1/0),(deaths!AG6-deaths!AF6))</f>
        <v>0</v>
      </c>
      <c r="AH6" s="6">
        <f>IF(ISBLANK(AH5),IFERROR(1/0),(deaths!AH6-deaths!AG6))</f>
        <v>0</v>
      </c>
      <c r="AI6" s="6">
        <f>IF(ISBLANK(AI5),IFERROR(1/0),(deaths!AI6-deaths!AH6))</f>
        <v>0</v>
      </c>
      <c r="AJ6" s="6">
        <f>IF(ISBLANK(AJ5),IFERROR(1/0),(deaths!AJ6-deaths!AI6))</f>
        <v>0</v>
      </c>
      <c r="AK6" s="6">
        <f>IF(ISBLANK(AK5),IFERROR(1/0),(deaths!AK6-deaths!AJ6))</f>
        <v>0</v>
      </c>
      <c r="AL6" s="6">
        <f>IF(ISBLANK(AL5),IFERROR(1/0),(deaths!AL6-deaths!AK6))</f>
        <v>0</v>
      </c>
      <c r="AM6" s="6">
        <f>IF(ISBLANK(AM5),IFERROR(1/0),(deaths!AM6-deaths!AL6))</f>
        <v>1</v>
      </c>
      <c r="AN6" s="6">
        <f>IF(ISBLANK(AN5),IFERROR(1/0),(deaths!AN6-deaths!AM6))</f>
        <v>0</v>
      </c>
      <c r="AO6" s="6">
        <f>IF(ISBLANK(AO5),IFERROR(1/0),(deaths!AO6-deaths!AN6))</f>
        <v>0</v>
      </c>
      <c r="AP6" s="6">
        <f>IF(ISBLANK(AP5),IFERROR(1/0),(deaths!AP6-deaths!AO6))</f>
        <v>0</v>
      </c>
      <c r="AQ6" s="6">
        <f>IF(ISBLANK(AQ5),IFERROR(1/0),(deaths!AQ6-deaths!AP6))</f>
        <v>2</v>
      </c>
      <c r="AR6" s="6">
        <f>IF(ISBLANK(AR5),IFERROR(1/0),(deaths!AR6-deaths!AQ6))</f>
        <v>2</v>
      </c>
      <c r="AS6" s="6">
        <f>IF(ISBLANK(AS5),IFERROR(1/0),(deaths!AS6-deaths!AR6))</f>
        <v>1</v>
      </c>
      <c r="AT6" s="6">
        <f>IF(ISBLANK(AT5),IFERROR(1/0),(deaths!AT6-deaths!AS6))</f>
        <v>1</v>
      </c>
      <c r="AU6" s="6">
        <f>IF(ISBLANK(AU5),IFERROR(1/0),(deaths!AU6-deaths!AT6))</f>
        <v>2</v>
      </c>
      <c r="AV6" s="6">
        <f>IF(ISBLANK(AV5),IFERROR(1/0),(deaths!AV6-deaths!AU6))</f>
        <v>1</v>
      </c>
      <c r="AW6" s="6">
        <f>IF(ISBLANK(AW5),IFERROR(1/0),(deaths!AW6-deaths!AV6))</f>
        <v>3</v>
      </c>
      <c r="AX6" s="6">
        <f>IF(ISBLANK(AX5),IFERROR(1/0),(deaths!AX6-deaths!AW6))</f>
        <v>2</v>
      </c>
      <c r="AY6" s="6">
        <f>IF(ISBLANK(AY5),IFERROR(1/0),(deaths!AY6-deaths!AX6))</f>
        <v>4</v>
      </c>
      <c r="AZ6" s="6">
        <f>IF(ISBLANK(AZ5),IFERROR(1/0),(deaths!AZ6-deaths!AY6))</f>
        <v>2</v>
      </c>
      <c r="BA6" s="6">
        <f>IF(ISBLANK(BA5),IFERROR(1/0),(deaths!BA6-deaths!AZ6))</f>
        <v>3</v>
      </c>
      <c r="BB6" s="6">
        <f>IF(ISBLANK(BB5),IFERROR(1/0),(deaths!BB6-deaths!BA6))</f>
        <v>2</v>
      </c>
      <c r="BC6" s="6">
        <f>IF(ISBLANK(BC5),IFERROR(1/0),(deaths!BC6-deaths!BB6))</f>
        <v>7</v>
      </c>
      <c r="BD6" s="6">
        <f>IF(ISBLANK(BD5),IFERROR(1/0),(deaths!BD6-deaths!BC6))</f>
        <v>1</v>
      </c>
      <c r="BE6" s="6">
        <f>IF(ISBLANK(BE5),IFERROR(1/0),(deaths!BE6-deaths!BD6))</f>
        <v>1</v>
      </c>
      <c r="BF6" s="6">
        <f>IF(ISBLANK(BF5),IFERROR(1/0),(deaths!BF6-deaths!BE6))</f>
        <v>3</v>
      </c>
      <c r="BG6" s="6">
        <f>IF(ISBLANK(BG5),IFERROR(1/0),(deaths!BG6-deaths!BF6))</f>
        <v>5</v>
      </c>
      <c r="BH6" s="6">
        <f>IF(ISBLANK(BH5),IFERROR(1/0),(deaths!BH6-deaths!BG6))</f>
        <v>10</v>
      </c>
      <c r="BI6" s="6">
        <f>IF(ISBLANK(BI5),IFERROR(1/0),(deaths!BI6-deaths!BH6))</f>
        <v>22</v>
      </c>
      <c r="BJ6" s="6">
        <f>IF(ISBLANK(BJ5),IFERROR(1/0),(deaths!BJ6-deaths!BI6))</f>
        <v>11</v>
      </c>
      <c r="BK6" s="6">
        <f>IF(ISBLANK(BK5),IFERROR(1/0),(deaths!BK6-deaths!BJ6))</f>
        <v>14</v>
      </c>
      <c r="BL6" s="6">
        <f>IF(ISBLANK(BL5),IFERROR(1/0),(deaths!BL6-deaths!BK6))</f>
        <v>14</v>
      </c>
      <c r="BM6" s="6" t="str">
        <f>IF(ISBLANK(BM5),IFERROR(1/0),(deaths!BM6-deaths!BL6))</f>
        <v/>
      </c>
    </row>
    <row r="7">
      <c r="A7" s="6" t="s">
        <v>10</v>
      </c>
      <c r="B7" s="6" t="s">
        <v>11</v>
      </c>
      <c r="C7" s="6">
        <v>0.0</v>
      </c>
      <c r="D7" s="6">
        <f>IF(ISBLANK(D6),IFERROR(1/0),(deaths!D7-deaths!C7))</f>
        <v>0</v>
      </c>
      <c r="E7" s="6">
        <f>IF(ISBLANK(E6),IFERROR(1/0),(deaths!E7-deaths!D7))</f>
        <v>0</v>
      </c>
      <c r="F7" s="6">
        <f>IF(ISBLANK(F6),IFERROR(1/0),(deaths!F7-deaths!E7))</f>
        <v>0</v>
      </c>
      <c r="G7" s="6">
        <f>IF(ISBLANK(G6),IFERROR(1/0),(deaths!G7-deaths!F7))</f>
        <v>0</v>
      </c>
      <c r="H7" s="6">
        <f>IF(ISBLANK(H6),IFERROR(1/0),(deaths!H7-deaths!G7))</f>
        <v>0</v>
      </c>
      <c r="I7" s="6">
        <f>IF(ISBLANK(I6),IFERROR(1/0),(deaths!I7-deaths!H7))</f>
        <v>0</v>
      </c>
      <c r="J7" s="6">
        <f>IF(ISBLANK(J6),IFERROR(1/0),(deaths!J7-deaths!I7))</f>
        <v>0</v>
      </c>
      <c r="K7" s="6">
        <f>IF(ISBLANK(K6),IFERROR(1/0),(deaths!K7-deaths!J7))</f>
        <v>0</v>
      </c>
      <c r="L7" s="6">
        <f>IF(ISBLANK(L6),IFERROR(1/0),(deaths!L7-deaths!K7))</f>
        <v>0</v>
      </c>
      <c r="M7" s="6">
        <f>IF(ISBLANK(M6),IFERROR(1/0),(deaths!M7-deaths!L7))</f>
        <v>0</v>
      </c>
      <c r="N7" s="6">
        <f>IF(ISBLANK(N6),IFERROR(1/0),(deaths!N7-deaths!M7))</f>
        <v>0</v>
      </c>
      <c r="O7" s="6">
        <f>IF(ISBLANK(O6),IFERROR(1/0),(deaths!O7-deaths!N7))</f>
        <v>0</v>
      </c>
      <c r="P7" s="6">
        <f>IF(ISBLANK(P6),IFERROR(1/0),(deaths!P7-deaths!O7))</f>
        <v>0</v>
      </c>
      <c r="Q7" s="6">
        <f>IF(ISBLANK(Q6),IFERROR(1/0),(deaths!Q7-deaths!P7))</f>
        <v>0</v>
      </c>
      <c r="R7" s="6">
        <f>IF(ISBLANK(R6),IFERROR(1/0),(deaths!R7-deaths!Q7))</f>
        <v>0</v>
      </c>
      <c r="S7" s="6">
        <f>IF(ISBLANK(S6),IFERROR(1/0),(deaths!S7-deaths!R7))</f>
        <v>0</v>
      </c>
      <c r="T7" s="6">
        <f>IF(ISBLANK(T6),IFERROR(1/0),(deaths!T7-deaths!S7))</f>
        <v>0</v>
      </c>
      <c r="U7" s="6">
        <f>IF(ISBLANK(U6),IFERROR(1/0),(deaths!U7-deaths!T7))</f>
        <v>0</v>
      </c>
      <c r="V7" s="6">
        <f>IF(ISBLANK(V6),IFERROR(1/0),(deaths!V7-deaths!U7))</f>
        <v>0</v>
      </c>
      <c r="W7" s="6">
        <f>IF(ISBLANK(W6),IFERROR(1/0),(deaths!W7-deaths!V7))</f>
        <v>0</v>
      </c>
      <c r="X7" s="6">
        <f>IF(ISBLANK(X6),IFERROR(1/0),(deaths!X7-deaths!W7))</f>
        <v>0</v>
      </c>
      <c r="Y7" s="6">
        <f>IF(ISBLANK(Y6),IFERROR(1/0),(deaths!Y7-deaths!X7))</f>
        <v>0</v>
      </c>
      <c r="Z7" s="6">
        <f>IF(ISBLANK(Z6),IFERROR(1/0),(deaths!Z7-deaths!Y7))</f>
        <v>0</v>
      </c>
      <c r="AA7" s="6">
        <f>IF(ISBLANK(AA6),IFERROR(1/0),(deaths!AA7-deaths!Z7))</f>
        <v>0</v>
      </c>
      <c r="AB7" s="6">
        <f>IF(ISBLANK(AB6),IFERROR(1/0),(deaths!AB7-deaths!AA7))</f>
        <v>0</v>
      </c>
      <c r="AC7" s="6">
        <f>IF(ISBLANK(AC6),IFERROR(1/0),(deaths!AC7-deaths!AB7))</f>
        <v>0</v>
      </c>
      <c r="AD7" s="6">
        <f>IF(ISBLANK(AD6),IFERROR(1/0),(deaths!AD7-deaths!AC7))</f>
        <v>0</v>
      </c>
      <c r="AE7" s="6">
        <f>IF(ISBLANK(AE6),IFERROR(1/0),(deaths!AE7-deaths!AD7))</f>
        <v>0</v>
      </c>
      <c r="AF7" s="6">
        <f>IF(ISBLANK(AF6),IFERROR(1/0),(deaths!AF7-deaths!AE7))</f>
        <v>0</v>
      </c>
      <c r="AG7" s="6">
        <f>IF(ISBLANK(AG6),IFERROR(1/0),(deaths!AG7-deaths!AF7))</f>
        <v>0</v>
      </c>
      <c r="AH7" s="6">
        <f>IF(ISBLANK(AH6),IFERROR(1/0),(deaths!AH7-deaths!AG7))</f>
        <v>0</v>
      </c>
      <c r="AI7" s="6">
        <f>IF(ISBLANK(AI6),IFERROR(1/0),(deaths!AI7-deaths!AH7))</f>
        <v>0</v>
      </c>
      <c r="AJ7" s="6">
        <f>IF(ISBLANK(AJ6),IFERROR(1/0),(deaths!AJ7-deaths!AI7))</f>
        <v>0</v>
      </c>
      <c r="AK7" s="6">
        <f>IF(ISBLANK(AK6),IFERROR(1/0),(deaths!AK7-deaths!AJ7))</f>
        <v>1</v>
      </c>
      <c r="AL7" s="6">
        <f>IF(ISBLANK(AL6),IFERROR(1/0),(deaths!AL7-deaths!AK7))</f>
        <v>0</v>
      </c>
      <c r="AM7" s="6">
        <f>IF(ISBLANK(AM6),IFERROR(1/0),(deaths!AM7-deaths!AL7))</f>
        <v>0</v>
      </c>
      <c r="AN7" s="6">
        <f>IF(ISBLANK(AN6),IFERROR(1/0),(deaths!AN7-deaths!AM7))</f>
        <v>0</v>
      </c>
      <c r="AO7" s="6">
        <f>IF(ISBLANK(AO6),IFERROR(1/0),(deaths!AO7-deaths!AN7))</f>
        <v>0</v>
      </c>
      <c r="AP7" s="6">
        <f>IF(ISBLANK(AP6),IFERROR(1/0),(deaths!AP7-deaths!AO7))</f>
        <v>0</v>
      </c>
      <c r="AQ7" s="6">
        <f>IF(ISBLANK(AQ6),IFERROR(1/0),(deaths!AQ7-deaths!AP7))</f>
        <v>0</v>
      </c>
      <c r="AR7" s="6">
        <f>IF(ISBLANK(AR6),IFERROR(1/0),(deaths!AR7-deaths!AQ7))</f>
        <v>0</v>
      </c>
      <c r="AS7" s="6">
        <f>IF(ISBLANK(AS6),IFERROR(1/0),(deaths!AS7-deaths!AR7))</f>
        <v>0</v>
      </c>
      <c r="AT7" s="6">
        <f>IF(ISBLANK(AT6),IFERROR(1/0),(deaths!AT7-deaths!AS7))</f>
        <v>1</v>
      </c>
      <c r="AU7" s="6">
        <f>IF(ISBLANK(AU6),IFERROR(1/0),(deaths!AU7-deaths!AT7))</f>
        <v>0</v>
      </c>
      <c r="AV7" s="6">
        <f>IF(ISBLANK(AV6),IFERROR(1/0),(deaths!AV7-deaths!AU7))</f>
        <v>0</v>
      </c>
      <c r="AW7" s="6">
        <f>IF(ISBLANK(AW6),IFERROR(1/0),(deaths!AW7-deaths!AV7))</f>
        <v>0</v>
      </c>
      <c r="AX7" s="6">
        <f>IF(ISBLANK(AX6),IFERROR(1/0),(deaths!AX7-deaths!AW7))</f>
        <v>0</v>
      </c>
      <c r="AY7" s="6">
        <f>IF(ISBLANK(AY6),IFERROR(1/0),(deaths!AY7-deaths!AX7))</f>
        <v>0</v>
      </c>
      <c r="AZ7" s="6">
        <f>IF(ISBLANK(AZ6),IFERROR(1/0),(deaths!AZ7-deaths!AY7))</f>
        <v>0</v>
      </c>
      <c r="BA7" s="6">
        <f>IF(ISBLANK(BA6),IFERROR(1/0),(deaths!BA7-deaths!AZ7))</f>
        <v>1</v>
      </c>
      <c r="BB7" s="6">
        <f>IF(ISBLANK(BB6),IFERROR(1/0),(deaths!BB7-deaths!BA7))</f>
        <v>0</v>
      </c>
      <c r="BC7" s="6">
        <f>IF(ISBLANK(BC6),IFERROR(1/0),(deaths!BC7-deaths!BB7))</f>
        <v>0</v>
      </c>
      <c r="BD7" s="6">
        <f>IF(ISBLANK(BD6),IFERROR(1/0),(deaths!BD7-deaths!BC7))</f>
        <v>1</v>
      </c>
      <c r="BE7" s="6">
        <f>IF(ISBLANK(BE6),IFERROR(1/0),(deaths!BE7-deaths!BD7))</f>
        <v>0</v>
      </c>
      <c r="BF7" s="6">
        <f>IF(ISBLANK(BF6),IFERROR(1/0),(deaths!BF7-deaths!BE7))</f>
        <v>0</v>
      </c>
      <c r="BG7" s="6">
        <f>IF(ISBLANK(BG6),IFERROR(1/0),(deaths!BG7-deaths!BF7))</f>
        <v>1</v>
      </c>
      <c r="BH7" s="6">
        <f>IF(ISBLANK(BH6),IFERROR(1/0),(deaths!BH7-deaths!BG7))</f>
        <v>0</v>
      </c>
      <c r="BI7" s="6">
        <f>IF(ISBLANK(BI6),IFERROR(1/0),(deaths!BI7-deaths!BH7))</f>
        <v>0</v>
      </c>
      <c r="BJ7" s="6">
        <f>IF(ISBLANK(BJ6),IFERROR(1/0),(deaths!BJ7-deaths!BI7))</f>
        <v>2</v>
      </c>
      <c r="BK7" s="6">
        <f>IF(ISBLANK(BK6),IFERROR(1/0),(deaths!BK7-deaths!BJ7))</f>
        <v>3</v>
      </c>
      <c r="BL7" s="6">
        <f>IF(ISBLANK(BL6),IFERROR(1/0),(deaths!BL7-deaths!BK7))</f>
        <v>0</v>
      </c>
      <c r="BM7" s="6" t="str">
        <f>IF(ISBLANK(BM6),IFERROR(1/0),(deaths!BM7-deaths!BL7))</f>
        <v/>
      </c>
    </row>
    <row r="8">
      <c r="A8" s="6" t="s">
        <v>12</v>
      </c>
      <c r="B8" s="6" t="s">
        <v>13</v>
      </c>
      <c r="C8" s="6">
        <v>0.0</v>
      </c>
      <c r="D8" s="6">
        <f>IF(ISBLANK(D7),IFERROR(1/0),(deaths!D8-deaths!C8))</f>
        <v>0</v>
      </c>
      <c r="E8" s="6">
        <f>IF(ISBLANK(E7),IFERROR(1/0),(deaths!E8-deaths!D8))</f>
        <v>0</v>
      </c>
      <c r="F8" s="6">
        <f>IF(ISBLANK(F7),IFERROR(1/0),(deaths!F8-deaths!E8))</f>
        <v>0</v>
      </c>
      <c r="G8" s="6">
        <f>IF(ISBLANK(G7),IFERROR(1/0),(deaths!G8-deaths!F8))</f>
        <v>0</v>
      </c>
      <c r="H8" s="6">
        <f>IF(ISBLANK(H7),IFERROR(1/0),(deaths!H8-deaths!G8))</f>
        <v>0</v>
      </c>
      <c r="I8" s="6">
        <f>IF(ISBLANK(I7),IFERROR(1/0),(deaths!I8-deaths!H8))</f>
        <v>0</v>
      </c>
      <c r="J8" s="6">
        <f>IF(ISBLANK(J7),IFERROR(1/0),(deaths!J8-deaths!I8))</f>
        <v>0</v>
      </c>
      <c r="K8" s="6">
        <f>IF(ISBLANK(K7),IFERROR(1/0),(deaths!K8-deaths!J8))</f>
        <v>0</v>
      </c>
      <c r="L8" s="6">
        <f>IF(ISBLANK(L7),IFERROR(1/0),(deaths!L8-deaths!K8))</f>
        <v>0</v>
      </c>
      <c r="M8" s="6">
        <f>IF(ISBLANK(M7),IFERROR(1/0),(deaths!M8-deaths!L8))</f>
        <v>0</v>
      </c>
      <c r="N8" s="6">
        <f>IF(ISBLANK(N7),IFERROR(1/0),(deaths!N8-deaths!M8))</f>
        <v>0</v>
      </c>
      <c r="O8" s="6">
        <f>IF(ISBLANK(O7),IFERROR(1/0),(deaths!O8-deaths!N8))</f>
        <v>0</v>
      </c>
      <c r="P8" s="6">
        <f>IF(ISBLANK(P7),IFERROR(1/0),(deaths!P8-deaths!O8))</f>
        <v>0</v>
      </c>
      <c r="Q8" s="6">
        <f>IF(ISBLANK(Q7),IFERROR(1/0),(deaths!Q8-deaths!P8))</f>
        <v>0</v>
      </c>
      <c r="R8" s="6">
        <f>IF(ISBLANK(R7),IFERROR(1/0),(deaths!R8-deaths!Q8))</f>
        <v>0</v>
      </c>
      <c r="S8" s="6">
        <f>IF(ISBLANK(S7),IFERROR(1/0),(deaths!S8-deaths!R8))</f>
        <v>0</v>
      </c>
      <c r="T8" s="6">
        <f>IF(ISBLANK(T7),IFERROR(1/0),(deaths!T8-deaths!S8))</f>
        <v>0</v>
      </c>
      <c r="U8" s="6">
        <f>IF(ISBLANK(U7),IFERROR(1/0),(deaths!U8-deaths!T8))</f>
        <v>0</v>
      </c>
      <c r="V8" s="6">
        <f>IF(ISBLANK(V7),IFERROR(1/0),(deaths!V8-deaths!U8))</f>
        <v>0</v>
      </c>
      <c r="W8" s="6">
        <f>IF(ISBLANK(W7),IFERROR(1/0),(deaths!W8-deaths!V8))</f>
        <v>0</v>
      </c>
      <c r="X8" s="6">
        <f>IF(ISBLANK(X7),IFERROR(1/0),(deaths!X8-deaths!W8))</f>
        <v>0</v>
      </c>
      <c r="Y8" s="6">
        <f>IF(ISBLANK(Y7),IFERROR(1/0),(deaths!Y8-deaths!X8))</f>
        <v>0</v>
      </c>
      <c r="Z8" s="6">
        <f>IF(ISBLANK(Z7),IFERROR(1/0),(deaths!Z8-deaths!Y8))</f>
        <v>0</v>
      </c>
      <c r="AA8" s="6">
        <f>IF(ISBLANK(AA7),IFERROR(1/0),(deaths!AA8-deaths!Z8))</f>
        <v>0</v>
      </c>
      <c r="AB8" s="6">
        <f>IF(ISBLANK(AB7),IFERROR(1/0),(deaths!AB8-deaths!AA8))</f>
        <v>0</v>
      </c>
      <c r="AC8" s="6">
        <f>IF(ISBLANK(AC7),IFERROR(1/0),(deaths!AC8-deaths!AB8))</f>
        <v>0</v>
      </c>
      <c r="AD8" s="6">
        <f>IF(ISBLANK(AD7),IFERROR(1/0),(deaths!AD8-deaths!AC8))</f>
        <v>0</v>
      </c>
      <c r="AE8" s="6">
        <f>IF(ISBLANK(AE7),IFERROR(1/0),(deaths!AE8-deaths!AD8))</f>
        <v>0</v>
      </c>
      <c r="AF8" s="6">
        <f>IF(ISBLANK(AF7),IFERROR(1/0),(deaths!AF8-deaths!AE8))</f>
        <v>0</v>
      </c>
      <c r="AG8" s="6">
        <f>IF(ISBLANK(AG7),IFERROR(1/0),(deaths!AG8-deaths!AF8))</f>
        <v>0</v>
      </c>
      <c r="AH8" s="6">
        <f>IF(ISBLANK(AH7),IFERROR(1/0),(deaths!AH8-deaths!AG8))</f>
        <v>0</v>
      </c>
      <c r="AI8" s="6">
        <f>IF(ISBLANK(AI7),IFERROR(1/0),(deaths!AI8-deaths!AH8))</f>
        <v>0</v>
      </c>
      <c r="AJ8" s="6">
        <f>IF(ISBLANK(AJ7),IFERROR(1/0),(deaths!AJ8-deaths!AI8))</f>
        <v>0</v>
      </c>
      <c r="AK8" s="6">
        <f>IF(ISBLANK(AK7),IFERROR(1/0),(deaths!AK8-deaths!AJ8))</f>
        <v>0</v>
      </c>
      <c r="AL8" s="6">
        <f>IF(ISBLANK(AL7),IFERROR(1/0),(deaths!AL8-deaths!AK8))</f>
        <v>0</v>
      </c>
      <c r="AM8" s="6">
        <f>IF(ISBLANK(AM7),IFERROR(1/0),(deaths!AM8-deaths!AL8))</f>
        <v>0</v>
      </c>
      <c r="AN8" s="6">
        <f>IF(ISBLANK(AN7),IFERROR(1/0),(deaths!AN8-deaths!AM8))</f>
        <v>0</v>
      </c>
      <c r="AO8" s="6">
        <f>IF(ISBLANK(AO7),IFERROR(1/0),(deaths!AO8-deaths!AN8))</f>
        <v>1</v>
      </c>
      <c r="AP8" s="6">
        <f>IF(ISBLANK(AP7),IFERROR(1/0),(deaths!AP8-deaths!AO8))</f>
        <v>0</v>
      </c>
      <c r="AQ8" s="6">
        <f>IF(ISBLANK(AQ7),IFERROR(1/0),(deaths!AQ8-deaths!AP8))</f>
        <v>0</v>
      </c>
      <c r="AR8" s="6">
        <f>IF(ISBLANK(AR7),IFERROR(1/0),(deaths!AR8-deaths!AQ8))</f>
        <v>0</v>
      </c>
      <c r="AS8" s="6">
        <f>IF(ISBLANK(AS7),IFERROR(1/0),(deaths!AS8-deaths!AR8))</f>
        <v>0</v>
      </c>
      <c r="AT8" s="6">
        <f>IF(ISBLANK(AT7),IFERROR(1/0),(deaths!AT8-deaths!AS8))</f>
        <v>0</v>
      </c>
      <c r="AU8" s="6">
        <f>IF(ISBLANK(AU7),IFERROR(1/0),(deaths!AU8-deaths!AT8))</f>
        <v>2</v>
      </c>
      <c r="AV8" s="6">
        <f>IF(ISBLANK(AV7),IFERROR(1/0),(deaths!AV8-deaths!AU8))</f>
        <v>0</v>
      </c>
      <c r="AW8" s="6">
        <f>IF(ISBLANK(AW7),IFERROR(1/0),(deaths!AW8-deaths!AV8))</f>
        <v>0</v>
      </c>
      <c r="AX8" s="6">
        <f>IF(ISBLANK(AX7),IFERROR(1/0),(deaths!AX8-deaths!AW8))</f>
        <v>0</v>
      </c>
      <c r="AY8" s="6">
        <f>IF(ISBLANK(AY7),IFERROR(1/0),(deaths!AY8-deaths!AX8))</f>
        <v>0</v>
      </c>
      <c r="AZ8" s="6">
        <f>IF(ISBLANK(AZ7),IFERROR(1/0),(deaths!AZ8-deaths!AY8))</f>
        <v>0</v>
      </c>
      <c r="BA8" s="6">
        <f>IF(ISBLANK(BA7),IFERROR(1/0),(deaths!BA8-deaths!AZ8))</f>
        <v>0</v>
      </c>
      <c r="BB8" s="6">
        <f>IF(ISBLANK(BB7),IFERROR(1/0),(deaths!BB8-deaths!BA8))</f>
        <v>0</v>
      </c>
      <c r="BC8" s="6">
        <f>IF(ISBLANK(BC7),IFERROR(1/0),(deaths!BC8-deaths!BB8))</f>
        <v>0</v>
      </c>
      <c r="BD8" s="6">
        <f>IF(ISBLANK(BD7),IFERROR(1/0),(deaths!BD8-deaths!BC8))</f>
        <v>0</v>
      </c>
      <c r="BE8" s="6">
        <f>IF(ISBLANK(BE7),IFERROR(1/0),(deaths!BE8-deaths!BD8))</f>
        <v>0</v>
      </c>
      <c r="BF8" s="6">
        <f>IF(ISBLANK(BF7),IFERROR(1/0),(deaths!BF8-deaths!BE8))</f>
        <v>0</v>
      </c>
      <c r="BG8" s="6">
        <f>IF(ISBLANK(BG7),IFERROR(1/0),(deaths!BG8-deaths!BF8))</f>
        <v>0</v>
      </c>
      <c r="BH8" s="6">
        <f>IF(ISBLANK(BH7),IFERROR(1/0),(deaths!BH8-deaths!BG8))</f>
        <v>0</v>
      </c>
      <c r="BI8" s="6">
        <f>IF(ISBLANK(BI7),IFERROR(1/0),(deaths!BI8-deaths!BH8))</f>
        <v>0</v>
      </c>
      <c r="BJ8" s="6">
        <f>IF(ISBLANK(BJ7),IFERROR(1/0),(deaths!BJ8-deaths!BI8))</f>
        <v>0</v>
      </c>
      <c r="BK8" s="6">
        <f>IF(ISBLANK(BK7),IFERROR(1/0),(deaths!BK8-deaths!BJ8))</f>
        <v>1</v>
      </c>
      <c r="BL8" s="6">
        <f>IF(ISBLANK(BL7),IFERROR(1/0),(deaths!BL8-deaths!BK8))</f>
        <v>0</v>
      </c>
      <c r="BM8" s="6" t="str">
        <f>IF(ISBLANK(BM7),IFERROR(1/0),(deaths!BM8-deaths!BL8))</f>
        <v/>
      </c>
    </row>
    <row r="9">
      <c r="A9" s="6" t="s">
        <v>14</v>
      </c>
      <c r="B9" s="6" t="s">
        <v>15</v>
      </c>
      <c r="C9" s="6">
        <v>0.0</v>
      </c>
      <c r="D9" s="6">
        <f>IF(ISBLANK(D8),IFERROR(1/0),(deaths!D9-deaths!C9))</f>
        <v>0</v>
      </c>
      <c r="E9" s="6">
        <f>IF(ISBLANK(E8),IFERROR(1/0),(deaths!E9-deaths!D9))</f>
        <v>0</v>
      </c>
      <c r="F9" s="6">
        <f>IF(ISBLANK(F8),IFERROR(1/0),(deaths!F9-deaths!E9))</f>
        <v>0</v>
      </c>
      <c r="G9" s="6">
        <f>IF(ISBLANK(G8),IFERROR(1/0),(deaths!G9-deaths!F9))</f>
        <v>0</v>
      </c>
      <c r="H9" s="6">
        <f>IF(ISBLANK(H8),IFERROR(1/0),(deaths!H9-deaths!G9))</f>
        <v>0</v>
      </c>
      <c r="I9" s="6">
        <f>IF(ISBLANK(I8),IFERROR(1/0),(deaths!I9-deaths!H9))</f>
        <v>0</v>
      </c>
      <c r="J9" s="6">
        <f>IF(ISBLANK(J8),IFERROR(1/0),(deaths!J9-deaths!I9))</f>
        <v>0</v>
      </c>
      <c r="K9" s="6">
        <f>IF(ISBLANK(K8),IFERROR(1/0),(deaths!K9-deaths!J9))</f>
        <v>0</v>
      </c>
      <c r="L9" s="6">
        <f>IF(ISBLANK(L8),IFERROR(1/0),(deaths!L9-deaths!K9))</f>
        <v>0</v>
      </c>
      <c r="M9" s="6">
        <f>IF(ISBLANK(M8),IFERROR(1/0),(deaths!M9-deaths!L9))</f>
        <v>0</v>
      </c>
      <c r="N9" s="6">
        <f>IF(ISBLANK(N8),IFERROR(1/0),(deaths!N9-deaths!M9))</f>
        <v>0</v>
      </c>
      <c r="O9" s="6">
        <f>IF(ISBLANK(O8),IFERROR(1/0),(deaths!O9-deaths!N9))</f>
        <v>0</v>
      </c>
      <c r="P9" s="6">
        <f>IF(ISBLANK(P8),IFERROR(1/0),(deaths!P9-deaths!O9))</f>
        <v>0</v>
      </c>
      <c r="Q9" s="6">
        <f>IF(ISBLANK(Q8),IFERROR(1/0),(deaths!Q9-deaths!P9))</f>
        <v>0</v>
      </c>
      <c r="R9" s="6">
        <f>IF(ISBLANK(R8),IFERROR(1/0),(deaths!R9-deaths!Q9))</f>
        <v>0</v>
      </c>
      <c r="S9" s="6">
        <f>IF(ISBLANK(S8),IFERROR(1/0),(deaths!S9-deaths!R9))</f>
        <v>0</v>
      </c>
      <c r="T9" s="6">
        <f>IF(ISBLANK(T8),IFERROR(1/0),(deaths!T9-deaths!S9))</f>
        <v>0</v>
      </c>
      <c r="U9" s="6">
        <f>IF(ISBLANK(U8),IFERROR(1/0),(deaths!U9-deaths!T9))</f>
        <v>0</v>
      </c>
      <c r="V9" s="6">
        <f>IF(ISBLANK(V8),IFERROR(1/0),(deaths!V9-deaths!U9))</f>
        <v>0</v>
      </c>
      <c r="W9" s="6">
        <f>IF(ISBLANK(W8),IFERROR(1/0),(deaths!W9-deaths!V9))</f>
        <v>0</v>
      </c>
      <c r="X9" s="6">
        <f>IF(ISBLANK(X8),IFERROR(1/0),(deaths!X9-deaths!W9))</f>
        <v>0</v>
      </c>
      <c r="Y9" s="6">
        <f>IF(ISBLANK(Y8),IFERROR(1/0),(deaths!Y9-deaths!X9))</f>
        <v>0</v>
      </c>
      <c r="Z9" s="6">
        <f>IF(ISBLANK(Z8),IFERROR(1/0),(deaths!Z9-deaths!Y9))</f>
        <v>0</v>
      </c>
      <c r="AA9" s="6">
        <f>IF(ISBLANK(AA8),IFERROR(1/0),(deaths!AA9-deaths!Z9))</f>
        <v>0</v>
      </c>
      <c r="AB9" s="6">
        <f>IF(ISBLANK(AB8),IFERROR(1/0),(deaths!AB9-deaths!AA9))</f>
        <v>0</v>
      </c>
      <c r="AC9" s="6">
        <f>IF(ISBLANK(AC8),IFERROR(1/0),(deaths!AC9-deaths!AB9))</f>
        <v>0</v>
      </c>
      <c r="AD9" s="6">
        <f>IF(ISBLANK(AD8),IFERROR(1/0),(deaths!AD9-deaths!AC9))</f>
        <v>0</v>
      </c>
      <c r="AE9" s="6">
        <f>IF(ISBLANK(AE8),IFERROR(1/0),(deaths!AE9-deaths!AD9))</f>
        <v>0</v>
      </c>
      <c r="AF9" s="6">
        <f>IF(ISBLANK(AF8),IFERROR(1/0),(deaths!AF9-deaths!AE9))</f>
        <v>0</v>
      </c>
      <c r="AG9" s="6">
        <f>IF(ISBLANK(AG8),IFERROR(1/0),(deaths!AG9-deaths!AF9))</f>
        <v>0</v>
      </c>
      <c r="AH9" s="6">
        <f>IF(ISBLANK(AH8),IFERROR(1/0),(deaths!AH9-deaths!AG9))</f>
        <v>0</v>
      </c>
      <c r="AI9" s="6">
        <f>IF(ISBLANK(AI8),IFERROR(1/0),(deaths!AI9-deaths!AH9))</f>
        <v>0</v>
      </c>
      <c r="AJ9" s="6">
        <f>IF(ISBLANK(AJ8),IFERROR(1/0),(deaths!AJ9-deaths!AI9))</f>
        <v>0</v>
      </c>
      <c r="AK9" s="6">
        <f>IF(ISBLANK(AK8),IFERROR(1/0),(deaths!AK9-deaths!AJ9))</f>
        <v>0</v>
      </c>
      <c r="AL9" s="6">
        <f>IF(ISBLANK(AL8),IFERROR(1/0),(deaths!AL9-deaths!AK9))</f>
        <v>0</v>
      </c>
      <c r="AM9" s="6">
        <f>IF(ISBLANK(AM8),IFERROR(1/0),(deaths!AM9-deaths!AL9))</f>
        <v>0</v>
      </c>
      <c r="AN9" s="6">
        <f>IF(ISBLANK(AN8),IFERROR(1/0),(deaths!AN9-deaths!AM9))</f>
        <v>0</v>
      </c>
      <c r="AO9" s="6">
        <f>IF(ISBLANK(AO8),IFERROR(1/0),(deaths!AO9-deaths!AN9))</f>
        <v>0</v>
      </c>
      <c r="AP9" s="6">
        <f>IF(ISBLANK(AP8),IFERROR(1/0),(deaths!AP9-deaths!AO9))</f>
        <v>0</v>
      </c>
      <c r="AQ9" s="6">
        <f>IF(ISBLANK(AQ8),IFERROR(1/0),(deaths!AQ9-deaths!AP9))</f>
        <v>0</v>
      </c>
      <c r="AR9" s="6">
        <f>IF(ISBLANK(AR8),IFERROR(1/0),(deaths!AR9-deaths!AQ9))</f>
        <v>0</v>
      </c>
      <c r="AS9" s="6">
        <f>IF(ISBLANK(AS8),IFERROR(1/0),(deaths!AS9-deaths!AR9))</f>
        <v>0</v>
      </c>
      <c r="AT9" s="6">
        <f>IF(ISBLANK(AT8),IFERROR(1/0),(deaths!AT9-deaths!AS9))</f>
        <v>0</v>
      </c>
      <c r="AU9" s="6">
        <f>IF(ISBLANK(AU8),IFERROR(1/0),(deaths!AU9-deaths!AT9))</f>
        <v>0</v>
      </c>
      <c r="AV9" s="6">
        <f>IF(ISBLANK(AV8),IFERROR(1/0),(deaths!AV9-deaths!AU9))</f>
        <v>0</v>
      </c>
      <c r="AW9" s="6">
        <f>IF(ISBLANK(AW8),IFERROR(1/0),(deaths!AW9-deaths!AV9))</f>
        <v>0</v>
      </c>
      <c r="AX9" s="6">
        <f>IF(ISBLANK(AX8),IFERROR(1/0),(deaths!AX9-deaths!AW9))</f>
        <v>0</v>
      </c>
      <c r="AY9" s="6">
        <f>IF(ISBLANK(AY8),IFERROR(1/0),(deaths!AY9-deaths!AX9))</f>
        <v>0</v>
      </c>
      <c r="AZ9" s="6">
        <f>IF(ISBLANK(AZ8),IFERROR(1/0),(deaths!AZ9-deaths!AY9))</f>
        <v>1</v>
      </c>
      <c r="BA9" s="6">
        <f>IF(ISBLANK(BA8),IFERROR(1/0),(deaths!BA9-deaths!AZ9))</f>
        <v>0</v>
      </c>
      <c r="BB9" s="6">
        <f>IF(ISBLANK(BB8),IFERROR(1/0),(deaths!BB9-deaths!BA9))</f>
        <v>0</v>
      </c>
      <c r="BC9" s="6">
        <f>IF(ISBLANK(BC8),IFERROR(1/0),(deaths!BC9-deaths!BB9))</f>
        <v>0</v>
      </c>
      <c r="BD9" s="6">
        <f>IF(ISBLANK(BD8),IFERROR(1/0),(deaths!BD9-deaths!BC9))</f>
        <v>0</v>
      </c>
      <c r="BE9" s="6">
        <f>IF(ISBLANK(BE8),IFERROR(1/0),(deaths!BE9-deaths!BD9))</f>
        <v>0</v>
      </c>
      <c r="BF9" s="6">
        <f>IF(ISBLANK(BF8),IFERROR(1/0),(deaths!BF9-deaths!BE9))</f>
        <v>0</v>
      </c>
      <c r="BG9" s="6">
        <f>IF(ISBLANK(BG8),IFERROR(1/0),(deaths!BG9-deaths!BF9))</f>
        <v>0</v>
      </c>
      <c r="BH9" s="6">
        <f>IF(ISBLANK(BH8),IFERROR(1/0),(deaths!BH9-deaths!BG9))</f>
        <v>1</v>
      </c>
      <c r="BI9" s="6">
        <f>IF(ISBLANK(BI8),IFERROR(1/0),(deaths!BI9-deaths!BH9))</f>
        <v>0</v>
      </c>
      <c r="BJ9" s="6">
        <f>IF(ISBLANK(BJ8),IFERROR(1/0),(deaths!BJ9-deaths!BI9))</f>
        <v>0</v>
      </c>
      <c r="BK9" s="6">
        <f>IF(ISBLANK(BK8),IFERROR(1/0),(deaths!BK9-deaths!BJ9))</f>
        <v>0</v>
      </c>
      <c r="BL9" s="6">
        <f>IF(ISBLANK(BL8),IFERROR(1/0),(deaths!BL9-deaths!BK9))</f>
        <v>0</v>
      </c>
      <c r="BM9" s="6" t="str">
        <f>IF(ISBLANK(BM8),IFERROR(1/0),(deaths!BM9-deaths!BL9))</f>
        <v/>
      </c>
    </row>
    <row r="10">
      <c r="A10" s="8" t="s">
        <v>16</v>
      </c>
      <c r="B10" s="8" t="s">
        <v>17</v>
      </c>
      <c r="C10" s="8">
        <f>SUM(C3:C9)</f>
        <v>0</v>
      </c>
      <c r="D10" s="8">
        <f>IF(ISBLANK(D9),IFERROR(1/0),(deaths!D10-deaths!C10))</f>
        <v>0</v>
      </c>
      <c r="E10" s="8">
        <f>IF(ISBLANK(E9),IFERROR(1/0),(deaths!E10-deaths!D10))</f>
        <v>0</v>
      </c>
      <c r="F10" s="8">
        <f>IF(ISBLANK(F9),IFERROR(1/0),(deaths!F10-deaths!E10))</f>
        <v>0</v>
      </c>
      <c r="G10" s="8">
        <f>IF(ISBLANK(G9),IFERROR(1/0),(deaths!G10-deaths!F10))</f>
        <v>0</v>
      </c>
      <c r="H10" s="8">
        <f>IF(ISBLANK(H9),IFERROR(1/0),(deaths!H10-deaths!G10))</f>
        <v>0</v>
      </c>
      <c r="I10" s="8">
        <f>IF(ISBLANK(I9),IFERROR(1/0),(deaths!I10-deaths!H10))</f>
        <v>0</v>
      </c>
      <c r="J10" s="8">
        <f>IF(ISBLANK(J9),IFERROR(1/0),(deaths!J10-deaths!I10))</f>
        <v>0</v>
      </c>
      <c r="K10" s="8">
        <f>IF(ISBLANK(K9),IFERROR(1/0),(deaths!K10-deaths!J10))</f>
        <v>0</v>
      </c>
      <c r="L10" s="8">
        <f>IF(ISBLANK(L9),IFERROR(1/0),(deaths!L10-deaths!K10))</f>
        <v>0</v>
      </c>
      <c r="M10" s="8">
        <f>IF(ISBLANK(M9),IFERROR(1/0),(deaths!M10-deaths!L10))</f>
        <v>0</v>
      </c>
      <c r="N10" s="8">
        <f>IF(ISBLANK(N9),IFERROR(1/0),(deaths!N10-deaths!M10))</f>
        <v>0</v>
      </c>
      <c r="O10" s="8">
        <f>IF(ISBLANK(O9),IFERROR(1/0),(deaths!O10-deaths!N10))</f>
        <v>0</v>
      </c>
      <c r="P10" s="8">
        <f>IF(ISBLANK(P9),IFERROR(1/0),(deaths!P10-deaths!O10))</f>
        <v>0</v>
      </c>
      <c r="Q10" s="8">
        <f>IF(ISBLANK(Q9),IFERROR(1/0),(deaths!Q10-deaths!P10))</f>
        <v>0</v>
      </c>
      <c r="R10" s="8">
        <f>IF(ISBLANK(R9),IFERROR(1/0),(deaths!R10-deaths!Q10))</f>
        <v>0</v>
      </c>
      <c r="S10" s="8">
        <f>IF(ISBLANK(S9),IFERROR(1/0),(deaths!S10-deaths!R10))</f>
        <v>0</v>
      </c>
      <c r="T10" s="8">
        <f>IF(ISBLANK(T9),IFERROR(1/0),(deaths!T10-deaths!S10))</f>
        <v>0</v>
      </c>
      <c r="U10" s="8">
        <f>IF(ISBLANK(U9),IFERROR(1/0),(deaths!U10-deaths!T10))</f>
        <v>0</v>
      </c>
      <c r="V10" s="8">
        <f>IF(ISBLANK(V9),IFERROR(1/0),(deaths!V10-deaths!U10))</f>
        <v>0</v>
      </c>
      <c r="W10" s="8">
        <f>IF(ISBLANK(W9),IFERROR(1/0),(deaths!W10-deaths!V10))</f>
        <v>0</v>
      </c>
      <c r="X10" s="8">
        <f>IF(ISBLANK(X9),IFERROR(1/0),(deaths!X10-deaths!W10))</f>
        <v>0</v>
      </c>
      <c r="Y10" s="8">
        <f>IF(ISBLANK(Y9),IFERROR(1/0),(deaths!Y10-deaths!X10))</f>
        <v>0</v>
      </c>
      <c r="Z10" s="8">
        <f>IF(ISBLANK(Z9),IFERROR(1/0),(deaths!Z10-deaths!Y10))</f>
        <v>0</v>
      </c>
      <c r="AA10" s="8">
        <f>IF(ISBLANK(AA9),IFERROR(1/0),(deaths!AA10-deaths!Z10))</f>
        <v>0</v>
      </c>
      <c r="AB10" s="8">
        <f>IF(ISBLANK(AB9),IFERROR(1/0),(deaths!AB10-deaths!AA10))</f>
        <v>0</v>
      </c>
      <c r="AC10" s="8">
        <f>IF(ISBLANK(AC9),IFERROR(1/0),(deaths!AC10-deaths!AB10))</f>
        <v>0</v>
      </c>
      <c r="AD10" s="8">
        <f>IF(ISBLANK(AD9),IFERROR(1/0),(deaths!AD10-deaths!AC10))</f>
        <v>0</v>
      </c>
      <c r="AE10" s="8">
        <f>IF(ISBLANK(AE9),IFERROR(1/0),(deaths!AE10-deaths!AD10))</f>
        <v>1</v>
      </c>
      <c r="AF10" s="8">
        <f>IF(ISBLANK(AF9),IFERROR(1/0),(deaths!AF10-deaths!AE10))</f>
        <v>0</v>
      </c>
      <c r="AG10" s="8">
        <f>IF(ISBLANK(AG9),IFERROR(1/0),(deaths!AG10-deaths!AF10))</f>
        <v>0</v>
      </c>
      <c r="AH10" s="8">
        <f>IF(ISBLANK(AH9),IFERROR(1/0),(deaths!AH10-deaths!AG10))</f>
        <v>0</v>
      </c>
      <c r="AI10" s="8">
        <f>IF(ISBLANK(AI9),IFERROR(1/0),(deaths!AI10-deaths!AH10))</f>
        <v>0</v>
      </c>
      <c r="AJ10" s="8">
        <f>IF(ISBLANK(AJ9),IFERROR(1/0),(deaths!AJ10-deaths!AI10))</f>
        <v>0</v>
      </c>
      <c r="AK10" s="8">
        <f>IF(ISBLANK(AK9),IFERROR(1/0),(deaths!AK10-deaths!AJ10))</f>
        <v>3</v>
      </c>
      <c r="AL10" s="8">
        <f>IF(ISBLANK(AL9),IFERROR(1/0),(deaths!AL10-deaths!AK10))</f>
        <v>0</v>
      </c>
      <c r="AM10" s="8">
        <f>IF(ISBLANK(AM9),IFERROR(1/0),(deaths!AM10-deaths!AL10))</f>
        <v>1</v>
      </c>
      <c r="AN10" s="8">
        <f>IF(ISBLANK(AN9),IFERROR(1/0),(deaths!AN10-deaths!AM10))</f>
        <v>4</v>
      </c>
      <c r="AO10" s="8">
        <f>IF(ISBLANK(AO9),IFERROR(1/0),(deaths!AO10-deaths!AN10))</f>
        <v>7</v>
      </c>
      <c r="AP10" s="8">
        <f>IF(ISBLANK(AP9),IFERROR(1/0),(deaths!AP10-deaths!AO10))</f>
        <v>3</v>
      </c>
      <c r="AQ10" s="8">
        <f>IF(ISBLANK(AQ9),IFERROR(1/0),(deaths!AQ10-deaths!AP10))</f>
        <v>7</v>
      </c>
      <c r="AR10" s="8">
        <f>IF(ISBLANK(AR9),IFERROR(1/0),(deaths!AR10-deaths!AQ10))</f>
        <v>7</v>
      </c>
      <c r="AS10" s="8">
        <f>IF(ISBLANK(AS9),IFERROR(1/0),(deaths!AS10-deaths!AR10))</f>
        <v>9</v>
      </c>
      <c r="AT10" s="8">
        <f>IF(ISBLANK(AT9),IFERROR(1/0),(deaths!AT10-deaths!AS10))</f>
        <v>12</v>
      </c>
      <c r="AU10" s="8">
        <f>IF(ISBLANK(AU9),IFERROR(1/0),(deaths!AU10-deaths!AT10))</f>
        <v>14</v>
      </c>
      <c r="AV10" s="8">
        <f>IF(ISBLANK(AV9),IFERROR(1/0),(deaths!AV10-deaths!AU10))</f>
        <v>5</v>
      </c>
      <c r="AW10" s="8">
        <f>IF(ISBLANK(AW9),IFERROR(1/0),(deaths!AW10-deaths!AV10))</f>
        <v>14</v>
      </c>
      <c r="AX10" s="8">
        <f>IF(ISBLANK(AX9),IFERROR(1/0),(deaths!AX10-deaths!AW10))</f>
        <v>12</v>
      </c>
      <c r="AY10" s="8">
        <f>IF(ISBLANK(AY9),IFERROR(1/0),(deaths!AY10-deaths!AX10))</f>
        <v>24</v>
      </c>
      <c r="AZ10" s="8">
        <f>IF(ISBLANK(AZ9),IFERROR(1/0),(deaths!AZ10-deaths!AY10))</f>
        <v>20</v>
      </c>
      <c r="BA10" s="8">
        <f>IF(ISBLANK(BA9),IFERROR(1/0),(deaths!BA10-deaths!AZ10))</f>
        <v>26</v>
      </c>
      <c r="BB10" s="8">
        <f>IF(ISBLANK(BB9),IFERROR(1/0),(deaths!BB10-deaths!BA10))</f>
        <v>24</v>
      </c>
      <c r="BC10" s="8">
        <f>IF(ISBLANK(BC9),IFERROR(1/0),(deaths!BC10-deaths!BB10))</f>
        <v>23</v>
      </c>
      <c r="BD10" s="8">
        <f>IF(ISBLANK(BD9),IFERROR(1/0),(deaths!BD10-deaths!BC10))</f>
        <v>25</v>
      </c>
      <c r="BE10" s="8">
        <f>IF(ISBLANK(BE9),IFERROR(1/0),(deaths!BE10-deaths!BD10))</f>
        <v>8</v>
      </c>
      <c r="BF10" s="8">
        <f>IF(ISBLANK(BF9),IFERROR(1/0),(deaths!BF10-deaths!BE10))</f>
        <v>11</v>
      </c>
      <c r="BG10" s="8">
        <f>IF(ISBLANK(BG9),IFERROR(1/0),(deaths!BG10-deaths!BF10))</f>
        <v>21</v>
      </c>
      <c r="BH10" s="8">
        <f>IF(ISBLANK(BH9),IFERROR(1/0),(deaths!BH10-deaths!BG10))</f>
        <v>42</v>
      </c>
      <c r="BI10" s="8">
        <f>IF(ISBLANK(BI9),IFERROR(1/0),(deaths!BI10-deaths!BH10))</f>
        <v>46</v>
      </c>
      <c r="BJ10" s="8">
        <f>IF(ISBLANK(BJ9),IFERROR(1/0),(deaths!BJ10-deaths!BI10))</f>
        <v>46</v>
      </c>
      <c r="BK10" s="8">
        <f>IF(ISBLANK(BK9),IFERROR(1/0),(deaths!BK10-deaths!BJ10))</f>
        <v>37</v>
      </c>
      <c r="BL10" s="8">
        <f>IF(ISBLANK(BL9),IFERROR(1/0),(deaths!BL10-deaths!BK10))</f>
        <v>38</v>
      </c>
      <c r="BM10" s="8" t="str">
        <f>IF(ISBLANK(BM9),IFERROR(1/0),(deaths!BM10-deaths!BL10))</f>
        <v/>
      </c>
    </row>
    <row r="11">
      <c r="A11" s="6" t="s">
        <v>18</v>
      </c>
      <c r="B11" s="6" t="s">
        <v>19</v>
      </c>
      <c r="C11" s="6">
        <v>0.0</v>
      </c>
      <c r="D11" s="6">
        <f>IF(ISBLANK(D10),IFERROR(1/0),(deaths!D11-deaths!C11))</f>
        <v>0</v>
      </c>
      <c r="E11" s="6">
        <f>IF(ISBLANK(E10),IFERROR(1/0),(deaths!E11-deaths!D11))</f>
        <v>0</v>
      </c>
      <c r="F11" s="6">
        <f>IF(ISBLANK(F10),IFERROR(1/0),(deaths!F11-deaths!E11))</f>
        <v>0</v>
      </c>
      <c r="G11" s="6">
        <f>IF(ISBLANK(G10),IFERROR(1/0),(deaths!G11-deaths!F11))</f>
        <v>0</v>
      </c>
      <c r="H11" s="6">
        <f>IF(ISBLANK(H10),IFERROR(1/0),(deaths!H11-deaths!G11))</f>
        <v>0</v>
      </c>
      <c r="I11" s="6">
        <f>IF(ISBLANK(I10),IFERROR(1/0),(deaths!I11-deaths!H11))</f>
        <v>0</v>
      </c>
      <c r="J11" s="6">
        <f>IF(ISBLANK(J10),IFERROR(1/0),(deaths!J11-deaths!I11))</f>
        <v>0</v>
      </c>
      <c r="K11" s="6">
        <f>IF(ISBLANK(K10),IFERROR(1/0),(deaths!K11-deaths!J11))</f>
        <v>0</v>
      </c>
      <c r="L11" s="6">
        <f>IF(ISBLANK(L10),IFERROR(1/0),(deaths!L11-deaths!K11))</f>
        <v>0</v>
      </c>
      <c r="M11" s="6">
        <f>IF(ISBLANK(M10),IFERROR(1/0),(deaths!M11-deaths!L11))</f>
        <v>0</v>
      </c>
      <c r="N11" s="6">
        <f>IF(ISBLANK(N10),IFERROR(1/0),(deaths!N11-deaths!M11))</f>
        <v>0</v>
      </c>
      <c r="O11" s="6">
        <f>IF(ISBLANK(O10),IFERROR(1/0),(deaths!O11-deaths!N11))</f>
        <v>0</v>
      </c>
      <c r="P11" s="6">
        <f>IF(ISBLANK(P10),IFERROR(1/0),(deaths!P11-deaths!O11))</f>
        <v>0</v>
      </c>
      <c r="Q11" s="6">
        <f>IF(ISBLANK(Q10),IFERROR(1/0),(deaths!Q11-deaths!P11))</f>
        <v>0</v>
      </c>
      <c r="R11" s="6">
        <f>IF(ISBLANK(R10),IFERROR(1/0),(deaths!R11-deaths!Q11))</f>
        <v>0</v>
      </c>
      <c r="S11" s="6">
        <f>IF(ISBLANK(S10),IFERROR(1/0),(deaths!S11-deaths!R11))</f>
        <v>0</v>
      </c>
      <c r="T11" s="6">
        <f>IF(ISBLANK(T10),IFERROR(1/0),(deaths!T11-deaths!S11))</f>
        <v>0</v>
      </c>
      <c r="U11" s="6">
        <f>IF(ISBLANK(U10),IFERROR(1/0),(deaths!U11-deaths!T11))</f>
        <v>0</v>
      </c>
      <c r="V11" s="6">
        <f>IF(ISBLANK(V10),IFERROR(1/0),(deaths!V11-deaths!U11))</f>
        <v>0</v>
      </c>
      <c r="W11" s="6">
        <f>IF(ISBLANK(W10),IFERROR(1/0),(deaths!W11-deaths!V11))</f>
        <v>0</v>
      </c>
      <c r="X11" s="6">
        <f>IF(ISBLANK(X10),IFERROR(1/0),(deaths!X11-deaths!W11))</f>
        <v>0</v>
      </c>
      <c r="Y11" s="6">
        <f>IF(ISBLANK(Y10),IFERROR(1/0),(deaths!Y11-deaths!X11))</f>
        <v>0</v>
      </c>
      <c r="Z11" s="6">
        <f>IF(ISBLANK(Z10),IFERROR(1/0),(deaths!Z11-deaths!Y11))</f>
        <v>0</v>
      </c>
      <c r="AA11" s="6">
        <f>IF(ISBLANK(AA10),IFERROR(1/0),(deaths!AA11-deaths!Z11))</f>
        <v>0</v>
      </c>
      <c r="AB11" s="6">
        <f>IF(ISBLANK(AB10),IFERROR(1/0),(deaths!AB11-deaths!AA11))</f>
        <v>0</v>
      </c>
      <c r="AC11" s="6">
        <f>IF(ISBLANK(AC10),IFERROR(1/0),(deaths!AC11-deaths!AB11))</f>
        <v>0</v>
      </c>
      <c r="AD11" s="6">
        <f>IF(ISBLANK(AD10),IFERROR(1/0),(deaths!AD11-deaths!AC11))</f>
        <v>0</v>
      </c>
      <c r="AE11" s="6">
        <f>IF(ISBLANK(AE10),IFERROR(1/0),(deaths!AE11-deaths!AD11))</f>
        <v>0</v>
      </c>
      <c r="AF11" s="6">
        <f>IF(ISBLANK(AF10),IFERROR(1/0),(deaths!AF11-deaths!AE11))</f>
        <v>0</v>
      </c>
      <c r="AG11" s="6">
        <f>IF(ISBLANK(AG10),IFERROR(1/0),(deaths!AG11-deaths!AF11))</f>
        <v>0</v>
      </c>
      <c r="AH11" s="6">
        <f>IF(ISBLANK(AH10),IFERROR(1/0),(deaths!AH11-deaths!AG11))</f>
        <v>0</v>
      </c>
      <c r="AI11" s="6">
        <f>IF(ISBLANK(AI10),IFERROR(1/0),(deaths!AI11-deaths!AH11))</f>
        <v>0</v>
      </c>
      <c r="AJ11" s="6">
        <f>IF(ISBLANK(AJ10),IFERROR(1/0),(deaths!AJ11-deaths!AI11))</f>
        <v>0</v>
      </c>
      <c r="AK11" s="6">
        <f>IF(ISBLANK(AK10),IFERROR(1/0),(deaths!AK11-deaths!AJ11))</f>
        <v>1</v>
      </c>
      <c r="AL11" s="6">
        <f>IF(ISBLANK(AL10),IFERROR(1/0),(deaths!AL11-deaths!AK11))</f>
        <v>0</v>
      </c>
      <c r="AM11" s="6">
        <f>IF(ISBLANK(AM10),IFERROR(1/0),(deaths!AM11-deaths!AL11))</f>
        <v>0</v>
      </c>
      <c r="AN11" s="6">
        <f>IF(ISBLANK(AN10),IFERROR(1/0),(deaths!AN11-deaths!AM11))</f>
        <v>1</v>
      </c>
      <c r="AO11" s="6">
        <f>IF(ISBLANK(AO10),IFERROR(1/0),(deaths!AO11-deaths!AN11))</f>
        <v>0</v>
      </c>
      <c r="AP11" s="6">
        <f>IF(ISBLANK(AP10),IFERROR(1/0),(deaths!AP11-deaths!AO11))</f>
        <v>0</v>
      </c>
      <c r="AQ11" s="6">
        <f>IF(ISBLANK(AQ10),IFERROR(1/0),(deaths!AQ11-deaths!AP11))</f>
        <v>0</v>
      </c>
      <c r="AR11" s="6">
        <f>IF(ISBLANK(AR10),IFERROR(1/0),(deaths!AR11-deaths!AQ11))</f>
        <v>0</v>
      </c>
      <c r="AS11" s="6">
        <f>IF(ISBLANK(AS10),IFERROR(1/0),(deaths!AS11-deaths!AR11))</f>
        <v>0</v>
      </c>
      <c r="AT11" s="6">
        <f>IF(ISBLANK(AT10),IFERROR(1/0),(deaths!AT11-deaths!AS11))</f>
        <v>1</v>
      </c>
      <c r="AU11" s="6">
        <f>IF(ISBLANK(AU10),IFERROR(1/0),(deaths!AU11-deaths!AT11))</f>
        <v>0</v>
      </c>
      <c r="AV11" s="6">
        <f>IF(ISBLANK(AV10),IFERROR(1/0),(deaths!AV11-deaths!AU11))</f>
        <v>0</v>
      </c>
      <c r="AW11" s="6">
        <f>IF(ISBLANK(AW10),IFERROR(1/0),(deaths!AW11-deaths!AV11))</f>
        <v>0</v>
      </c>
      <c r="AX11" s="6">
        <f>IF(ISBLANK(AX10),IFERROR(1/0),(deaths!AX11-deaths!AW11))</f>
        <v>0</v>
      </c>
      <c r="AY11" s="6">
        <f>IF(ISBLANK(AY10),IFERROR(1/0),(deaths!AY11-deaths!AX11))</f>
        <v>1</v>
      </c>
      <c r="AZ11" s="6">
        <f>IF(ISBLANK(AZ10),IFERROR(1/0),(deaths!AZ11-deaths!AY11))</f>
        <v>1</v>
      </c>
      <c r="BA11" s="6">
        <f>IF(ISBLANK(BA10),IFERROR(1/0),(deaths!BA11-deaths!AZ11))</f>
        <v>0</v>
      </c>
      <c r="BB11" s="6">
        <f>IF(ISBLANK(BB10),IFERROR(1/0),(deaths!BB11-deaths!BA11))</f>
        <v>2</v>
      </c>
      <c r="BC11" s="6">
        <f>IF(ISBLANK(BC10),IFERROR(1/0),(deaths!BC11-deaths!BB11))</f>
        <v>0</v>
      </c>
      <c r="BD11" s="6">
        <f>IF(ISBLANK(BD10),IFERROR(1/0),(deaths!BD11-deaths!BC11))</f>
        <v>8</v>
      </c>
      <c r="BE11" s="6">
        <f>IF(ISBLANK(BE10),IFERROR(1/0),(deaths!BE11-deaths!BD11))</f>
        <v>3</v>
      </c>
      <c r="BF11" s="6">
        <f>IF(ISBLANK(BF10),IFERROR(1/0),(deaths!BF11-deaths!BE11))</f>
        <v>1</v>
      </c>
      <c r="BG11" s="6">
        <f>IF(ISBLANK(BG10),IFERROR(1/0),(deaths!BG11-deaths!BF11))</f>
        <v>1</v>
      </c>
      <c r="BH11" s="6">
        <f>IF(ISBLANK(BH10),IFERROR(1/0),(deaths!BH11-deaths!BG11))</f>
        <v>2</v>
      </c>
      <c r="BI11" s="6">
        <f>IF(ISBLANK(BI10),IFERROR(1/0),(deaths!BI11-deaths!BH11))</f>
        <v>5</v>
      </c>
      <c r="BJ11" s="6">
        <f>IF(ISBLANK(BJ10),IFERROR(1/0),(deaths!BJ11-deaths!BI11))</f>
        <v>2</v>
      </c>
      <c r="BK11" s="6">
        <f>IF(ISBLANK(BK10),IFERROR(1/0),(deaths!BK11-deaths!BJ11))</f>
        <v>3</v>
      </c>
      <c r="BL11" s="6">
        <f>IF(ISBLANK(BL10),IFERROR(1/0),(deaths!BL11-deaths!BK11))</f>
        <v>2</v>
      </c>
      <c r="BM11" s="6" t="str">
        <f>IF(ISBLANK(BM10),IFERROR(1/0),(deaths!BM11-deaths!BL11))</f>
        <v/>
      </c>
    </row>
    <row r="12">
      <c r="A12" s="6" t="s">
        <v>20</v>
      </c>
      <c r="B12" s="6" t="s">
        <v>21</v>
      </c>
      <c r="C12" s="6">
        <v>0.0</v>
      </c>
      <c r="D12" s="6">
        <f>IF(ISBLANK(D11),IFERROR(1/0),(deaths!D12-deaths!C12))</f>
        <v>0</v>
      </c>
      <c r="E12" s="6">
        <f>IF(ISBLANK(E11),IFERROR(1/0),(deaths!E12-deaths!D12))</f>
        <v>0</v>
      </c>
      <c r="F12" s="6">
        <f>IF(ISBLANK(F11),IFERROR(1/0),(deaths!F12-deaths!E12))</f>
        <v>0</v>
      </c>
      <c r="G12" s="6">
        <f>IF(ISBLANK(G11),IFERROR(1/0),(deaths!G12-deaths!F12))</f>
        <v>0</v>
      </c>
      <c r="H12" s="6">
        <f>IF(ISBLANK(H11),IFERROR(1/0),(deaths!H12-deaths!G12))</f>
        <v>0</v>
      </c>
      <c r="I12" s="6">
        <f>IF(ISBLANK(I11),IFERROR(1/0),(deaths!I12-deaths!H12))</f>
        <v>0</v>
      </c>
      <c r="J12" s="6">
        <f>IF(ISBLANK(J11),IFERROR(1/0),(deaths!J12-deaths!I12))</f>
        <v>0</v>
      </c>
      <c r="K12" s="6">
        <f>IF(ISBLANK(K11),IFERROR(1/0),(deaths!K12-deaths!J12))</f>
        <v>0</v>
      </c>
      <c r="L12" s="6">
        <f>IF(ISBLANK(L11),IFERROR(1/0),(deaths!L12-deaths!K12))</f>
        <v>0</v>
      </c>
      <c r="M12" s="6">
        <f>IF(ISBLANK(M11),IFERROR(1/0),(deaths!M12-deaths!L12))</f>
        <v>0</v>
      </c>
      <c r="N12" s="6">
        <f>IF(ISBLANK(N11),IFERROR(1/0),(deaths!N12-deaths!M12))</f>
        <v>0</v>
      </c>
      <c r="O12" s="6">
        <f>IF(ISBLANK(O11),IFERROR(1/0),(deaths!O12-deaths!N12))</f>
        <v>0</v>
      </c>
      <c r="P12" s="6">
        <f>IF(ISBLANK(P11),IFERROR(1/0),(deaths!P12-deaths!O12))</f>
        <v>0</v>
      </c>
      <c r="Q12" s="6">
        <f>IF(ISBLANK(Q11),IFERROR(1/0),(deaths!Q12-deaths!P12))</f>
        <v>0</v>
      </c>
      <c r="R12" s="6">
        <f>IF(ISBLANK(R11),IFERROR(1/0),(deaths!R12-deaths!Q12))</f>
        <v>0</v>
      </c>
      <c r="S12" s="6">
        <f>IF(ISBLANK(S11),IFERROR(1/0),(deaths!S12-deaths!R12))</f>
        <v>0</v>
      </c>
      <c r="T12" s="6">
        <f>IF(ISBLANK(T11),IFERROR(1/0),(deaths!T12-deaths!S12))</f>
        <v>0</v>
      </c>
      <c r="U12" s="6">
        <f>IF(ISBLANK(U11),IFERROR(1/0),(deaths!U12-deaths!T12))</f>
        <v>0</v>
      </c>
      <c r="V12" s="6">
        <f>IF(ISBLANK(V11),IFERROR(1/0),(deaths!V12-deaths!U12))</f>
        <v>0</v>
      </c>
      <c r="W12" s="6">
        <f>IF(ISBLANK(W11),IFERROR(1/0),(deaths!W12-deaths!V12))</f>
        <v>0</v>
      </c>
      <c r="X12" s="6">
        <f>IF(ISBLANK(X11),IFERROR(1/0),(deaths!X12-deaths!W12))</f>
        <v>0</v>
      </c>
      <c r="Y12" s="6">
        <f>IF(ISBLANK(Y11),IFERROR(1/0),(deaths!Y12-deaths!X12))</f>
        <v>0</v>
      </c>
      <c r="Z12" s="6">
        <f>IF(ISBLANK(Z11),IFERROR(1/0),(deaths!Z12-deaths!Y12))</f>
        <v>0</v>
      </c>
      <c r="AA12" s="6">
        <f>IF(ISBLANK(AA11),IFERROR(1/0),(deaths!AA12-deaths!Z12))</f>
        <v>0</v>
      </c>
      <c r="AB12" s="6">
        <f>IF(ISBLANK(AB11),IFERROR(1/0),(deaths!AB12-deaths!AA12))</f>
        <v>0</v>
      </c>
      <c r="AC12" s="6">
        <f>IF(ISBLANK(AC11),IFERROR(1/0),(deaths!AC12-deaths!AB12))</f>
        <v>0</v>
      </c>
      <c r="AD12" s="6">
        <f>IF(ISBLANK(AD11),IFERROR(1/0),(deaths!AD12-deaths!AC12))</f>
        <v>0</v>
      </c>
      <c r="AE12" s="6">
        <f>IF(ISBLANK(AE11),IFERROR(1/0),(deaths!AE12-deaths!AD12))</f>
        <v>0</v>
      </c>
      <c r="AF12" s="6">
        <f>IF(ISBLANK(AF11),IFERROR(1/0),(deaths!AF12-deaths!AE12))</f>
        <v>0</v>
      </c>
      <c r="AG12" s="6">
        <f>IF(ISBLANK(AG11),IFERROR(1/0),(deaths!AG12-deaths!AF12))</f>
        <v>0</v>
      </c>
      <c r="AH12" s="6">
        <f>IF(ISBLANK(AH11),IFERROR(1/0),(deaths!AH12-deaths!AG12))</f>
        <v>0</v>
      </c>
      <c r="AI12" s="6">
        <f>IF(ISBLANK(AI11),IFERROR(1/0),(deaths!AI12-deaths!AH12))</f>
        <v>1</v>
      </c>
      <c r="AJ12" s="6">
        <f>IF(ISBLANK(AJ11),IFERROR(1/0),(deaths!AJ12-deaths!AI12))</f>
        <v>0</v>
      </c>
      <c r="AK12" s="6">
        <f>IF(ISBLANK(AK11),IFERROR(1/0),(deaths!AK12-deaths!AJ12))</f>
        <v>1</v>
      </c>
      <c r="AL12" s="6">
        <f>IF(ISBLANK(AL11),IFERROR(1/0),(deaths!AL12-deaths!AK12))</f>
        <v>0</v>
      </c>
      <c r="AM12" s="6">
        <f>IF(ISBLANK(AM11),IFERROR(1/0),(deaths!AM12-deaths!AL12))</f>
        <v>1</v>
      </c>
      <c r="AN12" s="6">
        <f>IF(ISBLANK(AN11),IFERROR(1/0),(deaths!AN12-deaths!AM12))</f>
        <v>2</v>
      </c>
      <c r="AO12" s="6">
        <f>IF(ISBLANK(AO11),IFERROR(1/0),(deaths!AO12-deaths!AN12))</f>
        <v>2</v>
      </c>
      <c r="AP12" s="6">
        <f>IF(ISBLANK(AP11),IFERROR(1/0),(deaths!AP12-deaths!AO12))</f>
        <v>2</v>
      </c>
      <c r="AQ12" s="6">
        <f>IF(ISBLANK(AQ11),IFERROR(1/0),(deaths!AQ12-deaths!AP12))</f>
        <v>1</v>
      </c>
      <c r="AR12" s="6">
        <f>IF(ISBLANK(AR11),IFERROR(1/0),(deaths!AR12-deaths!AQ12))</f>
        <v>2</v>
      </c>
      <c r="AS12" s="6">
        <f>IF(ISBLANK(AS11),IFERROR(1/0),(deaths!AS12-deaths!AR12))</f>
        <v>3</v>
      </c>
      <c r="AT12" s="6">
        <f>IF(ISBLANK(AT11),IFERROR(1/0),(deaths!AT12-deaths!AS12))</f>
        <v>4</v>
      </c>
      <c r="AU12" s="6">
        <f>IF(ISBLANK(AU11),IFERROR(1/0),(deaths!AU12-deaths!AT12))</f>
        <v>0</v>
      </c>
      <c r="AV12" s="6">
        <f>IF(ISBLANK(AV11),IFERROR(1/0),(deaths!AV12-deaths!AU12))</f>
        <v>2</v>
      </c>
      <c r="AW12" s="6">
        <f>IF(ISBLANK(AW11),IFERROR(1/0),(deaths!AW12-deaths!AV12))</f>
        <v>0</v>
      </c>
      <c r="AX12" s="6">
        <f>IF(ISBLANK(AX11),IFERROR(1/0),(deaths!AX12-deaths!AW12))</f>
        <v>1</v>
      </c>
      <c r="AY12" s="6">
        <f>IF(ISBLANK(AY11),IFERROR(1/0),(deaths!AY12-deaths!AX12))</f>
        <v>0</v>
      </c>
      <c r="AZ12" s="6">
        <f>IF(ISBLANK(AZ11),IFERROR(1/0),(deaths!AZ12-deaths!AY12))</f>
        <v>5</v>
      </c>
      <c r="BA12" s="6">
        <f>IF(ISBLANK(BA11),IFERROR(1/0),(deaths!BA12-deaths!AZ12))</f>
        <v>3</v>
      </c>
      <c r="BB12" s="6">
        <f>IF(ISBLANK(BB11),IFERROR(1/0),(deaths!BB12-deaths!BA12))</f>
        <v>6</v>
      </c>
      <c r="BC12" s="6">
        <f>IF(ISBLANK(BC11),IFERROR(1/0),(deaths!BC12-deaths!BB12))</f>
        <v>1</v>
      </c>
      <c r="BD12" s="6">
        <f>IF(ISBLANK(BD11),IFERROR(1/0),(deaths!BD12-deaths!BC12))</f>
        <v>8</v>
      </c>
      <c r="BE12" s="6">
        <f>IF(ISBLANK(BE11),IFERROR(1/0),(deaths!BE12-deaths!BD12))</f>
        <v>1</v>
      </c>
      <c r="BF12" s="6">
        <f>IF(ISBLANK(BF11),IFERROR(1/0),(deaths!BF12-deaths!BE12))</f>
        <v>1</v>
      </c>
      <c r="BG12" s="6">
        <f>IF(ISBLANK(BG11),IFERROR(1/0),(deaths!BG12-deaths!BF12))</f>
        <v>3</v>
      </c>
      <c r="BH12" s="6">
        <f>IF(ISBLANK(BH11),IFERROR(1/0),(deaths!BH12-deaths!BG12))</f>
        <v>9</v>
      </c>
      <c r="BI12" s="6">
        <f>IF(ISBLANK(BI11),IFERROR(1/0),(deaths!BI12-deaths!BH12))</f>
        <v>5</v>
      </c>
      <c r="BJ12" s="6">
        <f>IF(ISBLANK(BJ11),IFERROR(1/0),(deaths!BJ12-deaths!BI12))</f>
        <v>6</v>
      </c>
      <c r="BK12" s="6">
        <f>IF(ISBLANK(BK11),IFERROR(1/0),(deaths!BK12-deaths!BJ12))</f>
        <v>3</v>
      </c>
      <c r="BL12" s="6">
        <f>IF(ISBLANK(BL11),IFERROR(1/0),(deaths!BL12-deaths!BK12))</f>
        <v>3</v>
      </c>
      <c r="BM12" s="6" t="str">
        <f>IF(ISBLANK(BM11),IFERROR(1/0),(deaths!BM12-deaths!BL12))</f>
        <v/>
      </c>
    </row>
    <row r="13">
      <c r="A13" s="6" t="s">
        <v>22</v>
      </c>
      <c r="B13" s="6" t="s">
        <v>23</v>
      </c>
      <c r="C13" s="6">
        <v>0.0</v>
      </c>
      <c r="D13" s="6">
        <f>IF(ISBLANK(D12),IFERROR(1/0),(deaths!D13-deaths!C13))</f>
        <v>0</v>
      </c>
      <c r="E13" s="6">
        <f>IF(ISBLANK(E12),IFERROR(1/0),(deaths!E13-deaths!D13))</f>
        <v>0</v>
      </c>
      <c r="F13" s="6">
        <f>IF(ISBLANK(F12),IFERROR(1/0),(deaths!F13-deaths!E13))</f>
        <v>0</v>
      </c>
      <c r="G13" s="6">
        <f>IF(ISBLANK(G12),IFERROR(1/0),(deaths!G13-deaths!F13))</f>
        <v>0</v>
      </c>
      <c r="H13" s="6">
        <f>IF(ISBLANK(H12),IFERROR(1/0),(deaths!H13-deaths!G13))</f>
        <v>0</v>
      </c>
      <c r="I13" s="6">
        <f>IF(ISBLANK(I12),IFERROR(1/0),(deaths!I13-deaths!H13))</f>
        <v>0</v>
      </c>
      <c r="J13" s="6">
        <f>IF(ISBLANK(J12),IFERROR(1/0),(deaths!J13-deaths!I13))</f>
        <v>0</v>
      </c>
      <c r="K13" s="6">
        <f>IF(ISBLANK(K12),IFERROR(1/0),(deaths!K13-deaths!J13))</f>
        <v>0</v>
      </c>
      <c r="L13" s="6">
        <f>IF(ISBLANK(L12),IFERROR(1/0),(deaths!L13-deaths!K13))</f>
        <v>0</v>
      </c>
      <c r="M13" s="6">
        <f>IF(ISBLANK(M12),IFERROR(1/0),(deaths!M13-deaths!L13))</f>
        <v>0</v>
      </c>
      <c r="N13" s="6">
        <f>IF(ISBLANK(N12),IFERROR(1/0),(deaths!N13-deaths!M13))</f>
        <v>0</v>
      </c>
      <c r="O13" s="6">
        <f>IF(ISBLANK(O12),IFERROR(1/0),(deaths!O13-deaths!N13))</f>
        <v>0</v>
      </c>
      <c r="P13" s="6">
        <f>IF(ISBLANK(P12),IFERROR(1/0),(deaths!P13-deaths!O13))</f>
        <v>0</v>
      </c>
      <c r="Q13" s="6">
        <f>IF(ISBLANK(Q12),IFERROR(1/0),(deaths!Q13-deaths!P13))</f>
        <v>0</v>
      </c>
      <c r="R13" s="6">
        <f>IF(ISBLANK(R12),IFERROR(1/0),(deaths!R13-deaths!Q13))</f>
        <v>0</v>
      </c>
      <c r="S13" s="6">
        <f>IF(ISBLANK(S12),IFERROR(1/0),(deaths!S13-deaths!R13))</f>
        <v>0</v>
      </c>
      <c r="T13" s="6">
        <f>IF(ISBLANK(T12),IFERROR(1/0),(deaths!T13-deaths!S13))</f>
        <v>0</v>
      </c>
      <c r="U13" s="6">
        <f>IF(ISBLANK(U12),IFERROR(1/0),(deaths!U13-deaths!T13))</f>
        <v>0</v>
      </c>
      <c r="V13" s="6">
        <f>IF(ISBLANK(V12),IFERROR(1/0),(deaths!V13-deaths!U13))</f>
        <v>0</v>
      </c>
      <c r="W13" s="6">
        <f>IF(ISBLANK(W12),IFERROR(1/0),(deaths!W13-deaths!V13))</f>
        <v>0</v>
      </c>
      <c r="X13" s="6">
        <f>IF(ISBLANK(X12),IFERROR(1/0),(deaths!X13-deaths!W13))</f>
        <v>0</v>
      </c>
      <c r="Y13" s="6">
        <f>IF(ISBLANK(Y12),IFERROR(1/0),(deaths!Y13-deaths!X13))</f>
        <v>0</v>
      </c>
      <c r="Z13" s="6">
        <f>IF(ISBLANK(Z12),IFERROR(1/0),(deaths!Z13-deaths!Y13))</f>
        <v>0</v>
      </c>
      <c r="AA13" s="6">
        <f>IF(ISBLANK(AA12),IFERROR(1/0),(deaths!AA13-deaths!Z13))</f>
        <v>0</v>
      </c>
      <c r="AB13" s="6">
        <f>IF(ISBLANK(AB12),IFERROR(1/0),(deaths!AB13-deaths!AA13))</f>
        <v>0</v>
      </c>
      <c r="AC13" s="6">
        <f>IF(ISBLANK(AC12),IFERROR(1/0),(deaths!AC13-deaths!AB13))</f>
        <v>0</v>
      </c>
      <c r="AD13" s="6">
        <f>IF(ISBLANK(AD12),IFERROR(1/0),(deaths!AD13-deaths!AC13))</f>
        <v>0</v>
      </c>
      <c r="AE13" s="6">
        <f>IF(ISBLANK(AE12),IFERROR(1/0),(deaths!AE13-deaths!AD13))</f>
        <v>0</v>
      </c>
      <c r="AF13" s="6">
        <f>IF(ISBLANK(AF12),IFERROR(1/0),(deaths!AF13-deaths!AE13))</f>
        <v>3</v>
      </c>
      <c r="AG13" s="6">
        <f>IF(ISBLANK(AG12),IFERROR(1/0),(deaths!AG13-deaths!AF13))</f>
        <v>0</v>
      </c>
      <c r="AH13" s="6">
        <f>IF(ISBLANK(AH12),IFERROR(1/0),(deaths!AH13-deaths!AG13))</f>
        <v>1</v>
      </c>
      <c r="AI13" s="6">
        <f>IF(ISBLANK(AI12),IFERROR(1/0),(deaths!AI13-deaths!AH13))</f>
        <v>1</v>
      </c>
      <c r="AJ13" s="6">
        <f>IF(ISBLANK(AJ12),IFERROR(1/0),(deaths!AJ13-deaths!AI13))</f>
        <v>0</v>
      </c>
      <c r="AK13" s="6">
        <f>IF(ISBLANK(AK12),IFERROR(1/0),(deaths!AK13-deaths!AJ13))</f>
        <v>2</v>
      </c>
      <c r="AL13" s="6">
        <f>IF(ISBLANK(AL12),IFERROR(1/0),(deaths!AL13-deaths!AK13))</f>
        <v>1</v>
      </c>
      <c r="AM13" s="6">
        <f>IF(ISBLANK(AM12),IFERROR(1/0),(deaths!AM13-deaths!AL13))</f>
        <v>12</v>
      </c>
      <c r="AN13" s="6">
        <f>IF(ISBLANK(AN12),IFERROR(1/0),(deaths!AN13-deaths!AM13))</f>
        <v>2</v>
      </c>
      <c r="AO13" s="6">
        <f>IF(ISBLANK(AO12),IFERROR(1/0),(deaths!AO13-deaths!AN13))</f>
        <v>0</v>
      </c>
      <c r="AP13" s="6">
        <f>IF(ISBLANK(AP12),IFERROR(1/0),(deaths!AP13-deaths!AO13))</f>
        <v>4</v>
      </c>
      <c r="AQ13" s="6">
        <f>IF(ISBLANK(AQ12),IFERROR(1/0),(deaths!AQ13-deaths!AP13))</f>
        <v>3</v>
      </c>
      <c r="AR13" s="6">
        <f>IF(ISBLANK(AR12),IFERROR(1/0),(deaths!AR13-deaths!AQ13))</f>
        <v>2</v>
      </c>
      <c r="AS13" s="6">
        <f>IF(ISBLANK(AS12),IFERROR(1/0),(deaths!AS13-deaths!AR13))</f>
        <v>12</v>
      </c>
      <c r="AT13" s="6">
        <f>IF(ISBLANK(AT12),IFERROR(1/0),(deaths!AT13-deaths!AS13))</f>
        <v>12</v>
      </c>
      <c r="AU13" s="6">
        <f>IF(ISBLANK(AU12),IFERROR(1/0),(deaths!AU13-deaths!AT13))</f>
        <v>3</v>
      </c>
      <c r="AV13" s="6">
        <f>IF(ISBLANK(AV12),IFERROR(1/0),(deaths!AV13-deaths!AU13))</f>
        <v>9</v>
      </c>
      <c r="AW13" s="6">
        <f>IF(ISBLANK(AW12),IFERROR(1/0),(deaths!AW13-deaths!AV13))</f>
        <v>7</v>
      </c>
      <c r="AX13" s="6">
        <f>IF(ISBLANK(AX12),IFERROR(1/0),(deaths!AX13-deaths!AW13))</f>
        <v>17</v>
      </c>
      <c r="AY13" s="6">
        <f>IF(ISBLANK(AY12),IFERROR(1/0),(deaths!AY13-deaths!AX13))</f>
        <v>16</v>
      </c>
      <c r="AZ13" s="6">
        <f>IF(ISBLANK(AZ12),IFERROR(1/0),(deaths!AZ13-deaths!AY13))</f>
        <v>9</v>
      </c>
      <c r="BA13" s="6">
        <f>IF(ISBLANK(BA12),IFERROR(1/0),(deaths!BA13-deaths!AZ13))</f>
        <v>8</v>
      </c>
      <c r="BB13" s="6">
        <f>IF(ISBLANK(BB12),IFERROR(1/0),(deaths!BB13-deaths!BA13))</f>
        <v>25</v>
      </c>
      <c r="BC13" s="6">
        <f>IF(ISBLANK(BC12),IFERROR(1/0),(deaths!BC13-deaths!BB13))</f>
        <v>27</v>
      </c>
      <c r="BD13" s="6">
        <f>IF(ISBLANK(BD12),IFERROR(1/0),(deaths!BD13-deaths!BC13))</f>
        <v>10</v>
      </c>
      <c r="BE13" s="6">
        <f>IF(ISBLANK(BE12),IFERROR(1/0),(deaths!BE13-deaths!BD13))</f>
        <v>12</v>
      </c>
      <c r="BF13" s="6">
        <f>IF(ISBLANK(BF12),IFERROR(1/0),(deaths!BF13-deaths!BE13))</f>
        <v>17</v>
      </c>
      <c r="BG13" s="6">
        <f>IF(ISBLANK(BG12),IFERROR(1/0),(deaths!BG13-deaths!BF13))</f>
        <v>18</v>
      </c>
      <c r="BH13" s="6">
        <f>IF(ISBLANK(BH12),IFERROR(1/0),(deaths!BH13-deaths!BG13))</f>
        <v>33</v>
      </c>
      <c r="BI13" s="6">
        <f>IF(ISBLANK(BI12),IFERROR(1/0),(deaths!BI13-deaths!BH13))</f>
        <v>18</v>
      </c>
      <c r="BJ13" s="6">
        <f>IF(ISBLANK(BJ12),IFERROR(1/0),(deaths!BJ13-deaths!BI13))</f>
        <v>26</v>
      </c>
      <c r="BK13" s="6">
        <f>IF(ISBLANK(BK12),IFERROR(1/0),(deaths!BK13-deaths!BJ13))</f>
        <v>17</v>
      </c>
      <c r="BL13" s="6">
        <f>IF(ISBLANK(BL12),IFERROR(1/0),(deaths!BL13-deaths!BK13))</f>
        <v>63</v>
      </c>
      <c r="BM13" s="6" t="str">
        <f>IF(ISBLANK(BM12),IFERROR(1/0),(deaths!BM13-deaths!BL13))</f>
        <v/>
      </c>
    </row>
    <row r="14">
      <c r="A14" s="6" t="s">
        <v>24</v>
      </c>
      <c r="B14" s="6" t="s">
        <v>25</v>
      </c>
      <c r="C14" s="6">
        <v>0.0</v>
      </c>
      <c r="D14" s="6">
        <f>IF(ISBLANK(D13),IFERROR(1/0),(deaths!D14-deaths!C14))</f>
        <v>0</v>
      </c>
      <c r="E14" s="6">
        <f>IF(ISBLANK(E13),IFERROR(1/0),(deaths!E14-deaths!D14))</f>
        <v>0</v>
      </c>
      <c r="F14" s="6">
        <f>IF(ISBLANK(F13),IFERROR(1/0),(deaths!F14-deaths!E14))</f>
        <v>0</v>
      </c>
      <c r="G14" s="6">
        <f>IF(ISBLANK(G13),IFERROR(1/0),(deaths!G14-deaths!F14))</f>
        <v>0</v>
      </c>
      <c r="H14" s="6">
        <f>IF(ISBLANK(H13),IFERROR(1/0),(deaths!H14-deaths!G14))</f>
        <v>0</v>
      </c>
      <c r="I14" s="6">
        <f>IF(ISBLANK(I13),IFERROR(1/0),(deaths!I14-deaths!H14))</f>
        <v>0</v>
      </c>
      <c r="J14" s="6">
        <f>IF(ISBLANK(J13),IFERROR(1/0),(deaths!J14-deaths!I14))</f>
        <v>0</v>
      </c>
      <c r="K14" s="6">
        <f>IF(ISBLANK(K13),IFERROR(1/0),(deaths!K14-deaths!J14))</f>
        <v>0</v>
      </c>
      <c r="L14" s="6">
        <f>IF(ISBLANK(L13),IFERROR(1/0),(deaths!L14-deaths!K14))</f>
        <v>0</v>
      </c>
      <c r="M14" s="6">
        <f>IF(ISBLANK(M13),IFERROR(1/0),(deaths!M14-deaths!L14))</f>
        <v>0</v>
      </c>
      <c r="N14" s="6">
        <f>IF(ISBLANK(N13),IFERROR(1/0),(deaths!N14-deaths!M14))</f>
        <v>0</v>
      </c>
      <c r="O14" s="6">
        <f>IF(ISBLANK(O13),IFERROR(1/0),(deaths!O14-deaths!N14))</f>
        <v>0</v>
      </c>
      <c r="P14" s="6">
        <f>IF(ISBLANK(P13),IFERROR(1/0),(deaths!P14-deaths!O14))</f>
        <v>0</v>
      </c>
      <c r="Q14" s="6">
        <f>IF(ISBLANK(Q13),IFERROR(1/0),(deaths!Q14-deaths!P14))</f>
        <v>0</v>
      </c>
      <c r="R14" s="6">
        <f>IF(ISBLANK(R13),IFERROR(1/0),(deaths!R14-deaths!Q14))</f>
        <v>0</v>
      </c>
      <c r="S14" s="6">
        <f>IF(ISBLANK(S13),IFERROR(1/0),(deaths!S14-deaths!R14))</f>
        <v>0</v>
      </c>
      <c r="T14" s="6">
        <f>IF(ISBLANK(T13),IFERROR(1/0),(deaths!T14-deaths!S14))</f>
        <v>0</v>
      </c>
      <c r="U14" s="6">
        <f>IF(ISBLANK(U13),IFERROR(1/0),(deaths!U14-deaths!T14))</f>
        <v>0</v>
      </c>
      <c r="V14" s="6">
        <f>IF(ISBLANK(V13),IFERROR(1/0),(deaths!V14-deaths!U14))</f>
        <v>0</v>
      </c>
      <c r="W14" s="6">
        <f>IF(ISBLANK(W13),IFERROR(1/0),(deaths!W14-deaths!V14))</f>
        <v>0</v>
      </c>
      <c r="X14" s="6">
        <f>IF(ISBLANK(X13),IFERROR(1/0),(deaths!X14-deaths!W14))</f>
        <v>0</v>
      </c>
      <c r="Y14" s="6">
        <f>IF(ISBLANK(Y13),IFERROR(1/0),(deaths!Y14-deaths!X14))</f>
        <v>0</v>
      </c>
      <c r="Z14" s="6">
        <f>IF(ISBLANK(Z13),IFERROR(1/0),(deaths!Z14-deaths!Y14))</f>
        <v>0</v>
      </c>
      <c r="AA14" s="6">
        <f>IF(ISBLANK(AA13),IFERROR(1/0),(deaths!AA14-deaths!Z14))</f>
        <v>0</v>
      </c>
      <c r="AB14" s="6">
        <f>IF(ISBLANK(AB13),IFERROR(1/0),(deaths!AB14-deaths!AA14))</f>
        <v>0</v>
      </c>
      <c r="AC14" s="6">
        <f>IF(ISBLANK(AC13),IFERROR(1/0),(deaths!AC14-deaths!AB14))</f>
        <v>0</v>
      </c>
      <c r="AD14" s="6">
        <f>IF(ISBLANK(AD13),IFERROR(1/0),(deaths!AD14-deaths!AC14))</f>
        <v>0</v>
      </c>
      <c r="AE14" s="6">
        <f>IF(ISBLANK(AE13),IFERROR(1/0),(deaths!AE14-deaths!AD14))</f>
        <v>0</v>
      </c>
      <c r="AF14" s="6">
        <f>IF(ISBLANK(AF13),IFERROR(1/0),(deaths!AF14-deaths!AE14))</f>
        <v>0</v>
      </c>
      <c r="AG14" s="6">
        <f>IF(ISBLANK(AG13),IFERROR(1/0),(deaths!AG14-deaths!AF14))</f>
        <v>0</v>
      </c>
      <c r="AH14" s="6">
        <f>IF(ISBLANK(AH13),IFERROR(1/0),(deaths!AH14-deaths!AG14))</f>
        <v>0</v>
      </c>
      <c r="AI14" s="6">
        <f>IF(ISBLANK(AI13),IFERROR(1/0),(deaths!AI14-deaths!AH14))</f>
        <v>0</v>
      </c>
      <c r="AJ14" s="6">
        <f>IF(ISBLANK(AJ13),IFERROR(1/0),(deaths!AJ14-deaths!AI14))</f>
        <v>1</v>
      </c>
      <c r="AK14" s="6">
        <f>IF(ISBLANK(AK13),IFERROR(1/0),(deaths!AK14-deaths!AJ14))</f>
        <v>0</v>
      </c>
      <c r="AL14" s="6">
        <f>IF(ISBLANK(AL13),IFERROR(1/0),(deaths!AL14-deaths!AK14))</f>
        <v>0</v>
      </c>
      <c r="AM14" s="6">
        <f>IF(ISBLANK(AM13),IFERROR(1/0),(deaths!AM14-deaths!AL14))</f>
        <v>0</v>
      </c>
      <c r="AN14" s="6">
        <f>IF(ISBLANK(AN13),IFERROR(1/0),(deaths!AN14-deaths!AM14))</f>
        <v>0</v>
      </c>
      <c r="AO14" s="6">
        <f>IF(ISBLANK(AO13),IFERROR(1/0),(deaths!AO14-deaths!AN14))</f>
        <v>0</v>
      </c>
      <c r="AP14" s="6">
        <f>IF(ISBLANK(AP13),IFERROR(1/0),(deaths!AP14-deaths!AO14))</f>
        <v>1</v>
      </c>
      <c r="AQ14" s="6">
        <f>IF(ISBLANK(AQ13),IFERROR(1/0),(deaths!AQ14-deaths!AP14))</f>
        <v>0</v>
      </c>
      <c r="AR14" s="6">
        <f>IF(ISBLANK(AR13),IFERROR(1/0),(deaths!AR14-deaths!AQ14))</f>
        <v>2</v>
      </c>
      <c r="AS14" s="6">
        <f>IF(ISBLANK(AS13),IFERROR(1/0),(deaths!AS14-deaths!AR14))</f>
        <v>7</v>
      </c>
      <c r="AT14" s="6">
        <f>IF(ISBLANK(AT13),IFERROR(1/0),(deaths!AT14-deaths!AS14))</f>
        <v>1</v>
      </c>
      <c r="AU14" s="6">
        <f>IF(ISBLANK(AU13),IFERROR(1/0),(deaths!AU14-deaths!AT14))</f>
        <v>4</v>
      </c>
      <c r="AV14" s="6">
        <f>IF(ISBLANK(AV13),IFERROR(1/0),(deaths!AV14-deaths!AU14))</f>
        <v>5</v>
      </c>
      <c r="AW14" s="6">
        <f>IF(ISBLANK(AW13),IFERROR(1/0),(deaths!AW14-deaths!AV14))</f>
        <v>3</v>
      </c>
      <c r="AX14" s="6">
        <f>IF(ISBLANK(AX13),IFERROR(1/0),(deaths!AX14-deaths!AW14))</f>
        <v>3</v>
      </c>
      <c r="AY14" s="6">
        <f>IF(ISBLANK(AY13),IFERROR(1/0),(deaths!AY14-deaths!AX14))</f>
        <v>5</v>
      </c>
      <c r="AZ14" s="6">
        <f>IF(ISBLANK(AZ13),IFERROR(1/0),(deaths!AZ14-deaths!AY14))</f>
        <v>2</v>
      </c>
      <c r="BA14" s="6">
        <f>IF(ISBLANK(BA13),IFERROR(1/0),(deaths!BA14-deaths!AZ14))</f>
        <v>3</v>
      </c>
      <c r="BB14" s="6">
        <f>IF(ISBLANK(BB13),IFERROR(1/0),(deaths!BB14-deaths!BA14))</f>
        <v>3</v>
      </c>
      <c r="BC14" s="6">
        <f>IF(ISBLANK(BC13),IFERROR(1/0),(deaths!BC14-deaths!BB14))</f>
        <v>4</v>
      </c>
      <c r="BD14" s="6">
        <f>IF(ISBLANK(BD13),IFERROR(1/0),(deaths!BD14-deaths!BC14))</f>
        <v>4</v>
      </c>
      <c r="BE14" s="6">
        <f>IF(ISBLANK(BE13),IFERROR(1/0),(deaths!BE14-deaths!BD14))</f>
        <v>6</v>
      </c>
      <c r="BF14" s="6">
        <f>IF(ISBLANK(BF13),IFERROR(1/0),(deaths!BF14-deaths!BE14))</f>
        <v>6</v>
      </c>
      <c r="BG14" s="6">
        <f>IF(ISBLANK(BG13),IFERROR(1/0),(deaths!BG14-deaths!BF14))</f>
        <v>6</v>
      </c>
      <c r="BH14" s="6">
        <f>IF(ISBLANK(BH13),IFERROR(1/0),(deaths!BH14-deaths!BG14))</f>
        <v>10</v>
      </c>
      <c r="BI14" s="6">
        <f>IF(ISBLANK(BI13),IFERROR(1/0),(deaths!BI14-deaths!BH14))</f>
        <v>12</v>
      </c>
      <c r="BJ14" s="6">
        <f>IF(ISBLANK(BJ13),IFERROR(1/0),(deaths!BJ14-deaths!BI14))</f>
        <v>12</v>
      </c>
      <c r="BK14" s="6">
        <f>IF(ISBLANK(BK13),IFERROR(1/0),(deaths!BK14-deaths!BJ14))</f>
        <v>12</v>
      </c>
      <c r="BL14" s="6">
        <f>IF(ISBLANK(BL13),IFERROR(1/0),(deaths!BL14-deaths!BK14))</f>
        <v>13</v>
      </c>
      <c r="BM14" s="6" t="str">
        <f>IF(ISBLANK(BM13),IFERROR(1/0),(deaths!BM14-deaths!BL14))</f>
        <v/>
      </c>
    </row>
    <row r="15">
      <c r="A15" s="6" t="s">
        <v>26</v>
      </c>
      <c r="B15" s="6" t="s">
        <v>27</v>
      </c>
      <c r="C15" s="6">
        <v>0.0</v>
      </c>
      <c r="D15" s="6">
        <f>IF(ISBLANK(D14),IFERROR(1/0),(deaths!D15-deaths!C15))</f>
        <v>0</v>
      </c>
      <c r="E15" s="6">
        <f>IF(ISBLANK(E14),IFERROR(1/0),(deaths!E15-deaths!D15))</f>
        <v>0</v>
      </c>
      <c r="F15" s="6">
        <f>IF(ISBLANK(F14),IFERROR(1/0),(deaths!F15-deaths!E15))</f>
        <v>0</v>
      </c>
      <c r="G15" s="6">
        <f>IF(ISBLANK(G14),IFERROR(1/0),(deaths!G15-deaths!F15))</f>
        <v>0</v>
      </c>
      <c r="H15" s="6">
        <f>IF(ISBLANK(H14),IFERROR(1/0),(deaths!H15-deaths!G15))</f>
        <v>0</v>
      </c>
      <c r="I15" s="6">
        <f>IF(ISBLANK(I14),IFERROR(1/0),(deaths!I15-deaths!H15))</f>
        <v>0</v>
      </c>
      <c r="J15" s="6">
        <f>IF(ISBLANK(J14),IFERROR(1/0),(deaths!J15-deaths!I15))</f>
        <v>0</v>
      </c>
      <c r="K15" s="6">
        <f>IF(ISBLANK(K14),IFERROR(1/0),(deaths!K15-deaths!J15))</f>
        <v>0</v>
      </c>
      <c r="L15" s="6">
        <f>IF(ISBLANK(L14),IFERROR(1/0),(deaths!L15-deaths!K15))</f>
        <v>0</v>
      </c>
      <c r="M15" s="6">
        <f>IF(ISBLANK(M14),IFERROR(1/0),(deaths!M15-deaths!L15))</f>
        <v>0</v>
      </c>
      <c r="N15" s="6">
        <f>IF(ISBLANK(N14),IFERROR(1/0),(deaths!N15-deaths!M15))</f>
        <v>0</v>
      </c>
      <c r="O15" s="6">
        <f>IF(ISBLANK(O14),IFERROR(1/0),(deaths!O15-deaths!N15))</f>
        <v>0</v>
      </c>
      <c r="P15" s="6">
        <f>IF(ISBLANK(P14),IFERROR(1/0),(deaths!P15-deaths!O15))</f>
        <v>0</v>
      </c>
      <c r="Q15" s="6">
        <f>IF(ISBLANK(Q14),IFERROR(1/0),(deaths!Q15-deaths!P15))</f>
        <v>0</v>
      </c>
      <c r="R15" s="6">
        <f>IF(ISBLANK(R14),IFERROR(1/0),(deaths!R15-deaths!Q15))</f>
        <v>0</v>
      </c>
      <c r="S15" s="6">
        <f>IF(ISBLANK(S14),IFERROR(1/0),(deaths!S15-deaths!R15))</f>
        <v>0</v>
      </c>
      <c r="T15" s="6">
        <f>IF(ISBLANK(T14),IFERROR(1/0),(deaths!T15-deaths!S15))</f>
        <v>0</v>
      </c>
      <c r="U15" s="6">
        <f>IF(ISBLANK(U14),IFERROR(1/0),(deaths!U15-deaths!T15))</f>
        <v>0</v>
      </c>
      <c r="V15" s="6">
        <f>IF(ISBLANK(V14),IFERROR(1/0),(deaths!V15-deaths!U15))</f>
        <v>0</v>
      </c>
      <c r="W15" s="6">
        <f>IF(ISBLANK(W14),IFERROR(1/0),(deaths!W15-deaths!V15))</f>
        <v>0</v>
      </c>
      <c r="X15" s="6">
        <f>IF(ISBLANK(X14),IFERROR(1/0),(deaths!X15-deaths!W15))</f>
        <v>0</v>
      </c>
      <c r="Y15" s="6">
        <f>IF(ISBLANK(Y14),IFERROR(1/0),(deaths!Y15-deaths!X15))</f>
        <v>0</v>
      </c>
      <c r="Z15" s="6">
        <f>IF(ISBLANK(Z14),IFERROR(1/0),(deaths!Z15-deaths!Y15))</f>
        <v>0</v>
      </c>
      <c r="AA15" s="6">
        <f>IF(ISBLANK(AA14),IFERROR(1/0),(deaths!AA15-deaths!Z15))</f>
        <v>0</v>
      </c>
      <c r="AB15" s="6">
        <f>IF(ISBLANK(AB14),IFERROR(1/0),(deaths!AB15-deaths!AA15))</f>
        <v>0</v>
      </c>
      <c r="AC15" s="6">
        <f>IF(ISBLANK(AC14),IFERROR(1/0),(deaths!AC15-deaths!AB15))</f>
        <v>0</v>
      </c>
      <c r="AD15" s="6">
        <f>IF(ISBLANK(AD14),IFERROR(1/0),(deaths!AD15-deaths!AC15))</f>
        <v>0</v>
      </c>
      <c r="AE15" s="6">
        <f>IF(ISBLANK(AE14),IFERROR(1/0),(deaths!AE15-deaths!AD15))</f>
        <v>0</v>
      </c>
      <c r="AF15" s="6">
        <f>IF(ISBLANK(AF14),IFERROR(1/0),(deaths!AF15-deaths!AE15))</f>
        <v>0</v>
      </c>
      <c r="AG15" s="6">
        <f>IF(ISBLANK(AG14),IFERROR(1/0),(deaths!AG15-deaths!AF15))</f>
        <v>0</v>
      </c>
      <c r="AH15" s="6">
        <f>IF(ISBLANK(AH14),IFERROR(1/0),(deaths!AH15-deaths!AG15))</f>
        <v>0</v>
      </c>
      <c r="AI15" s="6">
        <f>IF(ISBLANK(AI14),IFERROR(1/0),(deaths!AI15-deaths!AH15))</f>
        <v>0</v>
      </c>
      <c r="AJ15" s="6">
        <f>IF(ISBLANK(AJ14),IFERROR(1/0),(deaths!AJ15-deaths!AI15))</f>
        <v>0</v>
      </c>
      <c r="AK15" s="6">
        <f>IF(ISBLANK(AK14),IFERROR(1/0),(deaths!AK15-deaths!AJ15))</f>
        <v>0</v>
      </c>
      <c r="AL15" s="6">
        <f>IF(ISBLANK(AL14),IFERROR(1/0),(deaths!AL15-deaths!AK15))</f>
        <v>1</v>
      </c>
      <c r="AM15" s="6">
        <f>IF(ISBLANK(AM14),IFERROR(1/0),(deaths!AM15-deaths!AL15))</f>
        <v>0</v>
      </c>
      <c r="AN15" s="6">
        <f>IF(ISBLANK(AN14),IFERROR(1/0),(deaths!AN15-deaths!AM15))</f>
        <v>0</v>
      </c>
      <c r="AO15" s="6">
        <f>IF(ISBLANK(AO14),IFERROR(1/0),(deaths!AO15-deaths!AN15))</f>
        <v>1</v>
      </c>
      <c r="AP15" s="6">
        <f>IF(ISBLANK(AP14),IFERROR(1/0),(deaths!AP15-deaths!AO15))</f>
        <v>2</v>
      </c>
      <c r="AQ15" s="6">
        <f>IF(ISBLANK(AQ14),IFERROR(1/0),(deaths!AQ15-deaths!AP15))</f>
        <v>0</v>
      </c>
      <c r="AR15" s="6">
        <f>IF(ISBLANK(AR14),IFERROR(1/0),(deaths!AR15-deaths!AQ15))</f>
        <v>0</v>
      </c>
      <c r="AS15" s="6">
        <f>IF(ISBLANK(AS14),IFERROR(1/0),(deaths!AS15-deaths!AR15))</f>
        <v>0</v>
      </c>
      <c r="AT15" s="6">
        <f>IF(ISBLANK(AT14),IFERROR(1/0),(deaths!AT15-deaths!AS15))</f>
        <v>3</v>
      </c>
      <c r="AU15" s="6">
        <f>IF(ISBLANK(AU14),IFERROR(1/0),(deaths!AU15-deaths!AT15))</f>
        <v>4</v>
      </c>
      <c r="AV15" s="6">
        <f>IF(ISBLANK(AV14),IFERROR(1/0),(deaths!AV15-deaths!AU15))</f>
        <v>0</v>
      </c>
      <c r="AW15" s="6">
        <f>IF(ISBLANK(AW14),IFERROR(1/0),(deaths!AW15-deaths!AV15))</f>
        <v>2</v>
      </c>
      <c r="AX15" s="6">
        <f>IF(ISBLANK(AX14),IFERROR(1/0),(deaths!AX15-deaths!AW15))</f>
        <v>0</v>
      </c>
      <c r="AY15" s="6">
        <f>IF(ISBLANK(AY14),IFERROR(1/0),(deaths!AY15-deaths!AX15))</f>
        <v>3</v>
      </c>
      <c r="AZ15" s="6">
        <f>IF(ISBLANK(AZ14),IFERROR(1/0),(deaths!AZ15-deaths!AY15))</f>
        <v>5</v>
      </c>
      <c r="BA15" s="6">
        <f>IF(ISBLANK(BA14),IFERROR(1/0),(deaths!BA15-deaths!AZ15))</f>
        <v>3</v>
      </c>
      <c r="BB15" s="6">
        <f>IF(ISBLANK(BB14),IFERROR(1/0),(deaths!BB15-deaths!BA15))</f>
        <v>2</v>
      </c>
      <c r="BC15" s="6">
        <f>IF(ISBLANK(BC14),IFERROR(1/0),(deaths!BC15-deaths!BB15))</f>
        <v>0</v>
      </c>
      <c r="BD15" s="6">
        <f>IF(ISBLANK(BD14),IFERROR(1/0),(deaths!BD15-deaths!BC15))</f>
        <v>3</v>
      </c>
      <c r="BE15" s="6">
        <f>IF(ISBLANK(BE14),IFERROR(1/0),(deaths!BE15-deaths!BD15))</f>
        <v>3</v>
      </c>
      <c r="BF15" s="6">
        <f>IF(ISBLANK(BF14),IFERROR(1/0),(deaths!BF15-deaths!BE15))</f>
        <v>1</v>
      </c>
      <c r="BG15" s="6">
        <f>IF(ISBLANK(BG14),IFERROR(1/0),(deaths!BG15-deaths!BF15))</f>
        <v>6</v>
      </c>
      <c r="BH15" s="6">
        <f>IF(ISBLANK(BH14),IFERROR(1/0),(deaths!BH15-deaths!BG15))</f>
        <v>1</v>
      </c>
      <c r="BI15" s="6">
        <f>IF(ISBLANK(BI14),IFERROR(1/0),(deaths!BI15-deaths!BH15))</f>
        <v>4</v>
      </c>
      <c r="BJ15" s="6">
        <f>IF(ISBLANK(BJ14),IFERROR(1/0),(deaths!BJ15-deaths!BI15))</f>
        <v>2</v>
      </c>
      <c r="BK15" s="6">
        <f>IF(ISBLANK(BK14),IFERROR(1/0),(deaths!BK15-deaths!BJ15))</f>
        <v>3</v>
      </c>
      <c r="BL15" s="6">
        <f>IF(ISBLANK(BL14),IFERROR(1/0),(deaths!BL15-deaths!BK15))</f>
        <v>1</v>
      </c>
      <c r="BM15" s="6" t="str">
        <f>IF(ISBLANK(BM14),IFERROR(1/0),(deaths!BM15-deaths!BL15))</f>
        <v/>
      </c>
    </row>
    <row r="16">
      <c r="A16" s="6" t="s">
        <v>28</v>
      </c>
      <c r="B16" s="6" t="s">
        <v>29</v>
      </c>
      <c r="C16" s="6">
        <v>0.0</v>
      </c>
      <c r="D16" s="6">
        <f>IF(ISBLANK(D15),IFERROR(1/0),(deaths!D16-deaths!C16))</f>
        <v>0</v>
      </c>
      <c r="E16" s="6">
        <f>IF(ISBLANK(E15),IFERROR(1/0),(deaths!E16-deaths!D16))</f>
        <v>0</v>
      </c>
      <c r="F16" s="6">
        <f>IF(ISBLANK(F15),IFERROR(1/0),(deaths!F16-deaths!E16))</f>
        <v>0</v>
      </c>
      <c r="G16" s="6">
        <f>IF(ISBLANK(G15),IFERROR(1/0),(deaths!G16-deaths!F16))</f>
        <v>0</v>
      </c>
      <c r="H16" s="6">
        <f>IF(ISBLANK(H15),IFERROR(1/0),(deaths!H16-deaths!G16))</f>
        <v>0</v>
      </c>
      <c r="I16" s="6">
        <f>IF(ISBLANK(I15),IFERROR(1/0),(deaths!I16-deaths!H16))</f>
        <v>0</v>
      </c>
      <c r="J16" s="6">
        <f>IF(ISBLANK(J15),IFERROR(1/0),(deaths!J16-deaths!I16))</f>
        <v>0</v>
      </c>
      <c r="K16" s="6">
        <f>IF(ISBLANK(K15),IFERROR(1/0),(deaths!K16-deaths!J16))</f>
        <v>0</v>
      </c>
      <c r="L16" s="6">
        <f>IF(ISBLANK(L15),IFERROR(1/0),(deaths!L16-deaths!K16))</f>
        <v>0</v>
      </c>
      <c r="M16" s="6">
        <f>IF(ISBLANK(M15),IFERROR(1/0),(deaths!M16-deaths!L16))</f>
        <v>0</v>
      </c>
      <c r="N16" s="6">
        <f>IF(ISBLANK(N15),IFERROR(1/0),(deaths!N16-deaths!M16))</f>
        <v>0</v>
      </c>
      <c r="O16" s="6">
        <f>IF(ISBLANK(O15),IFERROR(1/0),(deaths!O16-deaths!N16))</f>
        <v>0</v>
      </c>
      <c r="P16" s="6">
        <f>IF(ISBLANK(P15),IFERROR(1/0),(deaths!P16-deaths!O16))</f>
        <v>0</v>
      </c>
      <c r="Q16" s="6">
        <f>IF(ISBLANK(Q15),IFERROR(1/0),(deaths!Q16-deaths!P16))</f>
        <v>0</v>
      </c>
      <c r="R16" s="6">
        <f>IF(ISBLANK(R15),IFERROR(1/0),(deaths!R16-deaths!Q16))</f>
        <v>0</v>
      </c>
      <c r="S16" s="6">
        <f>IF(ISBLANK(S15),IFERROR(1/0),(deaths!S16-deaths!R16))</f>
        <v>0</v>
      </c>
      <c r="T16" s="6">
        <f>IF(ISBLANK(T15),IFERROR(1/0),(deaths!T16-deaths!S16))</f>
        <v>0</v>
      </c>
      <c r="U16" s="6">
        <f>IF(ISBLANK(U15),IFERROR(1/0),(deaths!U16-deaths!T16))</f>
        <v>0</v>
      </c>
      <c r="V16" s="6">
        <f>IF(ISBLANK(V15),IFERROR(1/0),(deaths!V16-deaths!U16))</f>
        <v>0</v>
      </c>
      <c r="W16" s="6">
        <f>IF(ISBLANK(W15),IFERROR(1/0),(deaths!W16-deaths!V16))</f>
        <v>0</v>
      </c>
      <c r="X16" s="6">
        <f>IF(ISBLANK(X15),IFERROR(1/0),(deaths!X16-deaths!W16))</f>
        <v>0</v>
      </c>
      <c r="Y16" s="6">
        <f>IF(ISBLANK(Y15),IFERROR(1/0),(deaths!Y16-deaths!X16))</f>
        <v>0</v>
      </c>
      <c r="Z16" s="6">
        <f>IF(ISBLANK(Z15),IFERROR(1/0),(deaths!Z16-deaths!Y16))</f>
        <v>0</v>
      </c>
      <c r="AA16" s="6">
        <f>IF(ISBLANK(AA15),IFERROR(1/0),(deaths!AA16-deaths!Z16))</f>
        <v>0</v>
      </c>
      <c r="AB16" s="6">
        <f>IF(ISBLANK(AB15),IFERROR(1/0),(deaths!AB16-deaths!AA16))</f>
        <v>0</v>
      </c>
      <c r="AC16" s="6">
        <f>IF(ISBLANK(AC15),IFERROR(1/0),(deaths!AC16-deaths!AB16))</f>
        <v>0</v>
      </c>
      <c r="AD16" s="6">
        <f>IF(ISBLANK(AD15),IFERROR(1/0),(deaths!AD16-deaths!AC16))</f>
        <v>0</v>
      </c>
      <c r="AE16" s="6">
        <f>IF(ISBLANK(AE15),IFERROR(1/0),(deaths!AE16-deaths!AD16))</f>
        <v>1</v>
      </c>
      <c r="AF16" s="6">
        <f>IF(ISBLANK(AF15),IFERROR(1/0),(deaths!AF16-deaths!AE16))</f>
        <v>2</v>
      </c>
      <c r="AG16" s="6">
        <f>IF(ISBLANK(AG15),IFERROR(1/0),(deaths!AG16-deaths!AF16))</f>
        <v>1</v>
      </c>
      <c r="AH16" s="6">
        <f>IF(ISBLANK(AH15),IFERROR(1/0),(deaths!AH16-deaths!AG16))</f>
        <v>1</v>
      </c>
      <c r="AI16" s="6">
        <f>IF(ISBLANK(AI15),IFERROR(1/0),(deaths!AI16-deaths!AH16))</f>
        <v>0</v>
      </c>
      <c r="AJ16" s="6">
        <f>IF(ISBLANK(AJ15),IFERROR(1/0),(deaths!AJ16-deaths!AI16))</f>
        <v>1</v>
      </c>
      <c r="AK16" s="6">
        <f>IF(ISBLANK(AK15),IFERROR(1/0),(deaths!AK16-deaths!AJ16))</f>
        <v>0</v>
      </c>
      <c r="AL16" s="6">
        <f>IF(ISBLANK(AL15),IFERROR(1/0),(deaths!AL16-deaths!AK16))</f>
        <v>2</v>
      </c>
      <c r="AM16" s="6">
        <f>IF(ISBLANK(AM15),IFERROR(1/0),(deaths!AM16-deaths!AL16))</f>
        <v>1</v>
      </c>
      <c r="AN16" s="6">
        <f>IF(ISBLANK(AN15),IFERROR(1/0),(deaths!AN16-deaths!AM16))</f>
        <v>1</v>
      </c>
      <c r="AO16" s="6">
        <f>IF(ISBLANK(AO15),IFERROR(1/0),(deaths!AO16-deaths!AN16))</f>
        <v>4</v>
      </c>
      <c r="AP16" s="6">
        <f>IF(ISBLANK(AP15),IFERROR(1/0),(deaths!AP16-deaths!AO16))</f>
        <v>7</v>
      </c>
      <c r="AQ16" s="6">
        <f>IF(ISBLANK(AQ15),IFERROR(1/0),(deaths!AQ16-deaths!AP16))</f>
        <v>9</v>
      </c>
      <c r="AR16" s="6">
        <f>IF(ISBLANK(AR15),IFERROR(1/0),(deaths!AR16-deaths!AQ16))</f>
        <v>4</v>
      </c>
      <c r="AS16" s="6">
        <f>IF(ISBLANK(AS15),IFERROR(1/0),(deaths!AS16-deaths!AR16))</f>
        <v>12</v>
      </c>
      <c r="AT16" s="6">
        <f>IF(ISBLANK(AT15),IFERROR(1/0),(deaths!AT16-deaths!AS16))</f>
        <v>10</v>
      </c>
      <c r="AU16" s="6">
        <f>IF(ISBLANK(AU15),IFERROR(1/0),(deaths!AU16-deaths!AT16))</f>
        <v>9</v>
      </c>
      <c r="AV16" s="6">
        <f>IF(ISBLANK(AV15),IFERROR(1/0),(deaths!AV16-deaths!AU16))</f>
        <v>7</v>
      </c>
      <c r="AW16" s="6">
        <f>IF(ISBLANK(AW15),IFERROR(1/0),(deaths!AW16-deaths!AV16))</f>
        <v>13</v>
      </c>
      <c r="AX16" s="6">
        <f>IF(ISBLANK(AX15),IFERROR(1/0),(deaths!AX16-deaths!AW16))</f>
        <v>17</v>
      </c>
      <c r="AY16" s="6">
        <f>IF(ISBLANK(AY15),IFERROR(1/0),(deaths!AY16-deaths!AX16))</f>
        <v>13</v>
      </c>
      <c r="AZ16" s="6">
        <f>IF(ISBLANK(AZ15),IFERROR(1/0),(deaths!AZ16-deaths!AY16))</f>
        <v>28</v>
      </c>
      <c r="BA16" s="6">
        <f>IF(ISBLANK(BA15),IFERROR(1/0),(deaths!BA16-deaths!AZ16))</f>
        <v>17</v>
      </c>
      <c r="BB16" s="6">
        <f>IF(ISBLANK(BB15),IFERROR(1/0),(deaths!BB16-deaths!BA16))</f>
        <v>26</v>
      </c>
      <c r="BC16" s="6">
        <f>IF(ISBLANK(BC15),IFERROR(1/0),(deaths!BC16-deaths!BB16))</f>
        <v>19</v>
      </c>
      <c r="BD16" s="6">
        <f>IF(ISBLANK(BD15),IFERROR(1/0),(deaths!BD16-deaths!BC16))</f>
        <v>11</v>
      </c>
      <c r="BE16" s="6">
        <f>IF(ISBLANK(BE15),IFERROR(1/0),(deaths!BE16-deaths!BD16))</f>
        <v>18</v>
      </c>
      <c r="BF16" s="6">
        <f>IF(ISBLANK(BF15),IFERROR(1/0),(deaths!BF16-deaths!BE16))</f>
        <v>26</v>
      </c>
      <c r="BG16" s="6">
        <f>IF(ISBLANK(BG15),IFERROR(1/0),(deaths!BG16-deaths!BF16))</f>
        <v>22</v>
      </c>
      <c r="BH16" s="6">
        <f>IF(ISBLANK(BH15),IFERROR(1/0),(deaths!BH16-deaths!BG16))</f>
        <v>30</v>
      </c>
      <c r="BI16" s="6">
        <f>IF(ISBLANK(BI15),IFERROR(1/0),(deaths!BI16-deaths!BH16))</f>
        <v>40</v>
      </c>
      <c r="BJ16" s="6">
        <f>IF(ISBLANK(BJ15),IFERROR(1/0),(deaths!BJ16-deaths!BI16))</f>
        <v>29</v>
      </c>
      <c r="BK16" s="6">
        <f>IF(ISBLANK(BK15),IFERROR(1/0),(deaths!BK16-deaths!BJ16))</f>
        <v>34</v>
      </c>
      <c r="BL16" s="6">
        <f>IF(ISBLANK(BL15),IFERROR(1/0),(deaths!BL16-deaths!BK16))</f>
        <v>35</v>
      </c>
      <c r="BM16" s="6" t="str">
        <f>IF(ISBLANK(BM15),IFERROR(1/0),(deaths!BM16-deaths!BL16))</f>
        <v/>
      </c>
    </row>
    <row r="17">
      <c r="A17" s="6" t="s">
        <v>30</v>
      </c>
      <c r="B17" s="6" t="s">
        <v>31</v>
      </c>
      <c r="C17" s="6">
        <v>0.0</v>
      </c>
      <c r="D17" s="6">
        <f>IF(ISBLANK(D16),IFERROR(1/0),(deaths!D17-deaths!C17))</f>
        <v>0</v>
      </c>
      <c r="E17" s="6">
        <f>IF(ISBLANK(E16),IFERROR(1/0),(deaths!E17-deaths!D17))</f>
        <v>0</v>
      </c>
      <c r="F17" s="6">
        <f>IF(ISBLANK(F16),IFERROR(1/0),(deaths!F17-deaths!E17))</f>
        <v>0</v>
      </c>
      <c r="G17" s="6">
        <f>IF(ISBLANK(G16),IFERROR(1/0),(deaths!G17-deaths!F17))</f>
        <v>0</v>
      </c>
      <c r="H17" s="6">
        <f>IF(ISBLANK(H16),IFERROR(1/0),(deaths!H17-deaths!G17))</f>
        <v>0</v>
      </c>
      <c r="I17" s="6">
        <f>IF(ISBLANK(I16),IFERROR(1/0),(deaths!I17-deaths!H17))</f>
        <v>0</v>
      </c>
      <c r="J17" s="6">
        <f>IF(ISBLANK(J16),IFERROR(1/0),(deaths!J17-deaths!I17))</f>
        <v>0</v>
      </c>
      <c r="K17" s="6">
        <f>IF(ISBLANK(K16),IFERROR(1/0),(deaths!K17-deaths!J17))</f>
        <v>0</v>
      </c>
      <c r="L17" s="6">
        <f>IF(ISBLANK(L16),IFERROR(1/0),(deaths!L17-deaths!K17))</f>
        <v>0</v>
      </c>
      <c r="M17" s="6">
        <f>IF(ISBLANK(M16),IFERROR(1/0),(deaths!M17-deaths!L17))</f>
        <v>0</v>
      </c>
      <c r="N17" s="6">
        <f>IF(ISBLANK(N16),IFERROR(1/0),(deaths!N17-deaths!M17))</f>
        <v>0</v>
      </c>
      <c r="O17" s="6">
        <f>IF(ISBLANK(O16),IFERROR(1/0),(deaths!O17-deaths!N17))</f>
        <v>0</v>
      </c>
      <c r="P17" s="6">
        <f>IF(ISBLANK(P16),IFERROR(1/0),(deaths!P17-deaths!O17))</f>
        <v>0</v>
      </c>
      <c r="Q17" s="6">
        <f>IF(ISBLANK(Q16),IFERROR(1/0),(deaths!Q17-deaths!P17))</f>
        <v>0</v>
      </c>
      <c r="R17" s="6">
        <f>IF(ISBLANK(R16),IFERROR(1/0),(deaths!R17-deaths!Q17))</f>
        <v>0</v>
      </c>
      <c r="S17" s="6">
        <f>IF(ISBLANK(S16),IFERROR(1/0),(deaths!S17-deaths!R17))</f>
        <v>0</v>
      </c>
      <c r="T17" s="6">
        <f>IF(ISBLANK(T16),IFERROR(1/0),(deaths!T17-deaths!S17))</f>
        <v>0</v>
      </c>
      <c r="U17" s="6">
        <f>IF(ISBLANK(U16),IFERROR(1/0),(deaths!U17-deaths!T17))</f>
        <v>0</v>
      </c>
      <c r="V17" s="6">
        <f>IF(ISBLANK(V16),IFERROR(1/0),(deaths!V17-deaths!U17))</f>
        <v>0</v>
      </c>
      <c r="W17" s="6">
        <f>IF(ISBLANK(W16),IFERROR(1/0),(deaths!W17-deaths!V17))</f>
        <v>0</v>
      </c>
      <c r="X17" s="6">
        <f>IF(ISBLANK(X16),IFERROR(1/0),(deaths!X17-deaths!W17))</f>
        <v>0</v>
      </c>
      <c r="Y17" s="6">
        <f>IF(ISBLANK(Y16),IFERROR(1/0),(deaths!Y17-deaths!X17))</f>
        <v>0</v>
      </c>
      <c r="Z17" s="6">
        <f>IF(ISBLANK(Z16),IFERROR(1/0),(deaths!Z17-deaths!Y17))</f>
        <v>0</v>
      </c>
      <c r="AA17" s="6">
        <f>IF(ISBLANK(AA16),IFERROR(1/0),(deaths!AA17-deaths!Z17))</f>
        <v>0</v>
      </c>
      <c r="AB17" s="6">
        <f>IF(ISBLANK(AB16),IFERROR(1/0),(deaths!AB17-deaths!AA17))</f>
        <v>0</v>
      </c>
      <c r="AC17" s="6">
        <f>IF(ISBLANK(AC16),IFERROR(1/0),(deaths!AC17-deaths!AB17))</f>
        <v>0</v>
      </c>
      <c r="AD17" s="6">
        <f>IF(ISBLANK(AD16),IFERROR(1/0),(deaths!AD17-deaths!AC17))</f>
        <v>0</v>
      </c>
      <c r="AE17" s="6">
        <f>IF(ISBLANK(AE16),IFERROR(1/0),(deaths!AE17-deaths!AD17))</f>
        <v>0</v>
      </c>
      <c r="AF17" s="6">
        <f>IF(ISBLANK(AF16),IFERROR(1/0),(deaths!AF17-deaths!AE17))</f>
        <v>0</v>
      </c>
      <c r="AG17" s="6">
        <f>IF(ISBLANK(AG16),IFERROR(1/0),(deaths!AG17-deaths!AF17))</f>
        <v>0</v>
      </c>
      <c r="AH17" s="6">
        <f>IF(ISBLANK(AH16),IFERROR(1/0),(deaths!AH17-deaths!AG17))</f>
        <v>1</v>
      </c>
      <c r="AI17" s="6">
        <f>IF(ISBLANK(AI16),IFERROR(1/0),(deaths!AI17-deaths!AH17))</f>
        <v>0</v>
      </c>
      <c r="AJ17" s="6">
        <f>IF(ISBLANK(AJ16),IFERROR(1/0),(deaths!AJ17-deaths!AI17))</f>
        <v>2</v>
      </c>
      <c r="AK17" s="6">
        <f>IF(ISBLANK(AK16),IFERROR(1/0),(deaths!AK17-deaths!AJ17))</f>
        <v>1</v>
      </c>
      <c r="AL17" s="6">
        <f>IF(ISBLANK(AL16),IFERROR(1/0),(deaths!AL17-deaths!AK17))</f>
        <v>0</v>
      </c>
      <c r="AM17" s="6">
        <f>IF(ISBLANK(AM16),IFERROR(1/0),(deaths!AM17-deaths!AL17))</f>
        <v>0</v>
      </c>
      <c r="AN17" s="6">
        <f>IF(ISBLANK(AN16),IFERROR(1/0),(deaths!AN17-deaths!AM17))</f>
        <v>0</v>
      </c>
      <c r="AO17" s="6">
        <f>IF(ISBLANK(AO16),IFERROR(1/0),(deaths!AO17-deaths!AN17))</f>
        <v>0</v>
      </c>
      <c r="AP17" s="6">
        <f>IF(ISBLANK(AP16),IFERROR(1/0),(deaths!AP17-deaths!AO17))</f>
        <v>0</v>
      </c>
      <c r="AQ17" s="6">
        <f>IF(ISBLANK(AQ16),IFERROR(1/0),(deaths!AQ17-deaths!AP17))</f>
        <v>0</v>
      </c>
      <c r="AR17" s="6">
        <f>IF(ISBLANK(AR16),IFERROR(1/0),(deaths!AR17-deaths!AQ17))</f>
        <v>0</v>
      </c>
      <c r="AS17" s="6">
        <f>IF(ISBLANK(AS16),IFERROR(1/0),(deaths!AS17-deaths!AR17))</f>
        <v>1</v>
      </c>
      <c r="AT17" s="6">
        <f>IF(ISBLANK(AT16),IFERROR(1/0),(deaths!AT17-deaths!AS17))</f>
        <v>1</v>
      </c>
      <c r="AU17" s="6">
        <f>IF(ISBLANK(AU16),IFERROR(1/0),(deaths!AU17-deaths!AT17))</f>
        <v>1</v>
      </c>
      <c r="AV17" s="6">
        <f>IF(ISBLANK(AV16),IFERROR(1/0),(deaths!AV17-deaths!AU17))</f>
        <v>0</v>
      </c>
      <c r="AW17" s="6">
        <f>IF(ISBLANK(AW16),IFERROR(1/0),(deaths!AW17-deaths!AV17))</f>
        <v>0</v>
      </c>
      <c r="AX17" s="6">
        <f>IF(ISBLANK(AX16),IFERROR(1/0),(deaths!AX17-deaths!AW17))</f>
        <v>1</v>
      </c>
      <c r="AY17" s="6">
        <f>IF(ISBLANK(AY16),IFERROR(1/0),(deaths!AY17-deaths!AX17))</f>
        <v>0</v>
      </c>
      <c r="AZ17" s="6">
        <f>IF(ISBLANK(AZ16),IFERROR(1/0),(deaths!AZ17-deaths!AY17))</f>
        <v>0</v>
      </c>
      <c r="BA17" s="6">
        <f>IF(ISBLANK(BA16),IFERROR(1/0),(deaths!BA17-deaths!AZ17))</f>
        <v>0</v>
      </c>
      <c r="BB17" s="6">
        <f>IF(ISBLANK(BB16),IFERROR(1/0),(deaths!BB17-deaths!BA17))</f>
        <v>0</v>
      </c>
      <c r="BC17" s="6">
        <f>IF(ISBLANK(BC16),IFERROR(1/0),(deaths!BC17-deaths!BB17))</f>
        <v>1</v>
      </c>
      <c r="BD17" s="6">
        <f>IF(ISBLANK(BD16),IFERROR(1/0),(deaths!BD17-deaths!BC17))</f>
        <v>1</v>
      </c>
      <c r="BE17" s="6">
        <f>IF(ISBLANK(BE16),IFERROR(1/0),(deaths!BE17-deaths!BD17))</f>
        <v>2</v>
      </c>
      <c r="BF17" s="6">
        <f>IF(ISBLANK(BF16),IFERROR(1/0),(deaths!BF17-deaths!BE17))</f>
        <v>2</v>
      </c>
      <c r="BG17" s="6">
        <f>IF(ISBLANK(BG16),IFERROR(1/0),(deaths!BG17-deaths!BF17))</f>
        <v>1</v>
      </c>
      <c r="BH17" s="6">
        <f>IF(ISBLANK(BH16),IFERROR(1/0),(deaths!BH17-deaths!BG17))</f>
        <v>0</v>
      </c>
      <c r="BI17" s="6">
        <f>IF(ISBLANK(BI16),IFERROR(1/0),(deaths!BI17-deaths!BH17))</f>
        <v>1</v>
      </c>
      <c r="BJ17" s="6">
        <f>IF(ISBLANK(BJ16),IFERROR(1/0),(deaths!BJ17-deaths!BI17))</f>
        <v>1</v>
      </c>
      <c r="BK17" s="6">
        <f>IF(ISBLANK(BK16),IFERROR(1/0),(deaths!BK17-deaths!BJ17))</f>
        <v>1</v>
      </c>
      <c r="BL17" s="6">
        <f>IF(ISBLANK(BL16),IFERROR(1/0),(deaths!BL17-deaths!BK17))</f>
        <v>2</v>
      </c>
      <c r="BM17" s="6" t="str">
        <f>IF(ISBLANK(BM16),IFERROR(1/0),(deaths!BM17-deaths!BL17))</f>
        <v/>
      </c>
    </row>
    <row r="18">
      <c r="A18" s="6" t="s">
        <v>32</v>
      </c>
      <c r="B18" s="6" t="s">
        <v>33</v>
      </c>
      <c r="C18" s="6">
        <v>0.0</v>
      </c>
      <c r="D18" s="6">
        <f>IF(ISBLANK(D17),IFERROR(1/0),(deaths!D18-deaths!C18))</f>
        <v>0</v>
      </c>
      <c r="E18" s="6">
        <f>IF(ISBLANK(E17),IFERROR(1/0),(deaths!E18-deaths!D18))</f>
        <v>0</v>
      </c>
      <c r="F18" s="6">
        <f>IF(ISBLANK(F17),IFERROR(1/0),(deaths!F18-deaths!E18))</f>
        <v>0</v>
      </c>
      <c r="G18" s="6">
        <f>IF(ISBLANK(G17),IFERROR(1/0),(deaths!G18-deaths!F18))</f>
        <v>0</v>
      </c>
      <c r="H18" s="6">
        <f>IF(ISBLANK(H17),IFERROR(1/0),(deaths!H18-deaths!G18))</f>
        <v>0</v>
      </c>
      <c r="I18" s="6">
        <f>IF(ISBLANK(I17),IFERROR(1/0),(deaths!I18-deaths!H18))</f>
        <v>0</v>
      </c>
      <c r="J18" s="6">
        <f>IF(ISBLANK(J17),IFERROR(1/0),(deaths!J18-deaths!I18))</f>
        <v>0</v>
      </c>
      <c r="K18" s="6">
        <f>IF(ISBLANK(K17),IFERROR(1/0),(deaths!K18-deaths!J18))</f>
        <v>0</v>
      </c>
      <c r="L18" s="6">
        <f>IF(ISBLANK(L17),IFERROR(1/0),(deaths!L18-deaths!K18))</f>
        <v>0</v>
      </c>
      <c r="M18" s="6">
        <f>IF(ISBLANK(M17),IFERROR(1/0),(deaths!M18-deaths!L18))</f>
        <v>0</v>
      </c>
      <c r="N18" s="6">
        <f>IF(ISBLANK(N17),IFERROR(1/0),(deaths!N18-deaths!M18))</f>
        <v>0</v>
      </c>
      <c r="O18" s="6">
        <f>IF(ISBLANK(O17),IFERROR(1/0),(deaths!O18-deaths!N18))</f>
        <v>0</v>
      </c>
      <c r="P18" s="6">
        <f>IF(ISBLANK(P17),IFERROR(1/0),(deaths!P18-deaths!O18))</f>
        <v>0</v>
      </c>
      <c r="Q18" s="6">
        <f>IF(ISBLANK(Q17),IFERROR(1/0),(deaths!Q18-deaths!P18))</f>
        <v>0</v>
      </c>
      <c r="R18" s="6">
        <f>IF(ISBLANK(R17),IFERROR(1/0),(deaths!R18-deaths!Q18))</f>
        <v>0</v>
      </c>
      <c r="S18" s="6">
        <f>IF(ISBLANK(S17),IFERROR(1/0),(deaths!S18-deaths!R18))</f>
        <v>0</v>
      </c>
      <c r="T18" s="6">
        <f>IF(ISBLANK(T17),IFERROR(1/0),(deaths!T18-deaths!S18))</f>
        <v>0</v>
      </c>
      <c r="U18" s="6">
        <f>IF(ISBLANK(U17),IFERROR(1/0),(deaths!U18-deaths!T18))</f>
        <v>0</v>
      </c>
      <c r="V18" s="6">
        <f>IF(ISBLANK(V17),IFERROR(1/0),(deaths!V18-deaths!U18))</f>
        <v>0</v>
      </c>
      <c r="W18" s="6">
        <f>IF(ISBLANK(W17),IFERROR(1/0),(deaths!W18-deaths!V18))</f>
        <v>0</v>
      </c>
      <c r="X18" s="6">
        <f>IF(ISBLANK(X17),IFERROR(1/0),(deaths!X18-deaths!W18))</f>
        <v>0</v>
      </c>
      <c r="Y18" s="6">
        <f>IF(ISBLANK(Y17),IFERROR(1/0),(deaths!Y18-deaths!X18))</f>
        <v>0</v>
      </c>
      <c r="Z18" s="6">
        <f>IF(ISBLANK(Z17),IFERROR(1/0),(deaths!Z18-deaths!Y18))</f>
        <v>0</v>
      </c>
      <c r="AA18" s="6">
        <f>IF(ISBLANK(AA17),IFERROR(1/0),(deaths!AA18-deaths!Z18))</f>
        <v>0</v>
      </c>
      <c r="AB18" s="6">
        <f>IF(ISBLANK(AB17),IFERROR(1/0),(deaths!AB18-deaths!AA18))</f>
        <v>0</v>
      </c>
      <c r="AC18" s="6">
        <f>IF(ISBLANK(AC17),IFERROR(1/0),(deaths!AC18-deaths!AB18))</f>
        <v>0</v>
      </c>
      <c r="AD18" s="6">
        <f>IF(ISBLANK(AD17),IFERROR(1/0),(deaths!AD18-deaths!AC18))</f>
        <v>0</v>
      </c>
      <c r="AE18" s="6">
        <f>IF(ISBLANK(AE17),IFERROR(1/0),(deaths!AE18-deaths!AD18))</f>
        <v>0</v>
      </c>
      <c r="AF18" s="6">
        <f>IF(ISBLANK(AF17),IFERROR(1/0),(deaths!AF18-deaths!AE18))</f>
        <v>0</v>
      </c>
      <c r="AG18" s="6">
        <f>IF(ISBLANK(AG17),IFERROR(1/0),(deaths!AG18-deaths!AF18))</f>
        <v>0</v>
      </c>
      <c r="AH18" s="6">
        <f>IF(ISBLANK(AH17),IFERROR(1/0),(deaths!AH18-deaths!AG18))</f>
        <v>0</v>
      </c>
      <c r="AI18" s="6">
        <f>IF(ISBLANK(AI17),IFERROR(1/0),(deaths!AI18-deaths!AH18))</f>
        <v>1</v>
      </c>
      <c r="AJ18" s="6">
        <f>IF(ISBLANK(AJ17),IFERROR(1/0),(deaths!AJ18-deaths!AI18))</f>
        <v>0</v>
      </c>
      <c r="AK18" s="6">
        <f>IF(ISBLANK(AK17),IFERROR(1/0),(deaths!AK18-deaths!AJ18))</f>
        <v>0</v>
      </c>
      <c r="AL18" s="6">
        <f>IF(ISBLANK(AL17),IFERROR(1/0),(deaths!AL18-deaths!AK18))</f>
        <v>1</v>
      </c>
      <c r="AM18" s="6">
        <f>IF(ISBLANK(AM17),IFERROR(1/0),(deaths!AM18-deaths!AL18))</f>
        <v>0</v>
      </c>
      <c r="AN18" s="6">
        <f>IF(ISBLANK(AN17),IFERROR(1/0),(deaths!AN18-deaths!AM18))</f>
        <v>2</v>
      </c>
      <c r="AO18" s="6">
        <f>IF(ISBLANK(AO17),IFERROR(1/0),(deaths!AO18-deaths!AN18))</f>
        <v>1</v>
      </c>
      <c r="AP18" s="6">
        <f>IF(ISBLANK(AP17),IFERROR(1/0),(deaths!AP18-deaths!AO18))</f>
        <v>2</v>
      </c>
      <c r="AQ18" s="6">
        <f>IF(ISBLANK(AQ17),IFERROR(1/0),(deaths!AQ18-deaths!AP18))</f>
        <v>0</v>
      </c>
      <c r="AR18" s="6">
        <f>IF(ISBLANK(AR17),IFERROR(1/0),(deaths!AR18-deaths!AQ18))</f>
        <v>1</v>
      </c>
      <c r="AS18" s="6">
        <f>IF(ISBLANK(AS17),IFERROR(1/0),(deaths!AS18-deaths!AR18))</f>
        <v>3</v>
      </c>
      <c r="AT18" s="6">
        <f>IF(ISBLANK(AT17),IFERROR(1/0),(deaths!AT18-deaths!AS18))</f>
        <v>0</v>
      </c>
      <c r="AU18" s="6">
        <f>IF(ISBLANK(AU17),IFERROR(1/0),(deaths!AU18-deaths!AT18))</f>
        <v>0</v>
      </c>
      <c r="AV18" s="6">
        <f>IF(ISBLANK(AV17),IFERROR(1/0),(deaths!AV18-deaths!AU18))</f>
        <v>2</v>
      </c>
      <c r="AW18" s="6">
        <f>IF(ISBLANK(AW17),IFERROR(1/0),(deaths!AW18-deaths!AV18))</f>
        <v>2</v>
      </c>
      <c r="AX18" s="6">
        <f>IF(ISBLANK(AX17),IFERROR(1/0),(deaths!AX18-deaths!AW18))</f>
        <v>2</v>
      </c>
      <c r="AY18" s="6">
        <f>IF(ISBLANK(AY17),IFERROR(1/0),(deaths!AY18-deaths!AX18))</f>
        <v>1</v>
      </c>
      <c r="AZ18" s="6">
        <f>IF(ISBLANK(AZ17),IFERROR(1/0),(deaths!AZ18-deaths!AY18))</f>
        <v>1</v>
      </c>
      <c r="BA18" s="6">
        <f>IF(ISBLANK(BA17),IFERROR(1/0),(deaths!BA18-deaths!AZ18))</f>
        <v>1</v>
      </c>
      <c r="BB18" s="6">
        <f>IF(ISBLANK(BB17),IFERROR(1/0),(deaths!BB18-deaths!BA18))</f>
        <v>3</v>
      </c>
      <c r="BC18" s="6">
        <f>IF(ISBLANK(BC17),IFERROR(1/0),(deaths!BC18-deaths!BB18))</f>
        <v>1</v>
      </c>
      <c r="BD18" s="6">
        <f>IF(ISBLANK(BD17),IFERROR(1/0),(deaths!BD18-deaths!BC18))</f>
        <v>1</v>
      </c>
      <c r="BE18" s="6">
        <f>IF(ISBLANK(BE17),IFERROR(1/0),(deaths!BE18-deaths!BD18))</f>
        <v>2</v>
      </c>
      <c r="BF18" s="6">
        <f>IF(ISBLANK(BF17),IFERROR(1/0),(deaths!BF18-deaths!BE18))</f>
        <v>1</v>
      </c>
      <c r="BG18" s="6">
        <f>IF(ISBLANK(BG17),IFERROR(1/0),(deaths!BG18-deaths!BF18))</f>
        <v>1</v>
      </c>
      <c r="BH18" s="6">
        <f>IF(ISBLANK(BH17),IFERROR(1/0),(deaths!BH18-deaths!BG18))</f>
        <v>5</v>
      </c>
      <c r="BI18" s="6">
        <f>IF(ISBLANK(BI17),IFERROR(1/0),(deaths!BI18-deaths!BH18))</f>
        <v>4</v>
      </c>
      <c r="BJ18" s="6">
        <f>IF(ISBLANK(BJ17),IFERROR(1/0),(deaths!BJ18-deaths!BI18))</f>
        <v>2</v>
      </c>
      <c r="BK18" s="6">
        <f>IF(ISBLANK(BK17),IFERROR(1/0),(deaths!BK18-deaths!BJ18))</f>
        <v>4</v>
      </c>
      <c r="BL18" s="6">
        <f>IF(ISBLANK(BL17),IFERROR(1/0),(deaths!BL18-deaths!BK18))</f>
        <v>1</v>
      </c>
      <c r="BM18" s="6" t="str">
        <f>IF(ISBLANK(BM17),IFERROR(1/0),(deaths!BM18-deaths!BL18))</f>
        <v/>
      </c>
    </row>
    <row r="19">
      <c r="A19" s="6" t="s">
        <v>34</v>
      </c>
      <c r="B19" s="6" t="s">
        <v>35</v>
      </c>
      <c r="C19" s="6">
        <v>0.0</v>
      </c>
      <c r="D19" s="6">
        <f>IF(ISBLANK(D18),IFERROR(1/0),(deaths!D19-deaths!C19))</f>
        <v>0</v>
      </c>
      <c r="E19" s="6">
        <f>IF(ISBLANK(E18),IFERROR(1/0),(deaths!E19-deaths!D19))</f>
        <v>0</v>
      </c>
      <c r="F19" s="6">
        <f>IF(ISBLANK(F18),IFERROR(1/0),(deaths!F19-deaths!E19))</f>
        <v>0</v>
      </c>
      <c r="G19" s="6">
        <f>IF(ISBLANK(G18),IFERROR(1/0),(deaths!G19-deaths!F19))</f>
        <v>0</v>
      </c>
      <c r="H19" s="6">
        <f>IF(ISBLANK(H18),IFERROR(1/0),(deaths!H19-deaths!G19))</f>
        <v>0</v>
      </c>
      <c r="I19" s="6">
        <f>IF(ISBLANK(I18),IFERROR(1/0),(deaths!I19-deaths!H19))</f>
        <v>0</v>
      </c>
      <c r="J19" s="6">
        <f>IF(ISBLANK(J18),IFERROR(1/0),(deaths!J19-deaths!I19))</f>
        <v>0</v>
      </c>
      <c r="K19" s="6">
        <f>IF(ISBLANK(K18),IFERROR(1/0),(deaths!K19-deaths!J19))</f>
        <v>0</v>
      </c>
      <c r="L19" s="6">
        <f>IF(ISBLANK(L18),IFERROR(1/0),(deaths!L19-deaths!K19))</f>
        <v>0</v>
      </c>
      <c r="M19" s="6">
        <f>IF(ISBLANK(M18),IFERROR(1/0),(deaths!M19-deaths!L19))</f>
        <v>0</v>
      </c>
      <c r="N19" s="6">
        <f>IF(ISBLANK(N18),IFERROR(1/0),(deaths!N19-deaths!M19))</f>
        <v>0</v>
      </c>
      <c r="O19" s="6">
        <f>IF(ISBLANK(O18),IFERROR(1/0),(deaths!O19-deaths!N19))</f>
        <v>0</v>
      </c>
      <c r="P19" s="6">
        <f>IF(ISBLANK(P18),IFERROR(1/0),(deaths!P19-deaths!O19))</f>
        <v>0</v>
      </c>
      <c r="Q19" s="6">
        <f>IF(ISBLANK(Q18),IFERROR(1/0),(deaths!Q19-deaths!P19))</f>
        <v>0</v>
      </c>
      <c r="R19" s="6">
        <f>IF(ISBLANK(R18),IFERROR(1/0),(deaths!R19-deaths!Q19))</f>
        <v>0</v>
      </c>
      <c r="S19" s="6">
        <f>IF(ISBLANK(S18),IFERROR(1/0),(deaths!S19-deaths!R19))</f>
        <v>0</v>
      </c>
      <c r="T19" s="6">
        <f>IF(ISBLANK(T18),IFERROR(1/0),(deaths!T19-deaths!S19))</f>
        <v>0</v>
      </c>
      <c r="U19" s="6">
        <f>IF(ISBLANK(U18),IFERROR(1/0),(deaths!U19-deaths!T19))</f>
        <v>0</v>
      </c>
      <c r="V19" s="6">
        <f>IF(ISBLANK(V18),IFERROR(1/0),(deaths!V19-deaths!U19))</f>
        <v>0</v>
      </c>
      <c r="W19" s="6">
        <f>IF(ISBLANK(W18),IFERROR(1/0),(deaths!W19-deaths!V19))</f>
        <v>0</v>
      </c>
      <c r="X19" s="6">
        <f>IF(ISBLANK(X18),IFERROR(1/0),(deaths!X19-deaths!W19))</f>
        <v>0</v>
      </c>
      <c r="Y19" s="6">
        <f>IF(ISBLANK(Y18),IFERROR(1/0),(deaths!Y19-deaths!X19))</f>
        <v>0</v>
      </c>
      <c r="Z19" s="6">
        <f>IF(ISBLANK(Z18),IFERROR(1/0),(deaths!Z19-deaths!Y19))</f>
        <v>0</v>
      </c>
      <c r="AA19" s="6">
        <f>IF(ISBLANK(AA18),IFERROR(1/0),(deaths!AA19-deaths!Z19))</f>
        <v>0</v>
      </c>
      <c r="AB19" s="6">
        <f>IF(ISBLANK(AB18),IFERROR(1/0),(deaths!AB19-deaths!AA19))</f>
        <v>0</v>
      </c>
      <c r="AC19" s="6">
        <f>IF(ISBLANK(AC18),IFERROR(1/0),(deaths!AC19-deaths!AB19))</f>
        <v>0</v>
      </c>
      <c r="AD19" s="6">
        <f>IF(ISBLANK(AD18),IFERROR(1/0),(deaths!AD19-deaths!AC19))</f>
        <v>0</v>
      </c>
      <c r="AE19" s="6">
        <f>IF(ISBLANK(AE18),IFERROR(1/0),(deaths!AE19-deaths!AD19))</f>
        <v>0</v>
      </c>
      <c r="AF19" s="6">
        <f>IF(ISBLANK(AF18),IFERROR(1/0),(deaths!AF19-deaths!AE19))</f>
        <v>0</v>
      </c>
      <c r="AG19" s="6">
        <f>IF(ISBLANK(AG18),IFERROR(1/0),(deaths!AG19-deaths!AF19))</f>
        <v>0</v>
      </c>
      <c r="AH19" s="6">
        <f>IF(ISBLANK(AH18),IFERROR(1/0),(deaths!AH19-deaths!AG19))</f>
        <v>0</v>
      </c>
      <c r="AI19" s="6">
        <f>IF(ISBLANK(AI18),IFERROR(1/0),(deaths!AI19-deaths!AH19))</f>
        <v>0</v>
      </c>
      <c r="AJ19" s="6">
        <f>IF(ISBLANK(AJ18),IFERROR(1/0),(deaths!AJ19-deaths!AI19))</f>
        <v>0</v>
      </c>
      <c r="AK19" s="6">
        <f>IF(ISBLANK(AK18),IFERROR(1/0),(deaths!AK19-deaths!AJ19))</f>
        <v>0</v>
      </c>
      <c r="AL19" s="6">
        <f>IF(ISBLANK(AL18),IFERROR(1/0),(deaths!AL19-deaths!AK19))</f>
        <v>0</v>
      </c>
      <c r="AM19" s="6">
        <f>IF(ISBLANK(AM18),IFERROR(1/0),(deaths!AM19-deaths!AL19))</f>
        <v>2</v>
      </c>
      <c r="AN19" s="6">
        <f>IF(ISBLANK(AN18),IFERROR(1/0),(deaths!AN19-deaths!AM19))</f>
        <v>0</v>
      </c>
      <c r="AO19" s="6">
        <f>IF(ISBLANK(AO18),IFERROR(1/0),(deaths!AO19-deaths!AN19))</f>
        <v>0</v>
      </c>
      <c r="AP19" s="6">
        <f>IF(ISBLANK(AP18),IFERROR(1/0),(deaths!AP19-deaths!AO19))</f>
        <v>1</v>
      </c>
      <c r="AQ19" s="6">
        <f>IF(ISBLANK(AQ18),IFERROR(1/0),(deaths!AQ19-deaths!AP19))</f>
        <v>1</v>
      </c>
      <c r="AR19" s="6">
        <f>IF(ISBLANK(AR18),IFERROR(1/0),(deaths!AR19-deaths!AQ19))</f>
        <v>0</v>
      </c>
      <c r="AS19" s="6">
        <f>IF(ISBLANK(AS18),IFERROR(1/0),(deaths!AS19-deaths!AR19))</f>
        <v>0</v>
      </c>
      <c r="AT19" s="6">
        <f>IF(ISBLANK(AT18),IFERROR(1/0),(deaths!AT19-deaths!AS19))</f>
        <v>0</v>
      </c>
      <c r="AU19" s="6">
        <f>IF(ISBLANK(AU18),IFERROR(1/0),(deaths!AU19-deaths!AT19))</f>
        <v>0</v>
      </c>
      <c r="AV19" s="6">
        <f>IF(ISBLANK(AV18),IFERROR(1/0),(deaths!AV19-deaths!AU19))</f>
        <v>0</v>
      </c>
      <c r="AW19" s="6">
        <f>IF(ISBLANK(AW18),IFERROR(1/0),(deaths!AW19-deaths!AV19))</f>
        <v>0</v>
      </c>
      <c r="AX19" s="6">
        <f>IF(ISBLANK(AX18),IFERROR(1/0),(deaths!AX19-deaths!AW19))</f>
        <v>0</v>
      </c>
      <c r="AY19" s="6">
        <f>IF(ISBLANK(AY18),IFERROR(1/0),(deaths!AY19-deaths!AX19))</f>
        <v>0</v>
      </c>
      <c r="AZ19" s="6">
        <f>IF(ISBLANK(AZ18),IFERROR(1/0),(deaths!AZ19-deaths!AY19))</f>
        <v>0</v>
      </c>
      <c r="BA19" s="6">
        <f>IF(ISBLANK(BA18),IFERROR(1/0),(deaths!BA19-deaths!AZ19))</f>
        <v>0</v>
      </c>
      <c r="BB19" s="6">
        <f>IF(ISBLANK(BB18),IFERROR(1/0),(deaths!BB19-deaths!BA19))</f>
        <v>0</v>
      </c>
      <c r="BC19" s="6">
        <f>IF(ISBLANK(BC18),IFERROR(1/0),(deaths!BC19-deaths!BB19))</f>
        <v>1</v>
      </c>
      <c r="BD19" s="6">
        <f>IF(ISBLANK(BD18),IFERROR(1/0),(deaths!BD19-deaths!BC19))</f>
        <v>0</v>
      </c>
      <c r="BE19" s="6">
        <f>IF(ISBLANK(BE18),IFERROR(1/0),(deaths!BE19-deaths!BD19))</f>
        <v>0</v>
      </c>
      <c r="BF19" s="6">
        <f>IF(ISBLANK(BF18),IFERROR(1/0),(deaths!BF19-deaths!BE19))</f>
        <v>0</v>
      </c>
      <c r="BG19" s="6">
        <f>IF(ISBLANK(BG18),IFERROR(1/0),(deaths!BG19-deaths!BF19))</f>
        <v>2</v>
      </c>
      <c r="BH19" s="6">
        <f>IF(ISBLANK(BH18),IFERROR(1/0),(deaths!BH19-deaths!BG19))</f>
        <v>1</v>
      </c>
      <c r="BI19" s="6">
        <f>IF(ISBLANK(BI18),IFERROR(1/0),(deaths!BI19-deaths!BH19))</f>
        <v>0</v>
      </c>
      <c r="BJ19" s="6">
        <f>IF(ISBLANK(BJ18),IFERROR(1/0),(deaths!BJ19-deaths!BI19))</f>
        <v>1</v>
      </c>
      <c r="BK19" s="6">
        <f>IF(ISBLANK(BK18),IFERROR(1/0),(deaths!BK19-deaths!BJ19))</f>
        <v>0</v>
      </c>
      <c r="BL19" s="6">
        <f>IF(ISBLANK(BL18),IFERROR(1/0),(deaths!BL19-deaths!BK19))</f>
        <v>1</v>
      </c>
      <c r="BM19" s="6" t="str">
        <f>IF(ISBLANK(BM18),IFERROR(1/0),(deaths!BM19-deaths!BL19))</f>
        <v/>
      </c>
    </row>
    <row r="20">
      <c r="A20" s="8" t="s">
        <v>36</v>
      </c>
      <c r="B20" s="8" t="s">
        <v>37</v>
      </c>
      <c r="C20" s="8">
        <f>SUM(C11:C19)</f>
        <v>0</v>
      </c>
      <c r="D20" s="8">
        <f>IF(ISBLANK(D19),IFERROR(1/0),(deaths!D20-deaths!C20))</f>
        <v>0</v>
      </c>
      <c r="E20" s="8">
        <f>IF(ISBLANK(E19),IFERROR(1/0),(deaths!E20-deaths!D20))</f>
        <v>0</v>
      </c>
      <c r="F20" s="8">
        <f>IF(ISBLANK(F19),IFERROR(1/0),(deaths!F20-deaths!E20))</f>
        <v>0</v>
      </c>
      <c r="G20" s="8">
        <f>IF(ISBLANK(G19),IFERROR(1/0),(deaths!G20-deaths!F20))</f>
        <v>0</v>
      </c>
      <c r="H20" s="8">
        <f>IF(ISBLANK(H19),IFERROR(1/0),(deaths!H20-deaths!G20))</f>
        <v>0</v>
      </c>
      <c r="I20" s="8">
        <f>IF(ISBLANK(I19),IFERROR(1/0),(deaths!I20-deaths!H20))</f>
        <v>0</v>
      </c>
      <c r="J20" s="8">
        <f>IF(ISBLANK(J19),IFERROR(1/0),(deaths!J20-deaths!I20))</f>
        <v>0</v>
      </c>
      <c r="K20" s="8">
        <f>IF(ISBLANK(K19),IFERROR(1/0),(deaths!K20-deaths!J20))</f>
        <v>0</v>
      </c>
      <c r="L20" s="8">
        <f>IF(ISBLANK(L19),IFERROR(1/0),(deaths!L20-deaths!K20))</f>
        <v>0</v>
      </c>
      <c r="M20" s="8">
        <f>IF(ISBLANK(M19),IFERROR(1/0),(deaths!M20-deaths!L20))</f>
        <v>0</v>
      </c>
      <c r="N20" s="8">
        <f>IF(ISBLANK(N19),IFERROR(1/0),(deaths!N20-deaths!M20))</f>
        <v>0</v>
      </c>
      <c r="O20" s="8">
        <f>IF(ISBLANK(O19),IFERROR(1/0),(deaths!O20-deaths!N20))</f>
        <v>0</v>
      </c>
      <c r="P20" s="8">
        <f>IF(ISBLANK(P19),IFERROR(1/0),(deaths!P20-deaths!O20))</f>
        <v>0</v>
      </c>
      <c r="Q20" s="8">
        <f>IF(ISBLANK(Q19),IFERROR(1/0),(deaths!Q20-deaths!P20))</f>
        <v>0</v>
      </c>
      <c r="R20" s="8">
        <f>IF(ISBLANK(R19),IFERROR(1/0),(deaths!R20-deaths!Q20))</f>
        <v>0</v>
      </c>
      <c r="S20" s="8">
        <f>IF(ISBLANK(S19),IFERROR(1/0),(deaths!S20-deaths!R20))</f>
        <v>0</v>
      </c>
      <c r="T20" s="8">
        <f>IF(ISBLANK(T19),IFERROR(1/0),(deaths!T20-deaths!S20))</f>
        <v>0</v>
      </c>
      <c r="U20" s="8">
        <f>IF(ISBLANK(U19),IFERROR(1/0),(deaths!U20-deaths!T20))</f>
        <v>0</v>
      </c>
      <c r="V20" s="8">
        <f>IF(ISBLANK(V19),IFERROR(1/0),(deaths!V20-deaths!U20))</f>
        <v>0</v>
      </c>
      <c r="W20" s="8">
        <f>IF(ISBLANK(W19),IFERROR(1/0),(deaths!W20-deaths!V20))</f>
        <v>0</v>
      </c>
      <c r="X20" s="8">
        <f>IF(ISBLANK(X19),IFERROR(1/0),(deaths!X20-deaths!W20))</f>
        <v>0</v>
      </c>
      <c r="Y20" s="8">
        <f>IF(ISBLANK(Y19),IFERROR(1/0),(deaths!Y20-deaths!X20))</f>
        <v>0</v>
      </c>
      <c r="Z20" s="8">
        <f>IF(ISBLANK(Z19),IFERROR(1/0),(deaths!Z20-deaths!Y20))</f>
        <v>0</v>
      </c>
      <c r="AA20" s="8">
        <f>IF(ISBLANK(AA19),IFERROR(1/0),(deaths!AA20-deaths!Z20))</f>
        <v>0</v>
      </c>
      <c r="AB20" s="8">
        <f>IF(ISBLANK(AB19),IFERROR(1/0),(deaths!AB20-deaths!AA20))</f>
        <v>0</v>
      </c>
      <c r="AC20" s="8">
        <f>IF(ISBLANK(AC19),IFERROR(1/0),(deaths!AC20-deaths!AB20))</f>
        <v>0</v>
      </c>
      <c r="AD20" s="8">
        <f>IF(ISBLANK(AD19),IFERROR(1/0),(deaths!AD20-deaths!AC20))</f>
        <v>0</v>
      </c>
      <c r="AE20" s="8">
        <f>IF(ISBLANK(AE19),IFERROR(1/0),(deaths!AE20-deaths!AD20))</f>
        <v>1</v>
      </c>
      <c r="AF20" s="8">
        <f>IF(ISBLANK(AF19),IFERROR(1/0),(deaths!AF20-deaths!AE20))</f>
        <v>5</v>
      </c>
      <c r="AG20" s="8">
        <f>IF(ISBLANK(AG19),IFERROR(1/0),(deaths!AG20-deaths!AF20))</f>
        <v>1</v>
      </c>
      <c r="AH20" s="8">
        <f>IF(ISBLANK(AH19),IFERROR(1/0),(deaths!AH20-deaths!AG20))</f>
        <v>3</v>
      </c>
      <c r="AI20" s="8">
        <f>IF(ISBLANK(AI19),IFERROR(1/0),(deaths!AI20-deaths!AH20))</f>
        <v>3</v>
      </c>
      <c r="AJ20" s="8">
        <f>IF(ISBLANK(AJ19),IFERROR(1/0),(deaths!AJ20-deaths!AI20))</f>
        <v>4</v>
      </c>
      <c r="AK20" s="8">
        <f>IF(ISBLANK(AK19),IFERROR(1/0),(deaths!AK20-deaths!AJ20))</f>
        <v>5</v>
      </c>
      <c r="AL20" s="8">
        <f>IF(ISBLANK(AL19),IFERROR(1/0),(deaths!AL20-deaths!AK20))</f>
        <v>5</v>
      </c>
      <c r="AM20" s="8">
        <f>IF(ISBLANK(AM19),IFERROR(1/0),(deaths!AM20-deaths!AL20))</f>
        <v>16</v>
      </c>
      <c r="AN20" s="8">
        <f>IF(ISBLANK(AN19),IFERROR(1/0),(deaths!AN20-deaths!AM20))</f>
        <v>8</v>
      </c>
      <c r="AO20" s="8">
        <f>IF(ISBLANK(AO19),IFERROR(1/0),(deaths!AO20-deaths!AN20))</f>
        <v>8</v>
      </c>
      <c r="AP20" s="8">
        <f>IF(ISBLANK(AP19),IFERROR(1/0),(deaths!AP20-deaths!AO20))</f>
        <v>19</v>
      </c>
      <c r="AQ20" s="8">
        <f>IF(ISBLANK(AQ19),IFERROR(1/0),(deaths!AQ20-deaths!AP20))</f>
        <v>14</v>
      </c>
      <c r="AR20" s="8">
        <f>IF(ISBLANK(AR19),IFERROR(1/0),(deaths!AR20-deaths!AQ20))</f>
        <v>11</v>
      </c>
      <c r="AS20" s="8">
        <f>IF(ISBLANK(AS19),IFERROR(1/0),(deaths!AS20-deaths!AR20))</f>
        <v>38</v>
      </c>
      <c r="AT20" s="8">
        <f>IF(ISBLANK(AT19),IFERROR(1/0),(deaths!AT20-deaths!AS20))</f>
        <v>32</v>
      </c>
      <c r="AU20" s="8">
        <f>IF(ISBLANK(AU19),IFERROR(1/0),(deaths!AU20-deaths!AT20))</f>
        <v>21</v>
      </c>
      <c r="AV20" s="8">
        <f>IF(ISBLANK(AV19),IFERROR(1/0),(deaths!AV20-deaths!AU20))</f>
        <v>25</v>
      </c>
      <c r="AW20" s="8">
        <f>IF(ISBLANK(AW19),IFERROR(1/0),(deaths!AW20-deaths!AV20))</f>
        <v>27</v>
      </c>
      <c r="AX20" s="8">
        <f>IF(ISBLANK(AX19),IFERROR(1/0),(deaths!AX20-deaths!AW20))</f>
        <v>41</v>
      </c>
      <c r="AY20" s="8">
        <f>IF(ISBLANK(AY19),IFERROR(1/0),(deaths!AY20-deaths!AX20))</f>
        <v>39</v>
      </c>
      <c r="AZ20" s="8">
        <f>IF(ISBLANK(AZ19),IFERROR(1/0),(deaths!AZ20-deaths!AY20))</f>
        <v>51</v>
      </c>
      <c r="BA20" s="8">
        <f>IF(ISBLANK(BA19),IFERROR(1/0),(deaths!BA20-deaths!AZ20))</f>
        <v>35</v>
      </c>
      <c r="BB20" s="8">
        <f>IF(ISBLANK(BB19),IFERROR(1/0),(deaths!BB20-deaths!BA20))</f>
        <v>67</v>
      </c>
      <c r="BC20" s="8">
        <f>IF(ISBLANK(BC19),IFERROR(1/0),(deaths!BC20-deaths!BB20))</f>
        <v>54</v>
      </c>
      <c r="BD20" s="8">
        <f>IF(ISBLANK(BD19),IFERROR(1/0),(deaths!BD20-deaths!BC20))</f>
        <v>46</v>
      </c>
      <c r="BE20" s="8">
        <f>IF(ISBLANK(BE19),IFERROR(1/0),(deaths!BE20-deaths!BD20))</f>
        <v>47</v>
      </c>
      <c r="BF20" s="8">
        <f>IF(ISBLANK(BF19),IFERROR(1/0),(deaths!BF20-deaths!BE20))</f>
        <v>55</v>
      </c>
      <c r="BG20" s="8">
        <f>IF(ISBLANK(BG19),IFERROR(1/0),(deaths!BG20-deaths!BF20))</f>
        <v>60</v>
      </c>
      <c r="BH20" s="8">
        <f>IF(ISBLANK(BH19),IFERROR(1/0),(deaths!BH20-deaths!BG20))</f>
        <v>91</v>
      </c>
      <c r="BI20" s="8">
        <f>IF(ISBLANK(BI19),IFERROR(1/0),(deaths!BI20-deaths!BH20))</f>
        <v>89</v>
      </c>
      <c r="BJ20" s="8">
        <f>IF(ISBLANK(BJ19),IFERROR(1/0),(deaths!BJ20-deaths!BI20))</f>
        <v>81</v>
      </c>
      <c r="BK20" s="8">
        <f>IF(ISBLANK(BK19),IFERROR(1/0),(deaths!BK20-deaths!BJ20))</f>
        <v>77</v>
      </c>
      <c r="BL20" s="8">
        <f>IF(ISBLANK(BL19),IFERROR(1/0),(deaths!BL20-deaths!BK20))</f>
        <v>121</v>
      </c>
      <c r="BM20" s="8" t="str">
        <f>IF(ISBLANK(BM19),IFERROR(1/0),(deaths!BM20-deaths!BL20))</f>
        <v/>
      </c>
    </row>
    <row r="21">
      <c r="A21" s="6" t="s">
        <v>38</v>
      </c>
      <c r="B21" s="6" t="s">
        <v>39</v>
      </c>
      <c r="C21" s="6">
        <v>0.0</v>
      </c>
      <c r="D21" s="6">
        <f>IF(ISBLANK(D20),IFERROR(1/0),(deaths!D21-deaths!C21))</f>
        <v>0</v>
      </c>
      <c r="E21" s="6">
        <f>IF(ISBLANK(E20),IFERROR(1/0),(deaths!E21-deaths!D21))</f>
        <v>0</v>
      </c>
      <c r="F21" s="6">
        <f>IF(ISBLANK(F20),IFERROR(1/0),(deaths!F21-deaths!E21))</f>
        <v>0</v>
      </c>
      <c r="G21" s="6">
        <f>IF(ISBLANK(G20),IFERROR(1/0),(deaths!G21-deaths!F21))</f>
        <v>0</v>
      </c>
      <c r="H21" s="6">
        <f>IF(ISBLANK(H20),IFERROR(1/0),(deaths!H21-deaths!G21))</f>
        <v>0</v>
      </c>
      <c r="I21" s="6">
        <f>IF(ISBLANK(I20),IFERROR(1/0),(deaths!I21-deaths!H21))</f>
        <v>0</v>
      </c>
      <c r="J21" s="6">
        <f>IF(ISBLANK(J20),IFERROR(1/0),(deaths!J21-deaths!I21))</f>
        <v>0</v>
      </c>
      <c r="K21" s="6">
        <f>IF(ISBLANK(K20),IFERROR(1/0),(deaths!K21-deaths!J21))</f>
        <v>0</v>
      </c>
      <c r="L21" s="6">
        <f>IF(ISBLANK(L20),IFERROR(1/0),(deaths!L21-deaths!K21))</f>
        <v>0</v>
      </c>
      <c r="M21" s="6">
        <f>IF(ISBLANK(M20),IFERROR(1/0),(deaths!M21-deaths!L21))</f>
        <v>0</v>
      </c>
      <c r="N21" s="6">
        <f>IF(ISBLANK(N20),IFERROR(1/0),(deaths!N21-deaths!M21))</f>
        <v>0</v>
      </c>
      <c r="O21" s="6">
        <f>IF(ISBLANK(O20),IFERROR(1/0),(deaths!O21-deaths!N21))</f>
        <v>0</v>
      </c>
      <c r="P21" s="6">
        <f>IF(ISBLANK(P20),IFERROR(1/0),(deaths!P21-deaths!O21))</f>
        <v>0</v>
      </c>
      <c r="Q21" s="6">
        <f>IF(ISBLANK(Q20),IFERROR(1/0),(deaths!Q21-deaths!P21))</f>
        <v>0</v>
      </c>
      <c r="R21" s="6">
        <f>IF(ISBLANK(R20),IFERROR(1/0),(deaths!R21-deaths!Q21))</f>
        <v>0</v>
      </c>
      <c r="S21" s="6">
        <f>IF(ISBLANK(S20),IFERROR(1/0),(deaths!S21-deaths!R21))</f>
        <v>0</v>
      </c>
      <c r="T21" s="6">
        <f>IF(ISBLANK(T20),IFERROR(1/0),(deaths!T21-deaths!S21))</f>
        <v>0</v>
      </c>
      <c r="U21" s="6">
        <f>IF(ISBLANK(U20),IFERROR(1/0),(deaths!U21-deaths!T21))</f>
        <v>0</v>
      </c>
      <c r="V21" s="6">
        <f>IF(ISBLANK(V20),IFERROR(1/0),(deaths!V21-deaths!U21))</f>
        <v>0</v>
      </c>
      <c r="W21" s="6">
        <f>IF(ISBLANK(W20),IFERROR(1/0),(deaths!W21-deaths!V21))</f>
        <v>0</v>
      </c>
      <c r="X21" s="6">
        <f>IF(ISBLANK(X20),IFERROR(1/0),(deaths!X21-deaths!W21))</f>
        <v>0</v>
      </c>
      <c r="Y21" s="6">
        <f>IF(ISBLANK(Y20),IFERROR(1/0),(deaths!Y21-deaths!X21))</f>
        <v>0</v>
      </c>
      <c r="Z21" s="6">
        <f>IF(ISBLANK(Z20),IFERROR(1/0),(deaths!Z21-deaths!Y21))</f>
        <v>0</v>
      </c>
      <c r="AA21" s="6">
        <f>IF(ISBLANK(AA20),IFERROR(1/0),(deaths!AA21-deaths!Z21))</f>
        <v>0</v>
      </c>
      <c r="AB21" s="6">
        <f>IF(ISBLANK(AB20),IFERROR(1/0),(deaths!AB21-deaths!AA21))</f>
        <v>0</v>
      </c>
      <c r="AC21" s="6">
        <f>IF(ISBLANK(AC20),IFERROR(1/0),(deaths!AC21-deaths!AB21))</f>
        <v>0</v>
      </c>
      <c r="AD21" s="6">
        <f>IF(ISBLANK(AD20),IFERROR(1/0),(deaths!AD21-deaths!AC21))</f>
        <v>0</v>
      </c>
      <c r="AE21" s="6">
        <f>IF(ISBLANK(AE20),IFERROR(1/0),(deaths!AE21-deaths!AD21))</f>
        <v>0</v>
      </c>
      <c r="AF21" s="6">
        <f>IF(ISBLANK(AF20),IFERROR(1/0),(deaths!AF21-deaths!AE21))</f>
        <v>0</v>
      </c>
      <c r="AG21" s="6">
        <f>IF(ISBLANK(AG20),IFERROR(1/0),(deaths!AG21-deaths!AF21))</f>
        <v>0</v>
      </c>
      <c r="AH21" s="6">
        <f>IF(ISBLANK(AH20),IFERROR(1/0),(deaths!AH21-deaths!AG21))</f>
        <v>0</v>
      </c>
      <c r="AI21" s="6">
        <f>IF(ISBLANK(AI20),IFERROR(1/0),(deaths!AI21-deaths!AH21))</f>
        <v>0</v>
      </c>
      <c r="AJ21" s="6">
        <f>IF(ISBLANK(AJ20),IFERROR(1/0),(deaths!AJ21-deaths!AI21))</f>
        <v>0</v>
      </c>
      <c r="AK21" s="6">
        <f>IF(ISBLANK(AK20),IFERROR(1/0),(deaths!AK21-deaths!AJ21))</f>
        <v>0</v>
      </c>
      <c r="AL21" s="6">
        <f>IF(ISBLANK(AL20),IFERROR(1/0),(deaths!AL21-deaths!AK21))</f>
        <v>0</v>
      </c>
      <c r="AM21" s="6">
        <f>IF(ISBLANK(AM20),IFERROR(1/0),(deaths!AM21-deaths!AL21))</f>
        <v>1</v>
      </c>
      <c r="AN21" s="6">
        <f>IF(ISBLANK(AN20),IFERROR(1/0),(deaths!AN21-deaths!AM21))</f>
        <v>3</v>
      </c>
      <c r="AO21" s="6">
        <f>IF(ISBLANK(AO20),IFERROR(1/0),(deaths!AO21-deaths!AN21))</f>
        <v>1</v>
      </c>
      <c r="AP21" s="6">
        <f>IF(ISBLANK(AP20),IFERROR(1/0),(deaths!AP21-deaths!AO21))</f>
        <v>1</v>
      </c>
      <c r="AQ21" s="6">
        <f>IF(ISBLANK(AQ20),IFERROR(1/0),(deaths!AQ21-deaths!AP21))</f>
        <v>0</v>
      </c>
      <c r="AR21" s="6">
        <f>IF(ISBLANK(AR20),IFERROR(1/0),(deaths!AR21-deaths!AQ21))</f>
        <v>0</v>
      </c>
      <c r="AS21" s="6">
        <f>IF(ISBLANK(AS20),IFERROR(1/0),(deaths!AS21-deaths!AR21))</f>
        <v>0</v>
      </c>
      <c r="AT21" s="6">
        <f>IF(ISBLANK(AT20),IFERROR(1/0),(deaths!AT21-deaths!AS21))</f>
        <v>0</v>
      </c>
      <c r="AU21" s="6">
        <f>IF(ISBLANK(AU20),IFERROR(1/0),(deaths!AU21-deaths!AT21))</f>
        <v>1</v>
      </c>
      <c r="AV21" s="6">
        <f>IF(ISBLANK(AV20),IFERROR(1/0),(deaths!AV21-deaths!AU21))</f>
        <v>2</v>
      </c>
      <c r="AW21" s="6">
        <f>IF(ISBLANK(AW20),IFERROR(1/0),(deaths!AW21-deaths!AV21))</f>
        <v>0</v>
      </c>
      <c r="AX21" s="6">
        <f>IF(ISBLANK(AX20),IFERROR(1/0),(deaths!AX21-deaths!AW21))</f>
        <v>5</v>
      </c>
      <c r="AY21" s="6">
        <f>IF(ISBLANK(AY20),IFERROR(1/0),(deaths!AY21-deaths!AX21))</f>
        <v>3</v>
      </c>
      <c r="AZ21" s="6">
        <f>IF(ISBLANK(AZ20),IFERROR(1/0),(deaths!AZ21-deaths!AY21))</f>
        <v>1</v>
      </c>
      <c r="BA21" s="6">
        <f>IF(ISBLANK(BA20),IFERROR(1/0),(deaths!BA21-deaths!AZ21))</f>
        <v>4</v>
      </c>
      <c r="BB21" s="6">
        <f>IF(ISBLANK(BB20),IFERROR(1/0),(deaths!BB21-deaths!BA21))</f>
        <v>3</v>
      </c>
      <c r="BC21" s="6">
        <f>IF(ISBLANK(BC20),IFERROR(1/0),(deaths!BC21-deaths!BB21))</f>
        <v>3</v>
      </c>
      <c r="BD21" s="6">
        <f>IF(ISBLANK(BD20),IFERROR(1/0),(deaths!BD21-deaths!BC21))</f>
        <v>2</v>
      </c>
      <c r="BE21" s="6">
        <f>IF(ISBLANK(BE20),IFERROR(1/0),(deaths!BE21-deaths!BD21))</f>
        <v>3</v>
      </c>
      <c r="BF21" s="6">
        <f>IF(ISBLANK(BF20),IFERROR(1/0),(deaths!BF21-deaths!BE21))</f>
        <v>1</v>
      </c>
      <c r="BG21" s="6">
        <f>IF(ISBLANK(BG20),IFERROR(1/0),(deaths!BG21-deaths!BF21))</f>
        <v>0</v>
      </c>
      <c r="BH21" s="6">
        <f>IF(ISBLANK(BH20),IFERROR(1/0),(deaths!BH21-deaths!BG21))</f>
        <v>8</v>
      </c>
      <c r="BI21" s="6">
        <f>IF(ISBLANK(BI20),IFERROR(1/0),(deaths!BI21-deaths!BH21))</f>
        <v>0</v>
      </c>
      <c r="BJ21" s="6">
        <f>IF(ISBLANK(BJ20),IFERROR(1/0),(deaths!BJ21-deaths!BI21))</f>
        <v>5</v>
      </c>
      <c r="BK21" s="6">
        <f>IF(ISBLANK(BK20),IFERROR(1/0),(deaths!BK21-deaths!BJ21))</f>
        <v>4</v>
      </c>
      <c r="BL21" s="6">
        <f>IF(ISBLANK(BL20),IFERROR(1/0),(deaths!BL21-deaths!BK21))</f>
        <v>6</v>
      </c>
      <c r="BM21" s="6" t="str">
        <f>IF(ISBLANK(BM20),IFERROR(1/0),(deaths!BM21-deaths!BL21))</f>
        <v/>
      </c>
    </row>
    <row r="22">
      <c r="A22" s="6" t="s">
        <v>40</v>
      </c>
      <c r="B22" s="6" t="s">
        <v>41</v>
      </c>
      <c r="C22" s="6">
        <v>0.0</v>
      </c>
      <c r="D22" s="6">
        <f>IF(ISBLANK(D21),IFERROR(1/0),(deaths!D22-deaths!C22))</f>
        <v>0</v>
      </c>
      <c r="E22" s="6">
        <f>IF(ISBLANK(E21),IFERROR(1/0),(deaths!E22-deaths!D22))</f>
        <v>0</v>
      </c>
      <c r="F22" s="6">
        <f>IF(ISBLANK(F21),IFERROR(1/0),(deaths!F22-deaths!E22))</f>
        <v>0</v>
      </c>
      <c r="G22" s="6">
        <f>IF(ISBLANK(G21),IFERROR(1/0),(deaths!G22-deaths!F22))</f>
        <v>0</v>
      </c>
      <c r="H22" s="6">
        <f>IF(ISBLANK(H21),IFERROR(1/0),(deaths!H22-deaths!G22))</f>
        <v>0</v>
      </c>
      <c r="I22" s="6">
        <f>IF(ISBLANK(I21),IFERROR(1/0),(deaths!I22-deaths!H22))</f>
        <v>0</v>
      </c>
      <c r="J22" s="6">
        <f>IF(ISBLANK(J21),IFERROR(1/0),(deaths!J22-deaths!I22))</f>
        <v>0</v>
      </c>
      <c r="K22" s="6">
        <f>IF(ISBLANK(K21),IFERROR(1/0),(deaths!K22-deaths!J22))</f>
        <v>0</v>
      </c>
      <c r="L22" s="6">
        <f>IF(ISBLANK(L21),IFERROR(1/0),(deaths!L22-deaths!K22))</f>
        <v>0</v>
      </c>
      <c r="M22" s="6">
        <f>IF(ISBLANK(M21),IFERROR(1/0),(deaths!M22-deaths!L22))</f>
        <v>0</v>
      </c>
      <c r="N22" s="6">
        <f>IF(ISBLANK(N21),IFERROR(1/0),(deaths!N22-deaths!M22))</f>
        <v>0</v>
      </c>
      <c r="O22" s="6">
        <f>IF(ISBLANK(O21),IFERROR(1/0),(deaths!O22-deaths!N22))</f>
        <v>0</v>
      </c>
      <c r="P22" s="6">
        <f>IF(ISBLANK(P21),IFERROR(1/0),(deaths!P22-deaths!O22))</f>
        <v>0</v>
      </c>
      <c r="Q22" s="6">
        <f>IF(ISBLANK(Q21),IFERROR(1/0),(deaths!Q22-deaths!P22))</f>
        <v>0</v>
      </c>
      <c r="R22" s="6">
        <f>IF(ISBLANK(R21),IFERROR(1/0),(deaths!R22-deaths!Q22))</f>
        <v>0</v>
      </c>
      <c r="S22" s="6">
        <f>IF(ISBLANK(S21),IFERROR(1/0),(deaths!S22-deaths!R22))</f>
        <v>0</v>
      </c>
      <c r="T22" s="6">
        <f>IF(ISBLANK(T21),IFERROR(1/0),(deaths!T22-deaths!S22))</f>
        <v>0</v>
      </c>
      <c r="U22" s="6">
        <f>IF(ISBLANK(U21),IFERROR(1/0),(deaths!U22-deaths!T22))</f>
        <v>0</v>
      </c>
      <c r="V22" s="6">
        <f>IF(ISBLANK(V21),IFERROR(1/0),(deaths!V22-deaths!U22))</f>
        <v>0</v>
      </c>
      <c r="W22" s="6">
        <f>IF(ISBLANK(W21),IFERROR(1/0),(deaths!W22-deaths!V22))</f>
        <v>0</v>
      </c>
      <c r="X22" s="6">
        <f>IF(ISBLANK(X21),IFERROR(1/0),(deaths!X22-deaths!W22))</f>
        <v>0</v>
      </c>
      <c r="Y22" s="6">
        <f>IF(ISBLANK(Y21),IFERROR(1/0),(deaths!Y22-deaths!X22))</f>
        <v>0</v>
      </c>
      <c r="Z22" s="6">
        <f>IF(ISBLANK(Z21),IFERROR(1/0),(deaths!Z22-deaths!Y22))</f>
        <v>0</v>
      </c>
      <c r="AA22" s="6">
        <f>IF(ISBLANK(AA21),IFERROR(1/0),(deaths!AA22-deaths!Z22))</f>
        <v>0</v>
      </c>
      <c r="AB22" s="6">
        <f>IF(ISBLANK(AB21),IFERROR(1/0),(deaths!AB22-deaths!AA22))</f>
        <v>0</v>
      </c>
      <c r="AC22" s="6">
        <f>IF(ISBLANK(AC21),IFERROR(1/0),(deaths!AC22-deaths!AB22))</f>
        <v>0</v>
      </c>
      <c r="AD22" s="6">
        <f>IF(ISBLANK(AD21),IFERROR(1/0),(deaths!AD22-deaths!AC22))</f>
        <v>0</v>
      </c>
      <c r="AE22" s="6">
        <f>IF(ISBLANK(AE21),IFERROR(1/0),(deaths!AE22-deaths!AD22))</f>
        <v>0</v>
      </c>
      <c r="AF22" s="6">
        <f>IF(ISBLANK(AF21),IFERROR(1/0),(deaths!AF22-deaths!AE22))</f>
        <v>0</v>
      </c>
      <c r="AG22" s="6">
        <f>IF(ISBLANK(AG21),IFERROR(1/0),(deaths!AG22-deaths!AF22))</f>
        <v>0</v>
      </c>
      <c r="AH22" s="6">
        <f>IF(ISBLANK(AH21),IFERROR(1/0),(deaths!AH22-deaths!AG22))</f>
        <v>0</v>
      </c>
      <c r="AI22" s="6">
        <f>IF(ISBLANK(AI21),IFERROR(1/0),(deaths!AI22-deaths!AH22))</f>
        <v>0</v>
      </c>
      <c r="AJ22" s="6">
        <f>IF(ISBLANK(AJ21),IFERROR(1/0),(deaths!AJ22-deaths!AI22))</f>
        <v>1</v>
      </c>
      <c r="AK22" s="6">
        <f>IF(ISBLANK(AK21),IFERROR(1/0),(deaths!AK22-deaths!AJ22))</f>
        <v>1</v>
      </c>
      <c r="AL22" s="6">
        <f>IF(ISBLANK(AL21),IFERROR(1/0),(deaths!AL22-deaths!AK22))</f>
        <v>1</v>
      </c>
      <c r="AM22" s="6">
        <f>IF(ISBLANK(AM21),IFERROR(1/0),(deaths!AM22-deaths!AL22))</f>
        <v>1</v>
      </c>
      <c r="AN22" s="6">
        <f>IF(ISBLANK(AN21),IFERROR(1/0),(deaths!AN22-deaths!AM22))</f>
        <v>2</v>
      </c>
      <c r="AO22" s="6">
        <f>IF(ISBLANK(AO21),IFERROR(1/0),(deaths!AO22-deaths!AN22))</f>
        <v>0</v>
      </c>
      <c r="AP22" s="6">
        <f>IF(ISBLANK(AP21),IFERROR(1/0),(deaths!AP22-deaths!AO22))</f>
        <v>0</v>
      </c>
      <c r="AQ22" s="6">
        <f>IF(ISBLANK(AQ21),IFERROR(1/0),(deaths!AQ22-deaths!AP22))</f>
        <v>3</v>
      </c>
      <c r="AR22" s="6">
        <f>IF(ISBLANK(AR21),IFERROR(1/0),(deaths!AR22-deaths!AQ22))</f>
        <v>2</v>
      </c>
      <c r="AS22" s="6">
        <f>IF(ISBLANK(AS21),IFERROR(1/0),(deaths!AS22-deaths!AR22))</f>
        <v>3</v>
      </c>
      <c r="AT22" s="6">
        <f>IF(ISBLANK(AT21),IFERROR(1/0),(deaths!AT22-deaths!AS22))</f>
        <v>1</v>
      </c>
      <c r="AU22" s="6">
        <f>IF(ISBLANK(AU21),IFERROR(1/0),(deaths!AU22-deaths!AT22))</f>
        <v>2</v>
      </c>
      <c r="AV22" s="6">
        <f>IF(ISBLANK(AV21),IFERROR(1/0),(deaths!AV22-deaths!AU22))</f>
        <v>0</v>
      </c>
      <c r="AW22" s="6">
        <f>IF(ISBLANK(AW21),IFERROR(1/0),(deaths!AW22-deaths!AV22))</f>
        <v>3</v>
      </c>
      <c r="AX22" s="6">
        <f>IF(ISBLANK(AX21),IFERROR(1/0),(deaths!AX22-deaths!AW22))</f>
        <v>3</v>
      </c>
      <c r="AY22" s="6">
        <f>IF(ISBLANK(AY21),IFERROR(1/0),(deaths!AY22-deaths!AX22))</f>
        <v>4</v>
      </c>
      <c r="AZ22" s="6">
        <f>IF(ISBLANK(AZ21),IFERROR(1/0),(deaths!AZ22-deaths!AY22))</f>
        <v>3</v>
      </c>
      <c r="BA22" s="6">
        <f>IF(ISBLANK(BA21),IFERROR(1/0),(deaths!BA22-deaths!AZ22))</f>
        <v>3</v>
      </c>
      <c r="BB22" s="6">
        <f>IF(ISBLANK(BB21),IFERROR(1/0),(deaths!BB22-deaths!BA22))</f>
        <v>2</v>
      </c>
      <c r="BC22" s="6">
        <f>IF(ISBLANK(BC21),IFERROR(1/0),(deaths!BC22-deaths!BB22))</f>
        <v>4</v>
      </c>
      <c r="BD22" s="6">
        <f>IF(ISBLANK(BD21),IFERROR(1/0),(deaths!BD22-deaths!BC22))</f>
        <v>0</v>
      </c>
      <c r="BE22" s="6">
        <f>IF(ISBLANK(BE21),IFERROR(1/0),(deaths!BE22-deaths!BD22))</f>
        <v>2</v>
      </c>
      <c r="BF22" s="6">
        <f>IF(ISBLANK(BF21),IFERROR(1/0),(deaths!BF22-deaths!BE22))</f>
        <v>3</v>
      </c>
      <c r="BG22" s="6">
        <f>IF(ISBLANK(BG21),IFERROR(1/0),(deaths!BG22-deaths!BF22))</f>
        <v>3</v>
      </c>
      <c r="BH22" s="6">
        <f>IF(ISBLANK(BH21),IFERROR(1/0),(deaths!BH22-deaths!BG22))</f>
        <v>4</v>
      </c>
      <c r="BI22" s="6">
        <f>IF(ISBLANK(BI21),IFERROR(1/0),(deaths!BI22-deaths!BH22))</f>
        <v>3</v>
      </c>
      <c r="BJ22" s="6">
        <f>IF(ISBLANK(BJ21),IFERROR(1/0),(deaths!BJ22-deaths!BI22))</f>
        <v>4</v>
      </c>
      <c r="BK22" s="6">
        <f>IF(ISBLANK(BK21),IFERROR(1/0),(deaths!BK22-deaths!BJ22))</f>
        <v>3</v>
      </c>
      <c r="BL22" s="6">
        <f>IF(ISBLANK(BL21),IFERROR(1/0),(deaths!BL22-deaths!BK22))</f>
        <v>1</v>
      </c>
      <c r="BM22" s="6" t="str">
        <f>IF(ISBLANK(BM21),IFERROR(1/0),(deaths!BM22-deaths!BL22))</f>
        <v/>
      </c>
    </row>
    <row r="23">
      <c r="A23" s="6" t="s">
        <v>42</v>
      </c>
      <c r="B23" s="6" t="s">
        <v>43</v>
      </c>
      <c r="C23" s="6">
        <v>0.0</v>
      </c>
      <c r="D23" s="6">
        <f>IF(ISBLANK(D22),IFERROR(1/0),(deaths!D23-deaths!C23))</f>
        <v>0</v>
      </c>
      <c r="E23" s="6">
        <f>IF(ISBLANK(E22),IFERROR(1/0),(deaths!E23-deaths!D23))</f>
        <v>0</v>
      </c>
      <c r="F23" s="6">
        <f>IF(ISBLANK(F22),IFERROR(1/0),(deaths!F23-deaths!E23))</f>
        <v>0</v>
      </c>
      <c r="G23" s="6">
        <f>IF(ISBLANK(G22),IFERROR(1/0),(deaths!G23-deaths!F23))</f>
        <v>0</v>
      </c>
      <c r="H23" s="6">
        <f>IF(ISBLANK(H22),IFERROR(1/0),(deaths!H23-deaths!G23))</f>
        <v>0</v>
      </c>
      <c r="I23" s="6">
        <f>IF(ISBLANK(I22),IFERROR(1/0),(deaths!I23-deaths!H23))</f>
        <v>0</v>
      </c>
      <c r="J23" s="6">
        <f>IF(ISBLANK(J22),IFERROR(1/0),(deaths!J23-deaths!I23))</f>
        <v>0</v>
      </c>
      <c r="K23" s="6">
        <f>IF(ISBLANK(K22),IFERROR(1/0),(deaths!K23-deaths!J23))</f>
        <v>0</v>
      </c>
      <c r="L23" s="6">
        <f>IF(ISBLANK(L22),IFERROR(1/0),(deaths!L23-deaths!K23))</f>
        <v>0</v>
      </c>
      <c r="M23" s="6">
        <f>IF(ISBLANK(M22),IFERROR(1/0),(deaths!M23-deaths!L23))</f>
        <v>0</v>
      </c>
      <c r="N23" s="6">
        <f>IF(ISBLANK(N22),IFERROR(1/0),(deaths!N23-deaths!M23))</f>
        <v>0</v>
      </c>
      <c r="O23" s="6">
        <f>IF(ISBLANK(O22),IFERROR(1/0),(deaths!O23-deaths!N23))</f>
        <v>0</v>
      </c>
      <c r="P23" s="6">
        <f>IF(ISBLANK(P22),IFERROR(1/0),(deaths!P23-deaths!O23))</f>
        <v>0</v>
      </c>
      <c r="Q23" s="6">
        <f>IF(ISBLANK(Q22),IFERROR(1/0),(deaths!Q23-deaths!P23))</f>
        <v>0</v>
      </c>
      <c r="R23" s="6">
        <f>IF(ISBLANK(R22),IFERROR(1/0),(deaths!R23-deaths!Q23))</f>
        <v>0</v>
      </c>
      <c r="S23" s="6">
        <f>IF(ISBLANK(S22),IFERROR(1/0),(deaths!S23-deaths!R23))</f>
        <v>0</v>
      </c>
      <c r="T23" s="6">
        <f>IF(ISBLANK(T22),IFERROR(1/0),(deaths!T23-deaths!S23))</f>
        <v>0</v>
      </c>
      <c r="U23" s="6">
        <f>IF(ISBLANK(U22),IFERROR(1/0),(deaths!U23-deaths!T23))</f>
        <v>0</v>
      </c>
      <c r="V23" s="6">
        <f>IF(ISBLANK(V22),IFERROR(1/0),(deaths!V23-deaths!U23))</f>
        <v>0</v>
      </c>
      <c r="W23" s="6">
        <f>IF(ISBLANK(W22),IFERROR(1/0),(deaths!W23-deaths!V23))</f>
        <v>0</v>
      </c>
      <c r="X23" s="6">
        <f>IF(ISBLANK(X22),IFERROR(1/0),(deaths!X23-deaths!W23))</f>
        <v>0</v>
      </c>
      <c r="Y23" s="6">
        <f>IF(ISBLANK(Y22),IFERROR(1/0),(deaths!Y23-deaths!X23))</f>
        <v>2</v>
      </c>
      <c r="Z23" s="6">
        <f>IF(ISBLANK(Z22),IFERROR(1/0),(deaths!Z23-deaths!Y23))</f>
        <v>0</v>
      </c>
      <c r="AA23" s="6">
        <f>IF(ISBLANK(AA22),IFERROR(1/0),(deaths!AA23-deaths!Z23))</f>
        <v>1</v>
      </c>
      <c r="AB23" s="6">
        <f>IF(ISBLANK(AB22),IFERROR(1/0),(deaths!AB23-deaths!AA23))</f>
        <v>0</v>
      </c>
      <c r="AC23" s="6">
        <f>IF(ISBLANK(AC22),IFERROR(1/0),(deaths!AC23-deaths!AB23))</f>
        <v>1</v>
      </c>
      <c r="AD23" s="6">
        <f>IF(ISBLANK(AD22),IFERROR(1/0),(deaths!AD23-deaths!AC23))</f>
        <v>2</v>
      </c>
      <c r="AE23" s="6">
        <f>IF(ISBLANK(AE22),IFERROR(1/0),(deaths!AE23-deaths!AD23))</f>
        <v>0</v>
      </c>
      <c r="AF23" s="6">
        <f>IF(ISBLANK(AF22),IFERROR(1/0),(deaths!AF23-deaths!AE23))</f>
        <v>3</v>
      </c>
      <c r="AG23" s="6">
        <f>IF(ISBLANK(AG22),IFERROR(1/0),(deaths!AG23-deaths!AF23))</f>
        <v>1</v>
      </c>
      <c r="AH23" s="6">
        <f>IF(ISBLANK(AH22),IFERROR(1/0),(deaths!AH23-deaths!AG23))</f>
        <v>3</v>
      </c>
      <c r="AI23" s="6">
        <f>IF(ISBLANK(AI22),IFERROR(1/0),(deaths!AI23-deaths!AH23))</f>
        <v>4</v>
      </c>
      <c r="AJ23" s="6">
        <f>IF(ISBLANK(AJ22),IFERROR(1/0),(deaths!AJ23-deaths!AI23))</f>
        <v>1</v>
      </c>
      <c r="AK23" s="6">
        <f>IF(ISBLANK(AK22),IFERROR(1/0),(deaths!AK23-deaths!AJ23))</f>
        <v>5</v>
      </c>
      <c r="AL23" s="6">
        <f>IF(ISBLANK(AL22),IFERROR(1/0),(deaths!AL23-deaths!AK23))</f>
        <v>5</v>
      </c>
      <c r="AM23" s="6">
        <f>IF(ISBLANK(AM22),IFERROR(1/0),(deaths!AM23-deaths!AL23))</f>
        <v>13</v>
      </c>
      <c r="AN23" s="6">
        <f>IF(ISBLANK(AN22),IFERROR(1/0),(deaths!AN23-deaths!AM23))</f>
        <v>6</v>
      </c>
      <c r="AO23" s="6">
        <f>IF(ISBLANK(AO22),IFERROR(1/0),(deaths!AO23-deaths!AN23))</f>
        <v>11</v>
      </c>
      <c r="AP23" s="6">
        <f>IF(ISBLANK(AP22),IFERROR(1/0),(deaths!AP23-deaths!AO23))</f>
        <v>6</v>
      </c>
      <c r="AQ23" s="6">
        <f>IF(ISBLANK(AQ22),IFERROR(1/0),(deaths!AQ23-deaths!AP23))</f>
        <v>7</v>
      </c>
      <c r="AR23" s="6">
        <f>IF(ISBLANK(AR22),IFERROR(1/0),(deaths!AR23-deaths!AQ23))</f>
        <v>18</v>
      </c>
      <c r="AS23" s="6">
        <f>IF(ISBLANK(AS22),IFERROR(1/0),(deaths!AS23-deaths!AR23))</f>
        <v>17</v>
      </c>
      <c r="AT23" s="6">
        <f>IF(ISBLANK(AT22),IFERROR(1/0),(deaths!AT23-deaths!AS23))</f>
        <v>16</v>
      </c>
      <c r="AU23" s="6">
        <f>IF(ISBLANK(AU22),IFERROR(1/0),(deaths!AU23-deaths!AT23))</f>
        <v>25</v>
      </c>
      <c r="AV23" s="6">
        <f>IF(ISBLANK(AV22),IFERROR(1/0),(deaths!AV23-deaths!AU23))</f>
        <v>8</v>
      </c>
      <c r="AW23" s="6">
        <f>IF(ISBLANK(AW22),IFERROR(1/0),(deaths!AW23-deaths!AV23))</f>
        <v>15</v>
      </c>
      <c r="AX23" s="6">
        <f>IF(ISBLANK(AX22),IFERROR(1/0),(deaths!AX23-deaths!AW23))</f>
        <v>18</v>
      </c>
      <c r="AY23" s="6">
        <f>IF(ISBLANK(AY22),IFERROR(1/0),(deaths!AY23-deaths!AX23))</f>
        <v>36</v>
      </c>
      <c r="AZ23" s="6">
        <f>IF(ISBLANK(AZ22),IFERROR(1/0),(deaths!AZ23-deaths!AY23))</f>
        <v>41</v>
      </c>
      <c r="BA23" s="6">
        <f>IF(ISBLANK(BA22),IFERROR(1/0),(deaths!BA23-deaths!AZ23))</f>
        <v>35</v>
      </c>
      <c r="BB23" s="6">
        <f>IF(ISBLANK(BB22),IFERROR(1/0),(deaths!BB23-deaths!BA23))</f>
        <v>41</v>
      </c>
      <c r="BC23" s="6">
        <f>IF(ISBLANK(BC22),IFERROR(1/0),(deaths!BC23-deaths!BB23))</f>
        <v>46</v>
      </c>
      <c r="BD23" s="6">
        <f>IF(ISBLANK(BD22),IFERROR(1/0),(deaths!BD23-deaths!BC23))</f>
        <v>15</v>
      </c>
      <c r="BE23" s="6">
        <f>IF(ISBLANK(BE22),IFERROR(1/0),(deaths!BE23-deaths!BD23))</f>
        <v>20</v>
      </c>
      <c r="BF23" s="6">
        <f>IF(ISBLANK(BF22),IFERROR(1/0),(deaths!BF23-deaths!BE23))</f>
        <v>39</v>
      </c>
      <c r="BG23" s="6">
        <f>IF(ISBLANK(BG22),IFERROR(1/0),(deaths!BG23-deaths!BF23))</f>
        <v>29</v>
      </c>
      <c r="BH23" s="6">
        <f>IF(ISBLANK(BH22),IFERROR(1/0),(deaths!BH23-deaths!BG23))</f>
        <v>40</v>
      </c>
      <c r="BI23" s="6">
        <f>IF(ISBLANK(BI22),IFERROR(1/0),(deaths!BI23-deaths!BH23))</f>
        <v>40</v>
      </c>
      <c r="BJ23" s="6">
        <f>IF(ISBLANK(BJ22),IFERROR(1/0),(deaths!BJ23-deaths!BI23))</f>
        <v>45</v>
      </c>
      <c r="BK23" s="6">
        <f>IF(ISBLANK(BK22),IFERROR(1/0),(deaths!BK23-deaths!BJ23))</f>
        <v>30</v>
      </c>
      <c r="BL23" s="6">
        <f>IF(ISBLANK(BL22),IFERROR(1/0),(deaths!BL23-deaths!BK23))</f>
        <v>32</v>
      </c>
      <c r="BM23" s="6" t="str">
        <f>IF(ISBLANK(BM22),IFERROR(1/0),(deaths!BM23-deaths!BL23))</f>
        <v/>
      </c>
    </row>
    <row r="24">
      <c r="A24" s="6" t="s">
        <v>44</v>
      </c>
      <c r="B24" s="6" t="s">
        <v>45</v>
      </c>
      <c r="C24" s="6">
        <v>0.0</v>
      </c>
      <c r="D24" s="6">
        <f>IF(ISBLANK(D23),IFERROR(1/0),(deaths!D24-deaths!C24))</f>
        <v>0</v>
      </c>
      <c r="E24" s="6">
        <f>IF(ISBLANK(E23),IFERROR(1/0),(deaths!E24-deaths!D24))</f>
        <v>0</v>
      </c>
      <c r="F24" s="6">
        <f>IF(ISBLANK(F23),IFERROR(1/0),(deaths!F24-deaths!E24))</f>
        <v>0</v>
      </c>
      <c r="G24" s="6">
        <f>IF(ISBLANK(G23),IFERROR(1/0),(deaths!G24-deaths!F24))</f>
        <v>0</v>
      </c>
      <c r="H24" s="6">
        <f>IF(ISBLANK(H23),IFERROR(1/0),(deaths!H24-deaths!G24))</f>
        <v>0</v>
      </c>
      <c r="I24" s="6">
        <f>IF(ISBLANK(I23),IFERROR(1/0),(deaths!I24-deaths!H24))</f>
        <v>0</v>
      </c>
      <c r="J24" s="6">
        <f>IF(ISBLANK(J23),IFERROR(1/0),(deaths!J24-deaths!I24))</f>
        <v>0</v>
      </c>
      <c r="K24" s="6">
        <f>IF(ISBLANK(K23),IFERROR(1/0),(deaths!K24-deaths!J24))</f>
        <v>0</v>
      </c>
      <c r="L24" s="6">
        <f>IF(ISBLANK(L23),IFERROR(1/0),(deaths!L24-deaths!K24))</f>
        <v>0</v>
      </c>
      <c r="M24" s="6">
        <f>IF(ISBLANK(M23),IFERROR(1/0),(deaths!M24-deaths!L24))</f>
        <v>0</v>
      </c>
      <c r="N24" s="6">
        <f>IF(ISBLANK(N23),IFERROR(1/0),(deaths!N24-deaths!M24))</f>
        <v>0</v>
      </c>
      <c r="O24" s="6">
        <f>IF(ISBLANK(O23),IFERROR(1/0),(deaths!O24-deaths!N24))</f>
        <v>0</v>
      </c>
      <c r="P24" s="6">
        <f>IF(ISBLANK(P23),IFERROR(1/0),(deaths!P24-deaths!O24))</f>
        <v>0</v>
      </c>
      <c r="Q24" s="6">
        <f>IF(ISBLANK(Q23),IFERROR(1/0),(deaths!Q24-deaths!P24))</f>
        <v>0</v>
      </c>
      <c r="R24" s="6">
        <f>IF(ISBLANK(R23),IFERROR(1/0),(deaths!R24-deaths!Q24))</f>
        <v>0</v>
      </c>
      <c r="S24" s="6">
        <f>IF(ISBLANK(S23),IFERROR(1/0),(deaths!S24-deaths!R24))</f>
        <v>0</v>
      </c>
      <c r="T24" s="6">
        <f>IF(ISBLANK(T23),IFERROR(1/0),(deaths!T24-deaths!S24))</f>
        <v>0</v>
      </c>
      <c r="U24" s="6">
        <f>IF(ISBLANK(U23),IFERROR(1/0),(deaths!U24-deaths!T24))</f>
        <v>0</v>
      </c>
      <c r="V24" s="6">
        <f>IF(ISBLANK(V23),IFERROR(1/0),(deaths!V24-deaths!U24))</f>
        <v>0</v>
      </c>
      <c r="W24" s="6">
        <f>IF(ISBLANK(W23),IFERROR(1/0),(deaths!W24-deaths!V24))</f>
        <v>1</v>
      </c>
      <c r="X24" s="6">
        <f>IF(ISBLANK(X23),IFERROR(1/0),(deaths!X24-deaths!W24))</f>
        <v>3</v>
      </c>
      <c r="Y24" s="6">
        <f>IF(ISBLANK(Y23),IFERROR(1/0),(deaths!Y24-deaths!X24))</f>
        <v>0</v>
      </c>
      <c r="Z24" s="6">
        <f>IF(ISBLANK(Z23),IFERROR(1/0),(deaths!Z24-deaths!Y24))</f>
        <v>5</v>
      </c>
      <c r="AA24" s="6">
        <f>IF(ISBLANK(AA23),IFERROR(1/0),(deaths!AA24-deaths!Z24))</f>
        <v>6</v>
      </c>
      <c r="AB24" s="6">
        <f>IF(ISBLANK(AB23),IFERROR(1/0),(deaths!AB24-deaths!AA24))</f>
        <v>7</v>
      </c>
      <c r="AC24" s="6">
        <f>IF(ISBLANK(AC23),IFERROR(1/0),(deaths!AC24-deaths!AB24))</f>
        <v>8</v>
      </c>
      <c r="AD24" s="6">
        <f>IF(ISBLANK(AD23),IFERROR(1/0),(deaths!AD24-deaths!AC24))</f>
        <v>10</v>
      </c>
      <c r="AE24" s="6">
        <f>IF(ISBLANK(AE23),IFERROR(1/0),(deaths!AE24-deaths!AD24))</f>
        <v>8</v>
      </c>
      <c r="AF24" s="6">
        <f>IF(ISBLANK(AF23),IFERROR(1/0),(deaths!AF24-deaths!AE24))</f>
        <v>10</v>
      </c>
      <c r="AG24" s="6">
        <f>IF(ISBLANK(AG23),IFERROR(1/0),(deaths!AG24-deaths!AF24))</f>
        <v>10</v>
      </c>
      <c r="AH24" s="6">
        <f>IF(ISBLANK(AH23),IFERROR(1/0),(deaths!AH24-deaths!AG24))</f>
        <v>16</v>
      </c>
      <c r="AI24" s="6">
        <f>IF(ISBLANK(AI23),IFERROR(1/0),(deaths!AI24-deaths!AH24))</f>
        <v>14</v>
      </c>
      <c r="AJ24" s="6">
        <f>IF(ISBLANK(AJ23),IFERROR(1/0),(deaths!AJ24-deaths!AI24))</f>
        <v>15</v>
      </c>
      <c r="AK24" s="6">
        <f>IF(ISBLANK(AK23),IFERROR(1/0),(deaths!AK24-deaths!AJ24))</f>
        <v>23</v>
      </c>
      <c r="AL24" s="6">
        <f>IF(ISBLANK(AL23),IFERROR(1/0),(deaths!AL24-deaths!AK24))</f>
        <v>28</v>
      </c>
      <c r="AM24" s="6">
        <f>IF(ISBLANK(AM23),IFERROR(1/0),(deaths!AM24-deaths!AL24))</f>
        <v>24</v>
      </c>
      <c r="AN24" s="6">
        <f>IF(ISBLANK(AN23),IFERROR(1/0),(deaths!AN24-deaths!AM24))</f>
        <v>31</v>
      </c>
      <c r="AO24" s="6">
        <f>IF(ISBLANK(AO23),IFERROR(1/0),(deaths!AO24-deaths!AN24))</f>
        <v>41</v>
      </c>
      <c r="AP24" s="6">
        <f>IF(ISBLANK(AP23),IFERROR(1/0),(deaths!AP24-deaths!AO24))</f>
        <v>15</v>
      </c>
      <c r="AQ24" s="6">
        <f>IF(ISBLANK(AQ23),IFERROR(1/0),(deaths!AQ24-deaths!AP24))</f>
        <v>29</v>
      </c>
      <c r="AR24" s="6">
        <f>IF(ISBLANK(AR23),IFERROR(1/0),(deaths!AR24-deaths!AQ24))</f>
        <v>67</v>
      </c>
      <c r="AS24" s="6">
        <f>IF(ISBLANK(AS23),IFERROR(1/0),(deaths!AS24-deaths!AR24))</f>
        <v>57</v>
      </c>
      <c r="AT24" s="6">
        <f>IF(ISBLANK(AT23),IFERROR(1/0),(deaths!AT24-deaths!AS24))</f>
        <v>68</v>
      </c>
      <c r="AU24" s="6">
        <f>IF(ISBLANK(AU23),IFERROR(1/0),(deaths!AU24-deaths!AT24))</f>
        <v>44</v>
      </c>
      <c r="AV24" s="6">
        <f>IF(ISBLANK(AV23),IFERROR(1/0),(deaths!AV24-deaths!AU24))</f>
        <v>20</v>
      </c>
      <c r="AW24" s="6">
        <f>IF(ISBLANK(AW23),IFERROR(1/0),(deaths!AW24-deaths!AV24))</f>
        <v>28</v>
      </c>
      <c r="AX24" s="6">
        <f>IF(ISBLANK(AX23),IFERROR(1/0),(deaths!AX24-deaths!AW24))</f>
        <v>20</v>
      </c>
      <c r="AY24" s="6">
        <f>IF(ISBLANK(AY23),IFERROR(1/0),(deaths!AY24-deaths!AX24))</f>
        <v>87</v>
      </c>
      <c r="AZ24" s="6">
        <f>IF(ISBLANK(AZ23),IFERROR(1/0),(deaths!AZ24-deaths!AY24))</f>
        <v>83</v>
      </c>
      <c r="BA24" s="6">
        <f>IF(ISBLANK(BA23),IFERROR(1/0),(deaths!BA24-deaths!AZ24))</f>
        <v>75</v>
      </c>
      <c r="BB24" s="6">
        <f>IF(ISBLANK(BB23),IFERROR(1/0),(deaths!BB24-deaths!BA24))</f>
        <v>75</v>
      </c>
      <c r="BC24" s="6">
        <f>IF(ISBLANK(BC23),IFERROR(1/0),(deaths!BC24-deaths!BB24))</f>
        <v>63</v>
      </c>
      <c r="BD24" s="6">
        <f>IF(ISBLANK(BD23),IFERROR(1/0),(deaths!BD24-deaths!BC24))</f>
        <v>24</v>
      </c>
      <c r="BE24" s="6">
        <f>IF(ISBLANK(BE23),IFERROR(1/0),(deaths!BE24-deaths!BD24))</f>
        <v>22</v>
      </c>
      <c r="BF24" s="6">
        <f>IF(ISBLANK(BF23),IFERROR(1/0),(deaths!BF24-deaths!BE24))</f>
        <v>56</v>
      </c>
      <c r="BG24" s="6">
        <f>IF(ISBLANK(BG23),IFERROR(1/0),(deaths!BG24-deaths!BF24))</f>
        <v>41</v>
      </c>
      <c r="BH24" s="6">
        <f>IF(ISBLANK(BH23),IFERROR(1/0),(deaths!BH24-deaths!BG24))</f>
        <v>211</v>
      </c>
      <c r="BI24" s="6">
        <f>IF(ISBLANK(BI23),IFERROR(1/0),(deaths!BI24-deaths!BH24))</f>
        <v>167</v>
      </c>
      <c r="BJ24" s="6">
        <f>IF(ISBLANK(BJ23),IFERROR(1/0),(deaths!BJ24-deaths!BI24))</f>
        <v>155</v>
      </c>
      <c r="BK24" s="6">
        <f>IF(ISBLANK(BK23),IFERROR(1/0),(deaths!BK24-deaths!BJ24))</f>
        <v>33</v>
      </c>
      <c r="BL24" s="6">
        <f>IF(ISBLANK(BL23),IFERROR(1/0),(deaths!BL24-deaths!BK24))</f>
        <v>125</v>
      </c>
      <c r="BM24" s="6" t="str">
        <f>IF(ISBLANK(BM23),IFERROR(1/0),(deaths!BM24-deaths!BL24))</f>
        <v/>
      </c>
    </row>
    <row r="25">
      <c r="A25" s="8" t="s">
        <v>46</v>
      </c>
      <c r="B25" s="8" t="s">
        <v>47</v>
      </c>
      <c r="C25" s="8">
        <f>SUM(C21:C24)</f>
        <v>0</v>
      </c>
      <c r="D25" s="8">
        <f>IF(ISBLANK(D24),IFERROR(1/0),(deaths!D25-deaths!C25))</f>
        <v>0</v>
      </c>
      <c r="E25" s="8">
        <f>IF(ISBLANK(E24),IFERROR(1/0),(deaths!E25-deaths!D25))</f>
        <v>0</v>
      </c>
      <c r="F25" s="8">
        <f>IF(ISBLANK(F24),IFERROR(1/0),(deaths!F25-deaths!E25))</f>
        <v>0</v>
      </c>
      <c r="G25" s="8">
        <f>IF(ISBLANK(G24),IFERROR(1/0),(deaths!G25-deaths!F25))</f>
        <v>0</v>
      </c>
      <c r="H25" s="8">
        <f>IF(ISBLANK(H24),IFERROR(1/0),(deaths!H25-deaths!G25))</f>
        <v>0</v>
      </c>
      <c r="I25" s="8">
        <f>IF(ISBLANK(I24),IFERROR(1/0),(deaths!I25-deaths!H25))</f>
        <v>0</v>
      </c>
      <c r="J25" s="8">
        <f>IF(ISBLANK(J24),IFERROR(1/0),(deaths!J25-deaths!I25))</f>
        <v>0</v>
      </c>
      <c r="K25" s="8">
        <f>IF(ISBLANK(K24),IFERROR(1/0),(deaths!K25-deaths!J25))</f>
        <v>0</v>
      </c>
      <c r="L25" s="8">
        <f>IF(ISBLANK(L24),IFERROR(1/0),(deaths!L25-deaths!K25))</f>
        <v>0</v>
      </c>
      <c r="M25" s="8">
        <f>IF(ISBLANK(M24),IFERROR(1/0),(deaths!M25-deaths!L25))</f>
        <v>0</v>
      </c>
      <c r="N25" s="8">
        <f>IF(ISBLANK(N24),IFERROR(1/0),(deaths!N25-deaths!M25))</f>
        <v>0</v>
      </c>
      <c r="O25" s="8">
        <f>IF(ISBLANK(O24),IFERROR(1/0),(deaths!O25-deaths!N25))</f>
        <v>0</v>
      </c>
      <c r="P25" s="8">
        <f>IF(ISBLANK(P24),IFERROR(1/0),(deaths!P25-deaths!O25))</f>
        <v>0</v>
      </c>
      <c r="Q25" s="8">
        <f>IF(ISBLANK(Q24),IFERROR(1/0),(deaths!Q25-deaths!P25))</f>
        <v>0</v>
      </c>
      <c r="R25" s="8">
        <f>IF(ISBLANK(R24),IFERROR(1/0),(deaths!R25-deaths!Q25))</f>
        <v>0</v>
      </c>
      <c r="S25" s="8">
        <f>IF(ISBLANK(S24),IFERROR(1/0),(deaths!S25-deaths!R25))</f>
        <v>0</v>
      </c>
      <c r="T25" s="8">
        <f>IF(ISBLANK(T24),IFERROR(1/0),(deaths!T25-deaths!S25))</f>
        <v>0</v>
      </c>
      <c r="U25" s="8">
        <f>IF(ISBLANK(U24),IFERROR(1/0),(deaths!U25-deaths!T25))</f>
        <v>0</v>
      </c>
      <c r="V25" s="8">
        <f>IF(ISBLANK(V24),IFERROR(1/0),(deaths!V25-deaths!U25))</f>
        <v>0</v>
      </c>
      <c r="W25" s="8">
        <f>IF(ISBLANK(W24),IFERROR(1/0),(deaths!W25-deaths!V25))</f>
        <v>1</v>
      </c>
      <c r="X25" s="8">
        <f>IF(ISBLANK(X24),IFERROR(1/0),(deaths!X25-deaths!W25))</f>
        <v>3</v>
      </c>
      <c r="Y25" s="8">
        <f>IF(ISBLANK(Y24),IFERROR(1/0),(deaths!Y25-deaths!X25))</f>
        <v>2</v>
      </c>
      <c r="Z25" s="8">
        <f>IF(ISBLANK(Z24),IFERROR(1/0),(deaths!Z25-deaths!Y25))</f>
        <v>5</v>
      </c>
      <c r="AA25" s="8">
        <f>IF(ISBLANK(AA24),IFERROR(1/0),(deaths!AA25-deaths!Z25))</f>
        <v>7</v>
      </c>
      <c r="AB25" s="8">
        <f>IF(ISBLANK(AB24),IFERROR(1/0),(deaths!AB25-deaths!AA25))</f>
        <v>7</v>
      </c>
      <c r="AC25" s="8">
        <f>IF(ISBLANK(AC24),IFERROR(1/0),(deaths!AC25-deaths!AB25))</f>
        <v>9</v>
      </c>
      <c r="AD25" s="8">
        <f>IF(ISBLANK(AD24),IFERROR(1/0),(deaths!AD25-deaths!AC25))</f>
        <v>12</v>
      </c>
      <c r="AE25" s="8">
        <f>IF(ISBLANK(AE24),IFERROR(1/0),(deaths!AE25-deaths!AD25))</f>
        <v>8</v>
      </c>
      <c r="AF25" s="8">
        <f>IF(ISBLANK(AF24),IFERROR(1/0),(deaths!AF25-deaths!AE25))</f>
        <v>13</v>
      </c>
      <c r="AG25" s="8">
        <f>IF(ISBLANK(AG24),IFERROR(1/0),(deaths!AG25-deaths!AF25))</f>
        <v>11</v>
      </c>
      <c r="AH25" s="8">
        <f>IF(ISBLANK(AH24),IFERROR(1/0),(deaths!AH25-deaths!AG25))</f>
        <v>19</v>
      </c>
      <c r="AI25" s="8">
        <f>IF(ISBLANK(AI24),IFERROR(1/0),(deaths!AI25-deaths!AH25))</f>
        <v>18</v>
      </c>
      <c r="AJ25" s="8">
        <f>IF(ISBLANK(AJ24),IFERROR(1/0),(deaths!AJ25-deaths!AI25))</f>
        <v>17</v>
      </c>
      <c r="AK25" s="8">
        <f>IF(ISBLANK(AK24),IFERROR(1/0),(deaths!AK25-deaths!AJ25))</f>
        <v>29</v>
      </c>
      <c r="AL25" s="8">
        <f>IF(ISBLANK(AL24),IFERROR(1/0),(deaths!AL25-deaths!AK25))</f>
        <v>34</v>
      </c>
      <c r="AM25" s="8">
        <f>IF(ISBLANK(AM24),IFERROR(1/0),(deaths!AM25-deaths!AL25))</f>
        <v>39</v>
      </c>
      <c r="AN25" s="8">
        <f>IF(ISBLANK(AN24),IFERROR(1/0),(deaths!AN25-deaths!AM25))</f>
        <v>42</v>
      </c>
      <c r="AO25" s="8">
        <f>IF(ISBLANK(AO24),IFERROR(1/0),(deaths!AO25-deaths!AN25))</f>
        <v>53</v>
      </c>
      <c r="AP25" s="8">
        <f>IF(ISBLANK(AP24),IFERROR(1/0),(deaths!AP25-deaths!AO25))</f>
        <v>22</v>
      </c>
      <c r="AQ25" s="8">
        <f>IF(ISBLANK(AQ24),IFERROR(1/0),(deaths!AQ25-deaths!AP25))</f>
        <v>39</v>
      </c>
      <c r="AR25" s="8">
        <f>IF(ISBLANK(AR24),IFERROR(1/0),(deaths!AR25-deaths!AQ25))</f>
        <v>87</v>
      </c>
      <c r="AS25" s="8">
        <f>IF(ISBLANK(AS24),IFERROR(1/0),(deaths!AS25-deaths!AR25))</f>
        <v>77</v>
      </c>
      <c r="AT25" s="8">
        <f>IF(ISBLANK(AT24),IFERROR(1/0),(deaths!AT25-deaths!AS25))</f>
        <v>85</v>
      </c>
      <c r="AU25" s="8">
        <f>IF(ISBLANK(AU24),IFERROR(1/0),(deaths!AU25-deaths!AT25))</f>
        <v>72</v>
      </c>
      <c r="AV25" s="8">
        <f>IF(ISBLANK(AV24),IFERROR(1/0),(deaths!AV25-deaths!AU25))</f>
        <v>30</v>
      </c>
      <c r="AW25" s="8">
        <f>IF(ISBLANK(AW24),IFERROR(1/0),(deaths!AW25-deaths!AV25))</f>
        <v>46</v>
      </c>
      <c r="AX25" s="8">
        <f>IF(ISBLANK(AX24),IFERROR(1/0),(deaths!AX25-deaths!AW25))</f>
        <v>46</v>
      </c>
      <c r="AY25" s="8">
        <f>IF(ISBLANK(AY24),IFERROR(1/0),(deaths!AY25-deaths!AX25))</f>
        <v>130</v>
      </c>
      <c r="AZ25" s="8">
        <f>IF(ISBLANK(AZ24),IFERROR(1/0),(deaths!AZ25-deaths!AY25))</f>
        <v>128</v>
      </c>
      <c r="BA25" s="8">
        <f>IF(ISBLANK(BA24),IFERROR(1/0),(deaths!BA25-deaths!AZ25))</f>
        <v>117</v>
      </c>
      <c r="BB25" s="8">
        <f>IF(ISBLANK(BB24),IFERROR(1/0),(deaths!BB25-deaths!BA25))</f>
        <v>121</v>
      </c>
      <c r="BC25" s="8">
        <f>IF(ISBLANK(BC24),IFERROR(1/0),(deaths!BC25-deaths!BB25))</f>
        <v>116</v>
      </c>
      <c r="BD25" s="8">
        <f>IF(ISBLANK(BD24),IFERROR(1/0),(deaths!BD25-deaths!BC25))</f>
        <v>41</v>
      </c>
      <c r="BE25" s="8">
        <f>IF(ISBLANK(BE24),IFERROR(1/0),(deaths!BE25-deaths!BD25))</f>
        <v>47</v>
      </c>
      <c r="BF25" s="8">
        <f>IF(ISBLANK(BF24),IFERROR(1/0),(deaths!BF25-deaths!BE25))</f>
        <v>99</v>
      </c>
      <c r="BG25" s="8">
        <f>IF(ISBLANK(BG24),IFERROR(1/0),(deaths!BG25-deaths!BF25))</f>
        <v>73</v>
      </c>
      <c r="BH25" s="8">
        <f>IF(ISBLANK(BH24),IFERROR(1/0),(deaths!BH25-deaths!BG25))</f>
        <v>263</v>
      </c>
      <c r="BI25" s="8">
        <f>IF(ISBLANK(BI24),IFERROR(1/0),(deaths!BI25-deaths!BH25))</f>
        <v>210</v>
      </c>
      <c r="BJ25" s="8">
        <f>IF(ISBLANK(BJ24),IFERROR(1/0),(deaths!BJ25-deaths!BI25))</f>
        <v>209</v>
      </c>
      <c r="BK25" s="8">
        <f>IF(ISBLANK(BK24),IFERROR(1/0),(deaths!BK25-deaths!BJ25))</f>
        <v>70</v>
      </c>
      <c r="BL25" s="8">
        <f>IF(ISBLANK(BL24),IFERROR(1/0),(deaths!BL25-deaths!BK25))</f>
        <v>164</v>
      </c>
      <c r="BM25" s="8" t="str">
        <f>IF(ISBLANK(BM24),IFERROR(1/0),(deaths!BM25-deaths!BL25))</f>
        <v/>
      </c>
    </row>
    <row r="26">
      <c r="A26" s="6" t="s">
        <v>48</v>
      </c>
      <c r="B26" s="6" t="s">
        <v>49</v>
      </c>
      <c r="C26" s="6">
        <v>0.0</v>
      </c>
      <c r="D26" s="6">
        <f>IF(ISBLANK(D25),IFERROR(1/0),(deaths!D26-deaths!C26))</f>
        <v>0</v>
      </c>
      <c r="E26" s="6">
        <f>IF(ISBLANK(E25),IFERROR(1/0),(deaths!E26-deaths!D26))</f>
        <v>0</v>
      </c>
      <c r="F26" s="6">
        <f>IF(ISBLANK(F25),IFERROR(1/0),(deaths!F26-deaths!E26))</f>
        <v>0</v>
      </c>
      <c r="G26" s="6">
        <f>IF(ISBLANK(G25),IFERROR(1/0),(deaths!G26-deaths!F26))</f>
        <v>0</v>
      </c>
      <c r="H26" s="6">
        <f>IF(ISBLANK(H25),IFERROR(1/0),(deaths!H26-deaths!G26))</f>
        <v>0</v>
      </c>
      <c r="I26" s="6">
        <f>IF(ISBLANK(I25),IFERROR(1/0),(deaths!I26-deaths!H26))</f>
        <v>0</v>
      </c>
      <c r="J26" s="6">
        <f>IF(ISBLANK(J25),IFERROR(1/0),(deaths!J26-deaths!I26))</f>
        <v>0</v>
      </c>
      <c r="K26" s="6">
        <f>IF(ISBLANK(K25),IFERROR(1/0),(deaths!K26-deaths!J26))</f>
        <v>0</v>
      </c>
      <c r="L26" s="6">
        <f>IF(ISBLANK(L25),IFERROR(1/0),(deaths!L26-deaths!K26))</f>
        <v>0</v>
      </c>
      <c r="M26" s="6">
        <f>IF(ISBLANK(M25),IFERROR(1/0),(deaths!M26-deaths!L26))</f>
        <v>0</v>
      </c>
      <c r="N26" s="6">
        <f>IF(ISBLANK(N25),IFERROR(1/0),(deaths!N26-deaths!M26))</f>
        <v>0</v>
      </c>
      <c r="O26" s="6">
        <f>IF(ISBLANK(O25),IFERROR(1/0),(deaths!O26-deaths!N26))</f>
        <v>0</v>
      </c>
      <c r="P26" s="6">
        <f>IF(ISBLANK(P25),IFERROR(1/0),(deaths!P26-deaths!O26))</f>
        <v>0</v>
      </c>
      <c r="Q26" s="6">
        <f>IF(ISBLANK(Q25),IFERROR(1/0),(deaths!Q26-deaths!P26))</f>
        <v>0</v>
      </c>
      <c r="R26" s="6">
        <f>IF(ISBLANK(R25),IFERROR(1/0),(deaths!R26-deaths!Q26))</f>
        <v>0</v>
      </c>
      <c r="S26" s="6">
        <f>IF(ISBLANK(S25),IFERROR(1/0),(deaths!S26-deaths!R26))</f>
        <v>0</v>
      </c>
      <c r="T26" s="6">
        <f>IF(ISBLANK(T25),IFERROR(1/0),(deaths!T26-deaths!S26))</f>
        <v>0</v>
      </c>
      <c r="U26" s="6">
        <f>IF(ISBLANK(U25),IFERROR(1/0),(deaths!U26-deaths!T26))</f>
        <v>0</v>
      </c>
      <c r="V26" s="6">
        <f>IF(ISBLANK(V25),IFERROR(1/0),(deaths!V26-deaths!U26))</f>
        <v>0</v>
      </c>
      <c r="W26" s="6">
        <f>IF(ISBLANK(W25),IFERROR(1/0),(deaths!W26-deaths!V26))</f>
        <v>0</v>
      </c>
      <c r="X26" s="6">
        <f>IF(ISBLANK(X25),IFERROR(1/0),(deaths!X26-deaths!W26))</f>
        <v>0</v>
      </c>
      <c r="Y26" s="6">
        <f>IF(ISBLANK(Y25),IFERROR(1/0),(deaths!Y26-deaths!X26))</f>
        <v>0</v>
      </c>
      <c r="Z26" s="6">
        <f>IF(ISBLANK(Z25),IFERROR(1/0),(deaths!Z26-deaths!Y26))</f>
        <v>0</v>
      </c>
      <c r="AA26" s="6">
        <f>IF(ISBLANK(AA25),IFERROR(1/0),(deaths!AA26-deaths!Z26))</f>
        <v>0</v>
      </c>
      <c r="AB26" s="6">
        <f>IF(ISBLANK(AB25),IFERROR(1/0),(deaths!AB26-deaths!AA26))</f>
        <v>0</v>
      </c>
      <c r="AC26" s="6">
        <f>IF(ISBLANK(AC25),IFERROR(1/0),(deaths!AC26-deaths!AB26))</f>
        <v>0</v>
      </c>
      <c r="AD26" s="6">
        <f>IF(ISBLANK(AD25),IFERROR(1/0),(deaths!AD26-deaths!AC26))</f>
        <v>0</v>
      </c>
      <c r="AE26" s="6">
        <f>IF(ISBLANK(AE25),IFERROR(1/0),(deaths!AE26-deaths!AD26))</f>
        <v>0</v>
      </c>
      <c r="AF26" s="6">
        <f>IF(ISBLANK(AF25),IFERROR(1/0),(deaths!AF26-deaths!AE26))</f>
        <v>0</v>
      </c>
      <c r="AG26" s="6">
        <f>IF(ISBLANK(AG25),IFERROR(1/0),(deaths!AG26-deaths!AF26))</f>
        <v>2</v>
      </c>
      <c r="AH26" s="6">
        <f>IF(ISBLANK(AH25),IFERROR(1/0),(deaths!AH26-deaths!AG26))</f>
        <v>0</v>
      </c>
      <c r="AI26" s="6">
        <f>IF(ISBLANK(AI25),IFERROR(1/0),(deaths!AI26-deaths!AH26))</f>
        <v>0</v>
      </c>
      <c r="AJ26" s="6">
        <f>IF(ISBLANK(AJ25),IFERROR(1/0),(deaths!AJ26-deaths!AI26))</f>
        <v>1</v>
      </c>
      <c r="AK26" s="6">
        <f>IF(ISBLANK(AK25),IFERROR(1/0),(deaths!AK26-deaths!AJ26))</f>
        <v>0</v>
      </c>
      <c r="AL26" s="6">
        <f>IF(ISBLANK(AL25),IFERROR(1/0),(deaths!AL26-deaths!AK26))</f>
        <v>0</v>
      </c>
      <c r="AM26" s="6">
        <f>IF(ISBLANK(AM25),IFERROR(1/0),(deaths!AM26-deaths!AL26))</f>
        <v>1</v>
      </c>
      <c r="AN26" s="6">
        <f>IF(ISBLANK(AN25),IFERROR(1/0),(deaths!AN26-deaths!AM26))</f>
        <v>0</v>
      </c>
      <c r="AO26" s="6">
        <f>IF(ISBLANK(AO25),IFERROR(1/0),(deaths!AO26-deaths!AN26))</f>
        <v>2</v>
      </c>
      <c r="AP26" s="6">
        <f>IF(ISBLANK(AP25),IFERROR(1/0),(deaths!AP26-deaths!AO26))</f>
        <v>3</v>
      </c>
      <c r="AQ26" s="6">
        <f>IF(ISBLANK(AQ25),IFERROR(1/0),(deaths!AQ26-deaths!AP26))</f>
        <v>2</v>
      </c>
      <c r="AR26" s="6">
        <f>IF(ISBLANK(AR25),IFERROR(1/0),(deaths!AR26-deaths!AQ26))</f>
        <v>4</v>
      </c>
      <c r="AS26" s="6">
        <f>IF(ISBLANK(AS25),IFERROR(1/0),(deaths!AS26-deaths!AR26))</f>
        <v>2</v>
      </c>
      <c r="AT26" s="6">
        <f>IF(ISBLANK(AT25),IFERROR(1/0),(deaths!AT26-deaths!AS26))</f>
        <v>5</v>
      </c>
      <c r="AU26" s="6">
        <f>IF(ISBLANK(AU25),IFERROR(1/0),(deaths!AU26-deaths!AT26))</f>
        <v>3</v>
      </c>
      <c r="AV26" s="6">
        <f>IF(ISBLANK(AV25),IFERROR(1/0),(deaths!AV26-deaths!AU26))</f>
        <v>1</v>
      </c>
      <c r="AW26" s="6">
        <f>IF(ISBLANK(AW25),IFERROR(1/0),(deaths!AW26-deaths!AV26))</f>
        <v>4</v>
      </c>
      <c r="AX26" s="6">
        <f>IF(ISBLANK(AX25),IFERROR(1/0),(deaths!AX26-deaths!AW26))</f>
        <v>1</v>
      </c>
      <c r="AY26" s="6">
        <f>IF(ISBLANK(AY25),IFERROR(1/0),(deaths!AY26-deaths!AX26))</f>
        <v>5</v>
      </c>
      <c r="AZ26" s="6">
        <f>IF(ISBLANK(AZ25),IFERROR(1/0),(deaths!AZ26-deaths!AY26))</f>
        <v>2</v>
      </c>
      <c r="BA26" s="6">
        <f>IF(ISBLANK(BA25),IFERROR(1/0),(deaths!BA26-deaths!AZ26))</f>
        <v>3</v>
      </c>
      <c r="BB26" s="6">
        <f>IF(ISBLANK(BB25),IFERROR(1/0),(deaths!BB26-deaths!BA26))</f>
        <v>1</v>
      </c>
      <c r="BC26" s="6">
        <f>IF(ISBLANK(BC25),IFERROR(1/0),(deaths!BC26-deaths!BB26))</f>
        <v>4</v>
      </c>
      <c r="BD26" s="6">
        <f>IF(ISBLANK(BD25),IFERROR(1/0),(deaths!BD26-deaths!BC26))</f>
        <v>2</v>
      </c>
      <c r="BE26" s="6">
        <f>IF(ISBLANK(BE25),IFERROR(1/0),(deaths!BE26-deaths!BD26))</f>
        <v>3</v>
      </c>
      <c r="BF26" s="6">
        <f>IF(ISBLANK(BF25),IFERROR(1/0),(deaths!BF26-deaths!BE26))</f>
        <v>0</v>
      </c>
      <c r="BG26" s="6">
        <f>IF(ISBLANK(BG25),IFERROR(1/0),(deaths!BG26-deaths!BF26))</f>
        <v>6</v>
      </c>
      <c r="BH26" s="6">
        <f>IF(ISBLANK(BH25),IFERROR(1/0),(deaths!BH26-deaths!BG26))</f>
        <v>3</v>
      </c>
      <c r="BI26" s="6">
        <f>IF(ISBLANK(BI25),IFERROR(1/0),(deaths!BI26-deaths!BH26))</f>
        <v>4</v>
      </c>
      <c r="BJ26" s="6">
        <f>IF(ISBLANK(BJ25),IFERROR(1/0),(deaths!BJ26-deaths!BI26))</f>
        <v>5</v>
      </c>
      <c r="BK26" s="6">
        <f>IF(ISBLANK(BK25),IFERROR(1/0),(deaths!BK26-deaths!BJ26))</f>
        <v>3</v>
      </c>
      <c r="BL26" s="6">
        <f>IF(ISBLANK(BL25),IFERROR(1/0),(deaths!BL26-deaths!BK26))</f>
        <v>3</v>
      </c>
      <c r="BM26" s="6" t="str">
        <f>IF(ISBLANK(BM25),IFERROR(1/0),(deaths!BM26-deaths!BL26))</f>
        <v/>
      </c>
    </row>
    <row r="27">
      <c r="A27" s="6" t="s">
        <v>50</v>
      </c>
      <c r="B27" s="6" t="s">
        <v>51</v>
      </c>
      <c r="C27" s="6">
        <v>0.0</v>
      </c>
      <c r="D27" s="6">
        <f>IF(ISBLANK(D26),IFERROR(1/0),(deaths!D27-deaths!C27))</f>
        <v>0</v>
      </c>
      <c r="E27" s="6">
        <f>IF(ISBLANK(E26),IFERROR(1/0),(deaths!E27-deaths!D27))</f>
        <v>0</v>
      </c>
      <c r="F27" s="6">
        <f>IF(ISBLANK(F26),IFERROR(1/0),(deaths!F27-deaths!E27))</f>
        <v>0</v>
      </c>
      <c r="G27" s="6">
        <f>IF(ISBLANK(G26),IFERROR(1/0),(deaths!G27-deaths!F27))</f>
        <v>0</v>
      </c>
      <c r="H27" s="6">
        <f>IF(ISBLANK(H26),IFERROR(1/0),(deaths!H27-deaths!G27))</f>
        <v>0</v>
      </c>
      <c r="I27" s="6">
        <f>IF(ISBLANK(I26),IFERROR(1/0),(deaths!I27-deaths!H27))</f>
        <v>0</v>
      </c>
      <c r="J27" s="6">
        <f>IF(ISBLANK(J26),IFERROR(1/0),(deaths!J27-deaths!I27))</f>
        <v>0</v>
      </c>
      <c r="K27" s="6">
        <f>IF(ISBLANK(K26),IFERROR(1/0),(deaths!K27-deaths!J27))</f>
        <v>0</v>
      </c>
      <c r="L27" s="6">
        <f>IF(ISBLANK(L26),IFERROR(1/0),(deaths!L27-deaths!K27))</f>
        <v>0</v>
      </c>
      <c r="M27" s="6">
        <f>IF(ISBLANK(M26),IFERROR(1/0),(deaths!M27-deaths!L27))</f>
        <v>0</v>
      </c>
      <c r="N27" s="6">
        <f>IF(ISBLANK(N26),IFERROR(1/0),(deaths!N27-deaths!M27))</f>
        <v>0</v>
      </c>
      <c r="O27" s="6">
        <f>IF(ISBLANK(O26),IFERROR(1/0),(deaths!O27-deaths!N27))</f>
        <v>0</v>
      </c>
      <c r="P27" s="6">
        <f>IF(ISBLANK(P26),IFERROR(1/0),(deaths!P27-deaths!O27))</f>
        <v>0</v>
      </c>
      <c r="Q27" s="6">
        <f>IF(ISBLANK(Q26),IFERROR(1/0),(deaths!Q27-deaths!P27))</f>
        <v>0</v>
      </c>
      <c r="R27" s="6">
        <f>IF(ISBLANK(R26),IFERROR(1/0),(deaths!R27-deaths!Q27))</f>
        <v>0</v>
      </c>
      <c r="S27" s="6">
        <f>IF(ISBLANK(S26),IFERROR(1/0),(deaths!S27-deaths!R27))</f>
        <v>0</v>
      </c>
      <c r="T27" s="6">
        <f>IF(ISBLANK(T26),IFERROR(1/0),(deaths!T27-deaths!S27))</f>
        <v>0</v>
      </c>
      <c r="U27" s="6">
        <f>IF(ISBLANK(U26),IFERROR(1/0),(deaths!U27-deaths!T27))</f>
        <v>0</v>
      </c>
      <c r="V27" s="6">
        <f>IF(ISBLANK(V26),IFERROR(1/0),(deaths!V27-deaths!U27))</f>
        <v>0</v>
      </c>
      <c r="W27" s="6">
        <f>IF(ISBLANK(W26),IFERROR(1/0),(deaths!W27-deaths!V27))</f>
        <v>0</v>
      </c>
      <c r="X27" s="6">
        <f>IF(ISBLANK(X26),IFERROR(1/0),(deaths!X27-deaths!W27))</f>
        <v>0</v>
      </c>
      <c r="Y27" s="6">
        <f>IF(ISBLANK(Y26),IFERROR(1/0),(deaths!Y27-deaths!X27))</f>
        <v>0</v>
      </c>
      <c r="Z27" s="6">
        <f>IF(ISBLANK(Z26),IFERROR(1/0),(deaths!Z27-deaths!Y27))</f>
        <v>0</v>
      </c>
      <c r="AA27" s="6">
        <f>IF(ISBLANK(AA26),IFERROR(1/0),(deaths!AA27-deaths!Z27))</f>
        <v>0</v>
      </c>
      <c r="AB27" s="6">
        <f>IF(ISBLANK(AB26),IFERROR(1/0),(deaths!AB27-deaths!AA27))</f>
        <v>0</v>
      </c>
      <c r="AC27" s="6">
        <f>IF(ISBLANK(AC26),IFERROR(1/0),(deaths!AC27-deaths!AB27))</f>
        <v>0</v>
      </c>
      <c r="AD27" s="6">
        <f>IF(ISBLANK(AD26),IFERROR(1/0),(deaths!AD27-deaths!AC27))</f>
        <v>0</v>
      </c>
      <c r="AE27" s="6">
        <f>IF(ISBLANK(AE26),IFERROR(1/0),(deaths!AE27-deaths!AD27))</f>
        <v>1</v>
      </c>
      <c r="AF27" s="6">
        <f>IF(ISBLANK(AF26),IFERROR(1/0),(deaths!AF27-deaths!AE27))</f>
        <v>0</v>
      </c>
      <c r="AG27" s="6">
        <f>IF(ISBLANK(AG26),IFERROR(1/0),(deaths!AG27-deaths!AF27))</f>
        <v>0</v>
      </c>
      <c r="AH27" s="6">
        <f>IF(ISBLANK(AH26),IFERROR(1/0),(deaths!AH27-deaths!AG27))</f>
        <v>0</v>
      </c>
      <c r="AI27" s="6">
        <f>IF(ISBLANK(AI26),IFERROR(1/0),(deaths!AI27-deaths!AH27))</f>
        <v>0</v>
      </c>
      <c r="AJ27" s="6">
        <f>IF(ISBLANK(AJ26),IFERROR(1/0),(deaths!AJ27-deaths!AI27))</f>
        <v>2</v>
      </c>
      <c r="AK27" s="6">
        <f>IF(ISBLANK(AK26),IFERROR(1/0),(deaths!AK27-deaths!AJ27))</f>
        <v>1</v>
      </c>
      <c r="AL27" s="6">
        <f>IF(ISBLANK(AL26),IFERROR(1/0),(deaths!AL27-deaths!AK27))</f>
        <v>0</v>
      </c>
      <c r="AM27" s="6">
        <f>IF(ISBLANK(AM26),IFERROR(1/0),(deaths!AM27-deaths!AL27))</f>
        <v>1</v>
      </c>
      <c r="AN27" s="6">
        <f>IF(ISBLANK(AN26),IFERROR(1/0),(deaths!AN27-deaths!AM27))</f>
        <v>0</v>
      </c>
      <c r="AO27" s="6">
        <f>IF(ISBLANK(AO26),IFERROR(1/0),(deaths!AO27-deaths!AN27))</f>
        <v>1</v>
      </c>
      <c r="AP27" s="6">
        <f>IF(ISBLANK(AP26),IFERROR(1/0),(deaths!AP27-deaths!AO27))</f>
        <v>1</v>
      </c>
      <c r="AQ27" s="6">
        <f>IF(ISBLANK(AQ26),IFERROR(1/0),(deaths!AQ27-deaths!AP27))</f>
        <v>0</v>
      </c>
      <c r="AR27" s="6">
        <f>IF(ISBLANK(AR26),IFERROR(1/0),(deaths!AR27-deaths!AQ27))</f>
        <v>1</v>
      </c>
      <c r="AS27" s="6">
        <f>IF(ISBLANK(AS26),IFERROR(1/0),(deaths!AS27-deaths!AR27))</f>
        <v>1</v>
      </c>
      <c r="AT27" s="6">
        <f>IF(ISBLANK(AT26),IFERROR(1/0),(deaths!AT27-deaths!AS27))</f>
        <v>3</v>
      </c>
      <c r="AU27" s="6">
        <f>IF(ISBLANK(AU26),IFERROR(1/0),(deaths!AU27-deaths!AT27))</f>
        <v>2</v>
      </c>
      <c r="AV27" s="6">
        <f>IF(ISBLANK(AV26),IFERROR(1/0),(deaths!AV27-deaths!AU27))</f>
        <v>1</v>
      </c>
      <c r="AW27" s="6">
        <f>IF(ISBLANK(AW26),IFERROR(1/0),(deaths!AW27-deaths!AV27))</f>
        <v>1</v>
      </c>
      <c r="AX27" s="6">
        <f>IF(ISBLANK(AX26),IFERROR(1/0),(deaths!AX27-deaths!AW27))</f>
        <v>0</v>
      </c>
      <c r="AY27" s="6">
        <f>IF(ISBLANK(AY26),IFERROR(1/0),(deaths!AY27-deaths!AX27))</f>
        <v>2</v>
      </c>
      <c r="AZ27" s="6">
        <f>IF(ISBLANK(AZ26),IFERROR(1/0),(deaths!AZ27-deaths!AY27))</f>
        <v>1</v>
      </c>
      <c r="BA27" s="6">
        <f>IF(ISBLANK(BA26),IFERROR(1/0),(deaths!BA27-deaths!AZ27))</f>
        <v>0</v>
      </c>
      <c r="BB27" s="6">
        <f>IF(ISBLANK(BB26),IFERROR(1/0),(deaths!BB27-deaths!BA27))</f>
        <v>3</v>
      </c>
      <c r="BC27" s="6">
        <f>IF(ISBLANK(BC26),IFERROR(1/0),(deaths!BC27-deaths!BB27))</f>
        <v>2</v>
      </c>
      <c r="BD27" s="6">
        <f>IF(ISBLANK(BD26),IFERROR(1/0),(deaths!BD27-deaths!BC27))</f>
        <v>0</v>
      </c>
      <c r="BE27" s="6">
        <f>IF(ISBLANK(BE26),IFERROR(1/0),(deaths!BE27-deaths!BD27))</f>
        <v>3</v>
      </c>
      <c r="BF27" s="6">
        <f>IF(ISBLANK(BF26),IFERROR(1/0),(deaths!BF27-deaths!BE27))</f>
        <v>0</v>
      </c>
      <c r="BG27" s="6">
        <f>IF(ISBLANK(BG26),IFERROR(1/0),(deaths!BG27-deaths!BF27))</f>
        <v>0</v>
      </c>
      <c r="BH27" s="6">
        <f>IF(ISBLANK(BH26),IFERROR(1/0),(deaths!BH27-deaths!BG27))</f>
        <v>2</v>
      </c>
      <c r="BI27" s="6">
        <f>IF(ISBLANK(BI26),IFERROR(1/0),(deaths!BI27-deaths!BH27))</f>
        <v>2</v>
      </c>
      <c r="BJ27" s="6">
        <f>IF(ISBLANK(BJ26),IFERROR(1/0),(deaths!BJ27-deaths!BI27))</f>
        <v>3</v>
      </c>
      <c r="BK27" s="6">
        <f>IF(ISBLANK(BK26),IFERROR(1/0),(deaths!BK27-deaths!BJ27))</f>
        <v>1</v>
      </c>
      <c r="BL27" s="6">
        <f>IF(ISBLANK(BL26),IFERROR(1/0),(deaths!BL27-deaths!BK27))</f>
        <v>7</v>
      </c>
      <c r="BM27" s="6" t="str">
        <f>IF(ISBLANK(BM26),IFERROR(1/0),(deaths!BM27-deaths!BL27))</f>
        <v/>
      </c>
    </row>
    <row r="28">
      <c r="A28" s="6" t="s">
        <v>52</v>
      </c>
      <c r="B28" s="6" t="s">
        <v>53</v>
      </c>
      <c r="C28" s="6">
        <v>0.0</v>
      </c>
      <c r="D28" s="6">
        <f>IF(ISBLANK(D27),IFERROR(1/0),(deaths!D28-deaths!C28))</f>
        <v>0</v>
      </c>
      <c r="E28" s="6">
        <f>IF(ISBLANK(E27),IFERROR(1/0),(deaths!E28-deaths!D28))</f>
        <v>0</v>
      </c>
      <c r="F28" s="6">
        <f>IF(ISBLANK(F27),IFERROR(1/0),(deaths!F28-deaths!E28))</f>
        <v>0</v>
      </c>
      <c r="G28" s="6">
        <f>IF(ISBLANK(G27),IFERROR(1/0),(deaths!G28-deaths!F28))</f>
        <v>0</v>
      </c>
      <c r="H28" s="6">
        <f>IF(ISBLANK(H27),IFERROR(1/0),(deaths!H28-deaths!G28))</f>
        <v>0</v>
      </c>
      <c r="I28" s="6">
        <f>IF(ISBLANK(I27),IFERROR(1/0),(deaths!I28-deaths!H28))</f>
        <v>0</v>
      </c>
      <c r="J28" s="6">
        <f>IF(ISBLANK(J27),IFERROR(1/0),(deaths!J28-deaths!I28))</f>
        <v>0</v>
      </c>
      <c r="K28" s="6">
        <f>IF(ISBLANK(K27),IFERROR(1/0),(deaths!K28-deaths!J28))</f>
        <v>0</v>
      </c>
      <c r="L28" s="6">
        <f>IF(ISBLANK(L27),IFERROR(1/0),(deaths!L28-deaths!K28))</f>
        <v>0</v>
      </c>
      <c r="M28" s="6">
        <f>IF(ISBLANK(M27),IFERROR(1/0),(deaths!M28-deaths!L28))</f>
        <v>0</v>
      </c>
      <c r="N28" s="6">
        <f>IF(ISBLANK(N27),IFERROR(1/0),(deaths!N28-deaths!M28))</f>
        <v>0</v>
      </c>
      <c r="O28" s="6">
        <f>IF(ISBLANK(O27),IFERROR(1/0),(deaths!O28-deaths!N28))</f>
        <v>0</v>
      </c>
      <c r="P28" s="6">
        <f>IF(ISBLANK(P27),IFERROR(1/0),(deaths!P28-deaths!O28))</f>
        <v>0</v>
      </c>
      <c r="Q28" s="6">
        <f>IF(ISBLANK(Q27),IFERROR(1/0),(deaths!Q28-deaths!P28))</f>
        <v>0</v>
      </c>
      <c r="R28" s="6">
        <f>IF(ISBLANK(R27),IFERROR(1/0),(deaths!R28-deaths!Q28))</f>
        <v>0</v>
      </c>
      <c r="S28" s="6">
        <f>IF(ISBLANK(S27),IFERROR(1/0),(deaths!S28-deaths!R28))</f>
        <v>0</v>
      </c>
      <c r="T28" s="6">
        <f>IF(ISBLANK(T27),IFERROR(1/0),(deaths!T28-deaths!S28))</f>
        <v>0</v>
      </c>
      <c r="U28" s="6">
        <f>IF(ISBLANK(U27),IFERROR(1/0),(deaths!U28-deaths!T28))</f>
        <v>0</v>
      </c>
      <c r="V28" s="6">
        <f>IF(ISBLANK(V27),IFERROR(1/0),(deaths!V28-deaths!U28))</f>
        <v>0</v>
      </c>
      <c r="W28" s="6">
        <f>IF(ISBLANK(W27),IFERROR(1/0),(deaths!W28-deaths!V28))</f>
        <v>0</v>
      </c>
      <c r="X28" s="6">
        <f>IF(ISBLANK(X27),IFERROR(1/0),(deaths!X28-deaths!W28))</f>
        <v>0</v>
      </c>
      <c r="Y28" s="6">
        <f>IF(ISBLANK(Y27),IFERROR(1/0),(deaths!Y28-deaths!X28))</f>
        <v>0</v>
      </c>
      <c r="Z28" s="6">
        <f>IF(ISBLANK(Z27),IFERROR(1/0),(deaths!Z28-deaths!Y28))</f>
        <v>0</v>
      </c>
      <c r="AA28" s="6">
        <f>IF(ISBLANK(AA27),IFERROR(1/0),(deaths!AA28-deaths!Z28))</f>
        <v>0</v>
      </c>
      <c r="AB28" s="6">
        <f>IF(ISBLANK(AB27),IFERROR(1/0),(deaths!AB28-deaths!AA28))</f>
        <v>0</v>
      </c>
      <c r="AC28" s="6">
        <f>IF(ISBLANK(AC27),IFERROR(1/0),(deaths!AC28-deaths!AB28))</f>
        <v>0</v>
      </c>
      <c r="AD28" s="6">
        <f>IF(ISBLANK(AD27),IFERROR(1/0),(deaths!AD28-deaths!AC28))</f>
        <v>0</v>
      </c>
      <c r="AE28" s="6">
        <f>IF(ISBLANK(AE27),IFERROR(1/0),(deaths!AE28-deaths!AD28))</f>
        <v>0</v>
      </c>
      <c r="AF28" s="6">
        <f>IF(ISBLANK(AF27),IFERROR(1/0),(deaths!AF28-deaths!AE28))</f>
        <v>1</v>
      </c>
      <c r="AG28" s="6">
        <f>IF(ISBLANK(AG27),IFERROR(1/0),(deaths!AG28-deaths!AF28))</f>
        <v>1</v>
      </c>
      <c r="AH28" s="6">
        <f>IF(ISBLANK(AH27),IFERROR(1/0),(deaths!AH28-deaths!AG28))</f>
        <v>0</v>
      </c>
      <c r="AI28" s="6">
        <f>IF(ISBLANK(AI27),IFERROR(1/0),(deaths!AI28-deaths!AH28))</f>
        <v>0</v>
      </c>
      <c r="AJ28" s="6">
        <f>IF(ISBLANK(AJ27),IFERROR(1/0),(deaths!AJ28-deaths!AI28))</f>
        <v>-1</v>
      </c>
      <c r="AK28" s="6">
        <f>IF(ISBLANK(AK27),IFERROR(1/0),(deaths!AK28-deaths!AJ28))</f>
        <v>1</v>
      </c>
      <c r="AL28" s="6">
        <f>IF(ISBLANK(AL27),IFERROR(1/0),(deaths!AL28-deaths!AK28))</f>
        <v>0</v>
      </c>
      <c r="AM28" s="6">
        <f>IF(ISBLANK(AM27),IFERROR(1/0),(deaths!AM28-deaths!AL28))</f>
        <v>0</v>
      </c>
      <c r="AN28" s="6">
        <f>IF(ISBLANK(AN27),IFERROR(1/0),(deaths!AN28-deaths!AM28))</f>
        <v>3</v>
      </c>
      <c r="AO28" s="6">
        <f>IF(ISBLANK(AO27),IFERROR(1/0),(deaths!AO28-deaths!AN28))</f>
        <v>0</v>
      </c>
      <c r="AP28" s="6">
        <f>IF(ISBLANK(AP27),IFERROR(1/0),(deaths!AP28-deaths!AO28))</f>
        <v>5</v>
      </c>
      <c r="AQ28" s="6">
        <f>IF(ISBLANK(AQ27),IFERROR(1/0),(deaths!AQ28-deaths!AP28))</f>
        <v>0</v>
      </c>
      <c r="AR28" s="6">
        <f>IF(ISBLANK(AR27),IFERROR(1/0),(deaths!AR28-deaths!AQ28))</f>
        <v>1</v>
      </c>
      <c r="AS28" s="6">
        <f>IF(ISBLANK(AS27),IFERROR(1/0),(deaths!AS28-deaths!AR28))</f>
        <v>4</v>
      </c>
      <c r="AT28" s="6">
        <f>IF(ISBLANK(AT27),IFERROR(1/0),(deaths!AT28-deaths!AS28))</f>
        <v>2</v>
      </c>
      <c r="AU28" s="6">
        <f>IF(ISBLANK(AU27),IFERROR(1/0),(deaths!AU28-deaths!AT28))</f>
        <v>1</v>
      </c>
      <c r="AV28" s="6">
        <f>IF(ISBLANK(AV27),IFERROR(1/0),(deaths!AV28-deaths!AU28))</f>
        <v>3</v>
      </c>
      <c r="AW28" s="6">
        <f>IF(ISBLANK(AW27),IFERROR(1/0),(deaths!AW28-deaths!AV28))</f>
        <v>3</v>
      </c>
      <c r="AX28" s="6">
        <f>IF(ISBLANK(AX27),IFERROR(1/0),(deaths!AX28-deaths!AW28))</f>
        <v>0</v>
      </c>
      <c r="AY28" s="6">
        <f>IF(ISBLANK(AY27),IFERROR(1/0),(deaths!AY28-deaths!AX28))</f>
        <v>2</v>
      </c>
      <c r="AZ28" s="6">
        <f>IF(ISBLANK(AZ27),IFERROR(1/0),(deaths!AZ28-deaths!AY28))</f>
        <v>2</v>
      </c>
      <c r="BA28" s="6">
        <f>IF(ISBLANK(BA27),IFERROR(1/0),(deaths!BA28-deaths!AZ28))</f>
        <v>1</v>
      </c>
      <c r="BB28" s="6">
        <f>IF(ISBLANK(BB27),IFERROR(1/0),(deaths!BB28-deaths!BA28))</f>
        <v>1</v>
      </c>
      <c r="BC28" s="6">
        <f>IF(ISBLANK(BC27),IFERROR(1/0),(deaths!BC28-deaths!BB28))</f>
        <v>1</v>
      </c>
      <c r="BD28" s="6">
        <f>IF(ISBLANK(BD27),IFERROR(1/0),(deaths!BD28-deaths!BC28))</f>
        <v>1</v>
      </c>
      <c r="BE28" s="6">
        <f>IF(ISBLANK(BE27),IFERROR(1/0),(deaths!BE28-deaths!BD28))</f>
        <v>3</v>
      </c>
      <c r="BF28" s="6">
        <f>IF(ISBLANK(BF27),IFERROR(1/0),(deaths!BF28-deaths!BE28))</f>
        <v>0</v>
      </c>
      <c r="BG28" s="6">
        <f>IF(ISBLANK(BG27),IFERROR(1/0),(deaths!BG28-deaths!BF28))</f>
        <v>2</v>
      </c>
      <c r="BH28" s="6">
        <f>IF(ISBLANK(BH27),IFERROR(1/0),(deaths!BH28-deaths!BG28))</f>
        <v>2</v>
      </c>
      <c r="BI28" s="6">
        <f>IF(ISBLANK(BI27),IFERROR(1/0),(deaths!BI28-deaths!BH28))</f>
        <v>3</v>
      </c>
      <c r="BJ28" s="6">
        <f>IF(ISBLANK(BJ27),IFERROR(1/0),(deaths!BJ28-deaths!BI28))</f>
        <v>0</v>
      </c>
      <c r="BK28" s="6">
        <f>IF(ISBLANK(BK27),IFERROR(1/0),(deaths!BK28-deaths!BJ28))</f>
        <v>0</v>
      </c>
      <c r="BL28" s="6">
        <f>IF(ISBLANK(BL27),IFERROR(1/0),(deaths!BL28-deaths!BK28))</f>
        <v>1</v>
      </c>
      <c r="BM28" s="6" t="str">
        <f>IF(ISBLANK(BM27),IFERROR(1/0),(deaths!BM28-deaths!BL28))</f>
        <v/>
      </c>
    </row>
    <row r="29">
      <c r="A29" s="8" t="s">
        <v>54</v>
      </c>
      <c r="B29" s="8" t="s">
        <v>55</v>
      </c>
      <c r="C29" s="8">
        <f>SUM(C26:C28)</f>
        <v>0</v>
      </c>
      <c r="D29" s="8">
        <f>IF(ISBLANK(D28),IFERROR(1/0),(deaths!D29-deaths!C29))</f>
        <v>0</v>
      </c>
      <c r="E29" s="8">
        <f>IF(ISBLANK(E28),IFERROR(1/0),(deaths!E29-deaths!D29))</f>
        <v>0</v>
      </c>
      <c r="F29" s="8">
        <f>IF(ISBLANK(F28),IFERROR(1/0),(deaths!F29-deaths!E29))</f>
        <v>0</v>
      </c>
      <c r="G29" s="8">
        <f>IF(ISBLANK(G28),IFERROR(1/0),(deaths!G29-deaths!F29))</f>
        <v>0</v>
      </c>
      <c r="H29" s="8">
        <f>IF(ISBLANK(H28),IFERROR(1/0),(deaths!H29-deaths!G29))</f>
        <v>0</v>
      </c>
      <c r="I29" s="8">
        <f>IF(ISBLANK(I28),IFERROR(1/0),(deaths!I29-deaths!H29))</f>
        <v>0</v>
      </c>
      <c r="J29" s="8">
        <f>IF(ISBLANK(J28),IFERROR(1/0),(deaths!J29-deaths!I29))</f>
        <v>0</v>
      </c>
      <c r="K29" s="8">
        <f>IF(ISBLANK(K28),IFERROR(1/0),(deaths!K29-deaths!J29))</f>
        <v>0</v>
      </c>
      <c r="L29" s="8">
        <f>IF(ISBLANK(L28),IFERROR(1/0),(deaths!L29-deaths!K29))</f>
        <v>0</v>
      </c>
      <c r="M29" s="8">
        <f>IF(ISBLANK(M28),IFERROR(1/0),(deaths!M29-deaths!L29))</f>
        <v>0</v>
      </c>
      <c r="N29" s="8">
        <f>IF(ISBLANK(N28),IFERROR(1/0),(deaths!N29-deaths!M29))</f>
        <v>0</v>
      </c>
      <c r="O29" s="8">
        <f>IF(ISBLANK(O28),IFERROR(1/0),(deaths!O29-deaths!N29))</f>
        <v>0</v>
      </c>
      <c r="P29" s="8">
        <f>IF(ISBLANK(P28),IFERROR(1/0),(deaths!P29-deaths!O29))</f>
        <v>0</v>
      </c>
      <c r="Q29" s="8">
        <f>IF(ISBLANK(Q28),IFERROR(1/0),(deaths!Q29-deaths!P29))</f>
        <v>0</v>
      </c>
      <c r="R29" s="8">
        <f>IF(ISBLANK(R28),IFERROR(1/0),(deaths!R29-deaths!Q29))</f>
        <v>0</v>
      </c>
      <c r="S29" s="8">
        <f>IF(ISBLANK(S28),IFERROR(1/0),(deaths!S29-deaths!R29))</f>
        <v>0</v>
      </c>
      <c r="T29" s="8">
        <f>IF(ISBLANK(T28),IFERROR(1/0),(deaths!T29-deaths!S29))</f>
        <v>0</v>
      </c>
      <c r="U29" s="8">
        <f>IF(ISBLANK(U28),IFERROR(1/0),(deaths!U29-deaths!T29))</f>
        <v>0</v>
      </c>
      <c r="V29" s="8">
        <f>IF(ISBLANK(V28),IFERROR(1/0),(deaths!V29-deaths!U29))</f>
        <v>0</v>
      </c>
      <c r="W29" s="8">
        <f>IF(ISBLANK(W28),IFERROR(1/0),(deaths!W29-deaths!V29))</f>
        <v>0</v>
      </c>
      <c r="X29" s="8">
        <f>IF(ISBLANK(X28),IFERROR(1/0),(deaths!X29-deaths!W29))</f>
        <v>0</v>
      </c>
      <c r="Y29" s="8">
        <f>IF(ISBLANK(Y28),IFERROR(1/0),(deaths!Y29-deaths!X29))</f>
        <v>0</v>
      </c>
      <c r="Z29" s="8">
        <f>IF(ISBLANK(Z28),IFERROR(1/0),(deaths!Z29-deaths!Y29))</f>
        <v>0</v>
      </c>
      <c r="AA29" s="8">
        <f>IF(ISBLANK(AA28),IFERROR(1/0),(deaths!AA29-deaths!Z29))</f>
        <v>0</v>
      </c>
      <c r="AB29" s="8">
        <f>IF(ISBLANK(AB28),IFERROR(1/0),(deaths!AB29-deaths!AA29))</f>
        <v>0</v>
      </c>
      <c r="AC29" s="8">
        <f>IF(ISBLANK(AC28),IFERROR(1/0),(deaths!AC29-deaths!AB29))</f>
        <v>0</v>
      </c>
      <c r="AD29" s="8">
        <f>IF(ISBLANK(AD28),IFERROR(1/0),(deaths!AD29-deaths!AC29))</f>
        <v>0</v>
      </c>
      <c r="AE29" s="8">
        <f>IF(ISBLANK(AE28),IFERROR(1/0),(deaths!AE29-deaths!AD29))</f>
        <v>1</v>
      </c>
      <c r="AF29" s="8">
        <f>IF(ISBLANK(AF28),IFERROR(1/0),(deaths!AF29-deaths!AE29))</f>
        <v>1</v>
      </c>
      <c r="AG29" s="8">
        <f>IF(ISBLANK(AG28),IFERROR(1/0),(deaths!AG29-deaths!AF29))</f>
        <v>3</v>
      </c>
      <c r="AH29" s="8">
        <f>IF(ISBLANK(AH28),IFERROR(1/0),(deaths!AH29-deaths!AG29))</f>
        <v>0</v>
      </c>
      <c r="AI29" s="8">
        <f>IF(ISBLANK(AI28),IFERROR(1/0),(deaths!AI29-deaths!AH29))</f>
        <v>0</v>
      </c>
      <c r="AJ29" s="8">
        <f>IF(ISBLANK(AJ28),IFERROR(1/0),(deaths!AJ29-deaths!AI29))</f>
        <v>2</v>
      </c>
      <c r="AK29" s="8">
        <f>IF(ISBLANK(AK28),IFERROR(1/0),(deaths!AK29-deaths!AJ29))</f>
        <v>2</v>
      </c>
      <c r="AL29" s="8">
        <f>IF(ISBLANK(AL28),IFERROR(1/0),(deaths!AL29-deaths!AK29))</f>
        <v>0</v>
      </c>
      <c r="AM29" s="8">
        <f>IF(ISBLANK(AM28),IFERROR(1/0),(deaths!AM29-deaths!AL29))</f>
        <v>2</v>
      </c>
      <c r="AN29" s="8">
        <f>IF(ISBLANK(AN28),IFERROR(1/0),(deaths!AN29-deaths!AM29))</f>
        <v>3</v>
      </c>
      <c r="AO29" s="8">
        <f>IF(ISBLANK(AO28),IFERROR(1/0),(deaths!AO29-deaths!AN29))</f>
        <v>3</v>
      </c>
      <c r="AP29" s="8">
        <f>IF(ISBLANK(AP28),IFERROR(1/0),(deaths!AP29-deaths!AO29))</f>
        <v>9</v>
      </c>
      <c r="AQ29" s="8">
        <f>IF(ISBLANK(AQ28),IFERROR(1/0),(deaths!AQ29-deaths!AP29))</f>
        <v>2</v>
      </c>
      <c r="AR29" s="8">
        <f>IF(ISBLANK(AR28),IFERROR(1/0),(deaths!AR29-deaths!AQ29))</f>
        <v>6</v>
      </c>
      <c r="AS29" s="8">
        <f>IF(ISBLANK(AS28),IFERROR(1/0),(deaths!AS29-deaths!AR29))</f>
        <v>7</v>
      </c>
      <c r="AT29" s="8">
        <f>IF(ISBLANK(AT28),IFERROR(1/0),(deaths!AT29-deaths!AS29))</f>
        <v>10</v>
      </c>
      <c r="AU29" s="8">
        <f>IF(ISBLANK(AU28),IFERROR(1/0),(deaths!AU29-deaths!AT29))</f>
        <v>6</v>
      </c>
      <c r="AV29" s="8">
        <f>IF(ISBLANK(AV28),IFERROR(1/0),(deaths!AV29-deaths!AU29))</f>
        <v>5</v>
      </c>
      <c r="AW29" s="8">
        <f>IF(ISBLANK(AW28),IFERROR(1/0),(deaths!AW29-deaths!AV29))</f>
        <v>8</v>
      </c>
      <c r="AX29" s="8">
        <f>IF(ISBLANK(AX28),IFERROR(1/0),(deaths!AX29-deaths!AW29))</f>
        <v>1</v>
      </c>
      <c r="AY29" s="8">
        <f>IF(ISBLANK(AY28),IFERROR(1/0),(deaths!AY29-deaths!AX29))</f>
        <v>9</v>
      </c>
      <c r="AZ29" s="8">
        <f>IF(ISBLANK(AZ28),IFERROR(1/0),(deaths!AZ29-deaths!AY29))</f>
        <v>5</v>
      </c>
      <c r="BA29" s="8">
        <f>IF(ISBLANK(BA28),IFERROR(1/0),(deaths!BA29-deaths!AZ29))</f>
        <v>4</v>
      </c>
      <c r="BB29" s="8">
        <f>IF(ISBLANK(BB28),IFERROR(1/0),(deaths!BB29-deaths!BA29))</f>
        <v>5</v>
      </c>
      <c r="BC29" s="8">
        <f>IF(ISBLANK(BC28),IFERROR(1/0),(deaths!BC29-deaths!BB29))</f>
        <v>7</v>
      </c>
      <c r="BD29" s="8">
        <f>IF(ISBLANK(BD28),IFERROR(1/0),(deaths!BD29-deaths!BC29))</f>
        <v>3</v>
      </c>
      <c r="BE29" s="8">
        <f>IF(ISBLANK(BE28),IFERROR(1/0),(deaths!BE29-deaths!BD29))</f>
        <v>9</v>
      </c>
      <c r="BF29" s="8">
        <f>IF(ISBLANK(BF28),IFERROR(1/0),(deaths!BF29-deaths!BE29))</f>
        <v>0</v>
      </c>
      <c r="BG29" s="8">
        <f>IF(ISBLANK(BG28),IFERROR(1/0),(deaths!BG29-deaths!BF29))</f>
        <v>8</v>
      </c>
      <c r="BH29" s="8">
        <f>IF(ISBLANK(BH28),IFERROR(1/0),(deaths!BH29-deaths!BG29))</f>
        <v>7</v>
      </c>
      <c r="BI29" s="8">
        <f>IF(ISBLANK(BI28),IFERROR(1/0),(deaths!BI29-deaths!BH29))</f>
        <v>9</v>
      </c>
      <c r="BJ29" s="8">
        <f>IF(ISBLANK(BJ28),IFERROR(1/0),(deaths!BJ29-deaths!BI29))</f>
        <v>8</v>
      </c>
      <c r="BK29" s="8">
        <f>IF(ISBLANK(BK28),IFERROR(1/0),(deaths!BK29-deaths!BJ29))</f>
        <v>4</v>
      </c>
      <c r="BL29" s="8">
        <f>IF(ISBLANK(BL28),IFERROR(1/0),(deaths!BL29-deaths!BK29))</f>
        <v>11</v>
      </c>
      <c r="BM29" s="8" t="str">
        <f>IF(ISBLANK(BM28),IFERROR(1/0),(deaths!BM29-deaths!BL29))</f>
        <v/>
      </c>
    </row>
    <row r="30">
      <c r="A30" s="6" t="s">
        <v>56</v>
      </c>
      <c r="B30" s="6" t="s">
        <v>57</v>
      </c>
      <c r="C30" s="6">
        <v>0.0</v>
      </c>
      <c r="D30" s="6">
        <f>IF(ISBLANK(D29),IFERROR(1/0),(deaths!D30-deaths!C30))</f>
        <v>0</v>
      </c>
      <c r="E30" s="6">
        <f>IF(ISBLANK(E29),IFERROR(1/0),(deaths!E30-deaths!D30))</f>
        <v>0</v>
      </c>
      <c r="F30" s="6">
        <f>IF(ISBLANK(F29),IFERROR(1/0),(deaths!F30-deaths!E30))</f>
        <v>0</v>
      </c>
      <c r="G30" s="6">
        <f>IF(ISBLANK(G29),IFERROR(1/0),(deaths!G30-deaths!F30))</f>
        <v>0</v>
      </c>
      <c r="H30" s="6">
        <f>IF(ISBLANK(H29),IFERROR(1/0),(deaths!H30-deaths!G30))</f>
        <v>0</v>
      </c>
      <c r="I30" s="6">
        <f>IF(ISBLANK(I29),IFERROR(1/0),(deaths!I30-deaths!H30))</f>
        <v>0</v>
      </c>
      <c r="J30" s="6">
        <f>IF(ISBLANK(J29),IFERROR(1/0),(deaths!J30-deaths!I30))</f>
        <v>0</v>
      </c>
      <c r="K30" s="6">
        <f>IF(ISBLANK(K29),IFERROR(1/0),(deaths!K30-deaths!J30))</f>
        <v>0</v>
      </c>
      <c r="L30" s="6">
        <f>IF(ISBLANK(L29),IFERROR(1/0),(deaths!L30-deaths!K30))</f>
        <v>0</v>
      </c>
      <c r="M30" s="6">
        <f>IF(ISBLANK(M29),IFERROR(1/0),(deaths!M30-deaths!L30))</f>
        <v>0</v>
      </c>
      <c r="N30" s="6">
        <f>IF(ISBLANK(N29),IFERROR(1/0),(deaths!N30-deaths!M30))</f>
        <v>0</v>
      </c>
      <c r="O30" s="6">
        <f>IF(ISBLANK(O29),IFERROR(1/0),(deaths!O30-deaths!N30))</f>
        <v>0</v>
      </c>
      <c r="P30" s="6">
        <f>IF(ISBLANK(P29),IFERROR(1/0),(deaths!P30-deaths!O30))</f>
        <v>0</v>
      </c>
      <c r="Q30" s="6">
        <f>IF(ISBLANK(Q29),IFERROR(1/0),(deaths!Q30-deaths!P30))</f>
        <v>0</v>
      </c>
      <c r="R30" s="6">
        <f>IF(ISBLANK(R29),IFERROR(1/0),(deaths!R30-deaths!Q30))</f>
        <v>0</v>
      </c>
      <c r="S30" s="6">
        <f>IF(ISBLANK(S29),IFERROR(1/0),(deaths!S30-deaths!R30))</f>
        <v>0</v>
      </c>
      <c r="T30" s="6">
        <f>IF(ISBLANK(T29),IFERROR(1/0),(deaths!T30-deaths!S30))</f>
        <v>0</v>
      </c>
      <c r="U30" s="6">
        <f>IF(ISBLANK(U29),IFERROR(1/0),(deaths!U30-deaths!T30))</f>
        <v>0</v>
      </c>
      <c r="V30" s="6">
        <f>IF(ISBLANK(V29),IFERROR(1/0),(deaths!V30-deaths!U30))</f>
        <v>0</v>
      </c>
      <c r="W30" s="6">
        <f>IF(ISBLANK(W29),IFERROR(1/0),(deaths!W30-deaths!V30))</f>
        <v>0</v>
      </c>
      <c r="X30" s="6">
        <f>IF(ISBLANK(X29),IFERROR(1/0),(deaths!X30-deaths!W30))</f>
        <v>0</v>
      </c>
      <c r="Y30" s="6">
        <f>IF(ISBLANK(Y29),IFERROR(1/0),(deaths!Y30-deaths!X30))</f>
        <v>0</v>
      </c>
      <c r="Z30" s="6">
        <f>IF(ISBLANK(Z29),IFERROR(1/0),(deaths!Z30-deaths!Y30))</f>
        <v>0</v>
      </c>
      <c r="AA30" s="6">
        <f>IF(ISBLANK(AA29),IFERROR(1/0),(deaths!AA30-deaths!Z30))</f>
        <v>0</v>
      </c>
      <c r="AB30" s="6">
        <f>IF(ISBLANK(AB29),IFERROR(1/0),(deaths!AB30-deaths!AA30))</f>
        <v>0</v>
      </c>
      <c r="AC30" s="6">
        <f>IF(ISBLANK(AC29),IFERROR(1/0),(deaths!AC30-deaths!AB30))</f>
        <v>0</v>
      </c>
      <c r="AD30" s="6">
        <f>IF(ISBLANK(AD29),IFERROR(1/0),(deaths!AD30-deaths!AC30))</f>
        <v>0</v>
      </c>
      <c r="AE30" s="6">
        <f>IF(ISBLANK(AE29),IFERROR(1/0),(deaths!AE30-deaths!AD30))</f>
        <v>0</v>
      </c>
      <c r="AF30" s="6">
        <f>IF(ISBLANK(AF29),IFERROR(1/0),(deaths!AF30-deaths!AE30))</f>
        <v>0</v>
      </c>
      <c r="AG30" s="6">
        <f>IF(ISBLANK(AG29),IFERROR(1/0),(deaths!AG30-deaths!AF30))</f>
        <v>0</v>
      </c>
      <c r="AH30" s="6">
        <f>IF(ISBLANK(AH29),IFERROR(1/0),(deaths!AH30-deaths!AG30))</f>
        <v>0</v>
      </c>
      <c r="AI30" s="6">
        <f>IF(ISBLANK(AI29),IFERROR(1/0),(deaths!AI30-deaths!AH30))</f>
        <v>1</v>
      </c>
      <c r="AJ30" s="6">
        <f>IF(ISBLANK(AJ29),IFERROR(1/0),(deaths!AJ30-deaths!AI30))</f>
        <v>0</v>
      </c>
      <c r="AK30" s="6">
        <f>IF(ISBLANK(AK29),IFERROR(1/0),(deaths!AK30-deaths!AJ30))</f>
        <v>2</v>
      </c>
      <c r="AL30" s="6">
        <f>IF(ISBLANK(AL29),IFERROR(1/0),(deaths!AL30-deaths!AK30))</f>
        <v>0</v>
      </c>
      <c r="AM30" s="6">
        <f>IF(ISBLANK(AM29),IFERROR(1/0),(deaths!AM30-deaths!AL30))</f>
        <v>1</v>
      </c>
      <c r="AN30" s="6">
        <f>IF(ISBLANK(AN29),IFERROR(1/0),(deaths!AN30-deaths!AM30))</f>
        <v>1</v>
      </c>
      <c r="AO30" s="6">
        <f>IF(ISBLANK(AO29),IFERROR(1/0),(deaths!AO30-deaths!AN30))</f>
        <v>2</v>
      </c>
      <c r="AP30" s="6">
        <f>IF(ISBLANK(AP29),IFERROR(1/0),(deaths!AP30-deaths!AO30))</f>
        <v>0</v>
      </c>
      <c r="AQ30" s="6">
        <f>IF(ISBLANK(AQ29),IFERROR(1/0),(deaths!AQ30-deaths!AP30))</f>
        <v>3</v>
      </c>
      <c r="AR30" s="6">
        <f>IF(ISBLANK(AR29),IFERROR(1/0),(deaths!AR30-deaths!AQ30))</f>
        <v>2</v>
      </c>
      <c r="AS30" s="6">
        <f>IF(ISBLANK(AS29),IFERROR(1/0),(deaths!AS30-deaths!AR30))</f>
        <v>0</v>
      </c>
      <c r="AT30" s="6">
        <f>IF(ISBLANK(AT29),IFERROR(1/0),(deaths!AT30-deaths!AS30))</f>
        <v>1</v>
      </c>
      <c r="AU30" s="6">
        <f>IF(ISBLANK(AU29),IFERROR(1/0),(deaths!AU30-deaths!AT30))</f>
        <v>1</v>
      </c>
      <c r="AV30" s="6">
        <f>IF(ISBLANK(AV29),IFERROR(1/0),(deaths!AV30-deaths!AU30))</f>
        <v>0</v>
      </c>
      <c r="AW30" s="6">
        <f>IF(ISBLANK(AW29),IFERROR(1/0),(deaths!AW30-deaths!AV30))</f>
        <v>0</v>
      </c>
      <c r="AX30" s="6">
        <f>IF(ISBLANK(AX29),IFERROR(1/0),(deaths!AX30-deaths!AW30))</f>
        <v>1</v>
      </c>
      <c r="AY30" s="6">
        <f>IF(ISBLANK(AY29),IFERROR(1/0),(deaths!AY30-deaths!AX30))</f>
        <v>2</v>
      </c>
      <c r="AZ30" s="6">
        <f>IF(ISBLANK(AZ29),IFERROR(1/0),(deaths!AZ30-deaths!AY30))</f>
        <v>0</v>
      </c>
      <c r="BA30" s="6">
        <f>IF(ISBLANK(BA29),IFERROR(1/0),(deaths!BA30-deaths!AZ30))</f>
        <v>3</v>
      </c>
      <c r="BB30" s="6">
        <f>IF(ISBLANK(BB29),IFERROR(1/0),(deaths!BB30-deaths!BA30))</f>
        <v>0</v>
      </c>
      <c r="BC30" s="6">
        <f>IF(ISBLANK(BC29),IFERROR(1/0),(deaths!BC30-deaths!BB30))</f>
        <v>4</v>
      </c>
      <c r="BD30" s="6">
        <f>IF(ISBLANK(BD29),IFERROR(1/0),(deaths!BD30-deaths!BC30))</f>
        <v>0</v>
      </c>
      <c r="BE30" s="6">
        <f>IF(ISBLANK(BE29),IFERROR(1/0),(deaths!BE30-deaths!BD30))</f>
        <v>0</v>
      </c>
      <c r="BF30" s="6">
        <f>IF(ISBLANK(BF29),IFERROR(1/0),(deaths!BF30-deaths!BE30))</f>
        <v>0</v>
      </c>
      <c r="BG30" s="6">
        <f>IF(ISBLANK(BG29),IFERROR(1/0),(deaths!BG30-deaths!BF30))</f>
        <v>1</v>
      </c>
      <c r="BH30" s="6">
        <f>IF(ISBLANK(BH29),IFERROR(1/0),(deaths!BH30-deaths!BG30))</f>
        <v>0</v>
      </c>
      <c r="BI30" s="6">
        <f>IF(ISBLANK(BI29),IFERROR(1/0),(deaths!BI30-deaths!BH30))</f>
        <v>1</v>
      </c>
      <c r="BJ30" s="6">
        <f>IF(ISBLANK(BJ29),IFERROR(1/0),(deaths!BJ30-deaths!BI30))</f>
        <v>0</v>
      </c>
      <c r="BK30" s="6">
        <f>IF(ISBLANK(BK29),IFERROR(1/0),(deaths!BK30-deaths!BJ30))</f>
        <v>1</v>
      </c>
      <c r="BL30" s="6">
        <f>IF(ISBLANK(BL29),IFERROR(1/0),(deaths!BL30-deaths!BK30))</f>
        <v>0</v>
      </c>
      <c r="BM30" s="6" t="str">
        <f>IF(ISBLANK(BM29),IFERROR(1/0),(deaths!BM30-deaths!BL30))</f>
        <v/>
      </c>
    </row>
    <row r="31">
      <c r="A31" s="6" t="s">
        <v>58</v>
      </c>
      <c r="B31" s="6" t="s">
        <v>59</v>
      </c>
      <c r="C31" s="6">
        <v>0.0</v>
      </c>
      <c r="D31" s="6">
        <f>IF(ISBLANK(D30),IFERROR(1/0),(deaths!D31-deaths!C31))</f>
        <v>0</v>
      </c>
      <c r="E31" s="6">
        <f>IF(ISBLANK(E30),IFERROR(1/0),(deaths!E31-deaths!D31))</f>
        <v>0</v>
      </c>
      <c r="F31" s="6">
        <f>IF(ISBLANK(F30),IFERROR(1/0),(deaths!F31-deaths!E31))</f>
        <v>0</v>
      </c>
      <c r="G31" s="6">
        <f>IF(ISBLANK(G30),IFERROR(1/0),(deaths!G31-deaths!F31))</f>
        <v>0</v>
      </c>
      <c r="H31" s="6">
        <f>IF(ISBLANK(H30),IFERROR(1/0),(deaths!H31-deaths!G31))</f>
        <v>0</v>
      </c>
      <c r="I31" s="6">
        <f>IF(ISBLANK(I30),IFERROR(1/0),(deaths!I31-deaths!H31))</f>
        <v>0</v>
      </c>
      <c r="J31" s="6">
        <f>IF(ISBLANK(J30),IFERROR(1/0),(deaths!J31-deaths!I31))</f>
        <v>0</v>
      </c>
      <c r="K31" s="6">
        <f>IF(ISBLANK(K30),IFERROR(1/0),(deaths!K31-deaths!J31))</f>
        <v>0</v>
      </c>
      <c r="L31" s="6">
        <f>IF(ISBLANK(L30),IFERROR(1/0),(deaths!L31-deaths!K31))</f>
        <v>0</v>
      </c>
      <c r="M31" s="6">
        <f>IF(ISBLANK(M30),IFERROR(1/0),(deaths!M31-deaths!L31))</f>
        <v>0</v>
      </c>
      <c r="N31" s="6">
        <f>IF(ISBLANK(N30),IFERROR(1/0),(deaths!N31-deaths!M31))</f>
        <v>0</v>
      </c>
      <c r="O31" s="6">
        <f>IF(ISBLANK(O30),IFERROR(1/0),(deaths!O31-deaths!N31))</f>
        <v>0</v>
      </c>
      <c r="P31" s="6">
        <f>IF(ISBLANK(P30),IFERROR(1/0),(deaths!P31-deaths!O31))</f>
        <v>0</v>
      </c>
      <c r="Q31" s="6">
        <f>IF(ISBLANK(Q30),IFERROR(1/0),(deaths!Q31-deaths!P31))</f>
        <v>0</v>
      </c>
      <c r="R31" s="6">
        <f>IF(ISBLANK(R30),IFERROR(1/0),(deaths!R31-deaths!Q31))</f>
        <v>0</v>
      </c>
      <c r="S31" s="6">
        <f>IF(ISBLANK(S30),IFERROR(1/0),(deaths!S31-deaths!R31))</f>
        <v>0</v>
      </c>
      <c r="T31" s="6">
        <f>IF(ISBLANK(T30),IFERROR(1/0),(deaths!T31-deaths!S31))</f>
        <v>0</v>
      </c>
      <c r="U31" s="6">
        <f>IF(ISBLANK(U30),IFERROR(1/0),(deaths!U31-deaths!T31))</f>
        <v>0</v>
      </c>
      <c r="V31" s="6">
        <f>IF(ISBLANK(V30),IFERROR(1/0),(deaths!V31-deaths!U31))</f>
        <v>0</v>
      </c>
      <c r="W31" s="6">
        <f>IF(ISBLANK(W30),IFERROR(1/0),(deaths!W31-deaths!V31))</f>
        <v>0</v>
      </c>
      <c r="X31" s="6">
        <f>IF(ISBLANK(X30),IFERROR(1/0),(deaths!X31-deaths!W31))</f>
        <v>0</v>
      </c>
      <c r="Y31" s="6">
        <f>IF(ISBLANK(Y30),IFERROR(1/0),(deaths!Y31-deaths!X31))</f>
        <v>0</v>
      </c>
      <c r="Z31" s="6">
        <f>IF(ISBLANK(Z30),IFERROR(1/0),(deaths!Z31-deaths!Y31))</f>
        <v>0</v>
      </c>
      <c r="AA31" s="6">
        <f>IF(ISBLANK(AA30),IFERROR(1/0),(deaths!AA31-deaths!Z31))</f>
        <v>0</v>
      </c>
      <c r="AB31" s="6">
        <f>IF(ISBLANK(AB30),IFERROR(1/0),(deaths!AB31-deaths!AA31))</f>
        <v>0</v>
      </c>
      <c r="AC31" s="6">
        <f>IF(ISBLANK(AC30),IFERROR(1/0),(deaths!AC31-deaths!AB31))</f>
        <v>0</v>
      </c>
      <c r="AD31" s="6">
        <f>IF(ISBLANK(AD30),IFERROR(1/0),(deaths!AD31-deaths!AC31))</f>
        <v>0</v>
      </c>
      <c r="AE31" s="6">
        <f>IF(ISBLANK(AE30),IFERROR(1/0),(deaths!AE31-deaths!AD31))</f>
        <v>0</v>
      </c>
      <c r="AF31" s="6">
        <f>IF(ISBLANK(AF30),IFERROR(1/0),(deaths!AF31-deaths!AE31))</f>
        <v>1</v>
      </c>
      <c r="AG31" s="6">
        <f>IF(ISBLANK(AG30),IFERROR(1/0),(deaths!AG31-deaths!AF31))</f>
        <v>0</v>
      </c>
      <c r="AH31" s="6">
        <f>IF(ISBLANK(AH30),IFERROR(1/0),(deaths!AH31-deaths!AG31))</f>
        <v>0</v>
      </c>
      <c r="AI31" s="6">
        <f>IF(ISBLANK(AI30),IFERROR(1/0),(deaths!AI31-deaths!AH31))</f>
        <v>0</v>
      </c>
      <c r="AJ31" s="6">
        <f>IF(ISBLANK(AJ30),IFERROR(1/0),(deaths!AJ31-deaths!AI31))</f>
        <v>0</v>
      </c>
      <c r="AK31" s="6">
        <f>IF(ISBLANK(AK30),IFERROR(1/0),(deaths!AK31-deaths!AJ31))</f>
        <v>0</v>
      </c>
      <c r="AL31" s="6">
        <f>IF(ISBLANK(AL30),IFERROR(1/0),(deaths!AL31-deaths!AK31))</f>
        <v>0</v>
      </c>
      <c r="AM31" s="6">
        <f>IF(ISBLANK(AM30),IFERROR(1/0),(deaths!AM31-deaths!AL31))</f>
        <v>0</v>
      </c>
      <c r="AN31" s="6">
        <f>IF(ISBLANK(AN30),IFERROR(1/0),(deaths!AN31-deaths!AM31))</f>
        <v>1</v>
      </c>
      <c r="AO31" s="6">
        <f>IF(ISBLANK(AO30),IFERROR(1/0),(deaths!AO31-deaths!AN31))</f>
        <v>0</v>
      </c>
      <c r="AP31" s="6">
        <f>IF(ISBLANK(AP30),IFERROR(1/0),(deaths!AP31-deaths!AO31))</f>
        <v>1</v>
      </c>
      <c r="AQ31" s="6">
        <f>IF(ISBLANK(AQ30),IFERROR(1/0),(deaths!AQ31-deaths!AP31))</f>
        <v>2</v>
      </c>
      <c r="AR31" s="6">
        <f>IF(ISBLANK(AR30),IFERROR(1/0),(deaths!AR31-deaths!AQ31))</f>
        <v>0</v>
      </c>
      <c r="AS31" s="6">
        <f>IF(ISBLANK(AS30),IFERROR(1/0),(deaths!AS31-deaths!AR31))</f>
        <v>2</v>
      </c>
      <c r="AT31" s="6">
        <f>IF(ISBLANK(AT30),IFERROR(1/0),(deaths!AT31-deaths!AS31))</f>
        <v>0</v>
      </c>
      <c r="AU31" s="6">
        <f>IF(ISBLANK(AU30),IFERROR(1/0),(deaths!AU31-deaths!AT31))</f>
        <v>1</v>
      </c>
      <c r="AV31" s="6">
        <f>IF(ISBLANK(AV30),IFERROR(1/0),(deaths!AV31-deaths!AU31))</f>
        <v>2</v>
      </c>
      <c r="AW31" s="6">
        <f>IF(ISBLANK(AW30),IFERROR(1/0),(deaths!AW31-deaths!AV31))</f>
        <v>4</v>
      </c>
      <c r="AX31" s="6">
        <f>IF(ISBLANK(AX30),IFERROR(1/0),(deaths!AX31-deaths!AW31))</f>
        <v>1</v>
      </c>
      <c r="AY31" s="6">
        <f>IF(ISBLANK(AY30),IFERROR(1/0),(deaths!AY31-deaths!AX31))</f>
        <v>0</v>
      </c>
      <c r="AZ31" s="6">
        <f>IF(ISBLANK(AZ30),IFERROR(1/0),(deaths!AZ31-deaths!AY31))</f>
        <v>0</v>
      </c>
      <c r="BA31" s="6">
        <f>IF(ISBLANK(BA30),IFERROR(1/0),(deaths!BA31-deaths!AZ31))</f>
        <v>1</v>
      </c>
      <c r="BB31" s="6">
        <f>IF(ISBLANK(BB30),IFERROR(1/0),(deaths!BB31-deaths!BA31))</f>
        <v>0</v>
      </c>
      <c r="BC31" s="6">
        <f>IF(ISBLANK(BC30),IFERROR(1/0),(deaths!BC31-deaths!BB31))</f>
        <v>2</v>
      </c>
      <c r="BD31" s="6">
        <f>IF(ISBLANK(BD30),IFERROR(1/0),(deaths!BD31-deaths!BC31))</f>
        <v>0</v>
      </c>
      <c r="BE31" s="6">
        <f>IF(ISBLANK(BE30),IFERROR(1/0),(deaths!BE31-deaths!BD31))</f>
        <v>1</v>
      </c>
      <c r="BF31" s="6">
        <f>IF(ISBLANK(BF30),IFERROR(1/0),(deaths!BF31-deaths!BE31))</f>
        <v>0</v>
      </c>
      <c r="BG31" s="6">
        <f>IF(ISBLANK(BG30),IFERROR(1/0),(deaths!BG31-deaths!BF31))</f>
        <v>2</v>
      </c>
      <c r="BH31" s="6">
        <f>IF(ISBLANK(BH30),IFERROR(1/0),(deaths!BH31-deaths!BG31))</f>
        <v>2</v>
      </c>
      <c r="BI31" s="6">
        <f>IF(ISBLANK(BI30),IFERROR(1/0),(deaths!BI31-deaths!BH31))</f>
        <v>1</v>
      </c>
      <c r="BJ31" s="6">
        <f>IF(ISBLANK(BJ30),IFERROR(1/0),(deaths!BJ31-deaths!BI31))</f>
        <v>1</v>
      </c>
      <c r="BK31" s="6">
        <f>IF(ISBLANK(BK30),IFERROR(1/0),(deaths!BK31-deaths!BJ31))</f>
        <v>0</v>
      </c>
      <c r="BL31" s="6">
        <f>IF(ISBLANK(BL30),IFERROR(1/0),(deaths!BL31-deaths!BK31))</f>
        <v>1</v>
      </c>
      <c r="BM31" s="6" t="str">
        <f>IF(ISBLANK(BM30),IFERROR(1/0),(deaths!BM31-deaths!BL31))</f>
        <v/>
      </c>
    </row>
    <row r="32">
      <c r="A32" s="6" t="s">
        <v>60</v>
      </c>
      <c r="B32" s="6" t="s">
        <v>61</v>
      </c>
      <c r="C32" s="6">
        <v>0.0</v>
      </c>
      <c r="D32" s="6">
        <f>IF(ISBLANK(D31),IFERROR(1/0),(deaths!D32-deaths!C32))</f>
        <v>0</v>
      </c>
      <c r="E32" s="6">
        <f>IF(ISBLANK(E31),IFERROR(1/0),(deaths!E32-deaths!D32))</f>
        <v>0</v>
      </c>
      <c r="F32" s="6">
        <f>IF(ISBLANK(F31),IFERROR(1/0),(deaths!F32-deaths!E32))</f>
        <v>0</v>
      </c>
      <c r="G32" s="6">
        <f>IF(ISBLANK(G31),IFERROR(1/0),(deaths!G32-deaths!F32))</f>
        <v>0</v>
      </c>
      <c r="H32" s="6">
        <f>IF(ISBLANK(H31),IFERROR(1/0),(deaths!H32-deaths!G32))</f>
        <v>0</v>
      </c>
      <c r="I32" s="6">
        <f>IF(ISBLANK(I31),IFERROR(1/0),(deaths!I32-deaths!H32))</f>
        <v>0</v>
      </c>
      <c r="J32" s="6">
        <f>IF(ISBLANK(J31),IFERROR(1/0),(deaths!J32-deaths!I32))</f>
        <v>0</v>
      </c>
      <c r="K32" s="6">
        <f>IF(ISBLANK(K31),IFERROR(1/0),(deaths!K32-deaths!J32))</f>
        <v>0</v>
      </c>
      <c r="L32" s="6">
        <f>IF(ISBLANK(L31),IFERROR(1/0),(deaths!L32-deaths!K32))</f>
        <v>0</v>
      </c>
      <c r="M32" s="6">
        <f>IF(ISBLANK(M31),IFERROR(1/0),(deaths!M32-deaths!L32))</f>
        <v>0</v>
      </c>
      <c r="N32" s="6">
        <f>IF(ISBLANK(N31),IFERROR(1/0),(deaths!N32-deaths!M32))</f>
        <v>0</v>
      </c>
      <c r="O32" s="6">
        <f>IF(ISBLANK(O31),IFERROR(1/0),(deaths!O32-deaths!N32))</f>
        <v>0</v>
      </c>
      <c r="P32" s="6">
        <f>IF(ISBLANK(P31),IFERROR(1/0),(deaths!P32-deaths!O32))</f>
        <v>0</v>
      </c>
      <c r="Q32" s="6">
        <f>IF(ISBLANK(Q31),IFERROR(1/0),(deaths!Q32-deaths!P32))</f>
        <v>0</v>
      </c>
      <c r="R32" s="6">
        <f>IF(ISBLANK(R31),IFERROR(1/0),(deaths!R32-deaths!Q32))</f>
        <v>0</v>
      </c>
      <c r="S32" s="6">
        <f>IF(ISBLANK(S31),IFERROR(1/0),(deaths!S32-deaths!R32))</f>
        <v>0</v>
      </c>
      <c r="T32" s="6">
        <f>IF(ISBLANK(T31),IFERROR(1/0),(deaths!T32-deaths!S32))</f>
        <v>0</v>
      </c>
      <c r="U32" s="6">
        <f>IF(ISBLANK(U31),IFERROR(1/0),(deaths!U32-deaths!T32))</f>
        <v>0</v>
      </c>
      <c r="V32" s="6">
        <f>IF(ISBLANK(V31),IFERROR(1/0),(deaths!V32-deaths!U32))</f>
        <v>0</v>
      </c>
      <c r="W32" s="6">
        <f>IF(ISBLANK(W31),IFERROR(1/0),(deaths!W32-deaths!V32))</f>
        <v>0</v>
      </c>
      <c r="X32" s="6">
        <f>IF(ISBLANK(X31),IFERROR(1/0),(deaths!X32-deaths!W32))</f>
        <v>0</v>
      </c>
      <c r="Y32" s="6">
        <f>IF(ISBLANK(Y31),IFERROR(1/0),(deaths!Y32-deaths!X32))</f>
        <v>0</v>
      </c>
      <c r="Z32" s="6">
        <f>IF(ISBLANK(Z31),IFERROR(1/0),(deaths!Z32-deaths!Y32))</f>
        <v>0</v>
      </c>
      <c r="AA32" s="6">
        <f>IF(ISBLANK(AA31),IFERROR(1/0),(deaths!AA32-deaths!Z32))</f>
        <v>0</v>
      </c>
      <c r="AB32" s="6">
        <f>IF(ISBLANK(AB31),IFERROR(1/0),(deaths!AB32-deaths!AA32))</f>
        <v>0</v>
      </c>
      <c r="AC32" s="6">
        <f>IF(ISBLANK(AC31),IFERROR(1/0),(deaths!AC32-deaths!AB32))</f>
        <v>0</v>
      </c>
      <c r="AD32" s="6">
        <f>IF(ISBLANK(AD31),IFERROR(1/0),(deaths!AD32-deaths!AC32))</f>
        <v>0</v>
      </c>
      <c r="AE32" s="6">
        <f>IF(ISBLANK(AE31),IFERROR(1/0),(deaths!AE32-deaths!AD32))</f>
        <v>0</v>
      </c>
      <c r="AF32" s="6">
        <f>IF(ISBLANK(AF31),IFERROR(1/0),(deaths!AF32-deaths!AE32))</f>
        <v>0</v>
      </c>
      <c r="AG32" s="6">
        <f>IF(ISBLANK(AG31),IFERROR(1/0),(deaths!AG32-deaths!AF32))</f>
        <v>0</v>
      </c>
      <c r="AH32" s="6">
        <f>IF(ISBLANK(AH31),IFERROR(1/0),(deaths!AH32-deaths!AG32))</f>
        <v>0</v>
      </c>
      <c r="AI32" s="6">
        <f>IF(ISBLANK(AI31),IFERROR(1/0),(deaths!AI32-deaths!AH32))</f>
        <v>0</v>
      </c>
      <c r="AJ32" s="6">
        <f>IF(ISBLANK(AJ31),IFERROR(1/0),(deaths!AJ32-deaths!AI32))</f>
        <v>0</v>
      </c>
      <c r="AK32" s="6">
        <f>IF(ISBLANK(AK31),IFERROR(1/0),(deaths!AK32-deaths!AJ32))</f>
        <v>0</v>
      </c>
      <c r="AL32" s="6">
        <f>IF(ISBLANK(AL31),IFERROR(1/0),(deaths!AL32-deaths!AK32))</f>
        <v>0</v>
      </c>
      <c r="AM32" s="6">
        <f>IF(ISBLANK(AM31),IFERROR(1/0),(deaths!AM32-deaths!AL32))</f>
        <v>0</v>
      </c>
      <c r="AN32" s="6">
        <f>IF(ISBLANK(AN31),IFERROR(1/0),(deaths!AN32-deaths!AM32))</f>
        <v>1</v>
      </c>
      <c r="AO32" s="6">
        <f>IF(ISBLANK(AO31),IFERROR(1/0),(deaths!AO32-deaths!AN32))</f>
        <v>0</v>
      </c>
      <c r="AP32" s="6">
        <f>IF(ISBLANK(AP31),IFERROR(1/0),(deaths!AP32-deaths!AO32))</f>
        <v>0</v>
      </c>
      <c r="AQ32" s="6">
        <f>IF(ISBLANK(AQ31),IFERROR(1/0),(deaths!AQ32-deaths!AP32))</f>
        <v>0</v>
      </c>
      <c r="AR32" s="6">
        <f>IF(ISBLANK(AR31),IFERROR(1/0),(deaths!AR32-deaths!AQ32))</f>
        <v>0</v>
      </c>
      <c r="AS32" s="6">
        <f>IF(ISBLANK(AS31),IFERROR(1/0),(deaths!AS32-deaths!AR32))</f>
        <v>0</v>
      </c>
      <c r="AT32" s="6">
        <f>IF(ISBLANK(AT31),IFERROR(1/0),(deaths!AT32-deaths!AS32))</f>
        <v>1</v>
      </c>
      <c r="AU32" s="6">
        <f>IF(ISBLANK(AU31),IFERROR(1/0),(deaths!AU32-deaths!AT32))</f>
        <v>0</v>
      </c>
      <c r="AV32" s="6">
        <f>IF(ISBLANK(AV31),IFERROR(1/0),(deaths!AV32-deaths!AU32))</f>
        <v>1</v>
      </c>
      <c r="AW32" s="6">
        <f>IF(ISBLANK(AW31),IFERROR(1/0),(deaths!AW32-deaths!AV32))</f>
        <v>0</v>
      </c>
      <c r="AX32" s="6">
        <f>IF(ISBLANK(AX31),IFERROR(1/0),(deaths!AX32-deaths!AW32))</f>
        <v>1</v>
      </c>
      <c r="AY32" s="6">
        <f>IF(ISBLANK(AY31),IFERROR(1/0),(deaths!AY32-deaths!AX32))</f>
        <v>0</v>
      </c>
      <c r="AZ32" s="6">
        <f>IF(ISBLANK(AZ31),IFERROR(1/0),(deaths!AZ32-deaths!AY32))</f>
        <v>0</v>
      </c>
      <c r="BA32" s="6">
        <f>IF(ISBLANK(BA31),IFERROR(1/0),(deaths!BA32-deaths!AZ32))</f>
        <v>1</v>
      </c>
      <c r="BB32" s="6">
        <f>IF(ISBLANK(BB31),IFERROR(1/0),(deaths!BB32-deaths!BA32))</f>
        <v>0</v>
      </c>
      <c r="BC32" s="6">
        <f>IF(ISBLANK(BC31),IFERROR(1/0),(deaths!BC32-deaths!BB32))</f>
        <v>0</v>
      </c>
      <c r="BD32" s="6">
        <f>IF(ISBLANK(BD31),IFERROR(1/0),(deaths!BD32-deaths!BC32))</f>
        <v>0</v>
      </c>
      <c r="BE32" s="6">
        <f>IF(ISBLANK(BE31),IFERROR(1/0),(deaths!BE32-deaths!BD32))</f>
        <v>1</v>
      </c>
      <c r="BF32" s="6">
        <f>IF(ISBLANK(BF31),IFERROR(1/0),(deaths!BF32-deaths!BE32))</f>
        <v>0</v>
      </c>
      <c r="BG32" s="6">
        <f>IF(ISBLANK(BG31),IFERROR(1/0),(deaths!BG32-deaths!BF32))</f>
        <v>0</v>
      </c>
      <c r="BH32" s="6">
        <f>IF(ISBLANK(BH31),IFERROR(1/0),(deaths!BH32-deaths!BG32))</f>
        <v>1</v>
      </c>
      <c r="BI32" s="6">
        <f>IF(ISBLANK(BI31),IFERROR(1/0),(deaths!BI32-deaths!BH32))</f>
        <v>1</v>
      </c>
      <c r="BJ32" s="6">
        <f>IF(ISBLANK(BJ31),IFERROR(1/0),(deaths!BJ32-deaths!BI32))</f>
        <v>1</v>
      </c>
      <c r="BK32" s="6">
        <f>IF(ISBLANK(BK31),IFERROR(1/0),(deaths!BK32-deaths!BJ32))</f>
        <v>0</v>
      </c>
      <c r="BL32" s="6">
        <f>IF(ISBLANK(BL31),IFERROR(1/0),(deaths!BL32-deaths!BK32))</f>
        <v>1</v>
      </c>
      <c r="BM32" s="6" t="str">
        <f>IF(ISBLANK(BM31),IFERROR(1/0),(deaths!BM32-deaths!BL32))</f>
        <v/>
      </c>
    </row>
    <row r="33">
      <c r="A33" s="6" t="s">
        <v>62</v>
      </c>
      <c r="B33" s="6" t="s">
        <v>63</v>
      </c>
      <c r="C33" s="6">
        <v>0.0</v>
      </c>
      <c r="D33" s="6">
        <f>IF(ISBLANK(D32),IFERROR(1/0),(deaths!D33-deaths!C33))</f>
        <v>0</v>
      </c>
      <c r="E33" s="6">
        <f>IF(ISBLANK(E32),IFERROR(1/0),(deaths!E33-deaths!D33))</f>
        <v>0</v>
      </c>
      <c r="F33" s="6">
        <f>IF(ISBLANK(F32),IFERROR(1/0),(deaths!F33-deaths!E33))</f>
        <v>0</v>
      </c>
      <c r="G33" s="6">
        <f>IF(ISBLANK(G32),IFERROR(1/0),(deaths!G33-deaths!F33))</f>
        <v>0</v>
      </c>
      <c r="H33" s="6">
        <f>IF(ISBLANK(H32),IFERROR(1/0),(deaths!H33-deaths!G33))</f>
        <v>0</v>
      </c>
      <c r="I33" s="6">
        <f>IF(ISBLANK(I32),IFERROR(1/0),(deaths!I33-deaths!H33))</f>
        <v>0</v>
      </c>
      <c r="J33" s="6">
        <f>IF(ISBLANK(J32),IFERROR(1/0),(deaths!J33-deaths!I33))</f>
        <v>0</v>
      </c>
      <c r="K33" s="6">
        <f>IF(ISBLANK(K32),IFERROR(1/0),(deaths!K33-deaths!J33))</f>
        <v>0</v>
      </c>
      <c r="L33" s="6">
        <f>IF(ISBLANK(L32),IFERROR(1/0),(deaths!L33-deaths!K33))</f>
        <v>0</v>
      </c>
      <c r="M33" s="6">
        <f>IF(ISBLANK(M32),IFERROR(1/0),(deaths!M33-deaths!L33))</f>
        <v>0</v>
      </c>
      <c r="N33" s="6">
        <f>IF(ISBLANK(N32),IFERROR(1/0),(deaths!N33-deaths!M33))</f>
        <v>0</v>
      </c>
      <c r="O33" s="6">
        <f>IF(ISBLANK(O32),IFERROR(1/0),(deaths!O33-deaths!N33))</f>
        <v>0</v>
      </c>
      <c r="P33" s="6">
        <f>IF(ISBLANK(P32),IFERROR(1/0),(deaths!P33-deaths!O33))</f>
        <v>0</v>
      </c>
      <c r="Q33" s="6">
        <f>IF(ISBLANK(Q32),IFERROR(1/0),(deaths!Q33-deaths!P33))</f>
        <v>0</v>
      </c>
      <c r="R33" s="6">
        <f>IF(ISBLANK(R32),IFERROR(1/0),(deaths!R33-deaths!Q33))</f>
        <v>0</v>
      </c>
      <c r="S33" s="6">
        <f>IF(ISBLANK(S32),IFERROR(1/0),(deaths!S33-deaths!R33))</f>
        <v>0</v>
      </c>
      <c r="T33" s="6">
        <f>IF(ISBLANK(T32),IFERROR(1/0),(deaths!T33-deaths!S33))</f>
        <v>0</v>
      </c>
      <c r="U33" s="6">
        <f>IF(ISBLANK(U32),IFERROR(1/0),(deaths!U33-deaths!T33))</f>
        <v>0</v>
      </c>
      <c r="V33" s="6">
        <f>IF(ISBLANK(V32),IFERROR(1/0),(deaths!V33-deaths!U33))</f>
        <v>0</v>
      </c>
      <c r="W33" s="6">
        <f>IF(ISBLANK(W32),IFERROR(1/0),(deaths!W33-deaths!V33))</f>
        <v>0</v>
      </c>
      <c r="X33" s="6">
        <f>IF(ISBLANK(X32),IFERROR(1/0),(deaths!X33-deaths!W33))</f>
        <v>0</v>
      </c>
      <c r="Y33" s="6">
        <f>IF(ISBLANK(Y32),IFERROR(1/0),(deaths!Y33-deaths!X33))</f>
        <v>0</v>
      </c>
      <c r="Z33" s="6">
        <f>IF(ISBLANK(Z32),IFERROR(1/0),(deaths!Z33-deaths!Y33))</f>
        <v>0</v>
      </c>
      <c r="AA33" s="6">
        <f>IF(ISBLANK(AA32),IFERROR(1/0),(deaths!AA33-deaths!Z33))</f>
        <v>0</v>
      </c>
      <c r="AB33" s="6">
        <f>IF(ISBLANK(AB32),IFERROR(1/0),(deaths!AB33-deaths!AA33))</f>
        <v>0</v>
      </c>
      <c r="AC33" s="6">
        <f>IF(ISBLANK(AC32),IFERROR(1/0),(deaths!AC33-deaths!AB33))</f>
        <v>0</v>
      </c>
      <c r="AD33" s="6">
        <f>IF(ISBLANK(AD32),IFERROR(1/0),(deaths!AD33-deaths!AC33))</f>
        <v>0</v>
      </c>
      <c r="AE33" s="6">
        <f>IF(ISBLANK(AE32),IFERROR(1/0),(deaths!AE33-deaths!AD33))</f>
        <v>0</v>
      </c>
      <c r="AF33" s="6">
        <f>IF(ISBLANK(AF32),IFERROR(1/0),(deaths!AF33-deaths!AE33))</f>
        <v>0</v>
      </c>
      <c r="AG33" s="6">
        <f>IF(ISBLANK(AG32),IFERROR(1/0),(deaths!AG33-deaths!AF33))</f>
        <v>0</v>
      </c>
      <c r="AH33" s="6">
        <f>IF(ISBLANK(AH32),IFERROR(1/0),(deaths!AH33-deaths!AG33))</f>
        <v>0</v>
      </c>
      <c r="AI33" s="6">
        <f>IF(ISBLANK(AI32),IFERROR(1/0),(deaths!AI33-deaths!AH33))</f>
        <v>0</v>
      </c>
      <c r="AJ33" s="6">
        <f>IF(ISBLANK(AJ32),IFERROR(1/0),(deaths!AJ33-deaths!AI33))</f>
        <v>0</v>
      </c>
      <c r="AK33" s="6">
        <f>IF(ISBLANK(AK32),IFERROR(1/0),(deaths!AK33-deaths!AJ33))</f>
        <v>1</v>
      </c>
      <c r="AL33" s="6">
        <f>IF(ISBLANK(AL32),IFERROR(1/0),(deaths!AL33-deaths!AK33))</f>
        <v>0</v>
      </c>
      <c r="AM33" s="6">
        <f>IF(ISBLANK(AM32),IFERROR(1/0),(deaths!AM33-deaths!AL33))</f>
        <v>0</v>
      </c>
      <c r="AN33" s="6">
        <f>IF(ISBLANK(AN32),IFERROR(1/0),(deaths!AN33-deaths!AM33))</f>
        <v>0</v>
      </c>
      <c r="AO33" s="6">
        <f>IF(ISBLANK(AO32),IFERROR(1/0),(deaths!AO33-deaths!AN33))</f>
        <v>0</v>
      </c>
      <c r="AP33" s="6">
        <f>IF(ISBLANK(AP32),IFERROR(1/0),(deaths!AP33-deaths!AO33))</f>
        <v>0</v>
      </c>
      <c r="AQ33" s="6">
        <f>IF(ISBLANK(AQ32),IFERROR(1/0),(deaths!AQ33-deaths!AP33))</f>
        <v>0</v>
      </c>
      <c r="AR33" s="6">
        <f>IF(ISBLANK(AR32),IFERROR(1/0),(deaths!AR33-deaths!AQ33))</f>
        <v>1</v>
      </c>
      <c r="AS33" s="6">
        <f>IF(ISBLANK(AS32),IFERROR(1/0),(deaths!AS33-deaths!AR33))</f>
        <v>0</v>
      </c>
      <c r="AT33" s="6">
        <f>IF(ISBLANK(AT32),IFERROR(1/0),(deaths!AT33-deaths!AS33))</f>
        <v>0</v>
      </c>
      <c r="AU33" s="6">
        <f>IF(ISBLANK(AU32),IFERROR(1/0),(deaths!AU33-deaths!AT33))</f>
        <v>0</v>
      </c>
      <c r="AV33" s="6">
        <f>IF(ISBLANK(AV32),IFERROR(1/0),(deaths!AV33-deaths!AU33))</f>
        <v>0</v>
      </c>
      <c r="AW33" s="6">
        <f>IF(ISBLANK(AW32),IFERROR(1/0),(deaths!AW33-deaths!AV33))</f>
        <v>0</v>
      </c>
      <c r="AX33" s="6">
        <f>IF(ISBLANK(AX32),IFERROR(1/0),(deaths!AX33-deaths!AW33))</f>
        <v>2</v>
      </c>
      <c r="AY33" s="6">
        <f>IF(ISBLANK(AY32),IFERROR(1/0),(deaths!AY33-deaths!AX33))</f>
        <v>0</v>
      </c>
      <c r="AZ33" s="6">
        <f>IF(ISBLANK(AZ32),IFERROR(1/0),(deaths!AZ33-deaths!AY33))</f>
        <v>0</v>
      </c>
      <c r="BA33" s="6">
        <f>IF(ISBLANK(BA32),IFERROR(1/0),(deaths!BA33-deaths!AZ33))</f>
        <v>1</v>
      </c>
      <c r="BB33" s="6">
        <f>IF(ISBLANK(BB32),IFERROR(1/0),(deaths!BB33-deaths!BA33))</f>
        <v>0</v>
      </c>
      <c r="BC33" s="6">
        <f>IF(ISBLANK(BC32),IFERROR(1/0),(deaths!BC33-deaths!BB33))</f>
        <v>0</v>
      </c>
      <c r="BD33" s="6">
        <f>IF(ISBLANK(BD32),IFERROR(1/0),(deaths!BD33-deaths!BC33))</f>
        <v>0</v>
      </c>
      <c r="BE33" s="6">
        <f>IF(ISBLANK(BE32),IFERROR(1/0),(deaths!BE33-deaths!BD33))</f>
        <v>0</v>
      </c>
      <c r="BF33" s="6">
        <f>IF(ISBLANK(BF32),IFERROR(1/0),(deaths!BF33-deaths!BE33))</f>
        <v>1</v>
      </c>
      <c r="BG33" s="6">
        <f>IF(ISBLANK(BG32),IFERROR(1/0),(deaths!BG33-deaths!BF33))</f>
        <v>0</v>
      </c>
      <c r="BH33" s="6">
        <f>IF(ISBLANK(BH32),IFERROR(1/0),(deaths!BH33-deaths!BG33))</f>
        <v>1</v>
      </c>
      <c r="BI33" s="6">
        <f>IF(ISBLANK(BI32),IFERROR(1/0),(deaths!BI33-deaths!BH33))</f>
        <v>0</v>
      </c>
      <c r="BJ33" s="6">
        <f>IF(ISBLANK(BJ32),IFERROR(1/0),(deaths!BJ33-deaths!BI33))</f>
        <v>0</v>
      </c>
      <c r="BK33" s="6">
        <f>IF(ISBLANK(BK32),IFERROR(1/0),(deaths!BK33-deaths!BJ33))</f>
        <v>0</v>
      </c>
      <c r="BL33" s="6">
        <f>IF(ISBLANK(BL32),IFERROR(1/0),(deaths!BL33-deaths!BK33))</f>
        <v>2</v>
      </c>
      <c r="BM33" s="6" t="str">
        <f>IF(ISBLANK(BM32),IFERROR(1/0),(deaths!BM33-deaths!BL33))</f>
        <v/>
      </c>
    </row>
    <row r="34">
      <c r="A34" s="8" t="s">
        <v>64</v>
      </c>
      <c r="B34" s="8" t="s">
        <v>65</v>
      </c>
      <c r="C34" s="8">
        <f>SUM(C30:C33)</f>
        <v>0</v>
      </c>
      <c r="D34" s="8">
        <f>IF(ISBLANK(D33),IFERROR(1/0),(deaths!D34-deaths!C34))</f>
        <v>0</v>
      </c>
      <c r="E34" s="8">
        <f>IF(ISBLANK(E33),IFERROR(1/0),(deaths!E34-deaths!D34))</f>
        <v>0</v>
      </c>
      <c r="F34" s="8">
        <f>IF(ISBLANK(F33),IFERROR(1/0),(deaths!F34-deaths!E34))</f>
        <v>0</v>
      </c>
      <c r="G34" s="8">
        <f>IF(ISBLANK(G33),IFERROR(1/0),(deaths!G34-deaths!F34))</f>
        <v>0</v>
      </c>
      <c r="H34" s="8">
        <f>IF(ISBLANK(H33),IFERROR(1/0),(deaths!H34-deaths!G34))</f>
        <v>0</v>
      </c>
      <c r="I34" s="8">
        <f>IF(ISBLANK(I33),IFERROR(1/0),(deaths!I34-deaths!H34))</f>
        <v>0</v>
      </c>
      <c r="J34" s="8">
        <f>IF(ISBLANK(J33),IFERROR(1/0),(deaths!J34-deaths!I34))</f>
        <v>0</v>
      </c>
      <c r="K34" s="8">
        <f>IF(ISBLANK(K33),IFERROR(1/0),(deaths!K34-deaths!J34))</f>
        <v>0</v>
      </c>
      <c r="L34" s="8">
        <f>IF(ISBLANK(L33),IFERROR(1/0),(deaths!L34-deaths!K34))</f>
        <v>0</v>
      </c>
      <c r="M34" s="8">
        <f>IF(ISBLANK(M33),IFERROR(1/0),(deaths!M34-deaths!L34))</f>
        <v>0</v>
      </c>
      <c r="N34" s="8">
        <f>IF(ISBLANK(N33),IFERROR(1/0),(deaths!N34-deaths!M34))</f>
        <v>0</v>
      </c>
      <c r="O34" s="8">
        <f>IF(ISBLANK(O33),IFERROR(1/0),(deaths!O34-deaths!N34))</f>
        <v>0</v>
      </c>
      <c r="P34" s="8">
        <f>IF(ISBLANK(P33),IFERROR(1/0),(deaths!P34-deaths!O34))</f>
        <v>0</v>
      </c>
      <c r="Q34" s="8">
        <f>IF(ISBLANK(Q33),IFERROR(1/0),(deaths!Q34-deaths!P34))</f>
        <v>0</v>
      </c>
      <c r="R34" s="8">
        <f>IF(ISBLANK(R33),IFERROR(1/0),(deaths!R34-deaths!Q34))</f>
        <v>0</v>
      </c>
      <c r="S34" s="8">
        <f>IF(ISBLANK(S33),IFERROR(1/0),(deaths!S34-deaths!R34))</f>
        <v>0</v>
      </c>
      <c r="T34" s="8">
        <f>IF(ISBLANK(T33),IFERROR(1/0),(deaths!T34-deaths!S34))</f>
        <v>0</v>
      </c>
      <c r="U34" s="8">
        <f>IF(ISBLANK(U33),IFERROR(1/0),(deaths!U34-deaths!T34))</f>
        <v>0</v>
      </c>
      <c r="V34" s="8">
        <f>IF(ISBLANK(V33),IFERROR(1/0),(deaths!V34-deaths!U34))</f>
        <v>0</v>
      </c>
      <c r="W34" s="8">
        <f>IF(ISBLANK(W33),IFERROR(1/0),(deaths!W34-deaths!V34))</f>
        <v>0</v>
      </c>
      <c r="X34" s="8">
        <f>IF(ISBLANK(X33),IFERROR(1/0),(deaths!X34-deaths!W34))</f>
        <v>0</v>
      </c>
      <c r="Y34" s="8">
        <f>IF(ISBLANK(Y33),IFERROR(1/0),(deaths!Y34-deaths!X34))</f>
        <v>0</v>
      </c>
      <c r="Z34" s="8">
        <f>IF(ISBLANK(Z33),IFERROR(1/0),(deaths!Z34-deaths!Y34))</f>
        <v>0</v>
      </c>
      <c r="AA34" s="8">
        <f>IF(ISBLANK(AA33),IFERROR(1/0),(deaths!AA34-deaths!Z34))</f>
        <v>0</v>
      </c>
      <c r="AB34" s="8">
        <f>IF(ISBLANK(AB33),IFERROR(1/0),(deaths!AB34-deaths!AA34))</f>
        <v>0</v>
      </c>
      <c r="AC34" s="8">
        <f>IF(ISBLANK(AC33),IFERROR(1/0),(deaths!AC34-deaths!AB34))</f>
        <v>0</v>
      </c>
      <c r="AD34" s="8">
        <f>IF(ISBLANK(AD33),IFERROR(1/0),(deaths!AD34-deaths!AC34))</f>
        <v>0</v>
      </c>
      <c r="AE34" s="8">
        <f>IF(ISBLANK(AE33),IFERROR(1/0),(deaths!AE34-deaths!AD34))</f>
        <v>0</v>
      </c>
      <c r="AF34" s="8">
        <f>IF(ISBLANK(AF33),IFERROR(1/0),(deaths!AF34-deaths!AE34))</f>
        <v>1</v>
      </c>
      <c r="AG34" s="8">
        <f>IF(ISBLANK(AG33),IFERROR(1/0),(deaths!AG34-deaths!AF34))</f>
        <v>0</v>
      </c>
      <c r="AH34" s="8">
        <f>IF(ISBLANK(AH33),IFERROR(1/0),(deaths!AH34-deaths!AG34))</f>
        <v>0</v>
      </c>
      <c r="AI34" s="8">
        <f>IF(ISBLANK(AI33),IFERROR(1/0),(deaths!AI34-deaths!AH34))</f>
        <v>1</v>
      </c>
      <c r="AJ34" s="8">
        <f>IF(ISBLANK(AJ33),IFERROR(1/0),(deaths!AJ34-deaths!AI34))</f>
        <v>0</v>
      </c>
      <c r="AK34" s="8">
        <f>IF(ISBLANK(AK33),IFERROR(1/0),(deaths!AK34-deaths!AJ34))</f>
        <v>3</v>
      </c>
      <c r="AL34" s="8">
        <f>IF(ISBLANK(AL33),IFERROR(1/0),(deaths!AL34-deaths!AK34))</f>
        <v>0</v>
      </c>
      <c r="AM34" s="8">
        <f>IF(ISBLANK(AM33),IFERROR(1/0),(deaths!AM34-deaths!AL34))</f>
        <v>1</v>
      </c>
      <c r="AN34" s="8">
        <f>IF(ISBLANK(AN33),IFERROR(1/0),(deaths!AN34-deaths!AM34))</f>
        <v>3</v>
      </c>
      <c r="AO34" s="8">
        <f>IF(ISBLANK(AO33),IFERROR(1/0),(deaths!AO34-deaths!AN34))</f>
        <v>2</v>
      </c>
      <c r="AP34" s="8">
        <f>IF(ISBLANK(AP33),IFERROR(1/0),(deaths!AP34-deaths!AO34))</f>
        <v>1</v>
      </c>
      <c r="AQ34" s="8">
        <f>IF(ISBLANK(AQ33),IFERROR(1/0),(deaths!AQ34-deaths!AP34))</f>
        <v>5</v>
      </c>
      <c r="AR34" s="8">
        <f>IF(ISBLANK(AR33),IFERROR(1/0),(deaths!AR34-deaths!AQ34))</f>
        <v>3</v>
      </c>
      <c r="AS34" s="8">
        <f>IF(ISBLANK(AS33),IFERROR(1/0),(deaths!AS34-deaths!AR34))</f>
        <v>2</v>
      </c>
      <c r="AT34" s="8">
        <f>IF(ISBLANK(AT33),IFERROR(1/0),(deaths!AT34-deaths!AS34))</f>
        <v>2</v>
      </c>
      <c r="AU34" s="8">
        <f>IF(ISBLANK(AU33),IFERROR(1/0),(deaths!AU34-deaths!AT34))</f>
        <v>2</v>
      </c>
      <c r="AV34" s="8">
        <f>IF(ISBLANK(AV33),IFERROR(1/0),(deaths!AV34-deaths!AU34))</f>
        <v>3</v>
      </c>
      <c r="AW34" s="8">
        <f>IF(ISBLANK(AW33),IFERROR(1/0),(deaths!AW34-deaths!AV34))</f>
        <v>4</v>
      </c>
      <c r="AX34" s="8">
        <f>IF(ISBLANK(AX33),IFERROR(1/0),(deaths!AX34-deaths!AW34))</f>
        <v>5</v>
      </c>
      <c r="AY34" s="8">
        <f>IF(ISBLANK(AY33),IFERROR(1/0),(deaths!AY34-deaths!AX34))</f>
        <v>2</v>
      </c>
      <c r="AZ34" s="8">
        <f>IF(ISBLANK(AZ33),IFERROR(1/0),(deaths!AZ34-deaths!AY34))</f>
        <v>0</v>
      </c>
      <c r="BA34" s="8">
        <f>IF(ISBLANK(BA33),IFERROR(1/0),(deaths!BA34-deaths!AZ34))</f>
        <v>6</v>
      </c>
      <c r="BB34" s="8">
        <f>IF(ISBLANK(BB33),IFERROR(1/0),(deaths!BB34-deaths!BA34))</f>
        <v>0</v>
      </c>
      <c r="BC34" s="8">
        <f>IF(ISBLANK(BC33),IFERROR(1/0),(deaths!BC34-deaths!BB34))</f>
        <v>6</v>
      </c>
      <c r="BD34" s="8">
        <f>IF(ISBLANK(BD33),IFERROR(1/0),(deaths!BD34-deaths!BC34))</f>
        <v>0</v>
      </c>
      <c r="BE34" s="8">
        <f>IF(ISBLANK(BE33),IFERROR(1/0),(deaths!BE34-deaths!BD34))</f>
        <v>2</v>
      </c>
      <c r="BF34" s="8">
        <f>IF(ISBLANK(BF33),IFERROR(1/0),(deaths!BF34-deaths!BE34))</f>
        <v>1</v>
      </c>
      <c r="BG34" s="8">
        <f>IF(ISBLANK(BG33),IFERROR(1/0),(deaths!BG34-deaths!BF34))</f>
        <v>3</v>
      </c>
      <c r="BH34" s="8">
        <f>IF(ISBLANK(BH33),IFERROR(1/0),(deaths!BH34-deaths!BG34))</f>
        <v>4</v>
      </c>
      <c r="BI34" s="8">
        <f>IF(ISBLANK(BI33),IFERROR(1/0),(deaths!BI34-deaths!BH34))</f>
        <v>3</v>
      </c>
      <c r="BJ34" s="8">
        <f>IF(ISBLANK(BJ33),IFERROR(1/0),(deaths!BJ34-deaths!BI34))</f>
        <v>2</v>
      </c>
      <c r="BK34" s="8">
        <f>IF(ISBLANK(BK33),IFERROR(1/0),(deaths!BK34-deaths!BJ34))</f>
        <v>1</v>
      </c>
      <c r="BL34" s="8">
        <f>IF(ISBLANK(BL33),IFERROR(1/0),(deaths!BL34-deaths!BK34))</f>
        <v>4</v>
      </c>
      <c r="BM34" s="8" t="str">
        <f>IF(ISBLANK(BM33),IFERROR(1/0),(deaths!BM34-deaths!BL34))</f>
        <v/>
      </c>
    </row>
  </sheetData>
  <conditionalFormatting sqref="A2:B2 C2:AA104 AB2:BM34 A10:B10 A20:B20 A25:B25 A29:B29 A34:B34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</row>
    <row r="5">
      <c r="A5" s="18"/>
      <c r="B5" s="18"/>
      <c r="C5" s="19"/>
      <c r="D5" s="19"/>
      <c r="E5" s="19"/>
      <c r="F5" s="19"/>
      <c r="G5" s="19"/>
      <c r="H5" s="19"/>
      <c r="I5" s="18"/>
      <c r="J5" s="18"/>
    </row>
    <row r="6">
      <c r="A6" s="18"/>
      <c r="B6" s="20"/>
      <c r="C6" s="21"/>
      <c r="D6" s="22"/>
      <c r="E6" s="22"/>
      <c r="F6" s="22"/>
      <c r="G6" s="22"/>
      <c r="H6" s="23"/>
      <c r="I6" s="24"/>
      <c r="J6" s="18"/>
    </row>
    <row r="7">
      <c r="A7" s="18"/>
      <c r="B7" s="20"/>
      <c r="C7" s="25"/>
      <c r="D7" s="18"/>
      <c r="E7" s="18"/>
      <c r="F7" s="18"/>
      <c r="G7" s="18"/>
      <c r="H7" s="20"/>
      <c r="I7" s="24"/>
      <c r="J7" s="18"/>
    </row>
    <row r="8">
      <c r="A8" s="18"/>
      <c r="B8" s="20"/>
      <c r="C8" s="25"/>
      <c r="D8" s="26" t="s">
        <v>66</v>
      </c>
      <c r="E8" s="27"/>
      <c r="F8" s="27"/>
      <c r="G8" s="28"/>
      <c r="H8" s="20"/>
      <c r="I8" s="24"/>
      <c r="J8" s="18"/>
    </row>
    <row r="9">
      <c r="A9" s="18"/>
      <c r="B9" s="20"/>
      <c r="C9" s="25"/>
      <c r="D9" s="29" t="s">
        <v>67</v>
      </c>
      <c r="E9" s="27"/>
      <c r="F9" s="27"/>
      <c r="G9" s="28"/>
      <c r="H9" s="20"/>
      <c r="I9" s="24"/>
      <c r="J9" s="18"/>
    </row>
    <row r="10">
      <c r="A10" s="18"/>
      <c r="B10" s="20"/>
      <c r="C10" s="25"/>
      <c r="D10" s="30"/>
      <c r="E10" s="30"/>
      <c r="F10" s="30"/>
      <c r="G10" s="30"/>
      <c r="H10" s="20"/>
      <c r="I10" s="24"/>
      <c r="J10" s="18"/>
    </row>
    <row r="11">
      <c r="A11" s="18"/>
      <c r="B11" s="20"/>
      <c r="C11" s="25"/>
      <c r="D11" s="26" t="s">
        <v>68</v>
      </c>
      <c r="E11" s="27"/>
      <c r="F11" s="27"/>
      <c r="G11" s="28"/>
      <c r="H11" s="20"/>
      <c r="I11" s="24"/>
      <c r="J11" s="18"/>
    </row>
    <row r="12">
      <c r="A12" s="18"/>
      <c r="B12" s="20"/>
      <c r="C12" s="25"/>
      <c r="D12" s="29" t="s">
        <v>69</v>
      </c>
      <c r="E12" s="27"/>
      <c r="F12" s="27"/>
      <c r="G12" s="28"/>
      <c r="H12" s="20"/>
      <c r="I12" s="24"/>
      <c r="J12" s="18"/>
    </row>
    <row r="13">
      <c r="A13" s="18"/>
      <c r="B13" s="20"/>
      <c r="C13" s="25"/>
      <c r="D13" s="18"/>
      <c r="E13" s="18"/>
      <c r="F13" s="18"/>
      <c r="G13" s="18"/>
      <c r="H13" s="20"/>
      <c r="I13" s="24"/>
      <c r="J13" s="18"/>
    </row>
    <row r="14">
      <c r="A14" s="18"/>
      <c r="B14" s="20"/>
      <c r="C14" s="25"/>
      <c r="D14" s="18"/>
      <c r="E14" s="18"/>
      <c r="F14" s="18"/>
      <c r="G14" s="18"/>
      <c r="H14" s="20"/>
      <c r="I14" s="24"/>
      <c r="J14" s="18"/>
    </row>
    <row r="15">
      <c r="A15" s="18"/>
      <c r="B15" s="20"/>
      <c r="C15" s="25"/>
      <c r="D15" s="31" t="s">
        <v>70</v>
      </c>
      <c r="E15" s="28"/>
      <c r="F15" s="31" t="s">
        <v>71</v>
      </c>
      <c r="G15" s="28"/>
      <c r="H15" s="20"/>
      <c r="I15" s="24"/>
      <c r="J15" s="18"/>
    </row>
    <row r="16">
      <c r="A16" s="18"/>
      <c r="B16" s="20"/>
      <c r="C16" s="25"/>
      <c r="D16" s="18"/>
      <c r="E16" s="18"/>
      <c r="F16" s="18"/>
      <c r="G16" s="18"/>
      <c r="H16" s="20"/>
      <c r="I16" s="24"/>
      <c r="J16" s="18"/>
    </row>
    <row r="17">
      <c r="A17" s="18"/>
      <c r="B17" s="20"/>
      <c r="C17" s="32"/>
      <c r="D17" s="19"/>
      <c r="E17" s="19"/>
      <c r="F17" s="19"/>
      <c r="G17" s="19"/>
      <c r="H17" s="33"/>
      <c r="I17" s="24"/>
      <c r="J17" s="18"/>
    </row>
    <row r="18">
      <c r="A18" s="18"/>
      <c r="B18" s="18"/>
      <c r="C18" s="34"/>
      <c r="D18" s="34"/>
      <c r="E18" s="34"/>
      <c r="F18" s="34"/>
      <c r="G18" s="34"/>
      <c r="H18" s="34"/>
      <c r="I18" s="18"/>
      <c r="J18" s="18"/>
    </row>
    <row r="19">
      <c r="A19" s="18"/>
      <c r="B19" s="18"/>
      <c r="C19" s="18"/>
      <c r="D19" s="18"/>
      <c r="E19" s="18"/>
      <c r="F19" s="18"/>
      <c r="G19" s="18"/>
      <c r="H19" s="35" t="s">
        <v>72</v>
      </c>
      <c r="I19" s="36"/>
      <c r="J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</row>
  </sheetData>
  <mergeCells count="6">
    <mergeCell ref="D8:G8"/>
    <mergeCell ref="D9:G9"/>
    <mergeCell ref="D11:G11"/>
    <mergeCell ref="D12:G12"/>
    <mergeCell ref="D15:E15"/>
    <mergeCell ref="F15:G15"/>
  </mergeCells>
  <hyperlinks>
    <hyperlink r:id="rId1" ref="D9"/>
    <hyperlink r:id="rId2" ref="D12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57.75" customHeight="1">
      <c r="A1" s="37" t="s">
        <v>2</v>
      </c>
      <c r="C1" s="6" t="s">
        <v>73</v>
      </c>
      <c r="D1" s="4" t="s">
        <v>1</v>
      </c>
      <c r="E1" s="6" t="s">
        <v>74</v>
      </c>
      <c r="F1" s="38" t="s">
        <v>75</v>
      </c>
    </row>
    <row r="2" ht="19.5" customHeight="1">
      <c r="A2" s="39">
        <v>279.0</v>
      </c>
      <c r="C2" s="7">
        <f>A2</f>
        <v>279</v>
      </c>
      <c r="D2" s="6" t="s">
        <v>3</v>
      </c>
      <c r="E2" s="7">
        <f>A3</f>
        <v>14</v>
      </c>
      <c r="F2" s="40" t="s">
        <v>76</v>
      </c>
      <c r="G2" s="7">
        <f>IFERROR(__xludf.DUMMYFUNCTION("SPLIT(F2:F3, "" "")"),113.0)</f>
        <v>113</v>
      </c>
      <c r="H2" s="7" t="str">
        <f>IFERROR(__xludf.DUMMYFUNCTION("""COMPUTED_VALUE"""),"-")</f>
        <v>-</v>
      </c>
      <c r="I2" s="7" t="str">
        <f>IFERROR(__xludf.DUMMYFUNCTION("""COMPUTED_VALUE"""),"São")</f>
        <v>São</v>
      </c>
      <c r="J2" s="7" t="str">
        <f>IFERROR(__xludf.DUMMYFUNCTION("""COMPUTED_VALUE"""),"Paulo")</f>
        <v>Paulo</v>
      </c>
    </row>
    <row r="3" ht="15.0" customHeight="1">
      <c r="A3" s="39">
        <v>14.0</v>
      </c>
      <c r="C3" s="7">
        <f>A10</f>
        <v>842</v>
      </c>
      <c r="D3" s="6" t="s">
        <v>5</v>
      </c>
      <c r="E3" s="7">
        <f>A11</f>
        <v>26</v>
      </c>
      <c r="F3" s="40" t="s">
        <v>77</v>
      </c>
      <c r="G3" s="7">
        <f>IFERROR(__xludf.DUMMYFUNCTION("SPLIT(F3:F4, "" "")"),18.0)</f>
        <v>18</v>
      </c>
      <c r="H3" s="7" t="str">
        <f>IFERROR(__xludf.DUMMYFUNCTION("""COMPUTED_VALUE"""),"-")</f>
        <v>-</v>
      </c>
      <c r="I3" s="7" t="str">
        <f>IFERROR(__xludf.DUMMYFUNCTION("""COMPUTED_VALUE"""),"Rio")</f>
        <v>Rio</v>
      </c>
      <c r="J3" s="7" t="str">
        <f>IFERROR(__xludf.DUMMYFUNCTION("""COMPUTED_VALUE"""),"de")</f>
        <v>de</v>
      </c>
      <c r="K3" s="7" t="str">
        <f>IFERROR(__xludf.DUMMYFUNCTION("""COMPUTED_VALUE"""),"Janeiro")</f>
        <v>Janeiro</v>
      </c>
    </row>
    <row r="4">
      <c r="A4" s="41">
        <v>0.05</v>
      </c>
      <c r="C4" s="7">
        <f>A14</f>
        <v>3928</v>
      </c>
      <c r="D4" s="6" t="s">
        <v>7</v>
      </c>
      <c r="E4" s="7">
        <f>A15</f>
        <v>320</v>
      </c>
      <c r="F4" s="40"/>
    </row>
    <row r="5">
      <c r="A5" s="37" t="s">
        <v>18</v>
      </c>
      <c r="C5" s="7">
        <f>A62</f>
        <v>2128</v>
      </c>
      <c r="D5" s="6" t="s">
        <v>9</v>
      </c>
      <c r="E5" s="7">
        <f>A63</f>
        <v>114</v>
      </c>
      <c r="F5" s="40"/>
    </row>
    <row r="6">
      <c r="A6" s="39">
        <v>643.0</v>
      </c>
      <c r="C6" s="7">
        <f>A86</f>
        <v>393</v>
      </c>
      <c r="D6" s="6" t="s">
        <v>11</v>
      </c>
      <c r="E6" s="7">
        <f>A87</f>
        <v>10</v>
      </c>
      <c r="F6" s="40"/>
    </row>
    <row r="7">
      <c r="A7" s="39">
        <v>34.0</v>
      </c>
      <c r="C7" s="7">
        <f>A90</f>
        <v>407</v>
      </c>
      <c r="D7" s="6" t="s">
        <v>13</v>
      </c>
      <c r="E7" s="7">
        <f>A91</f>
        <v>4</v>
      </c>
      <c r="F7" s="40"/>
    </row>
    <row r="8">
      <c r="A8" s="41">
        <v>0.053</v>
      </c>
      <c r="B8" s="6"/>
      <c r="C8" s="7">
        <f>A106</f>
        <v>67</v>
      </c>
      <c r="D8" s="6" t="s">
        <v>15</v>
      </c>
      <c r="E8" s="7">
        <f>A107</f>
        <v>2</v>
      </c>
      <c r="F8" s="40"/>
    </row>
    <row r="9">
      <c r="A9" s="37" t="s">
        <v>4</v>
      </c>
      <c r="C9" s="8"/>
      <c r="D9" s="8" t="s">
        <v>17</v>
      </c>
      <c r="E9" s="8"/>
      <c r="F9" s="40"/>
    </row>
    <row r="10">
      <c r="A10" s="39">
        <v>842.0</v>
      </c>
      <c r="C10" s="7">
        <f>A6</f>
        <v>643</v>
      </c>
      <c r="D10" s="6" t="s">
        <v>19</v>
      </c>
      <c r="E10" s="7">
        <f>A7</f>
        <v>34</v>
      </c>
      <c r="F10" s="40"/>
    </row>
    <row r="11">
      <c r="A11" s="39">
        <v>26.0</v>
      </c>
      <c r="C11" s="7">
        <f>A18</f>
        <v>2354</v>
      </c>
      <c r="D11" s="6" t="s">
        <v>21</v>
      </c>
      <c r="E11" s="7">
        <f>A19</f>
        <v>76</v>
      </c>
      <c r="F11" s="40"/>
    </row>
    <row r="12">
      <c r="A12" s="41">
        <v>0.031</v>
      </c>
      <c r="C12" s="7">
        <f>A22</f>
        <v>6726</v>
      </c>
      <c r="D12" s="6" t="s">
        <v>23</v>
      </c>
      <c r="E12" s="7">
        <f>A23</f>
        <v>390</v>
      </c>
      <c r="F12" s="40"/>
    </row>
    <row r="13">
      <c r="A13" s="37" t="s">
        <v>6</v>
      </c>
      <c r="C13" s="7">
        <f>A38</f>
        <v>2410</v>
      </c>
      <c r="D13" s="6" t="s">
        <v>25</v>
      </c>
      <c r="E13" s="7">
        <f>A39</f>
        <v>125</v>
      </c>
      <c r="F13" s="40"/>
    </row>
    <row r="14">
      <c r="A14" s="39">
        <v>3928.0</v>
      </c>
      <c r="C14" s="7">
        <f>A58</f>
        <v>543</v>
      </c>
      <c r="D14" s="6" t="s">
        <v>27</v>
      </c>
      <c r="E14" s="7">
        <f>A59</f>
        <v>50</v>
      </c>
      <c r="F14" s="40"/>
    </row>
    <row r="15">
      <c r="A15" s="39">
        <v>320.0</v>
      </c>
      <c r="C15" s="7">
        <f>A66</f>
        <v>5358</v>
      </c>
      <c r="D15" s="6" t="s">
        <v>29</v>
      </c>
      <c r="E15" s="7">
        <f>A67</f>
        <v>450</v>
      </c>
      <c r="F15" s="40"/>
    </row>
    <row r="16">
      <c r="A16" s="42">
        <v>0.081</v>
      </c>
      <c r="C16" s="7">
        <f>A70</f>
        <v>364</v>
      </c>
      <c r="D16" s="6" t="s">
        <v>31</v>
      </c>
      <c r="E16" s="7">
        <f>A71</f>
        <v>20</v>
      </c>
      <c r="F16" s="40"/>
    </row>
    <row r="17">
      <c r="A17" s="37" t="s">
        <v>20</v>
      </c>
      <c r="C17" s="7">
        <f>A74</f>
        <v>832</v>
      </c>
      <c r="D17" s="6" t="s">
        <v>33</v>
      </c>
      <c r="E17" s="7">
        <f>A75</f>
        <v>45</v>
      </c>
    </row>
    <row r="18">
      <c r="A18" s="39">
        <v>2354.0</v>
      </c>
      <c r="B18" s="6"/>
      <c r="C18" s="7">
        <f>A98</f>
        <v>197</v>
      </c>
      <c r="D18" s="6" t="s">
        <v>35</v>
      </c>
      <c r="E18" s="7">
        <f>A99</f>
        <v>10</v>
      </c>
    </row>
    <row r="19">
      <c r="A19" s="39">
        <v>76.0</v>
      </c>
      <c r="C19" s="8"/>
      <c r="D19" s="8" t="s">
        <v>37</v>
      </c>
      <c r="E19" s="8"/>
    </row>
    <row r="20">
      <c r="A20" s="42">
        <v>0.032</v>
      </c>
      <c r="C20" s="7">
        <f>A30</f>
        <v>1796</v>
      </c>
      <c r="D20" s="6" t="s">
        <v>39</v>
      </c>
      <c r="E20" s="7">
        <f>A31</f>
        <v>57</v>
      </c>
    </row>
    <row r="21">
      <c r="A21" s="37" t="s">
        <v>22</v>
      </c>
      <c r="C21" s="7">
        <f>A50</f>
        <v>1586</v>
      </c>
      <c r="D21" s="6" t="s">
        <v>41</v>
      </c>
      <c r="E21" s="7">
        <f>A51</f>
        <v>62</v>
      </c>
    </row>
    <row r="22">
      <c r="A22" s="39">
        <v>6726.0</v>
      </c>
      <c r="C22" s="7">
        <f>A82</f>
        <v>7944</v>
      </c>
      <c r="D22" s="6" t="s">
        <v>43</v>
      </c>
      <c r="E22" s="7">
        <f>A83</f>
        <v>677</v>
      </c>
    </row>
    <row r="23">
      <c r="A23" s="39">
        <v>390.0</v>
      </c>
      <c r="B23" s="6"/>
      <c r="C23" s="7">
        <f>A102</f>
        <v>21696</v>
      </c>
      <c r="D23" s="6" t="s">
        <v>45</v>
      </c>
      <c r="E23" s="7">
        <f>A103</f>
        <v>1825</v>
      </c>
    </row>
    <row r="24">
      <c r="A24" s="42">
        <v>0.058</v>
      </c>
      <c r="C24" s="8"/>
      <c r="D24" s="8" t="s">
        <v>47</v>
      </c>
      <c r="E24" s="8"/>
    </row>
    <row r="25">
      <c r="A25" s="37" t="s">
        <v>56</v>
      </c>
      <c r="C25" s="7">
        <f>A54</f>
        <v>1186</v>
      </c>
      <c r="D25" s="6" t="s">
        <v>49</v>
      </c>
      <c r="E25" s="7">
        <f>A55</f>
        <v>75</v>
      </c>
    </row>
    <row r="26">
      <c r="A26" s="39">
        <v>1146.0</v>
      </c>
      <c r="C26" s="7">
        <f>A78</f>
        <v>1228</v>
      </c>
      <c r="D26" s="6" t="s">
        <v>51</v>
      </c>
      <c r="E26" s="7">
        <f>A79</f>
        <v>42</v>
      </c>
    </row>
    <row r="27">
      <c r="A27" s="39">
        <v>27.0</v>
      </c>
      <c r="B27" s="6"/>
      <c r="C27" s="7">
        <f>A94</f>
        <v>1337</v>
      </c>
      <c r="D27" s="6" t="s">
        <v>53</v>
      </c>
      <c r="E27" s="7">
        <f>A95</f>
        <v>43</v>
      </c>
    </row>
    <row r="28">
      <c r="A28" s="42">
        <v>0.024</v>
      </c>
      <c r="C28" s="8"/>
      <c r="D28" s="8" t="s">
        <v>55</v>
      </c>
      <c r="E28" s="8"/>
    </row>
    <row r="29">
      <c r="A29" s="37" t="s">
        <v>78</v>
      </c>
      <c r="C29" s="7">
        <f>A26</f>
        <v>1146</v>
      </c>
      <c r="D29" s="6" t="s">
        <v>57</v>
      </c>
      <c r="E29" s="7">
        <f>A27</f>
        <v>27</v>
      </c>
    </row>
    <row r="30">
      <c r="A30" s="39">
        <v>1796.0</v>
      </c>
      <c r="C30" s="7">
        <f>A34</f>
        <v>616</v>
      </c>
      <c r="D30" s="6" t="s">
        <v>59</v>
      </c>
      <c r="E30" s="7">
        <f>A35</f>
        <v>26</v>
      </c>
    </row>
    <row r="31">
      <c r="A31" s="39">
        <v>57.0</v>
      </c>
      <c r="C31" s="7">
        <f>A42</f>
        <v>257</v>
      </c>
      <c r="D31" s="6" t="s">
        <v>61</v>
      </c>
      <c r="E31" s="7">
        <f>A43</f>
        <v>10</v>
      </c>
    </row>
    <row r="32">
      <c r="A32" s="41">
        <v>0.032</v>
      </c>
      <c r="B32" s="6"/>
      <c r="C32" s="7">
        <f>A46</f>
        <v>238</v>
      </c>
      <c r="D32" s="6" t="s">
        <v>63</v>
      </c>
      <c r="E32" s="7">
        <f>A47</f>
        <v>9</v>
      </c>
    </row>
    <row r="33">
      <c r="A33" s="37" t="s">
        <v>58</v>
      </c>
      <c r="C33" s="8"/>
      <c r="D33" s="8" t="s">
        <v>65</v>
      </c>
      <c r="E33" s="8"/>
    </row>
    <row r="34">
      <c r="A34" s="39">
        <v>616.0</v>
      </c>
    </row>
    <row r="35">
      <c r="A35" s="39">
        <v>26.0</v>
      </c>
    </row>
    <row r="36">
      <c r="A36" s="42">
        <v>0.042</v>
      </c>
    </row>
    <row r="37">
      <c r="A37" s="37" t="s">
        <v>24</v>
      </c>
    </row>
    <row r="38">
      <c r="A38" s="39">
        <v>2410.0</v>
      </c>
    </row>
    <row r="39">
      <c r="A39" s="39">
        <v>125.0</v>
      </c>
    </row>
    <row r="40">
      <c r="A40" s="42">
        <v>0.052</v>
      </c>
    </row>
    <row r="41">
      <c r="A41" s="37" t="s">
        <v>60</v>
      </c>
    </row>
    <row r="42">
      <c r="A42" s="39">
        <v>257.0</v>
      </c>
    </row>
    <row r="43">
      <c r="A43" s="39">
        <v>10.0</v>
      </c>
    </row>
    <row r="44">
      <c r="A44" s="41">
        <v>0.039</v>
      </c>
    </row>
    <row r="45">
      <c r="A45" s="37" t="s">
        <v>62</v>
      </c>
    </row>
    <row r="46">
      <c r="A46" s="39">
        <v>238.0</v>
      </c>
    </row>
    <row r="47">
      <c r="A47" s="39">
        <v>9.0</v>
      </c>
    </row>
    <row r="48">
      <c r="A48" s="41">
        <v>0.038</v>
      </c>
    </row>
    <row r="49">
      <c r="A49" s="37" t="s">
        <v>40</v>
      </c>
    </row>
    <row r="50">
      <c r="A50" s="39">
        <v>1586.0</v>
      </c>
    </row>
    <row r="51">
      <c r="A51" s="39">
        <v>62.0</v>
      </c>
    </row>
    <row r="52">
      <c r="A52" s="42">
        <v>0.039</v>
      </c>
    </row>
    <row r="53">
      <c r="A53" s="37" t="s">
        <v>48</v>
      </c>
    </row>
    <row r="54">
      <c r="A54" s="39">
        <v>1186.0</v>
      </c>
    </row>
    <row r="55">
      <c r="A55" s="39">
        <v>75.0</v>
      </c>
    </row>
    <row r="56">
      <c r="A56" s="42">
        <v>0.063</v>
      </c>
    </row>
    <row r="57">
      <c r="A57" s="37" t="s">
        <v>26</v>
      </c>
    </row>
    <row r="58">
      <c r="A58" s="39">
        <v>543.0</v>
      </c>
    </row>
    <row r="59">
      <c r="A59" s="39">
        <v>50.0</v>
      </c>
    </row>
    <row r="60">
      <c r="A60" s="41">
        <v>0.092</v>
      </c>
    </row>
    <row r="61">
      <c r="A61" s="37" t="s">
        <v>8</v>
      </c>
    </row>
    <row r="62">
      <c r="A62" s="39">
        <v>2128.0</v>
      </c>
    </row>
    <row r="63">
      <c r="A63" s="39">
        <v>114.0</v>
      </c>
    </row>
    <row r="64">
      <c r="A64" s="41">
        <v>0.054</v>
      </c>
    </row>
    <row r="65">
      <c r="A65" s="37" t="s">
        <v>28</v>
      </c>
    </row>
    <row r="66">
      <c r="A66" s="39">
        <v>5358.0</v>
      </c>
    </row>
    <row r="67">
      <c r="A67" s="39">
        <v>450.0</v>
      </c>
    </row>
    <row r="68">
      <c r="A68" s="42">
        <v>0.084</v>
      </c>
    </row>
    <row r="69">
      <c r="A69" s="37" t="s">
        <v>30</v>
      </c>
    </row>
    <row r="70">
      <c r="A70" s="39">
        <v>364.0</v>
      </c>
    </row>
    <row r="71">
      <c r="A71" s="39">
        <v>20.0</v>
      </c>
    </row>
    <row r="72">
      <c r="A72" s="42">
        <v>0.055</v>
      </c>
    </row>
    <row r="73">
      <c r="A73" s="37" t="s">
        <v>32</v>
      </c>
    </row>
    <row r="74">
      <c r="A74" s="39">
        <v>832.0</v>
      </c>
    </row>
    <row r="75">
      <c r="A75" s="39">
        <v>45.0</v>
      </c>
    </row>
    <row r="76">
      <c r="A76" s="42">
        <v>0.054</v>
      </c>
    </row>
    <row r="77">
      <c r="A77" s="37" t="s">
        <v>50</v>
      </c>
    </row>
    <row r="78">
      <c r="A78" s="39">
        <v>1228.0</v>
      </c>
    </row>
    <row r="79">
      <c r="A79" s="39">
        <v>42.0</v>
      </c>
    </row>
    <row r="80">
      <c r="A80" s="42">
        <v>0.034</v>
      </c>
    </row>
    <row r="81">
      <c r="A81" s="37" t="s">
        <v>42</v>
      </c>
    </row>
    <row r="82">
      <c r="A82" s="39">
        <v>7944.0</v>
      </c>
    </row>
    <row r="83">
      <c r="A83" s="39">
        <v>677.0</v>
      </c>
    </row>
    <row r="84">
      <c r="A84" s="42">
        <v>0.085</v>
      </c>
    </row>
    <row r="85">
      <c r="A85" s="37" t="s">
        <v>10</v>
      </c>
    </row>
    <row r="86">
      <c r="A86" s="39">
        <v>393.0</v>
      </c>
    </row>
    <row r="87">
      <c r="A87" s="39">
        <v>10.0</v>
      </c>
    </row>
    <row r="88">
      <c r="A88" s="41">
        <v>0.025</v>
      </c>
    </row>
    <row r="89">
      <c r="A89" s="37" t="s">
        <v>12</v>
      </c>
    </row>
    <row r="90">
      <c r="A90" s="39">
        <v>407.0</v>
      </c>
    </row>
    <row r="91">
      <c r="A91" s="39">
        <v>4.0</v>
      </c>
    </row>
    <row r="92">
      <c r="A92" s="41">
        <v>0.01</v>
      </c>
    </row>
    <row r="93">
      <c r="A93" s="37" t="s">
        <v>52</v>
      </c>
    </row>
    <row r="94">
      <c r="A94" s="39">
        <v>1337.0</v>
      </c>
    </row>
    <row r="95">
      <c r="A95" s="39">
        <v>43.0</v>
      </c>
    </row>
    <row r="96">
      <c r="A96" s="42">
        <v>0.032</v>
      </c>
    </row>
    <row r="97">
      <c r="A97" s="37" t="s">
        <v>34</v>
      </c>
    </row>
    <row r="98">
      <c r="A98" s="39">
        <v>197.0</v>
      </c>
    </row>
    <row r="99">
      <c r="A99" s="39">
        <v>10.0</v>
      </c>
    </row>
    <row r="100">
      <c r="A100" s="41">
        <v>0.051</v>
      </c>
    </row>
    <row r="101">
      <c r="A101" s="37" t="s">
        <v>44</v>
      </c>
    </row>
    <row r="102">
      <c r="A102" s="39">
        <v>21696.0</v>
      </c>
    </row>
    <row r="103">
      <c r="A103" s="39">
        <v>1825.0</v>
      </c>
    </row>
    <row r="104">
      <c r="A104" s="42">
        <v>0.084</v>
      </c>
    </row>
    <row r="105">
      <c r="A105" s="37" t="s">
        <v>14</v>
      </c>
    </row>
    <row r="106">
      <c r="A106" s="39">
        <v>67.0</v>
      </c>
    </row>
    <row r="107">
      <c r="A107" s="39">
        <v>2.0</v>
      </c>
    </row>
    <row r="108">
      <c r="A108" s="41">
        <v>0.03</v>
      </c>
    </row>
  </sheetData>
  <conditionalFormatting sqref="B8 C9:E9 C19:E19 C24:E24 B27 C28:E28 C33:E33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4" width="14.43"/>
    <col hidden="1" min="6" max="8" width="14.43"/>
  </cols>
  <sheetData>
    <row r="1">
      <c r="A1" s="6" t="s">
        <v>79</v>
      </c>
      <c r="B1" s="6" t="s">
        <v>80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</row>
    <row r="2">
      <c r="A2" s="6" t="s">
        <v>91</v>
      </c>
      <c r="B2" s="6" t="s">
        <v>92</v>
      </c>
      <c r="C2" s="6">
        <v>38.0</v>
      </c>
      <c r="D2" s="6">
        <v>92.68</v>
      </c>
      <c r="E2" s="6">
        <v>0.0</v>
      </c>
      <c r="F2" s="6">
        <v>0.0</v>
      </c>
      <c r="G2" s="6">
        <v>3.0</v>
      </c>
      <c r="H2" s="6">
        <v>7.32</v>
      </c>
      <c r="I2" s="6">
        <v>0.0</v>
      </c>
      <c r="J2" s="6">
        <v>0.0</v>
      </c>
      <c r="K2" s="6">
        <v>41.0</v>
      </c>
      <c r="L2" s="6" t="s">
        <v>93</v>
      </c>
    </row>
    <row r="3">
      <c r="A3" s="6" t="s">
        <v>91</v>
      </c>
      <c r="B3" s="6" t="s">
        <v>94</v>
      </c>
      <c r="C3" s="6">
        <v>8.0</v>
      </c>
      <c r="D3" s="6">
        <v>100.0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8.0</v>
      </c>
      <c r="L3" s="6" t="s">
        <v>93</v>
      </c>
    </row>
    <row r="4">
      <c r="A4" s="6" t="s">
        <v>91</v>
      </c>
      <c r="B4" s="6" t="s">
        <v>95</v>
      </c>
      <c r="C4" s="6">
        <v>7.0</v>
      </c>
      <c r="D4" s="6">
        <v>25.93</v>
      </c>
      <c r="E4" s="6">
        <v>1.0</v>
      </c>
      <c r="F4" s="6">
        <v>3.7</v>
      </c>
      <c r="G4" s="6">
        <v>19.0</v>
      </c>
      <c r="H4" s="6">
        <v>70.37</v>
      </c>
      <c r="I4" s="6">
        <v>0.0</v>
      </c>
      <c r="J4" s="6">
        <v>0.0</v>
      </c>
      <c r="K4" s="6">
        <v>27.0</v>
      </c>
      <c r="L4" s="6" t="s">
        <v>93</v>
      </c>
    </row>
    <row r="5">
      <c r="A5" s="6" t="s">
        <v>91</v>
      </c>
      <c r="B5" s="6" t="s">
        <v>96</v>
      </c>
      <c r="C5" s="6">
        <v>5.0</v>
      </c>
      <c r="D5" s="6">
        <v>100.0</v>
      </c>
      <c r="E5" s="6">
        <v>0.0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5.0</v>
      </c>
      <c r="L5" s="6" t="s">
        <v>93</v>
      </c>
    </row>
    <row r="6">
      <c r="A6" s="6" t="s">
        <v>91</v>
      </c>
      <c r="B6" s="6" t="s">
        <v>97</v>
      </c>
      <c r="C6" s="6">
        <v>21.0</v>
      </c>
      <c r="D6" s="6">
        <v>48.84</v>
      </c>
      <c r="E6" s="6">
        <v>0.0</v>
      </c>
      <c r="F6" s="6">
        <v>0.0</v>
      </c>
      <c r="G6" s="6">
        <v>22.0</v>
      </c>
      <c r="H6" s="6">
        <v>51.16</v>
      </c>
      <c r="I6" s="6">
        <v>0.0</v>
      </c>
      <c r="J6" s="6">
        <v>0.0</v>
      </c>
      <c r="K6" s="6">
        <v>43.0</v>
      </c>
      <c r="L6" s="6" t="s">
        <v>93</v>
      </c>
    </row>
    <row r="7">
      <c r="A7" s="6" t="s">
        <v>91</v>
      </c>
      <c r="B7" s="6" t="s">
        <v>98</v>
      </c>
      <c r="C7" s="6">
        <v>6.0</v>
      </c>
      <c r="D7" s="6">
        <v>100.0</v>
      </c>
      <c r="E7" s="6">
        <v>0.0</v>
      </c>
      <c r="F7" s="6">
        <v>0.0</v>
      </c>
      <c r="G7" s="6">
        <v>0.0</v>
      </c>
      <c r="H7" s="6">
        <v>0.0</v>
      </c>
      <c r="I7" s="6">
        <v>0.0</v>
      </c>
      <c r="J7" s="6">
        <v>0.0</v>
      </c>
      <c r="K7" s="6">
        <v>6.0</v>
      </c>
      <c r="L7" s="6" t="s">
        <v>93</v>
      </c>
    </row>
    <row r="8">
      <c r="A8" s="6" t="s">
        <v>91</v>
      </c>
      <c r="B8" s="6" t="s">
        <v>99</v>
      </c>
      <c r="C8" s="6">
        <v>11.0</v>
      </c>
      <c r="D8" s="6">
        <v>100.0</v>
      </c>
      <c r="E8" s="6">
        <v>0.0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11.0</v>
      </c>
      <c r="L8" s="6" t="s">
        <v>93</v>
      </c>
    </row>
    <row r="9">
      <c r="A9" s="6" t="s">
        <v>100</v>
      </c>
      <c r="B9" s="6" t="s">
        <v>16</v>
      </c>
      <c r="C9" s="6">
        <v>96.0</v>
      </c>
      <c r="D9" s="6">
        <v>68.09</v>
      </c>
      <c r="E9" s="6">
        <v>1.0</v>
      </c>
      <c r="F9" s="6">
        <v>0.71</v>
      </c>
      <c r="G9" s="6">
        <v>44.0</v>
      </c>
      <c r="H9" s="6">
        <v>31.21</v>
      </c>
      <c r="I9" s="6">
        <v>0.0</v>
      </c>
      <c r="J9" s="6">
        <v>0.0</v>
      </c>
      <c r="K9" s="6">
        <v>141.0</v>
      </c>
      <c r="L9" s="6" t="s">
        <v>101</v>
      </c>
    </row>
    <row r="10">
      <c r="A10" s="6" t="s">
        <v>91</v>
      </c>
      <c r="B10" s="6" t="s">
        <v>102</v>
      </c>
      <c r="C10" s="6">
        <v>52.0</v>
      </c>
      <c r="D10" s="6">
        <v>86.67</v>
      </c>
      <c r="E10" s="6">
        <v>0.0</v>
      </c>
      <c r="F10" s="6">
        <v>0.0</v>
      </c>
      <c r="G10" s="6">
        <v>8.0</v>
      </c>
      <c r="H10" s="6">
        <v>13.33</v>
      </c>
      <c r="I10" s="6">
        <v>0.0</v>
      </c>
      <c r="J10" s="6">
        <v>0.0</v>
      </c>
      <c r="K10" s="6">
        <v>60.0</v>
      </c>
      <c r="L10" s="6" t="s">
        <v>93</v>
      </c>
    </row>
    <row r="11">
      <c r="A11" s="6" t="s">
        <v>91</v>
      </c>
      <c r="B11" s="6" t="s">
        <v>103</v>
      </c>
      <c r="C11" s="6">
        <v>14.0</v>
      </c>
      <c r="D11" s="6">
        <v>77.78</v>
      </c>
      <c r="E11" s="6">
        <v>0.0</v>
      </c>
      <c r="F11" s="6">
        <v>0.0</v>
      </c>
      <c r="G11" s="6">
        <v>4.0</v>
      </c>
      <c r="H11" s="6">
        <v>22.22</v>
      </c>
      <c r="I11" s="6">
        <v>0.0</v>
      </c>
      <c r="J11" s="6">
        <v>0.0</v>
      </c>
      <c r="K11" s="6">
        <v>18.0</v>
      </c>
      <c r="L11" s="6" t="s">
        <v>93</v>
      </c>
    </row>
    <row r="12">
      <c r="A12" s="6" t="s">
        <v>91</v>
      </c>
      <c r="B12" s="6" t="s">
        <v>104</v>
      </c>
      <c r="C12" s="6">
        <v>211.0</v>
      </c>
      <c r="D12" s="6">
        <v>67.85</v>
      </c>
      <c r="E12" s="6">
        <v>5.0</v>
      </c>
      <c r="F12" s="6">
        <v>1.61</v>
      </c>
      <c r="G12" s="6">
        <v>95.0</v>
      </c>
      <c r="H12" s="6">
        <v>30.55</v>
      </c>
      <c r="I12" s="6">
        <v>0.0</v>
      </c>
      <c r="J12" s="6">
        <v>0.0</v>
      </c>
      <c r="K12" s="6">
        <v>311.0</v>
      </c>
      <c r="L12" s="6" t="s">
        <v>93</v>
      </c>
    </row>
    <row r="13">
      <c r="A13" s="6" t="s">
        <v>91</v>
      </c>
      <c r="B13" s="6" t="s">
        <v>105</v>
      </c>
      <c r="C13" s="6">
        <v>72.0</v>
      </c>
      <c r="D13" s="6">
        <v>76.6</v>
      </c>
      <c r="E13" s="6">
        <v>1.0</v>
      </c>
      <c r="F13" s="6">
        <v>1.06</v>
      </c>
      <c r="G13" s="6">
        <v>21.0</v>
      </c>
      <c r="H13" s="6">
        <v>22.34</v>
      </c>
      <c r="I13" s="6">
        <v>0.0</v>
      </c>
      <c r="J13" s="6">
        <v>0.0</v>
      </c>
      <c r="K13" s="6">
        <v>94.0</v>
      </c>
      <c r="L13" s="6" t="s">
        <v>93</v>
      </c>
    </row>
    <row r="14">
      <c r="A14" s="6" t="s">
        <v>91</v>
      </c>
      <c r="B14" s="6" t="s">
        <v>106</v>
      </c>
      <c r="C14" s="6">
        <v>48.0</v>
      </c>
      <c r="D14" s="6">
        <v>76.19</v>
      </c>
      <c r="E14" s="6">
        <v>0.0</v>
      </c>
      <c r="F14" s="6">
        <v>0.0</v>
      </c>
      <c r="G14" s="6">
        <v>15.0</v>
      </c>
      <c r="H14" s="6">
        <v>23.81</v>
      </c>
      <c r="I14" s="6">
        <v>0.0</v>
      </c>
      <c r="J14" s="6">
        <v>0.0</v>
      </c>
      <c r="K14" s="6">
        <v>63.0</v>
      </c>
      <c r="L14" s="6" t="s">
        <v>93</v>
      </c>
    </row>
    <row r="15">
      <c r="A15" s="6" t="s">
        <v>91</v>
      </c>
      <c r="B15" s="6" t="s">
        <v>107</v>
      </c>
      <c r="C15" s="6">
        <v>71.0</v>
      </c>
      <c r="D15" s="6">
        <v>59.17</v>
      </c>
      <c r="E15" s="6">
        <v>16.0</v>
      </c>
      <c r="F15" s="6">
        <v>13.33</v>
      </c>
      <c r="G15" s="6">
        <v>33.0</v>
      </c>
      <c r="H15" s="6">
        <v>27.5</v>
      </c>
      <c r="I15" s="6">
        <v>0.0</v>
      </c>
      <c r="J15" s="6">
        <v>0.0</v>
      </c>
      <c r="K15" s="6">
        <v>120.0</v>
      </c>
      <c r="L15" s="6" t="s">
        <v>93</v>
      </c>
    </row>
    <row r="16">
      <c r="A16" s="6" t="s">
        <v>91</v>
      </c>
      <c r="B16" s="6" t="s">
        <v>108</v>
      </c>
      <c r="C16" s="6">
        <v>34.0</v>
      </c>
      <c r="D16" s="6">
        <v>61.82</v>
      </c>
      <c r="E16" s="6">
        <v>1.0</v>
      </c>
      <c r="F16" s="6">
        <v>1.82</v>
      </c>
      <c r="G16" s="6">
        <v>20.0</v>
      </c>
      <c r="H16" s="6">
        <v>36.36</v>
      </c>
      <c r="I16" s="6">
        <v>0.0</v>
      </c>
      <c r="J16" s="6">
        <v>0.0</v>
      </c>
      <c r="K16" s="6">
        <v>55.0</v>
      </c>
      <c r="L16" s="6" t="s">
        <v>93</v>
      </c>
    </row>
    <row r="17">
      <c r="A17" s="6" t="s">
        <v>91</v>
      </c>
      <c r="B17" s="6" t="s">
        <v>109</v>
      </c>
      <c r="C17" s="6">
        <v>7.0</v>
      </c>
      <c r="D17" s="6">
        <v>30.43</v>
      </c>
      <c r="E17" s="6">
        <v>4.0</v>
      </c>
      <c r="F17" s="6">
        <v>17.39</v>
      </c>
      <c r="G17" s="6">
        <v>12.0</v>
      </c>
      <c r="H17" s="6">
        <v>52.17</v>
      </c>
      <c r="I17" s="6">
        <v>0.0</v>
      </c>
      <c r="J17" s="6">
        <v>0.0</v>
      </c>
      <c r="K17" s="6">
        <v>23.0</v>
      </c>
      <c r="L17" s="6" t="s">
        <v>93</v>
      </c>
    </row>
    <row r="18">
      <c r="A18" s="6" t="s">
        <v>91</v>
      </c>
      <c r="B18" s="6" t="s">
        <v>110</v>
      </c>
      <c r="C18" s="6">
        <v>375.0</v>
      </c>
      <c r="D18" s="6">
        <v>85.81</v>
      </c>
      <c r="E18" s="6">
        <v>3.0</v>
      </c>
      <c r="F18" s="6">
        <v>0.69</v>
      </c>
      <c r="G18" s="6">
        <v>59.0</v>
      </c>
      <c r="H18" s="6">
        <v>13.5</v>
      </c>
      <c r="I18" s="6">
        <v>0.0</v>
      </c>
      <c r="J18" s="6">
        <v>0.0</v>
      </c>
      <c r="K18" s="6">
        <v>437.0</v>
      </c>
      <c r="L18" s="6" t="s">
        <v>111</v>
      </c>
    </row>
    <row r="19">
      <c r="A19" s="6" t="s">
        <v>100</v>
      </c>
      <c r="B19" s="6" t="s">
        <v>36</v>
      </c>
      <c r="C19" s="6">
        <v>884.0</v>
      </c>
      <c r="D19" s="6">
        <v>74.85</v>
      </c>
      <c r="E19" s="6">
        <v>30.0</v>
      </c>
      <c r="F19" s="6">
        <v>2.54</v>
      </c>
      <c r="G19" s="6">
        <v>267.0</v>
      </c>
      <c r="H19" s="6">
        <v>22.61</v>
      </c>
      <c r="I19" s="6">
        <v>0.0</v>
      </c>
      <c r="J19" s="6">
        <v>0.0</v>
      </c>
      <c r="K19" s="43">
        <v>1181.0</v>
      </c>
      <c r="L19" s="6" t="s">
        <v>101</v>
      </c>
    </row>
    <row r="20">
      <c r="A20" s="6" t="s">
        <v>91</v>
      </c>
      <c r="B20" s="6" t="s">
        <v>112</v>
      </c>
      <c r="C20" s="6">
        <v>563.0</v>
      </c>
      <c r="D20" s="6">
        <v>84.16</v>
      </c>
      <c r="E20" s="6">
        <v>7.0</v>
      </c>
      <c r="F20" s="6">
        <v>1.05</v>
      </c>
      <c r="G20" s="6">
        <v>99.0</v>
      </c>
      <c r="H20" s="6">
        <v>14.8</v>
      </c>
      <c r="I20" s="6">
        <v>0.0</v>
      </c>
      <c r="J20" s="6">
        <v>0.0</v>
      </c>
      <c r="K20" s="6">
        <v>669.0</v>
      </c>
      <c r="L20" s="6" t="s">
        <v>93</v>
      </c>
    </row>
    <row r="21">
      <c r="A21" s="6" t="s">
        <v>91</v>
      </c>
      <c r="B21" s="6" t="s">
        <v>113</v>
      </c>
      <c r="C21" s="6">
        <v>69.0</v>
      </c>
      <c r="D21" s="6">
        <v>75.82</v>
      </c>
      <c r="E21" s="6">
        <v>1.0</v>
      </c>
      <c r="F21" s="6">
        <v>1.1</v>
      </c>
      <c r="G21" s="6">
        <v>21.0</v>
      </c>
      <c r="H21" s="6">
        <v>23.08</v>
      </c>
      <c r="I21" s="6">
        <v>0.0</v>
      </c>
      <c r="J21" s="6">
        <v>0.0</v>
      </c>
      <c r="K21" s="6">
        <v>91.0</v>
      </c>
      <c r="L21" s="6" t="s">
        <v>93</v>
      </c>
    </row>
    <row r="22">
      <c r="A22" s="6" t="s">
        <v>91</v>
      </c>
      <c r="B22" s="6" t="s">
        <v>114</v>
      </c>
      <c r="C22" s="6">
        <v>859.0</v>
      </c>
      <c r="D22" s="6">
        <v>79.1</v>
      </c>
      <c r="E22" s="6">
        <v>33.0</v>
      </c>
      <c r="F22" s="6">
        <v>3.04</v>
      </c>
      <c r="G22" s="6">
        <v>194.0</v>
      </c>
      <c r="H22" s="6">
        <v>17.86</v>
      </c>
      <c r="I22" s="6">
        <v>0.0</v>
      </c>
      <c r="J22" s="6">
        <v>0.0</v>
      </c>
      <c r="K22" s="43">
        <v>1086.0</v>
      </c>
      <c r="L22" s="6" t="s">
        <v>111</v>
      </c>
    </row>
    <row r="23">
      <c r="A23" s="6" t="s">
        <v>91</v>
      </c>
      <c r="B23" s="6" t="s">
        <v>115</v>
      </c>
      <c r="C23" s="43">
        <v>5047.0</v>
      </c>
      <c r="D23" s="6">
        <v>85.25</v>
      </c>
      <c r="E23" s="6">
        <v>164.0</v>
      </c>
      <c r="F23" s="6">
        <v>2.77</v>
      </c>
      <c r="G23" s="6">
        <v>709.0</v>
      </c>
      <c r="H23" s="6">
        <v>11.98</v>
      </c>
      <c r="I23" s="6">
        <v>0.0</v>
      </c>
      <c r="J23" s="6">
        <v>0.0</v>
      </c>
      <c r="K23" s="43">
        <v>5920.0</v>
      </c>
      <c r="L23" s="6" t="s">
        <v>111</v>
      </c>
    </row>
    <row r="24">
      <c r="A24" s="6" t="s">
        <v>100</v>
      </c>
      <c r="B24" s="6" t="s">
        <v>46</v>
      </c>
      <c r="C24" s="43">
        <v>6538.0</v>
      </c>
      <c r="D24" s="6">
        <v>84.19</v>
      </c>
      <c r="E24" s="6">
        <v>205.0</v>
      </c>
      <c r="F24" s="6">
        <v>2.64</v>
      </c>
      <c r="G24" s="43">
        <v>1023.0</v>
      </c>
      <c r="H24" s="6">
        <v>13.17</v>
      </c>
      <c r="I24" s="6">
        <v>0.0</v>
      </c>
      <c r="J24" s="6">
        <v>0.0</v>
      </c>
      <c r="K24" s="43">
        <v>7766.0</v>
      </c>
      <c r="L24" s="6" t="s">
        <v>101</v>
      </c>
    </row>
    <row r="25">
      <c r="A25" s="6" t="s">
        <v>91</v>
      </c>
      <c r="B25" s="6" t="s">
        <v>116</v>
      </c>
      <c r="C25" s="6">
        <v>240.0</v>
      </c>
      <c r="D25" s="6">
        <v>73.17</v>
      </c>
      <c r="E25" s="6">
        <v>6.0</v>
      </c>
      <c r="F25" s="6">
        <v>1.83</v>
      </c>
      <c r="G25" s="6">
        <v>82.0</v>
      </c>
      <c r="H25" s="6">
        <v>25.0</v>
      </c>
      <c r="I25" s="6">
        <v>0.0</v>
      </c>
      <c r="J25" s="6">
        <v>0.0</v>
      </c>
      <c r="K25" s="6">
        <v>328.0</v>
      </c>
      <c r="L25" s="6" t="s">
        <v>93</v>
      </c>
    </row>
    <row r="26">
      <c r="A26" s="6" t="s">
        <v>91</v>
      </c>
      <c r="B26" s="6" t="s">
        <v>117</v>
      </c>
      <c r="C26" s="6">
        <v>220.0</v>
      </c>
      <c r="D26" s="6">
        <v>78.01</v>
      </c>
      <c r="E26" s="6">
        <v>7.0</v>
      </c>
      <c r="F26" s="6">
        <v>2.48</v>
      </c>
      <c r="G26" s="6">
        <v>55.0</v>
      </c>
      <c r="H26" s="6">
        <v>19.5</v>
      </c>
      <c r="I26" s="6">
        <v>0.0</v>
      </c>
      <c r="J26" s="6">
        <v>0.0</v>
      </c>
      <c r="K26" s="6">
        <v>282.0</v>
      </c>
      <c r="L26" s="6" t="s">
        <v>93</v>
      </c>
    </row>
    <row r="27">
      <c r="A27" s="6" t="s">
        <v>91</v>
      </c>
      <c r="B27" s="6" t="s">
        <v>118</v>
      </c>
      <c r="C27" s="6">
        <v>300.0</v>
      </c>
      <c r="D27" s="6">
        <v>56.93</v>
      </c>
      <c r="E27" s="6">
        <v>10.0</v>
      </c>
      <c r="F27" s="6">
        <v>1.9</v>
      </c>
      <c r="G27" s="6">
        <v>217.0</v>
      </c>
      <c r="H27" s="6">
        <v>41.18</v>
      </c>
      <c r="I27" s="6">
        <v>0.0</v>
      </c>
      <c r="J27" s="6">
        <v>0.0</v>
      </c>
      <c r="K27" s="6">
        <v>527.0</v>
      </c>
      <c r="L27" s="6" t="s">
        <v>93</v>
      </c>
    </row>
    <row r="28">
      <c r="A28" s="6" t="s">
        <v>100</v>
      </c>
      <c r="B28" s="6" t="s">
        <v>54</v>
      </c>
      <c r="C28" s="6">
        <v>760.0</v>
      </c>
      <c r="D28" s="6">
        <v>66.84</v>
      </c>
      <c r="E28" s="6">
        <v>23.0</v>
      </c>
      <c r="F28" s="6">
        <v>2.02</v>
      </c>
      <c r="G28" s="6">
        <v>354.0</v>
      </c>
      <c r="H28" s="6">
        <v>31.13</v>
      </c>
      <c r="I28" s="6">
        <v>0.0</v>
      </c>
      <c r="J28" s="6">
        <v>0.0</v>
      </c>
      <c r="K28" s="43">
        <v>1137.0</v>
      </c>
      <c r="L28" s="6" t="s">
        <v>101</v>
      </c>
    </row>
    <row r="29">
      <c r="A29" s="6" t="s">
        <v>91</v>
      </c>
      <c r="B29" s="6" t="s">
        <v>119</v>
      </c>
      <c r="C29" s="6">
        <v>44.0</v>
      </c>
      <c r="D29" s="6">
        <v>47.31</v>
      </c>
      <c r="E29" s="6">
        <v>4.0</v>
      </c>
      <c r="F29" s="6">
        <v>4.3</v>
      </c>
      <c r="G29" s="6">
        <v>45.0</v>
      </c>
      <c r="H29" s="6">
        <v>48.39</v>
      </c>
      <c r="I29" s="6">
        <v>0.0</v>
      </c>
      <c r="J29" s="6">
        <v>0.0</v>
      </c>
      <c r="K29" s="6">
        <v>93.0</v>
      </c>
      <c r="L29" s="6" t="s">
        <v>93</v>
      </c>
    </row>
    <row r="30">
      <c r="A30" s="6" t="s">
        <v>91</v>
      </c>
      <c r="B30" s="6" t="s">
        <v>120</v>
      </c>
      <c r="C30" s="6">
        <v>23.0</v>
      </c>
      <c r="D30" s="6">
        <v>76.67</v>
      </c>
      <c r="E30" s="6">
        <v>0.0</v>
      </c>
      <c r="F30" s="6">
        <v>0.0</v>
      </c>
      <c r="G30" s="6">
        <v>7.0</v>
      </c>
      <c r="H30" s="6">
        <v>23.33</v>
      </c>
      <c r="I30" s="6">
        <v>0.0</v>
      </c>
      <c r="J30" s="6">
        <v>0.0</v>
      </c>
      <c r="K30" s="6">
        <v>30.0</v>
      </c>
      <c r="L30" s="6" t="s">
        <v>93</v>
      </c>
    </row>
    <row r="31">
      <c r="A31" s="6" t="s">
        <v>91</v>
      </c>
      <c r="B31" s="6" t="s">
        <v>121</v>
      </c>
      <c r="C31" s="6">
        <v>221.0</v>
      </c>
      <c r="D31" s="6">
        <v>78.65</v>
      </c>
      <c r="E31" s="6">
        <v>6.0</v>
      </c>
      <c r="F31" s="6">
        <v>2.14</v>
      </c>
      <c r="G31" s="6">
        <v>54.0</v>
      </c>
      <c r="H31" s="6">
        <v>19.22</v>
      </c>
      <c r="I31" s="6">
        <v>0.0</v>
      </c>
      <c r="J31" s="6">
        <v>0.0</v>
      </c>
      <c r="K31" s="6">
        <v>281.0</v>
      </c>
      <c r="L31" s="6" t="s">
        <v>93</v>
      </c>
    </row>
    <row r="32">
      <c r="A32" s="6" t="s">
        <v>91</v>
      </c>
      <c r="B32" s="6" t="s">
        <v>122</v>
      </c>
      <c r="C32" s="6">
        <v>253.0</v>
      </c>
      <c r="D32" s="6">
        <v>68.38</v>
      </c>
      <c r="E32" s="6">
        <v>21.0</v>
      </c>
      <c r="F32" s="6">
        <v>5.68</v>
      </c>
      <c r="G32" s="6">
        <v>96.0</v>
      </c>
      <c r="H32" s="6">
        <v>25.95</v>
      </c>
      <c r="I32" s="6">
        <v>0.0</v>
      </c>
      <c r="J32" s="6">
        <v>0.0</v>
      </c>
      <c r="K32" s="6">
        <v>370.0</v>
      </c>
      <c r="L32" s="6" t="s">
        <v>93</v>
      </c>
    </row>
    <row r="33">
      <c r="A33" s="6" t="s">
        <v>100</v>
      </c>
      <c r="B33" s="6" t="s">
        <v>64</v>
      </c>
      <c r="C33" s="6">
        <v>541.0</v>
      </c>
      <c r="D33" s="6">
        <v>69.9</v>
      </c>
      <c r="E33" s="6">
        <v>31.0</v>
      </c>
      <c r="F33" s="6">
        <v>4.01</v>
      </c>
      <c r="G33" s="6">
        <v>202.0</v>
      </c>
      <c r="H33" s="6">
        <v>26.1</v>
      </c>
      <c r="I33" s="6">
        <v>0.0</v>
      </c>
      <c r="J33" s="6">
        <v>0.0</v>
      </c>
      <c r="K33" s="6">
        <v>774.0</v>
      </c>
      <c r="L33" s="6" t="s">
        <v>101</v>
      </c>
    </row>
    <row r="34">
      <c r="A34" s="6" t="s">
        <v>123</v>
      </c>
      <c r="B34" s="6" t="s">
        <v>0</v>
      </c>
      <c r="C34" s="43">
        <v>8819.0</v>
      </c>
      <c r="D34" s="6">
        <v>80.18</v>
      </c>
      <c r="E34" s="6">
        <v>290.0</v>
      </c>
      <c r="F34" s="6">
        <v>2.64</v>
      </c>
      <c r="G34" s="43">
        <v>1890.0</v>
      </c>
      <c r="H34" s="6">
        <v>17.18</v>
      </c>
      <c r="I34" s="6">
        <v>0.0</v>
      </c>
      <c r="J34" s="6">
        <v>0.0</v>
      </c>
      <c r="K34" s="43">
        <v>10999.0</v>
      </c>
      <c r="L34" s="6" t="s">
        <v>101</v>
      </c>
    </row>
    <row r="36">
      <c r="A36" s="6" t="s">
        <v>124</v>
      </c>
    </row>
    <row r="37">
      <c r="A37" s="6" t="s">
        <v>125</v>
      </c>
    </row>
    <row r="38">
      <c r="A38" s="6" t="s">
        <v>126</v>
      </c>
    </row>
    <row r="40">
      <c r="A40" s="6" t="s">
        <v>127</v>
      </c>
    </row>
    <row r="41">
      <c r="A41" s="6" t="s">
        <v>128</v>
      </c>
    </row>
    <row r="42">
      <c r="A42" s="6" t="s">
        <v>129</v>
      </c>
    </row>
  </sheetData>
  <drawing r:id="rId1"/>
</worksheet>
</file>