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2F871E9B-6327-430B-86C6-93B4E647C03D}" xr6:coauthVersionLast="47" xr6:coauthVersionMax="47" xr10:uidLastSave="{00000000-0000-0000-0000-000000000000}"/>
  <bookViews>
    <workbookView xWindow="28680" yWindow="-120" windowWidth="20730" windowHeight="11310" xr2:uid="{4157289D-46B4-428C-B3A9-8A8871264A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D16" i="1"/>
  <c r="O3" i="1"/>
  <c r="I3" i="1"/>
  <c r="O11" i="1"/>
  <c r="O10" i="1"/>
  <c r="O9" i="1"/>
  <c r="I8" i="1"/>
  <c r="I9" i="1" s="1"/>
  <c r="I7" i="1"/>
  <c r="I6" i="1"/>
  <c r="I28" i="1"/>
  <c r="I27" i="1"/>
  <c r="I26" i="1"/>
  <c r="I22" i="1"/>
  <c r="D29" i="1"/>
  <c r="D27" i="1"/>
  <c r="D26" i="1"/>
  <c r="D25" i="1"/>
  <c r="D24" i="1"/>
  <c r="D23" i="1"/>
  <c r="D21" i="1"/>
  <c r="D20" i="1"/>
  <c r="D19" i="1"/>
  <c r="D15" i="1"/>
  <c r="I12" i="1"/>
  <c r="I11" i="1"/>
  <c r="I10" i="1"/>
  <c r="O8" i="1"/>
  <c r="O7" i="1"/>
  <c r="O6" i="1"/>
  <c r="O2" i="1"/>
  <c r="I15" i="1"/>
  <c r="I2" i="1"/>
  <c r="D9" i="1"/>
  <c r="D8" i="1"/>
  <c r="D7" i="1"/>
  <c r="D3" i="1"/>
  <c r="D2" i="1"/>
  <c r="D6" i="1"/>
  <c r="O12" i="1" l="1"/>
  <c r="I24" i="1"/>
  <c r="D28" i="1"/>
  <c r="D22" i="1"/>
  <c r="I13" i="1"/>
  <c r="D17" i="1"/>
  <c r="O4" i="1"/>
  <c r="D4" i="1"/>
  <c r="I4" i="1"/>
</calcChain>
</file>

<file path=xl/sharedStrings.xml><?xml version="1.0" encoding="utf-8"?>
<sst xmlns="http://schemas.openxmlformats.org/spreadsheetml/2006/main" count="47" uniqueCount="31">
  <si>
    <t>DC´s</t>
  </si>
  <si>
    <t>Slots</t>
  </si>
  <si>
    <t>Coincidências</t>
  </si>
  <si>
    <t>5.86 x 6.22</t>
  </si>
  <si>
    <t>5.86 x 7.65</t>
  </si>
  <si>
    <t>5.98 x 9.02</t>
  </si>
  <si>
    <t>5.86 x 10.98</t>
  </si>
  <si>
    <t>5.86 x 5.86</t>
  </si>
  <si>
    <t>Encontros por slot</t>
  </si>
  <si>
    <t>6.22 x 6.22</t>
  </si>
  <si>
    <t>6.22 x 7.65</t>
  </si>
  <si>
    <t>6.22 x 9.02</t>
  </si>
  <si>
    <t>6.22 x 10.98</t>
  </si>
  <si>
    <t>6.22 x 12.32</t>
  </si>
  <si>
    <t>SEM</t>
  </si>
  <si>
    <t>FECHAMENTO</t>
  </si>
  <si>
    <t>ROTAÇÃO</t>
  </si>
  <si>
    <t>7.65 X 7.65</t>
  </si>
  <si>
    <t xml:space="preserve"> 7.65 X 9.02</t>
  </si>
  <si>
    <t>7.65 X 10.98</t>
  </si>
  <si>
    <t>7.65 X 12.32</t>
  </si>
  <si>
    <t>7.65 X 14.03</t>
  </si>
  <si>
    <t>9.02 x 9.02</t>
  </si>
  <si>
    <t>9.02 x 10.98</t>
  </si>
  <si>
    <t>9.02 x 12.32</t>
  </si>
  <si>
    <t>9.02 x 14.03</t>
  </si>
  <si>
    <t>9.02 x 19.35</t>
  </si>
  <si>
    <t>10.98 x 10.98</t>
  </si>
  <si>
    <t>10.98 x 12.32</t>
  </si>
  <si>
    <t>10.98 x 14.03</t>
  </si>
  <si>
    <t>10.98 x 19.35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</si>
</sst>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2" borderId="0" xfId="0" applyFill="1"/>
    <xf numFmtId="164" fontId="2" fillId="2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0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2" fillId="0" borderId="9" xfId="0" applyNumberFormat="1" applyFont="1" applyBorder="1"/>
    <xf numFmtId="0" fontId="0" fillId="0" borderId="10" xfId="0" applyBorder="1"/>
    <xf numFmtId="0" fontId="0" fillId="0" borderId="11" xfId="0" applyBorder="1"/>
    <xf numFmtId="164" fontId="2" fillId="0" borderId="12" xfId="0" applyNumberFormat="1" applyFont="1" applyBorder="1"/>
    <xf numFmtId="164" fontId="2" fillId="0" borderId="0" xfId="0" applyNumberFormat="1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164" fontId="2" fillId="0" borderId="4" xfId="0" applyNumberFormat="1" applyFont="1" applyBorder="1"/>
    <xf numFmtId="0" fontId="3" fillId="0" borderId="0" xfId="0" applyFont="1" applyBorder="1"/>
    <xf numFmtId="0" fontId="0" fillId="0" borderId="0" xfId="0" applyFill="1" applyBorder="1"/>
    <xf numFmtId="164" fontId="0" fillId="0" borderId="4" xfId="0" applyNumberFormat="1" applyFont="1" applyBorder="1"/>
    <xf numFmtId="164" fontId="0" fillId="0" borderId="6" xfId="0" applyNumberFormat="1" applyFont="1" applyBorder="1"/>
    <xf numFmtId="164" fontId="0" fillId="0" borderId="0" xfId="0" applyNumberFormat="1" applyFont="1" applyBorder="1"/>
    <xf numFmtId="0" fontId="0" fillId="0" borderId="3" xfId="0" applyFill="1" applyBorder="1"/>
    <xf numFmtId="0" fontId="0" fillId="0" borderId="8" xfId="0" applyFill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0" fontId="0" fillId="0" borderId="3" xfId="0" applyFont="1" applyFill="1" applyBorder="1"/>
    <xf numFmtId="164" fontId="0" fillId="0" borderId="6" xfId="0" applyNumberFormat="1" applyFont="1" applyFill="1" applyBorder="1"/>
    <xf numFmtId="0" fontId="0" fillId="0" borderId="8" xfId="0" applyFont="1" applyBorder="1" applyAlignment="1">
      <alignment horizontal="right"/>
    </xf>
    <xf numFmtId="0" fontId="0" fillId="0" borderId="8" xfId="0" applyFont="1" applyBorder="1"/>
    <xf numFmtId="0" fontId="0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164" fontId="1" fillId="0" borderId="0" xfId="0" applyNumberFormat="1" applyFont="1" applyFill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8871-AE7E-4E4B-A973-B7DD915DAF5A}">
  <dimension ref="A1:O29"/>
  <sheetViews>
    <sheetView tabSelected="1" topLeftCell="A7" zoomScale="90" zoomScaleNormal="90" workbookViewId="0">
      <selection activeCell="I24" sqref="I24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13.28515625" bestFit="1" customWidth="1"/>
    <col min="4" max="4" width="17" bestFit="1" customWidth="1"/>
    <col min="6" max="6" width="12.85546875" bestFit="1" customWidth="1"/>
    <col min="7" max="7" width="6.7109375" bestFit="1" customWidth="1"/>
    <col min="8" max="8" width="13.28515625" bestFit="1" customWidth="1"/>
    <col min="9" max="9" width="17" bestFit="1" customWidth="1"/>
    <col min="10" max="10" width="17" customWidth="1"/>
    <col min="12" max="12" width="11" bestFit="1" customWidth="1"/>
    <col min="13" max="13" width="6.7109375" bestFit="1" customWidth="1"/>
    <col min="14" max="14" width="13.5703125" bestFit="1" customWidth="1"/>
    <col min="15" max="15" width="17" bestFit="1" customWidth="1"/>
  </cols>
  <sheetData>
    <row r="1" spans="1:15" x14ac:dyDescent="0.25">
      <c r="A1" s="5" t="s">
        <v>0</v>
      </c>
      <c r="B1" s="6" t="s">
        <v>1</v>
      </c>
      <c r="C1" s="6" t="s">
        <v>2</v>
      </c>
      <c r="D1" s="6" t="s">
        <v>8</v>
      </c>
      <c r="E1" s="2"/>
      <c r="F1" s="5" t="s">
        <v>0</v>
      </c>
      <c r="G1" s="6" t="s">
        <v>1</v>
      </c>
      <c r="H1" s="6" t="s">
        <v>2</v>
      </c>
      <c r="I1" s="6" t="s">
        <v>8</v>
      </c>
      <c r="J1" s="38"/>
      <c r="K1" s="2"/>
      <c r="L1" s="5" t="s">
        <v>0</v>
      </c>
      <c r="M1" s="6" t="s">
        <v>1</v>
      </c>
      <c r="N1" s="6" t="s">
        <v>2</v>
      </c>
      <c r="O1" s="6" t="s">
        <v>8</v>
      </c>
    </row>
    <row r="2" spans="1:15" x14ac:dyDescent="0.25">
      <c r="A2" s="7" t="s">
        <v>7</v>
      </c>
      <c r="B2" s="8">
        <v>307</v>
      </c>
      <c r="C2" s="8">
        <v>18</v>
      </c>
      <c r="D2" s="9">
        <f>C2/B2</f>
        <v>5.8631921824104233E-2</v>
      </c>
      <c r="F2" s="7" t="s">
        <v>9</v>
      </c>
      <c r="G2" s="8">
        <v>273</v>
      </c>
      <c r="H2" s="8">
        <v>17</v>
      </c>
      <c r="I2" s="9">
        <f>H2/G2</f>
        <v>6.2271062271062272E-2</v>
      </c>
      <c r="J2" s="39"/>
      <c r="L2" s="7" t="s">
        <v>17</v>
      </c>
      <c r="M2" s="8">
        <v>183</v>
      </c>
      <c r="N2" s="8">
        <v>14</v>
      </c>
      <c r="O2" s="9">
        <f>N2/M2</f>
        <v>7.650273224043716E-2</v>
      </c>
    </row>
    <row r="3" spans="1:15" x14ac:dyDescent="0.25">
      <c r="A3" s="10"/>
      <c r="B3" s="11"/>
      <c r="C3" s="11">
        <v>1</v>
      </c>
      <c r="D3" s="12">
        <f>306*(C3/B2)</f>
        <v>0.99674267100977199</v>
      </c>
      <c r="F3" s="10"/>
      <c r="G3" s="11"/>
      <c r="H3" s="11">
        <v>1</v>
      </c>
      <c r="I3" s="12">
        <f>272*(H3/G2)</f>
        <v>0.99633699633699635</v>
      </c>
      <c r="J3" s="39"/>
      <c r="L3" s="10"/>
      <c r="M3" s="11"/>
      <c r="N3" s="11">
        <v>1</v>
      </c>
      <c r="O3" s="12">
        <f>182*(N3/M2)</f>
        <v>0.99453551912568305</v>
      </c>
    </row>
    <row r="4" spans="1:15" x14ac:dyDescent="0.25">
      <c r="A4" s="13"/>
      <c r="B4" s="14"/>
      <c r="C4" s="14"/>
      <c r="D4" s="15">
        <f>(D2+D3)/B2</f>
        <v>3.4377022567878704E-3</v>
      </c>
      <c r="F4" s="13"/>
      <c r="G4" s="14"/>
      <c r="H4" s="14"/>
      <c r="I4" s="15">
        <f>(I2+I3)/G2</f>
        <v>3.8776851963665151E-3</v>
      </c>
      <c r="J4" s="40"/>
      <c r="L4" s="13"/>
      <c r="M4" s="14"/>
      <c r="N4" s="14"/>
      <c r="O4" s="15">
        <f>(O2+O3)/M2</f>
        <v>5.8526680402520232E-3</v>
      </c>
    </row>
    <row r="5" spans="1:15" ht="3.75" customHeight="1" x14ac:dyDescent="0.25">
      <c r="A5" s="3"/>
      <c r="B5" s="3"/>
      <c r="C5" s="3"/>
      <c r="D5" s="4"/>
      <c r="F5" s="3"/>
      <c r="G5" s="3"/>
      <c r="H5" s="3"/>
      <c r="I5" s="4"/>
      <c r="J5" s="41"/>
      <c r="L5" s="3"/>
      <c r="M5" s="3"/>
      <c r="N5" s="3"/>
      <c r="O5" s="4"/>
    </row>
    <row r="6" spans="1:15" x14ac:dyDescent="0.25">
      <c r="A6" s="16" t="s">
        <v>3</v>
      </c>
      <c r="B6" s="17">
        <v>83811</v>
      </c>
      <c r="C6" s="17">
        <v>306</v>
      </c>
      <c r="D6" s="18">
        <f>C6/B6</f>
        <v>3.6510720549808497E-3</v>
      </c>
      <c r="F6" s="7" t="s">
        <v>10</v>
      </c>
      <c r="G6" s="8">
        <v>5551</v>
      </c>
      <c r="H6" s="8">
        <v>70</v>
      </c>
      <c r="I6" s="25">
        <f>G6*(H6/G9)</f>
        <v>23.333333333333332</v>
      </c>
      <c r="J6" s="27"/>
      <c r="L6" s="16" t="s">
        <v>18</v>
      </c>
      <c r="M6" s="17">
        <v>24339</v>
      </c>
      <c r="N6" s="17">
        <v>168</v>
      </c>
      <c r="O6" s="18">
        <f>N6/M6</f>
        <v>6.9025021570319244E-3</v>
      </c>
    </row>
    <row r="7" spans="1:15" x14ac:dyDescent="0.25">
      <c r="A7" s="16" t="s">
        <v>4</v>
      </c>
      <c r="B7" s="17">
        <v>56181</v>
      </c>
      <c r="C7" s="17">
        <v>252</v>
      </c>
      <c r="D7" s="18">
        <f>C7/B7</f>
        <v>4.4855022160516901E-3</v>
      </c>
      <c r="F7" s="10"/>
      <c r="G7" s="23">
        <v>5551</v>
      </c>
      <c r="H7" s="11">
        <v>82</v>
      </c>
      <c r="I7" s="26">
        <f>G7*(H7/G9)</f>
        <v>27.333333333333332</v>
      </c>
      <c r="J7" s="27"/>
      <c r="L7" s="16" t="s">
        <v>19</v>
      </c>
      <c r="M7" s="17">
        <v>16653</v>
      </c>
      <c r="N7" s="17">
        <v>140</v>
      </c>
      <c r="O7" s="18">
        <f>N7/M7</f>
        <v>8.4068936527952921E-3</v>
      </c>
    </row>
    <row r="8" spans="1:15" x14ac:dyDescent="0.25">
      <c r="A8" s="16" t="s">
        <v>5</v>
      </c>
      <c r="B8" s="17">
        <v>40831</v>
      </c>
      <c r="C8" s="17">
        <v>216</v>
      </c>
      <c r="D8" s="18">
        <f>C8/B8</f>
        <v>5.2900982096936149E-3</v>
      </c>
      <c r="F8" s="10"/>
      <c r="G8" s="11">
        <v>5551</v>
      </c>
      <c r="H8" s="11">
        <v>86</v>
      </c>
      <c r="I8" s="26">
        <f>G8*(H8/G9)</f>
        <v>28.666666666666668</v>
      </c>
      <c r="J8" s="27"/>
      <c r="L8" s="7" t="s">
        <v>20</v>
      </c>
      <c r="M8" s="30">
        <v>13359</v>
      </c>
      <c r="N8" s="31">
        <v>126</v>
      </c>
      <c r="O8" s="22">
        <f>N8/M8</f>
        <v>9.4318437008758145E-3</v>
      </c>
    </row>
    <row r="9" spans="1:15" x14ac:dyDescent="0.25">
      <c r="A9" s="16" t="s">
        <v>6</v>
      </c>
      <c r="B9" s="17">
        <v>27937</v>
      </c>
      <c r="C9" s="17">
        <v>180</v>
      </c>
      <c r="D9" s="18">
        <f>C9/B9</f>
        <v>6.4430683323191467E-3</v>
      </c>
      <c r="F9" s="13"/>
      <c r="G9" s="14">
        <v>16653</v>
      </c>
      <c r="H9" s="14"/>
      <c r="I9" s="15">
        <f>(I6+I7+I8)/G9</f>
        <v>4.7639064032506655E-3</v>
      </c>
      <c r="J9" s="19"/>
      <c r="L9" s="7" t="s">
        <v>21</v>
      </c>
      <c r="M9" s="8">
        <v>1159</v>
      </c>
      <c r="N9" s="33">
        <v>31</v>
      </c>
      <c r="O9" s="25">
        <f>M9*(N9/M12)</f>
        <v>10.333333333333334</v>
      </c>
    </row>
    <row r="10" spans="1:15" x14ac:dyDescent="0.25">
      <c r="A10" s="11"/>
      <c r="B10" s="11"/>
      <c r="C10" s="11"/>
      <c r="D10" s="19"/>
      <c r="F10" s="7" t="s">
        <v>11</v>
      </c>
      <c r="G10" s="8">
        <v>2223</v>
      </c>
      <c r="H10" s="28">
        <v>25</v>
      </c>
      <c r="I10" s="25">
        <f>G10*(H10/G13)</f>
        <v>10.714285714285715</v>
      </c>
      <c r="J10" s="27"/>
      <c r="L10" s="10"/>
      <c r="M10" s="24">
        <v>1159</v>
      </c>
      <c r="N10" s="32">
        <v>40</v>
      </c>
      <c r="O10" s="34">
        <f>M10*(N10/M12)</f>
        <v>13.333333333333334</v>
      </c>
    </row>
    <row r="11" spans="1:15" x14ac:dyDescent="0.25">
      <c r="A11" s="11"/>
      <c r="B11" s="11"/>
      <c r="C11" s="11"/>
      <c r="D11" s="19"/>
      <c r="F11" s="10"/>
      <c r="G11" s="24">
        <v>2223</v>
      </c>
      <c r="H11" s="24">
        <v>30</v>
      </c>
      <c r="I11" s="26">
        <f>G11*(H11/G13)</f>
        <v>12.857142857142856</v>
      </c>
      <c r="J11" s="27"/>
      <c r="L11" s="10"/>
      <c r="M11" s="24">
        <v>1159</v>
      </c>
      <c r="N11" s="32">
        <v>41</v>
      </c>
      <c r="O11" s="34">
        <f>M11*(N11/M12)</f>
        <v>13.666666666666666</v>
      </c>
    </row>
    <row r="12" spans="1:15" x14ac:dyDescent="0.25">
      <c r="A12" s="11"/>
      <c r="B12" s="11"/>
      <c r="C12" s="11"/>
      <c r="D12" s="19"/>
      <c r="F12" s="10"/>
      <c r="G12" s="24">
        <v>741</v>
      </c>
      <c r="H12" s="24">
        <v>39</v>
      </c>
      <c r="I12" s="26">
        <f>G12*(H12/G13)</f>
        <v>5.5714285714285712</v>
      </c>
      <c r="J12" s="27"/>
      <c r="L12" s="13"/>
      <c r="M12" s="14">
        <v>3477</v>
      </c>
      <c r="N12" s="14"/>
      <c r="O12" s="15">
        <f>(O9+O10+O11)/M12</f>
        <v>1.0737225577605217E-2</v>
      </c>
    </row>
    <row r="13" spans="1:15" x14ac:dyDescent="0.25">
      <c r="D13" s="1"/>
      <c r="F13" s="13"/>
      <c r="G13" s="29">
        <v>5187</v>
      </c>
      <c r="H13" s="14"/>
      <c r="I13" s="15">
        <f>(I10+I11+I12)/G13</f>
        <v>5.6184417086672716E-3</v>
      </c>
      <c r="J13" s="19"/>
    </row>
    <row r="14" spans="1:15" x14ac:dyDescent="0.25">
      <c r="A14" s="5" t="s">
        <v>0</v>
      </c>
      <c r="B14" s="6" t="s">
        <v>1</v>
      </c>
      <c r="C14" s="6" t="s">
        <v>2</v>
      </c>
      <c r="D14" s="6" t="s">
        <v>8</v>
      </c>
      <c r="F14" s="13" t="s">
        <v>12</v>
      </c>
      <c r="G14" s="20" t="s">
        <v>14</v>
      </c>
      <c r="H14" s="21" t="s">
        <v>15</v>
      </c>
      <c r="I14" s="15" t="s">
        <v>16</v>
      </c>
      <c r="J14" s="19"/>
    </row>
    <row r="15" spans="1:15" x14ac:dyDescent="0.25">
      <c r="A15" s="7" t="s">
        <v>22</v>
      </c>
      <c r="B15" s="8">
        <v>133</v>
      </c>
      <c r="C15" s="8">
        <v>12</v>
      </c>
      <c r="D15" s="9">
        <f>C15/B15</f>
        <v>9.0225563909774431E-2</v>
      </c>
      <c r="F15" s="16" t="s">
        <v>13</v>
      </c>
      <c r="G15" s="17">
        <v>19929</v>
      </c>
      <c r="H15" s="17">
        <v>153</v>
      </c>
      <c r="I15" s="18">
        <f>H15/G15</f>
        <v>7.6772542525967184E-3</v>
      </c>
      <c r="J15" s="19"/>
    </row>
    <row r="16" spans="1:15" x14ac:dyDescent="0.25">
      <c r="A16" s="10"/>
      <c r="B16" s="11"/>
      <c r="C16" s="11">
        <v>1</v>
      </c>
      <c r="D16" s="12">
        <f>132*(C16/B15)</f>
        <v>0.99248120300751874</v>
      </c>
    </row>
    <row r="17" spans="1:10" x14ac:dyDescent="0.25">
      <c r="A17" s="13"/>
      <c r="B17" s="14"/>
      <c r="C17" s="14"/>
      <c r="D17" s="15">
        <f>(D15+D16)/B15</f>
        <v>8.14065238283679E-3</v>
      </c>
    </row>
    <row r="18" spans="1:10" ht="5.25" customHeight="1" x14ac:dyDescent="0.25">
      <c r="A18" s="3"/>
      <c r="B18" s="3"/>
      <c r="C18" s="3"/>
      <c r="D18" s="4"/>
    </row>
    <row r="19" spans="1:10" x14ac:dyDescent="0.25">
      <c r="A19" s="7" t="s">
        <v>23</v>
      </c>
      <c r="B19" s="8">
        <v>247</v>
      </c>
      <c r="C19" s="8">
        <v>12</v>
      </c>
      <c r="D19" s="25">
        <f>B19*(C19/B22)</f>
        <v>1.7142857142857142</v>
      </c>
      <c r="J19" s="38"/>
    </row>
    <row r="20" spans="1:10" x14ac:dyDescent="0.25">
      <c r="A20" s="10"/>
      <c r="B20" s="23">
        <v>741</v>
      </c>
      <c r="C20" s="11">
        <v>15</v>
      </c>
      <c r="D20" s="26">
        <f>B20*(C20/B22)</f>
        <v>6.4285714285714288</v>
      </c>
      <c r="J20" s="39"/>
    </row>
    <row r="21" spans="1:10" x14ac:dyDescent="0.25">
      <c r="A21" s="10"/>
      <c r="B21" s="11">
        <v>741</v>
      </c>
      <c r="C21" s="11">
        <v>21</v>
      </c>
      <c r="D21" s="26">
        <f>B21*(C21/B22)</f>
        <v>9</v>
      </c>
      <c r="F21" s="5" t="s">
        <v>0</v>
      </c>
      <c r="G21" s="6" t="s">
        <v>1</v>
      </c>
      <c r="H21" s="6" t="s">
        <v>2</v>
      </c>
      <c r="I21" s="6" t="s">
        <v>8</v>
      </c>
      <c r="J21" s="39"/>
    </row>
    <row r="22" spans="1:10" x14ac:dyDescent="0.25">
      <c r="A22" s="13"/>
      <c r="B22" s="14">
        <v>1729</v>
      </c>
      <c r="C22" s="14"/>
      <c r="D22" s="15">
        <f>(D19+D20+D21)/B22</f>
        <v>9.9148971329422447E-3</v>
      </c>
      <c r="F22" s="7" t="s">
        <v>27</v>
      </c>
      <c r="G22" s="8">
        <v>91</v>
      </c>
      <c r="H22" s="8">
        <v>10</v>
      </c>
      <c r="I22" s="9">
        <f>H22/G22</f>
        <v>0.10989010989010989</v>
      </c>
      <c r="J22" s="19"/>
    </row>
    <row r="23" spans="1:10" x14ac:dyDescent="0.25">
      <c r="A23" s="7" t="s">
        <v>24</v>
      </c>
      <c r="B23" s="8">
        <v>9709</v>
      </c>
      <c r="C23" s="28">
        <v>108</v>
      </c>
      <c r="D23" s="22">
        <f>C23/B23</f>
        <v>1.1123699660109176E-2</v>
      </c>
      <c r="F23" s="10"/>
      <c r="G23" s="11"/>
      <c r="H23" s="11">
        <v>1</v>
      </c>
      <c r="I23" s="12">
        <f>90*(H23/G22)</f>
        <v>0.98901098901098905</v>
      </c>
      <c r="J23" s="42"/>
    </row>
    <row r="24" spans="1:10" x14ac:dyDescent="0.25">
      <c r="A24" s="7" t="s">
        <v>25</v>
      </c>
      <c r="B24" s="30">
        <v>63</v>
      </c>
      <c r="C24" s="31">
        <v>1</v>
      </c>
      <c r="D24" s="25">
        <f>B24*(C24/B28)</f>
        <v>0.15789473684210525</v>
      </c>
      <c r="F24" s="13"/>
      <c r="G24" s="14"/>
      <c r="H24" s="14"/>
      <c r="I24" s="15">
        <f>(I22+I23)/G22</f>
        <v>1.2075836251660428E-2</v>
      </c>
      <c r="J24" s="19"/>
    </row>
    <row r="25" spans="1:10" x14ac:dyDescent="0.25">
      <c r="A25" s="10"/>
      <c r="B25" s="37">
        <v>189</v>
      </c>
      <c r="C25" s="32">
        <v>5</v>
      </c>
      <c r="D25" s="26">
        <f>B25*(C25/B28)</f>
        <v>2.3684210526315788</v>
      </c>
      <c r="F25" s="3"/>
      <c r="G25" s="3"/>
      <c r="H25" s="3"/>
      <c r="I25" s="4"/>
      <c r="J25" s="19"/>
    </row>
    <row r="26" spans="1:10" x14ac:dyDescent="0.25">
      <c r="A26" s="10"/>
      <c r="B26" s="37">
        <v>21</v>
      </c>
      <c r="C26" s="32">
        <v>6</v>
      </c>
      <c r="D26" s="26">
        <f>B26*(C26/B28)</f>
        <v>0.31578947368421051</v>
      </c>
      <c r="F26" s="16" t="s">
        <v>28</v>
      </c>
      <c r="G26" s="17">
        <v>6643</v>
      </c>
      <c r="H26" s="17">
        <v>90</v>
      </c>
      <c r="I26" s="18">
        <f>H26/G26</f>
        <v>1.3548095739876562E-2</v>
      </c>
      <c r="J26" s="19"/>
    </row>
    <row r="27" spans="1:10" x14ac:dyDescent="0.25">
      <c r="A27" s="10"/>
      <c r="B27" s="37">
        <v>126</v>
      </c>
      <c r="C27" s="32">
        <v>7</v>
      </c>
      <c r="D27" s="26">
        <f>B27*(C27/B28)</f>
        <v>2.2105263157894735</v>
      </c>
      <c r="F27" s="16" t="s">
        <v>29</v>
      </c>
      <c r="G27" s="17">
        <v>5187</v>
      </c>
      <c r="H27" s="17">
        <v>80</v>
      </c>
      <c r="I27" s="18">
        <f>H27/G27</f>
        <v>1.542317331791016E-2</v>
      </c>
      <c r="J27" s="19"/>
    </row>
    <row r="28" spans="1:10" x14ac:dyDescent="0.25">
      <c r="A28" s="13"/>
      <c r="B28" s="35">
        <v>399</v>
      </c>
      <c r="C28" s="36"/>
      <c r="D28" s="15">
        <f>(D24+D25+D26+D27)/B28</f>
        <v>1.2663237039968342E-2</v>
      </c>
      <c r="F28" s="16" t="s">
        <v>30</v>
      </c>
      <c r="G28" s="17">
        <v>2821</v>
      </c>
      <c r="H28" s="17">
        <v>60</v>
      </c>
      <c r="I28" s="18">
        <f>H28/G28</f>
        <v>2.1269053527118043E-2</v>
      </c>
    </row>
    <row r="29" spans="1:10" x14ac:dyDescent="0.25">
      <c r="A29" s="13" t="s">
        <v>26</v>
      </c>
      <c r="B29" s="14">
        <v>4123</v>
      </c>
      <c r="C29" s="14">
        <v>72</v>
      </c>
      <c r="D29" s="15">
        <f>C29/B29</f>
        <v>1.7463012369633761E-2</v>
      </c>
      <c r="F29" s="11"/>
      <c r="G29" s="11"/>
      <c r="H29" s="11"/>
      <c r="I29" s="19"/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cp:lastPrinted>2021-05-02T12:23:16Z</cp:lastPrinted>
  <dcterms:created xsi:type="dcterms:W3CDTF">2021-05-02T11:16:37Z</dcterms:created>
  <dcterms:modified xsi:type="dcterms:W3CDTF">2021-05-05T19:46:55Z</dcterms:modified>
</cp:coreProperties>
</file>