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rry\Downloads\FINIQUITO\"/>
    </mc:Choice>
  </mc:AlternateContent>
  <bookViews>
    <workbookView xWindow="0" yWindow="0" windowWidth="28800" windowHeight="12330" activeTab="1"/>
  </bookViews>
  <sheets>
    <sheet name="Auxiliar" sheetId="1" r:id="rId1"/>
    <sheet name="Finiquit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5" i="2" l="1"/>
  <c r="AL53" i="2"/>
  <c r="E43" i="2"/>
  <c r="AK43" i="2"/>
  <c r="AK41" i="2"/>
  <c r="AC41" i="2"/>
  <c r="AK40" i="2"/>
  <c r="AC40" i="2"/>
  <c r="V40" i="2"/>
  <c r="AK39" i="2"/>
  <c r="AC39" i="2"/>
  <c r="V39" i="2"/>
  <c r="AE38" i="2"/>
  <c r="AE37" i="2"/>
  <c r="AE36" i="2"/>
  <c r="AK38" i="2" s="1"/>
  <c r="V38" i="2"/>
  <c r="V37" i="2"/>
  <c r="V36" i="2"/>
  <c r="AK35" i="2"/>
  <c r="AK46" i="2" s="1"/>
  <c r="AK33" i="2"/>
  <c r="AK25" i="2"/>
  <c r="AD25" i="2"/>
  <c r="W25" i="2"/>
  <c r="P25" i="2"/>
  <c r="AB24" i="2"/>
  <c r="U24" i="2"/>
  <c r="N24" i="2"/>
  <c r="AB20" i="2"/>
  <c r="T20" i="2"/>
  <c r="K20" i="2"/>
  <c r="AJ19" i="2"/>
  <c r="K19" i="2"/>
  <c r="AJ18" i="2"/>
  <c r="W18" i="2"/>
  <c r="N17" i="2"/>
  <c r="AG16" i="2"/>
  <c r="D18" i="2"/>
  <c r="Y16" i="2"/>
  <c r="J16" i="2"/>
  <c r="V13" i="2"/>
  <c r="AE14" i="2"/>
  <c r="V15" i="2"/>
  <c r="B53" i="1" l="1"/>
  <c r="B57" i="1" l="1"/>
  <c r="B55" i="1"/>
  <c r="C49" i="1"/>
  <c r="B49" i="1"/>
  <c r="B45" i="1"/>
  <c r="G35" i="1"/>
  <c r="G34" i="1"/>
  <c r="E32" i="1"/>
  <c r="E31" i="1"/>
  <c r="E30" i="1"/>
  <c r="C32" i="1"/>
  <c r="C31" i="1"/>
  <c r="C30" i="1"/>
  <c r="G24" i="1"/>
  <c r="F24" i="1"/>
  <c r="E20" i="1"/>
  <c r="C20" i="1"/>
  <c r="D20" i="1"/>
</calcChain>
</file>

<file path=xl/comments1.xml><?xml version="1.0" encoding="utf-8"?>
<comments xmlns="http://schemas.openxmlformats.org/spreadsheetml/2006/main">
  <authors>
    <author>Jarry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la edad se calcula automaticamente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Este monto es referencial, no aplica para los calculos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totales ganados (básicos, extras, bonos, etc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 xml:space="preserve">Se calcula el promedio ganado X el nro de años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Se calcual el promedi ganado / entre 12 meses X el nro de meses trabajados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se calcula el promedio ganado dividido entre 360 dias X nro de dias trabajados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 xml:space="preserve">CUANDO SE LE DEBE ALGO AL EMPLEADO POR EJ. UN CAMBIO DE UNA RENDICIÓN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se restan las fecha y salda el nrome de dias se suma + 1, para incluir todos los dias completos https://www.youtube.com/watch?v=B9K1aIgH1iM&amp;t=90s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" authorId="0" shapeId="0">
      <text>
        <r>
          <rPr>
            <sz val="9"/>
            <color indexed="81"/>
            <rFont val="Tahoma"/>
            <family val="2"/>
          </rPr>
          <t xml:space="preserve">Según lo siguiente 365 / 15 = 24.33, cada 24.33 días corresponde un dia de vación, por tanto:
673 / 24.33 = 2766 del ejemplo
</t>
        </r>
      </text>
    </comment>
  </commentList>
</comments>
</file>

<file path=xl/comments2.xml><?xml version="1.0" encoding="utf-8"?>
<comments xmlns="http://schemas.openxmlformats.org/spreadsheetml/2006/main">
  <authors>
    <author>Jarry</author>
  </authors>
  <commentList>
    <comment ref="AL49" authorId="0" shapeId="0">
      <text>
        <r>
          <rPr>
            <b/>
            <sz val="9"/>
            <color indexed="81"/>
            <rFont val="Tahoma"/>
            <family val="2"/>
          </rPr>
          <t>Jarry:</t>
        </r>
        <r>
          <rPr>
            <sz val="9"/>
            <color indexed="81"/>
            <rFont val="Tahoma"/>
            <family val="2"/>
          </rPr>
          <t xml:space="preserve">
de donde se calcula??</t>
        </r>
      </text>
    </comment>
  </commentList>
</comments>
</file>

<file path=xl/sharedStrings.xml><?xml version="1.0" encoding="utf-8"?>
<sst xmlns="http://schemas.openxmlformats.org/spreadsheetml/2006/main" count="176" uniqueCount="102">
  <si>
    <t>I . - DATOS GENERALES</t>
  </si>
  <si>
    <t>RAZON SOCIAL O NOMBRE DE LA EMPRESA</t>
  </si>
  <si>
    <t>DOMICILIO DE LA EMPRESA</t>
  </si>
  <si>
    <t xml:space="preserve">NOMBRE DEL TRABAJADOR </t>
  </si>
  <si>
    <t>DOMICILIO DE TRABAJADOR</t>
  </si>
  <si>
    <t xml:space="preserve">FECHA DE NACIMIENTO </t>
  </si>
  <si>
    <t xml:space="preserve">PROFESIÓN U OCUPACIÓN </t>
  </si>
  <si>
    <t>MOTIVO DEL RETIRO</t>
  </si>
  <si>
    <t>REMUNERACION MENSUAL</t>
  </si>
  <si>
    <t>Empresa Ejemplo S.R.L.</t>
  </si>
  <si>
    <t>Calle 5 nueva senda</t>
  </si>
  <si>
    <t>Juan perez</t>
  </si>
  <si>
    <t>ESTADO CIVIL</t>
  </si>
  <si>
    <t>Casado</t>
  </si>
  <si>
    <t xml:space="preserve">Despido </t>
  </si>
  <si>
    <t xml:space="preserve">II. - LIQUIDACIÓN DE LA REMUNERACIÓN </t>
  </si>
  <si>
    <t>FECHA DE INICIO DEL TRABAJO</t>
  </si>
  <si>
    <t xml:space="preserve">FECHA FIN DE RELACION LABORAL </t>
  </si>
  <si>
    <t xml:space="preserve">TIEMPO DE SERVICIO </t>
  </si>
  <si>
    <t xml:space="preserve">AÑOS </t>
  </si>
  <si>
    <t xml:space="preserve">MESES </t>
  </si>
  <si>
    <t>DIAS</t>
  </si>
  <si>
    <t>EDAD</t>
  </si>
  <si>
    <t>CEDULA</t>
  </si>
  <si>
    <t xml:space="preserve">REMUNERACION ÚLTIMOS TRES MESES </t>
  </si>
  <si>
    <t>PROMEDIO</t>
  </si>
  <si>
    <t>TOTALES</t>
  </si>
  <si>
    <t>III. - TOTAL REMUNERACIÓN PROMEDIO INDEMNIZABLE</t>
  </si>
  <si>
    <t xml:space="preserve">INDEMNIZACIÓN POR TIEMPO DE TRABAJO </t>
  </si>
  <si>
    <t>DE</t>
  </si>
  <si>
    <t>MESES</t>
  </si>
  <si>
    <t>AGUINALDO NAVIDAD</t>
  </si>
  <si>
    <t xml:space="preserve">DOBLE AGUINALDO </t>
  </si>
  <si>
    <t>MESES Y</t>
  </si>
  <si>
    <t>PRIMA LEGAL (SI CORRESPONDE)</t>
  </si>
  <si>
    <t>OTROS POR PAGAR AL EMPLEADO</t>
  </si>
  <si>
    <t>CALCULO DE VACACIONES</t>
  </si>
  <si>
    <t>Antigüedad</t>
  </si>
  <si>
    <t>AÑOS</t>
  </si>
  <si>
    <t>1 A 5</t>
  </si>
  <si>
    <t>5 a 10</t>
  </si>
  <si>
    <t>10 a más</t>
  </si>
  <si>
    <t>FECHA INICIO SIN VACACIONES</t>
  </si>
  <si>
    <t xml:space="preserve">FECHA FINAL DE VACACIONES </t>
  </si>
  <si>
    <t>Días</t>
  </si>
  <si>
    <t>Calculo de dias acumulados de vacación</t>
  </si>
  <si>
    <t>CÁLCULO DE SALARIO DIARIO (Bs)</t>
  </si>
  <si>
    <t>DÍAS ACUMULADOS DE VACACIÓN (días)</t>
  </si>
  <si>
    <t>VACACIONES POR PAGAR (Bs.)</t>
  </si>
  <si>
    <t>Días Vacac.</t>
  </si>
  <si>
    <t>I.- DATOS GENERALES</t>
  </si>
  <si>
    <t>RAZÓN SOCIAL O NOMBRE DE LA EMPRESA</t>
  </si>
  <si>
    <t>RAMA DE ACTIVIDAD ECONÓMICA</t>
  </si>
  <si>
    <t>NOMBRE DEL TRABAJADOR</t>
  </si>
  <si>
    <t>PROFESION U OCUPACIÓN</t>
  </si>
  <si>
    <t>CI</t>
  </si>
  <si>
    <t>TIEMPO DE SERVICIO</t>
  </si>
  <si>
    <t>DOMICILIO</t>
  </si>
  <si>
    <t xml:space="preserve">DOMICILIO </t>
  </si>
  <si>
    <t xml:space="preserve"> San martin # 350</t>
  </si>
  <si>
    <t>Ing. Comercial</t>
  </si>
  <si>
    <t>FECHA DE INGRESO</t>
  </si>
  <si>
    <t>FECHA DE RETIRO</t>
  </si>
  <si>
    <t>REMUNERACION MENSUAL Bs.</t>
  </si>
  <si>
    <t>II.- LIQUIDACIÓN DE LA REMUNERACIÓN PROMEDIO INDEMNIZABLE EN BASE A LOS 3 ÚLTIMOS MESES</t>
  </si>
  <si>
    <t>A) MESES</t>
  </si>
  <si>
    <t>REMUNERACIÓN MENSUAL</t>
  </si>
  <si>
    <t>Bs.</t>
  </si>
  <si>
    <t>B) OTROS CONCEPTOS PERCIBIDOS EN EL MES</t>
  </si>
  <si>
    <t>TOTAL</t>
  </si>
  <si>
    <t>III .- TOTAL REMUNERACIÓN PROMEDIO INDEMNIZABLE (A + B) DIVIDIDO ENTRE 3:</t>
  </si>
  <si>
    <t>C) DESAHUCIO  TRES MESES (EN CASO DE RETIRO FORZOSO)</t>
  </si>
  <si>
    <t>D) INDEMNIZACIÓN POR TIEMPO DE TRABAJO:</t>
  </si>
  <si>
    <t>CORRESPONDE</t>
  </si>
  <si>
    <t>AGUINALDO DE NAVIDAD</t>
  </si>
  <si>
    <t>VACACION</t>
  </si>
  <si>
    <t>OTROS</t>
  </si>
  <si>
    <t>DOBLE AGUINALDO</t>
  </si>
  <si>
    <t>IV .- TOTAL BENEFICIOS SOCIALES: C + D</t>
  </si>
  <si>
    <t>GESTION</t>
  </si>
  <si>
    <t>E) DEDUCCIONES:</t>
  </si>
  <si>
    <t>RC-IVA</t>
  </si>
  <si>
    <t>Rendición por rendición de cuentas</t>
  </si>
  <si>
    <t>TOTALES Bs.</t>
  </si>
  <si>
    <t xml:space="preserve">V. IMPORTE LÍQUIDO A PAGAR C + D - E </t>
  </si>
  <si>
    <t>FORMA DE PAGO:</t>
  </si>
  <si>
    <t>EFECTIVO  (    )</t>
  </si>
  <si>
    <t>CHEQUE    (     )      Nº</t>
  </si>
  <si>
    <t>C/BANCO</t>
  </si>
  <si>
    <t>IMPORTE DE LA SUMA CANCELADA:</t>
  </si>
  <si>
    <t>YO</t>
  </si>
  <si>
    <t>DECLARO QUE EN LA FECHA RECIBO A MI ENTERA</t>
  </si>
  <si>
    <t xml:space="preserve">MAYOR DE EDAD, CON C.I. Nº </t>
  </si>
  <si>
    <t xml:space="preserve">SATISFACCION, EL IMPORTE DE </t>
  </si>
  <si>
    <t xml:space="preserve">POR CONCEPTO DE LA LIQUIDACIÓN DE MIS </t>
  </si>
  <si>
    <t xml:space="preserve">BENEFICIOS SOCIALES, DE CONFORMIDAD CON LA LEY GENERAL DEL TRABAJO, SU DECRETO </t>
  </si>
  <si>
    <t xml:space="preserve">REGLAMENTARIO Y DISPOSICIONES CONEXAS </t>
  </si>
  <si>
    <t xml:space="preserve">LUGAR Y FECHA ……………………………………………, ……… DE ……….……………. . DE 20 ……….. </t>
  </si>
  <si>
    <t>INTERESADO</t>
  </si>
  <si>
    <t>GERENTE GENERAL</t>
  </si>
  <si>
    <t>Vo. Bo. MINISTERIO DE TRABAJO</t>
  </si>
  <si>
    <t>SELLO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</si>
</sst>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uble">
        <color auto="1"/>
      </left>
      <right/>
      <top/>
      <bottom style="dotted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dotted">
        <color auto="1"/>
      </top>
      <bottom/>
      <diagonal/>
    </border>
  </borders>
  <cellStyleXfs count="1">
    <xf numFmtId="0" fontId="0" fillId="0" borderId="0"/>
  </cellStyleXfs>
  <cellXfs count="256">
    <xf numFmtId="0" fontId="0" fillId="0" borderId="0" xfId="0"/>
    <xf numFmtId="0" fontId="0" fillId="2" borderId="5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6" xfId="0" applyFill="1" applyBorder="1"/>
    <xf numFmtId="14" fontId="0" fillId="2" borderId="0" xfId="0" applyNumberFormat="1" applyFill="1" applyBorder="1" applyAlignment="1">
      <alignment horizontal="left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4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 vertical="center"/>
    </xf>
    <xf numFmtId="0" fontId="6" fillId="2" borderId="5" xfId="0" applyFont="1" applyFill="1" applyBorder="1"/>
    <xf numFmtId="2" fontId="2" fillId="2" borderId="8" xfId="0" applyNumberFormat="1" applyFont="1" applyFill="1" applyBorder="1"/>
    <xf numFmtId="0" fontId="0" fillId="5" borderId="3" xfId="0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5" xfId="0" applyFont="1" applyFill="1" applyBorder="1"/>
    <xf numFmtId="0" fontId="2" fillId="5" borderId="0" xfId="0" applyFont="1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6" xfId="0" applyFill="1" applyBorder="1"/>
    <xf numFmtId="0" fontId="0" fillId="6" borderId="0" xfId="0" applyFill="1" applyBorder="1"/>
    <xf numFmtId="0" fontId="0" fillId="7" borderId="0" xfId="0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" fontId="0" fillId="6" borderId="1" xfId="0" applyNumberFormat="1" applyFill="1" applyBorder="1"/>
    <xf numFmtId="4" fontId="2" fillId="2" borderId="1" xfId="0" applyNumberFormat="1" applyFont="1" applyFill="1" applyBorder="1"/>
    <xf numFmtId="0" fontId="0" fillId="2" borderId="0" xfId="0" applyFill="1" applyBorder="1" applyAlignment="1">
      <alignment horizontal="right"/>
    </xf>
    <xf numFmtId="0" fontId="0" fillId="10" borderId="1" xfId="0" applyFill="1" applyBorder="1" applyAlignment="1">
      <alignment horizontal="center"/>
    </xf>
    <xf numFmtId="4" fontId="0" fillId="10" borderId="1" xfId="0" applyNumberFormat="1" applyFill="1" applyBorder="1"/>
    <xf numFmtId="0" fontId="8" fillId="8" borderId="5" xfId="0" applyFont="1" applyFill="1" applyBorder="1"/>
    <xf numFmtId="0" fontId="8" fillId="8" borderId="7" xfId="0" applyFont="1" applyFill="1" applyBorder="1"/>
    <xf numFmtId="0" fontId="8" fillId="7" borderId="5" xfId="0" applyFont="1" applyFill="1" applyBorder="1"/>
    <xf numFmtId="0" fontId="2" fillId="2" borderId="5" xfId="0" applyFont="1" applyFill="1" applyBorder="1"/>
    <xf numFmtId="0" fontId="2" fillId="11" borderId="5" xfId="0" applyFont="1" applyFill="1" applyBorder="1"/>
    <xf numFmtId="0" fontId="0" fillId="11" borderId="0" xfId="0" applyFill="1" applyBorder="1" applyAlignment="1">
      <alignment horizontal="right"/>
    </xf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2" fillId="2" borderId="0" xfId="0" applyFont="1" applyFill="1" applyBorder="1"/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1" fillId="2" borderId="13" xfId="0" applyNumberFormat="1" applyFont="1" applyFill="1" applyBorder="1"/>
    <xf numFmtId="2" fontId="0" fillId="2" borderId="13" xfId="0" applyNumberFormat="1" applyFill="1" applyBorder="1"/>
    <xf numFmtId="0" fontId="0" fillId="2" borderId="0" xfId="0" applyFill="1" applyBorder="1" applyAlignment="1">
      <alignment horizontal="left"/>
    </xf>
    <xf numFmtId="0" fontId="0" fillId="6" borderId="13" xfId="0" applyFill="1" applyBorder="1"/>
    <xf numFmtId="0" fontId="0" fillId="6" borderId="14" xfId="0" applyFill="1" applyBorder="1"/>
    <xf numFmtId="14" fontId="0" fillId="6" borderId="14" xfId="0" applyNumberFormat="1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2" fillId="2" borderId="15" xfId="0" applyFont="1" applyFill="1" applyBorder="1"/>
    <xf numFmtId="4" fontId="0" fillId="6" borderId="16" xfId="0" applyNumberFormat="1" applyFill="1" applyBorder="1" applyAlignment="1">
      <alignment horizontal="left"/>
    </xf>
    <xf numFmtId="17" fontId="2" fillId="6" borderId="1" xfId="0" applyNumberFormat="1" applyFont="1" applyFill="1" applyBorder="1" applyAlignment="1">
      <alignment horizontal="center"/>
    </xf>
    <xf numFmtId="0" fontId="9" fillId="7" borderId="15" xfId="0" applyFont="1" applyFill="1" applyBorder="1"/>
    <xf numFmtId="14" fontId="0" fillId="2" borderId="13" xfId="0" applyNumberForma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0" fillId="0" borderId="0" xfId="0" applyFont="1" applyBorder="1"/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10" fillId="0" borderId="20" xfId="0" applyFont="1" applyBorder="1"/>
    <xf numFmtId="0" fontId="0" fillId="0" borderId="21" xfId="0" applyBorder="1"/>
    <xf numFmtId="0" fontId="0" fillId="0" borderId="22" xfId="0" applyBorder="1"/>
    <xf numFmtId="0" fontId="10" fillId="0" borderId="25" xfId="0" applyFont="1" applyBorder="1"/>
    <xf numFmtId="0" fontId="10" fillId="0" borderId="26" xfId="0" applyFont="1" applyBorder="1"/>
    <xf numFmtId="0" fontId="10" fillId="0" borderId="27" xfId="0" applyFont="1" applyBorder="1"/>
    <xf numFmtId="0" fontId="0" fillId="0" borderId="27" xfId="0" applyBorder="1"/>
    <xf numFmtId="0" fontId="0" fillId="2" borderId="11" xfId="0" applyFill="1" applyBorder="1"/>
    <xf numFmtId="0" fontId="0" fillId="2" borderId="12" xfId="0" applyFill="1" applyBorder="1"/>
    <xf numFmtId="0" fontId="0" fillId="2" borderId="10" xfId="0" applyFill="1" applyBorder="1"/>
    <xf numFmtId="0" fontId="2" fillId="6" borderId="13" xfId="0" applyFont="1" applyFill="1" applyBorder="1"/>
    <xf numFmtId="0" fontId="2" fillId="6" borderId="14" xfId="0" applyFont="1" applyFill="1" applyBorder="1"/>
    <xf numFmtId="0" fontId="10" fillId="2" borderId="23" xfId="0" applyFont="1" applyFill="1" applyBorder="1"/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0" xfId="0" applyBorder="1"/>
    <xf numFmtId="0" fontId="0" fillId="0" borderId="32" xfId="0" applyBorder="1"/>
    <xf numFmtId="0" fontId="0" fillId="0" borderId="28" xfId="0" applyBorder="1"/>
    <xf numFmtId="0" fontId="0" fillId="2" borderId="11" xfId="0" applyFill="1" applyBorder="1" applyAlignment="1">
      <alignment horizontal="center"/>
    </xf>
    <xf numFmtId="0" fontId="10" fillId="0" borderId="33" xfId="0" applyFont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2" borderId="34" xfId="0" applyFill="1" applyBorder="1"/>
    <xf numFmtId="0" fontId="0" fillId="2" borderId="35" xfId="0" applyFill="1" applyBorder="1"/>
    <xf numFmtId="0" fontId="10" fillId="2" borderId="33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34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0" fillId="0" borderId="37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2" fillId="12" borderId="31" xfId="0" applyFont="1" applyFill="1" applyBorder="1" applyAlignment="1">
      <alignment horizontal="left"/>
    </xf>
    <xf numFmtId="0" fontId="2" fillId="12" borderId="21" xfId="0" applyFont="1" applyFill="1" applyBorder="1" applyAlignment="1">
      <alignment horizontal="left"/>
    </xf>
    <xf numFmtId="0" fontId="2" fillId="12" borderId="22" xfId="0" applyFont="1" applyFill="1" applyBorder="1" applyAlignment="1">
      <alignment horizontal="left"/>
    </xf>
    <xf numFmtId="0" fontId="2" fillId="12" borderId="37" xfId="0" applyFont="1" applyFill="1" applyBorder="1" applyAlignment="1">
      <alignment horizontal="left"/>
    </xf>
    <xf numFmtId="0" fontId="2" fillId="12" borderId="34" xfId="0" applyFont="1" applyFill="1" applyBorder="1" applyAlignment="1">
      <alignment horizontal="left"/>
    </xf>
    <xf numFmtId="0" fontId="2" fillId="12" borderId="38" xfId="0" applyFont="1" applyFill="1" applyBorder="1" applyAlignment="1">
      <alignment horizontal="left"/>
    </xf>
    <xf numFmtId="0" fontId="2" fillId="12" borderId="10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left"/>
    </xf>
    <xf numFmtId="0" fontId="2" fillId="12" borderId="11" xfId="0" applyFont="1" applyFill="1" applyBorder="1" applyAlignment="1">
      <alignment horizontal="left"/>
    </xf>
    <xf numFmtId="0" fontId="2" fillId="12" borderId="29" xfId="0" applyFont="1" applyFill="1" applyBorder="1" applyAlignment="1">
      <alignment horizontal="left"/>
    </xf>
    <xf numFmtId="0" fontId="2" fillId="12" borderId="3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12" borderId="39" xfId="0" applyFont="1" applyFill="1" applyBorder="1" applyAlignment="1">
      <alignment horizontal="left"/>
    </xf>
    <xf numFmtId="0" fontId="2" fillId="12" borderId="40" xfId="0" applyFont="1" applyFill="1" applyBorder="1" applyAlignment="1">
      <alignment horizontal="left"/>
    </xf>
    <xf numFmtId="0" fontId="0" fillId="2" borderId="41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0" xfId="0" applyFill="1" applyBorder="1" applyAlignment="1">
      <alignment horizontal="center"/>
    </xf>
    <xf numFmtId="14" fontId="2" fillId="12" borderId="41" xfId="0" applyNumberFormat="1" applyFont="1" applyFill="1" applyBorder="1" applyAlignment="1">
      <alignment horizontal="center"/>
    </xf>
    <xf numFmtId="14" fontId="2" fillId="12" borderId="39" xfId="0" applyNumberFormat="1" applyFont="1" applyFill="1" applyBorder="1" applyAlignment="1">
      <alignment horizontal="center"/>
    </xf>
    <xf numFmtId="0" fontId="0" fillId="0" borderId="41" xfId="0" applyBorder="1" applyAlignment="1"/>
    <xf numFmtId="0" fontId="0" fillId="0" borderId="39" xfId="0" applyBorder="1" applyAlignment="1"/>
    <xf numFmtId="0" fontId="0" fillId="0" borderId="40" xfId="0" applyBorder="1" applyAlignment="1"/>
    <xf numFmtId="0" fontId="2" fillId="12" borderId="39" xfId="0" applyFont="1" applyFill="1" applyBorder="1" applyAlignment="1">
      <alignment horizontal="center"/>
    </xf>
    <xf numFmtId="0" fontId="2" fillId="12" borderId="42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12" borderId="11" xfId="0" applyFont="1" applyFill="1" applyBorder="1" applyAlignment="1">
      <alignment horizontal="center"/>
    </xf>
    <xf numFmtId="0" fontId="2" fillId="12" borderId="31" xfId="0" applyFont="1" applyFill="1" applyBorder="1" applyAlignment="1">
      <alignment horizontal="center"/>
    </xf>
    <xf numFmtId="0" fontId="2" fillId="12" borderId="21" xfId="0" applyFont="1" applyFill="1" applyBorder="1" applyAlignment="1">
      <alignment horizontal="center"/>
    </xf>
    <xf numFmtId="0" fontId="2" fillId="12" borderId="22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3" xfId="0" applyBorder="1"/>
    <xf numFmtId="0" fontId="2" fillId="12" borderId="37" xfId="0" applyFont="1" applyFill="1" applyBorder="1" applyAlignment="1">
      <alignment horizontal="center"/>
    </xf>
    <xf numFmtId="0" fontId="2" fillId="12" borderId="35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0" fillId="2" borderId="18" xfId="0" applyFont="1" applyFill="1" applyBorder="1" applyAlignment="1">
      <alignment horizontal="left" vertical="center"/>
    </xf>
    <xf numFmtId="0" fontId="10" fillId="2" borderId="19" xfId="0" applyFont="1" applyFill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1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4" xfId="0" applyBorder="1" applyAlignment="1">
      <alignment horizontal="center"/>
    </xf>
    <xf numFmtId="17" fontId="0" fillId="0" borderId="31" xfId="0" applyNumberFormat="1" applyBorder="1" applyAlignment="1">
      <alignment horizontal="center"/>
    </xf>
    <xf numFmtId="4" fontId="2" fillId="12" borderId="10" xfId="0" applyNumberFormat="1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/>
    </xf>
    <xf numFmtId="0" fontId="0" fillId="0" borderId="45" xfId="0" applyBorder="1" applyAlignment="1">
      <alignment horizontal="left" wrapText="1"/>
    </xf>
    <xf numFmtId="0" fontId="0" fillId="0" borderId="39" xfId="0" applyBorder="1" applyAlignment="1">
      <alignment horizontal="left" wrapText="1"/>
    </xf>
    <xf numFmtId="4" fontId="2" fillId="2" borderId="10" xfId="0" applyNumberFormat="1" applyFont="1" applyFill="1" applyBorder="1" applyAlignment="1">
      <alignment horizontal="center"/>
    </xf>
    <xf numFmtId="4" fontId="2" fillId="12" borderId="11" xfId="0" applyNumberFormat="1" applyFont="1" applyFill="1" applyBorder="1" applyAlignment="1">
      <alignment horizontal="center"/>
    </xf>
    <xf numFmtId="4" fontId="2" fillId="2" borderId="12" xfId="0" applyNumberFormat="1" applyFont="1" applyFill="1" applyBorder="1" applyAlignment="1"/>
    <xf numFmtId="4" fontId="0" fillId="2" borderId="10" xfId="0" applyNumberFormat="1" applyFont="1" applyFill="1" applyBorder="1" applyAlignment="1"/>
    <xf numFmtId="0" fontId="10" fillId="0" borderId="23" xfId="0" applyFont="1" applyBorder="1" applyAlignment="1">
      <alignment horizontal="left"/>
    </xf>
    <xf numFmtId="0" fontId="10" fillId="0" borderId="33" xfId="0" applyFont="1" applyBorder="1" applyAlignment="1">
      <alignment horizontal="left"/>
    </xf>
    <xf numFmtId="0" fontId="10" fillId="0" borderId="34" xfId="0" applyFont="1" applyBorder="1" applyAlignment="1">
      <alignment horizontal="left"/>
    </xf>
    <xf numFmtId="0" fontId="10" fillId="0" borderId="35" xfId="0" applyFont="1" applyBorder="1" applyAlignment="1">
      <alignment horizontal="left"/>
    </xf>
    <xf numFmtId="4" fontId="2" fillId="2" borderId="37" xfId="0" applyNumberFormat="1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10" fillId="0" borderId="18" xfId="0" applyFont="1" applyBorder="1"/>
    <xf numFmtId="0" fontId="0" fillId="0" borderId="4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0" xfId="0" applyAlignment="1"/>
    <xf numFmtId="4" fontId="2" fillId="12" borderId="18" xfId="0" applyNumberFormat="1" applyFont="1" applyFill="1" applyBorder="1" applyAlignment="1">
      <alignment horizontal="center"/>
    </xf>
    <xf numFmtId="0" fontId="2" fillId="12" borderId="18" xfId="0" applyFont="1" applyFill="1" applyBorder="1" applyAlignment="1">
      <alignment horizontal="center"/>
    </xf>
    <xf numFmtId="0" fontId="2" fillId="12" borderId="19" xfId="0" applyFont="1" applyFill="1" applyBorder="1" applyAlignment="1">
      <alignment horizontal="center"/>
    </xf>
    <xf numFmtId="0" fontId="0" fillId="0" borderId="47" xfId="0" applyBorder="1"/>
    <xf numFmtId="0" fontId="0" fillId="0" borderId="23" xfId="0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4" fontId="2" fillId="12" borderId="0" xfId="0" applyNumberFormat="1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3" xfId="0" applyBorder="1"/>
    <xf numFmtId="2" fontId="2" fillId="12" borderId="11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2" borderId="0" xfId="0" applyFill="1" applyBorder="1" applyAlignment="1"/>
    <xf numFmtId="0" fontId="0" fillId="2" borderId="24" xfId="0" applyFill="1" applyBorder="1" applyAlignment="1"/>
    <xf numFmtId="0" fontId="0" fillId="2" borderId="24" xfId="0" applyFill="1" applyBorder="1"/>
    <xf numFmtId="0" fontId="0" fillId="2" borderId="0" xfId="0" applyFill="1" applyBorder="1" applyAlignment="1">
      <alignment horizontal="center"/>
    </xf>
    <xf numFmtId="0" fontId="10" fillId="2" borderId="25" xfId="0" applyFont="1" applyFill="1" applyBorder="1" applyAlignment="1">
      <alignment vertical="center"/>
    </xf>
    <xf numFmtId="0" fontId="0" fillId="2" borderId="25" xfId="0" applyFill="1" applyBorder="1"/>
    <xf numFmtId="0" fontId="0" fillId="2" borderId="23" xfId="0" applyFill="1" applyBorder="1"/>
    <xf numFmtId="4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0" fillId="0" borderId="47" xfId="0" applyBorder="1" applyAlignment="1"/>
    <xf numFmtId="0" fontId="10" fillId="0" borderId="48" xfId="0" applyFont="1" applyBorder="1" applyAlignment="1">
      <alignment horizontal="left"/>
    </xf>
    <xf numFmtId="0" fontId="10" fillId="0" borderId="49" xfId="0" applyFont="1" applyBorder="1" applyAlignment="1">
      <alignment horizontal="left"/>
    </xf>
    <xf numFmtId="0" fontId="2" fillId="0" borderId="50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4" fontId="2" fillId="12" borderId="50" xfId="0" applyNumberFormat="1" applyFont="1" applyFill="1" applyBorder="1" applyAlignment="1">
      <alignment horizontal="center"/>
    </xf>
    <xf numFmtId="0" fontId="2" fillId="12" borderId="49" xfId="0" applyFont="1" applyFill="1" applyBorder="1" applyAlignment="1">
      <alignment horizontal="center"/>
    </xf>
    <xf numFmtId="0" fontId="2" fillId="12" borderId="52" xfId="0" applyFont="1" applyFill="1" applyBorder="1" applyAlignment="1">
      <alignment horizontal="center"/>
    </xf>
    <xf numFmtId="4" fontId="2" fillId="0" borderId="18" xfId="0" applyNumberFormat="1" applyFont="1" applyBorder="1" applyAlignment="1">
      <alignment horizontal="center"/>
    </xf>
    <xf numFmtId="4" fontId="2" fillId="0" borderId="19" xfId="0" applyNumberFormat="1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0" fillId="0" borderId="33" xfId="0" applyBorder="1"/>
    <xf numFmtId="0" fontId="0" fillId="2" borderId="21" xfId="0" applyFill="1" applyBorder="1" applyAlignment="1"/>
    <xf numFmtId="0" fontId="0" fillId="2" borderId="22" xfId="0" applyFill="1" applyBorder="1" applyAlignment="1"/>
    <xf numFmtId="0" fontId="0" fillId="2" borderId="31" xfId="0" applyFill="1" applyBorder="1" applyAlignment="1"/>
    <xf numFmtId="0" fontId="0" fillId="2" borderId="44" xfId="0" applyFill="1" applyBorder="1" applyAlignment="1"/>
    <xf numFmtId="0" fontId="0" fillId="2" borderId="3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13" xfId="0" applyBorder="1"/>
    <xf numFmtId="0" fontId="0" fillId="0" borderId="13" xfId="0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0" fillId="2" borderId="13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10" fillId="2" borderId="14" xfId="0" applyFont="1" applyFill="1" applyBorder="1" applyAlignment="1">
      <alignment horizontal="center"/>
    </xf>
    <xf numFmtId="0" fontId="10" fillId="2" borderId="0" xfId="0" applyFont="1" applyFill="1" applyBorder="1"/>
    <xf numFmtId="0" fontId="10" fillId="2" borderId="13" xfId="0" applyFont="1" applyFill="1" applyBorder="1" applyAlignment="1">
      <alignment horizontal="center"/>
    </xf>
    <xf numFmtId="0" fontId="10" fillId="0" borderId="53" xfId="0" applyFont="1" applyBorder="1"/>
    <xf numFmtId="0" fontId="0" fillId="0" borderId="5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44694</xdr:colOff>
      <xdr:row>0</xdr:row>
      <xdr:rowOff>74001</xdr:rowOff>
    </xdr:from>
    <xdr:to>
      <xdr:col>10</xdr:col>
      <xdr:colOff>73268</xdr:colOff>
      <xdr:row>4</xdr:row>
      <xdr:rowOff>176578</xdr:rowOff>
    </xdr:to>
    <xdr:pic>
      <xdr:nvPicPr>
        <xdr:cNvPr id="2" name="Imagen 1" descr="EscudoBolivi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309" y="74001"/>
          <a:ext cx="1054344" cy="8719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60081</xdr:colOff>
      <xdr:row>0</xdr:row>
      <xdr:rowOff>145073</xdr:rowOff>
    </xdr:from>
    <xdr:to>
      <xdr:col>39</xdr:col>
      <xdr:colOff>9525</xdr:colOff>
      <xdr:row>5</xdr:row>
      <xdr:rowOff>2930</xdr:rowOff>
    </xdr:to>
    <xdr:pic>
      <xdr:nvPicPr>
        <xdr:cNvPr id="3" name="Imagen 2" descr="LogoMTEPS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145073"/>
          <a:ext cx="828675" cy="817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</xdr:row>
      <xdr:rowOff>101111</xdr:rowOff>
    </xdr:from>
    <xdr:to>
      <xdr:col>14</xdr:col>
      <xdr:colOff>33704</xdr:colOff>
      <xdr:row>7</xdr:row>
      <xdr:rowOff>175113</xdr:rowOff>
    </xdr:to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0" y="1060938"/>
          <a:ext cx="2085242" cy="4550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ESTADO PLURINACIONAL DE BOLIVIA</a:t>
          </a: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28</xdr:col>
      <xdr:colOff>2930</xdr:colOff>
      <xdr:row>5</xdr:row>
      <xdr:rowOff>152399</xdr:rowOff>
    </xdr:from>
    <xdr:to>
      <xdr:col>40</xdr:col>
      <xdr:colOff>92319</xdr:colOff>
      <xdr:row>7</xdr:row>
      <xdr:rowOff>112101</xdr:rowOff>
    </xdr:to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4106007" y="1112226"/>
          <a:ext cx="1943100" cy="3407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MINISTERIO DE TRABAJO, EMPLEO Y PREVISIÓN SOCIAL</a:t>
          </a: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90854</xdr:colOff>
      <xdr:row>1</xdr:row>
      <xdr:rowOff>98181</xdr:rowOff>
    </xdr:from>
    <xdr:to>
      <xdr:col>28</xdr:col>
      <xdr:colOff>68141</xdr:colOff>
      <xdr:row>3</xdr:row>
      <xdr:rowOff>172183</xdr:rowOff>
    </xdr:to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1995854" y="296008"/>
          <a:ext cx="2175364" cy="45500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3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FINIQUITO</a:t>
          </a:r>
          <a:endParaRPr lang="en-US" sz="3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3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3</xdr:col>
      <xdr:colOff>36636</xdr:colOff>
      <xdr:row>92</xdr:row>
      <xdr:rowOff>131884</xdr:rowOff>
    </xdr:from>
    <xdr:to>
      <xdr:col>38</xdr:col>
      <xdr:colOff>19142</xdr:colOff>
      <xdr:row>116</xdr:row>
      <xdr:rowOff>74170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1" y="18192749"/>
          <a:ext cx="5133333" cy="4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9"/>
  <sheetViews>
    <sheetView topLeftCell="A28" workbookViewId="0">
      <selection activeCell="B40" sqref="B40"/>
    </sheetView>
  </sheetViews>
  <sheetFormatPr baseColWidth="10" defaultRowHeight="15" x14ac:dyDescent="0.25"/>
  <cols>
    <col min="1" max="1" width="38.85546875" style="6" bestFit="1" customWidth="1"/>
    <col min="2" max="2" width="21.7109375" style="6" bestFit="1" customWidth="1"/>
    <col min="3" max="3" width="11.85546875" style="6" customWidth="1"/>
    <col min="4" max="16384" width="11.42578125" style="6"/>
  </cols>
  <sheetData>
    <row r="1" spans="1:8" ht="15.75" thickTop="1" x14ac:dyDescent="0.25">
      <c r="A1" s="18" t="s">
        <v>0</v>
      </c>
      <c r="B1" s="19"/>
      <c r="C1" s="17"/>
      <c r="D1" s="17"/>
      <c r="E1" s="17"/>
      <c r="F1" s="17"/>
      <c r="G1" s="17"/>
      <c r="H1" s="23"/>
    </row>
    <row r="2" spans="1:8" x14ac:dyDescent="0.25">
      <c r="A2" s="1"/>
      <c r="B2" s="2"/>
      <c r="C2" s="2"/>
      <c r="D2" s="2"/>
      <c r="E2" s="2"/>
      <c r="F2" s="2"/>
      <c r="G2" s="2"/>
      <c r="H2" s="7"/>
    </row>
    <row r="3" spans="1:8" x14ac:dyDescent="0.25">
      <c r="A3" s="37" t="s">
        <v>1</v>
      </c>
      <c r="B3" s="89" t="s">
        <v>9</v>
      </c>
      <c r="C3" s="2"/>
      <c r="D3" s="2"/>
      <c r="E3" s="2"/>
      <c r="F3" s="2"/>
      <c r="G3" s="2"/>
      <c r="H3" s="7"/>
    </row>
    <row r="4" spans="1:8" x14ac:dyDescent="0.25">
      <c r="A4" s="37" t="s">
        <v>2</v>
      </c>
      <c r="B4" s="90" t="s">
        <v>10</v>
      </c>
      <c r="C4" s="2"/>
      <c r="D4" s="2"/>
      <c r="E4" s="2"/>
      <c r="F4" s="2"/>
      <c r="G4" s="2"/>
      <c r="H4" s="7"/>
    </row>
    <row r="5" spans="1:8" x14ac:dyDescent="0.25">
      <c r="A5" s="37" t="s">
        <v>3</v>
      </c>
      <c r="B5" s="90" t="s">
        <v>11</v>
      </c>
      <c r="C5" s="2"/>
      <c r="D5" s="2"/>
      <c r="E5" s="2"/>
      <c r="F5" s="2"/>
      <c r="G5" s="2"/>
      <c r="H5" s="7"/>
    </row>
    <row r="6" spans="1:8" x14ac:dyDescent="0.25">
      <c r="A6" s="37" t="s">
        <v>4</v>
      </c>
      <c r="B6" s="52" t="s">
        <v>59</v>
      </c>
      <c r="C6" s="2"/>
      <c r="D6" s="2"/>
      <c r="E6" s="2"/>
      <c r="F6" s="2"/>
      <c r="G6" s="2"/>
      <c r="H6" s="7"/>
    </row>
    <row r="7" spans="1:8" x14ac:dyDescent="0.25">
      <c r="A7" s="37" t="s">
        <v>12</v>
      </c>
      <c r="B7" s="52" t="s">
        <v>13</v>
      </c>
      <c r="C7" s="26" t="s">
        <v>23</v>
      </c>
      <c r="D7" s="51">
        <v>3638096</v>
      </c>
      <c r="E7" s="25"/>
      <c r="F7" s="2"/>
      <c r="G7" s="2"/>
      <c r="H7" s="7"/>
    </row>
    <row r="8" spans="1:8" x14ac:dyDescent="0.25">
      <c r="A8" s="37" t="s">
        <v>5</v>
      </c>
      <c r="B8" s="53">
        <v>27915</v>
      </c>
      <c r="C8" s="26" t="s">
        <v>22</v>
      </c>
      <c r="D8" s="52">
        <v>50</v>
      </c>
      <c r="E8" s="25"/>
      <c r="F8" s="2"/>
      <c r="G8" s="2"/>
      <c r="H8" s="7"/>
    </row>
    <row r="9" spans="1:8" x14ac:dyDescent="0.25">
      <c r="A9" s="37" t="s">
        <v>6</v>
      </c>
      <c r="B9" s="52" t="s">
        <v>60</v>
      </c>
      <c r="C9" s="2"/>
      <c r="D9" s="2"/>
      <c r="E9" s="2"/>
      <c r="F9" s="2"/>
      <c r="G9" s="2"/>
      <c r="H9" s="7"/>
    </row>
    <row r="10" spans="1:8" x14ac:dyDescent="0.25">
      <c r="A10" s="37" t="s">
        <v>7</v>
      </c>
      <c r="B10" s="52" t="s">
        <v>14</v>
      </c>
      <c r="C10" s="2"/>
      <c r="D10" s="2"/>
      <c r="E10" s="2"/>
      <c r="F10" s="2"/>
      <c r="G10" s="2"/>
      <c r="H10" s="7"/>
    </row>
    <row r="11" spans="1:8" ht="15.75" thickBot="1" x14ac:dyDescent="0.3">
      <c r="A11" s="38" t="s">
        <v>8</v>
      </c>
      <c r="B11" s="54">
        <v>8000</v>
      </c>
      <c r="C11" s="10"/>
      <c r="D11" s="10"/>
      <c r="E11" s="10"/>
      <c r="F11" s="10"/>
      <c r="G11" s="10"/>
      <c r="H11" s="11"/>
    </row>
    <row r="12" spans="1:8" ht="15.75" thickTop="1" x14ac:dyDescent="0.25">
      <c r="A12" s="3"/>
      <c r="B12" s="50"/>
      <c r="C12" s="4"/>
      <c r="D12" s="4"/>
      <c r="E12" s="4"/>
      <c r="F12" s="4"/>
      <c r="G12" s="4"/>
      <c r="H12" s="5"/>
    </row>
    <row r="13" spans="1:8" x14ac:dyDescent="0.25">
      <c r="A13" s="20" t="s">
        <v>15</v>
      </c>
      <c r="B13" s="21"/>
      <c r="C13" s="22"/>
      <c r="D13" s="22"/>
      <c r="E13" s="22"/>
      <c r="F13" s="22"/>
      <c r="G13" s="22"/>
      <c r="H13" s="24"/>
    </row>
    <row r="14" spans="1:8" x14ac:dyDescent="0.25">
      <c r="A14" s="1"/>
      <c r="B14" s="2"/>
      <c r="C14" s="2"/>
      <c r="D14" s="2"/>
      <c r="E14" s="2"/>
      <c r="F14" s="2"/>
      <c r="G14" s="2"/>
      <c r="H14" s="7"/>
    </row>
    <row r="15" spans="1:8" x14ac:dyDescent="0.25">
      <c r="A15" s="39" t="s">
        <v>16</v>
      </c>
      <c r="B15" s="8">
        <v>42019</v>
      </c>
      <c r="C15" s="2"/>
      <c r="D15" s="2"/>
      <c r="E15" s="2"/>
      <c r="F15" s="2"/>
      <c r="G15" s="2"/>
      <c r="H15" s="7"/>
    </row>
    <row r="16" spans="1:8" x14ac:dyDescent="0.25">
      <c r="A16" s="39" t="s">
        <v>17</v>
      </c>
      <c r="B16" s="8">
        <v>43422</v>
      </c>
      <c r="C16" s="2"/>
      <c r="D16" s="2"/>
      <c r="E16" s="2"/>
      <c r="F16" s="2"/>
      <c r="G16" s="2"/>
      <c r="H16" s="7"/>
    </row>
    <row r="17" spans="1:8" x14ac:dyDescent="0.25">
      <c r="A17" s="1"/>
      <c r="B17" s="2"/>
      <c r="C17" s="2"/>
      <c r="D17" s="2"/>
      <c r="E17" s="2"/>
      <c r="F17" s="2"/>
      <c r="G17" s="2"/>
      <c r="H17" s="7"/>
    </row>
    <row r="18" spans="1:8" x14ac:dyDescent="0.25">
      <c r="A18" s="1"/>
      <c r="B18" s="2"/>
      <c r="C18" s="60" t="s">
        <v>18</v>
      </c>
      <c r="D18" s="60"/>
      <c r="E18" s="60"/>
      <c r="F18" s="2"/>
      <c r="G18" s="2"/>
      <c r="H18" s="7"/>
    </row>
    <row r="19" spans="1:8" x14ac:dyDescent="0.25">
      <c r="A19" s="1"/>
      <c r="B19" s="2"/>
      <c r="C19" s="31" t="s">
        <v>19</v>
      </c>
      <c r="D19" s="31" t="s">
        <v>20</v>
      </c>
      <c r="E19" s="31" t="s">
        <v>21</v>
      </c>
      <c r="F19" s="2"/>
      <c r="G19" s="2"/>
      <c r="H19" s="7"/>
    </row>
    <row r="20" spans="1:8" x14ac:dyDescent="0.25">
      <c r="A20" s="1"/>
      <c r="B20" s="2"/>
      <c r="C20" s="29">
        <f>DATEDIF($B$15,$B$16,"Y")</f>
        <v>3</v>
      </c>
      <c r="D20" s="29">
        <f>DATEDIF($B$15,$B$16,"YM")</f>
        <v>10</v>
      </c>
      <c r="E20" s="29">
        <f>DATEDIF($B$15,$B$16,"MD")</f>
        <v>3</v>
      </c>
      <c r="F20" s="2"/>
      <c r="G20" s="2"/>
      <c r="H20" s="7"/>
    </row>
    <row r="21" spans="1:8" x14ac:dyDescent="0.25">
      <c r="A21" s="1"/>
      <c r="B21" s="2"/>
      <c r="C21" s="2"/>
      <c r="D21" s="2"/>
      <c r="E21" s="2"/>
      <c r="F21" s="2"/>
      <c r="G21" s="2"/>
      <c r="H21" s="7"/>
    </row>
    <row r="22" spans="1:8" x14ac:dyDescent="0.25">
      <c r="A22" s="1"/>
      <c r="B22" s="2"/>
      <c r="C22" s="61" t="s">
        <v>24</v>
      </c>
      <c r="D22" s="62"/>
      <c r="E22" s="62"/>
      <c r="F22" s="62"/>
      <c r="G22" s="63"/>
      <c r="H22" s="7"/>
    </row>
    <row r="23" spans="1:8" x14ac:dyDescent="0.25">
      <c r="A23" s="1"/>
      <c r="B23" s="2"/>
      <c r="C23" s="57">
        <v>43313</v>
      </c>
      <c r="D23" s="57">
        <v>43344</v>
      </c>
      <c r="E23" s="57">
        <v>43374</v>
      </c>
      <c r="F23" s="28" t="s">
        <v>25</v>
      </c>
      <c r="G23" s="28" t="s">
        <v>26</v>
      </c>
      <c r="H23" s="7"/>
    </row>
    <row r="24" spans="1:8" x14ac:dyDescent="0.25">
      <c r="A24" s="1"/>
      <c r="B24" s="2"/>
      <c r="C24" s="32">
        <v>4500</v>
      </c>
      <c r="D24" s="32">
        <v>4600</v>
      </c>
      <c r="E24" s="32">
        <v>3800</v>
      </c>
      <c r="F24" s="33">
        <f>+AVERAGE(C24,D24,E24)</f>
        <v>4300</v>
      </c>
      <c r="G24" s="33">
        <f>+SUM(C24,D24,E24)</f>
        <v>12900</v>
      </c>
      <c r="H24" s="7"/>
    </row>
    <row r="25" spans="1:8" ht="15.75" thickBot="1" x14ac:dyDescent="0.3">
      <c r="A25" s="9"/>
      <c r="B25" s="10"/>
      <c r="C25" s="10"/>
      <c r="D25" s="10"/>
      <c r="E25" s="10"/>
      <c r="F25" s="10"/>
      <c r="G25" s="10"/>
      <c r="H25" s="11"/>
    </row>
    <row r="26" spans="1:8" ht="15.75" thickTop="1" x14ac:dyDescent="0.25">
      <c r="A26" s="3"/>
      <c r="B26" s="4"/>
      <c r="C26" s="4"/>
      <c r="D26" s="4"/>
      <c r="E26" s="4"/>
      <c r="F26" s="4"/>
      <c r="G26" s="4"/>
      <c r="H26" s="5"/>
    </row>
    <row r="27" spans="1:8" x14ac:dyDescent="0.25">
      <c r="A27" s="20" t="s">
        <v>27</v>
      </c>
      <c r="B27" s="21"/>
      <c r="C27" s="22"/>
      <c r="D27" s="22"/>
      <c r="E27" s="22"/>
      <c r="F27" s="22"/>
      <c r="G27" s="22"/>
      <c r="H27" s="24"/>
    </row>
    <row r="28" spans="1:8" x14ac:dyDescent="0.25">
      <c r="A28" s="1"/>
      <c r="B28" s="2"/>
      <c r="C28" s="2"/>
      <c r="D28" s="2"/>
      <c r="E28" s="2"/>
      <c r="F28" s="2"/>
      <c r="G28" s="2"/>
      <c r="H28" s="7"/>
    </row>
    <row r="29" spans="1:8" x14ac:dyDescent="0.25">
      <c r="A29" s="39" t="s">
        <v>28</v>
      </c>
      <c r="B29" s="2"/>
      <c r="C29" s="2"/>
      <c r="D29" s="2"/>
      <c r="E29" s="2"/>
      <c r="F29" s="2"/>
      <c r="G29" s="2"/>
      <c r="H29" s="7"/>
    </row>
    <row r="30" spans="1:8" x14ac:dyDescent="0.25">
      <c r="A30" s="1"/>
      <c r="B30" s="34" t="s">
        <v>29</v>
      </c>
      <c r="C30" s="35">
        <f>+C20</f>
        <v>3</v>
      </c>
      <c r="D30" s="35" t="s">
        <v>19</v>
      </c>
      <c r="E30" s="36">
        <f>+F24*C30</f>
        <v>12900</v>
      </c>
      <c r="F30" s="2"/>
      <c r="G30" s="2"/>
      <c r="H30" s="7"/>
    </row>
    <row r="31" spans="1:8" x14ac:dyDescent="0.25">
      <c r="A31" s="1"/>
      <c r="B31" s="34" t="s">
        <v>29</v>
      </c>
      <c r="C31" s="35">
        <f>+D20</f>
        <v>10</v>
      </c>
      <c r="D31" s="35" t="s">
        <v>30</v>
      </c>
      <c r="E31" s="36">
        <f>+(F24/12)*C31</f>
        <v>3583.333333333333</v>
      </c>
      <c r="F31" s="2"/>
      <c r="G31" s="2"/>
      <c r="H31" s="7"/>
    </row>
    <row r="32" spans="1:8" x14ac:dyDescent="0.25">
      <c r="A32" s="1"/>
      <c r="B32" s="34" t="s">
        <v>29</v>
      </c>
      <c r="C32" s="35">
        <f>+E20</f>
        <v>3</v>
      </c>
      <c r="D32" s="35" t="s">
        <v>21</v>
      </c>
      <c r="E32" s="36">
        <f>+(F24/360)*C32</f>
        <v>35.833333333333336</v>
      </c>
      <c r="F32" s="2"/>
      <c r="G32" s="2"/>
      <c r="H32" s="7"/>
    </row>
    <row r="33" spans="1:8" x14ac:dyDescent="0.25">
      <c r="A33" s="1"/>
      <c r="B33" s="2"/>
      <c r="C33" s="2"/>
      <c r="D33" s="2"/>
      <c r="E33" s="2"/>
      <c r="F33" s="2"/>
      <c r="G33" s="2"/>
      <c r="H33" s="7"/>
    </row>
    <row r="34" spans="1:8" x14ac:dyDescent="0.25">
      <c r="A34" s="41" t="s">
        <v>31</v>
      </c>
      <c r="B34" s="42" t="s">
        <v>29</v>
      </c>
      <c r="C34" s="25">
        <v>11</v>
      </c>
      <c r="D34" s="43" t="s">
        <v>33</v>
      </c>
      <c r="E34" s="25">
        <v>18</v>
      </c>
      <c r="F34" s="44" t="s">
        <v>21</v>
      </c>
      <c r="G34" s="12">
        <f>+((($F$24/12) * C34) + (($F$24/360)*E34))</f>
        <v>4156.6666666666661</v>
      </c>
      <c r="H34" s="7"/>
    </row>
    <row r="35" spans="1:8" x14ac:dyDescent="0.25">
      <c r="A35" s="41" t="s">
        <v>32</v>
      </c>
      <c r="B35" s="42" t="s">
        <v>29</v>
      </c>
      <c r="C35" s="25">
        <v>11</v>
      </c>
      <c r="D35" s="43" t="s">
        <v>33</v>
      </c>
      <c r="E35" s="25">
        <v>18</v>
      </c>
      <c r="F35" s="44" t="s">
        <v>21</v>
      </c>
      <c r="G35" s="12">
        <f>+((($F$24/12) * C35) + (($F$24/360)*E35))</f>
        <v>4156.6666666666661</v>
      </c>
      <c r="H35" s="7"/>
    </row>
    <row r="36" spans="1:8" x14ac:dyDescent="0.25">
      <c r="A36" s="40"/>
      <c r="B36" s="2"/>
      <c r="C36" s="2"/>
      <c r="D36" s="2"/>
      <c r="E36" s="2"/>
      <c r="F36" s="2"/>
      <c r="G36" s="2"/>
      <c r="H36" s="7"/>
    </row>
    <row r="37" spans="1:8" x14ac:dyDescent="0.25">
      <c r="A37" s="55" t="s">
        <v>34</v>
      </c>
      <c r="B37" s="51"/>
      <c r="C37" s="2"/>
      <c r="D37" s="2"/>
      <c r="E37" s="2"/>
      <c r="F37" s="2"/>
      <c r="G37" s="2"/>
      <c r="H37" s="7"/>
    </row>
    <row r="38" spans="1:8" x14ac:dyDescent="0.25">
      <c r="A38" s="40"/>
      <c r="B38" s="2"/>
      <c r="C38" s="2"/>
      <c r="D38" s="2"/>
      <c r="E38" s="2"/>
      <c r="F38" s="2"/>
      <c r="G38" s="2"/>
      <c r="H38" s="7"/>
    </row>
    <row r="39" spans="1:8" x14ac:dyDescent="0.25">
      <c r="A39" s="55" t="s">
        <v>35</v>
      </c>
      <c r="B39" s="64" t="s">
        <v>82</v>
      </c>
      <c r="C39" s="64"/>
      <c r="D39" s="2"/>
      <c r="E39" s="2"/>
      <c r="F39" s="2"/>
      <c r="G39" s="2"/>
      <c r="H39" s="56">
        <v>58</v>
      </c>
    </row>
    <row r="40" spans="1:8" ht="15.75" thickBot="1" x14ac:dyDescent="0.3">
      <c r="A40" s="9"/>
      <c r="B40" s="10"/>
      <c r="C40" s="10"/>
      <c r="D40" s="10"/>
      <c r="E40" s="10"/>
      <c r="F40" s="10"/>
      <c r="G40" s="10"/>
      <c r="H40" s="11"/>
    </row>
    <row r="41" spans="1:8" ht="15.75" thickTop="1" x14ac:dyDescent="0.25">
      <c r="A41" s="3"/>
      <c r="B41" s="4"/>
      <c r="C41" s="4"/>
      <c r="D41" s="4"/>
      <c r="E41" s="4"/>
      <c r="F41" s="4"/>
      <c r="G41" s="4"/>
      <c r="H41" s="5"/>
    </row>
    <row r="42" spans="1:8" x14ac:dyDescent="0.25">
      <c r="A42" s="20" t="s">
        <v>36</v>
      </c>
      <c r="B42" s="21"/>
      <c r="C42" s="2"/>
      <c r="D42" s="2"/>
      <c r="E42" s="2"/>
      <c r="H42" s="7"/>
    </row>
    <row r="43" spans="1:8" x14ac:dyDescent="0.25">
      <c r="A43" s="40"/>
      <c r="B43" s="45"/>
      <c r="C43" s="2"/>
      <c r="D43" s="2"/>
      <c r="E43" s="2"/>
      <c r="H43" s="7"/>
    </row>
    <row r="44" spans="1:8" x14ac:dyDescent="0.25">
      <c r="A44" s="1"/>
      <c r="B44" s="30" t="s">
        <v>37</v>
      </c>
      <c r="C44" s="30" t="s">
        <v>49</v>
      </c>
      <c r="D44" s="2"/>
      <c r="E44" s="2"/>
      <c r="F44" s="47" t="s">
        <v>38</v>
      </c>
      <c r="G44" s="47" t="s">
        <v>21</v>
      </c>
      <c r="H44" s="7"/>
    </row>
    <row r="45" spans="1:8" x14ac:dyDescent="0.25">
      <c r="A45" s="1"/>
      <c r="B45" s="27">
        <f>+C20</f>
        <v>3</v>
      </c>
      <c r="C45" s="27"/>
      <c r="D45" s="2"/>
      <c r="E45" s="2"/>
      <c r="F45" s="46" t="s">
        <v>39</v>
      </c>
      <c r="G45" s="46">
        <v>15</v>
      </c>
      <c r="H45" s="7"/>
    </row>
    <row r="46" spans="1:8" x14ac:dyDescent="0.25">
      <c r="A46" s="1"/>
      <c r="B46" s="2"/>
      <c r="C46" s="2"/>
      <c r="D46" s="2"/>
      <c r="E46" s="2"/>
      <c r="F46" s="46" t="s">
        <v>40</v>
      </c>
      <c r="G46" s="46">
        <v>20</v>
      </c>
      <c r="H46" s="7"/>
    </row>
    <row r="47" spans="1:8" x14ac:dyDescent="0.25">
      <c r="A47" s="1"/>
      <c r="B47" s="2"/>
      <c r="C47" s="2"/>
      <c r="D47" s="2"/>
      <c r="E47" s="2"/>
      <c r="F47" s="46" t="s">
        <v>41</v>
      </c>
      <c r="G47" s="46">
        <v>30</v>
      </c>
      <c r="H47" s="7"/>
    </row>
    <row r="48" spans="1:8" x14ac:dyDescent="0.25">
      <c r="A48" s="58" t="s">
        <v>42</v>
      </c>
      <c r="B48" s="59">
        <v>42750</v>
      </c>
      <c r="C48" s="13" t="s">
        <v>44</v>
      </c>
      <c r="D48" s="2"/>
      <c r="E48" s="2"/>
      <c r="F48" s="2"/>
      <c r="G48" s="2"/>
      <c r="H48" s="7"/>
    </row>
    <row r="49" spans="1:8" x14ac:dyDescent="0.25">
      <c r="A49" s="58" t="s">
        <v>43</v>
      </c>
      <c r="B49" s="59">
        <f>+B16</f>
        <v>43422</v>
      </c>
      <c r="C49" s="14">
        <f>+B49-B48+1</f>
        <v>673</v>
      </c>
      <c r="D49" s="2"/>
      <c r="E49" s="2"/>
      <c r="F49" s="2"/>
      <c r="G49" s="2"/>
      <c r="H49" s="7"/>
    </row>
    <row r="50" spans="1:8" x14ac:dyDescent="0.25">
      <c r="A50" s="1"/>
      <c r="B50" s="2"/>
      <c r="C50" s="2"/>
      <c r="D50" s="2"/>
      <c r="E50" s="2"/>
      <c r="F50" s="2"/>
      <c r="G50" s="2"/>
      <c r="H50" s="7"/>
    </row>
    <row r="51" spans="1:8" x14ac:dyDescent="0.25">
      <c r="A51" s="15" t="s">
        <v>45</v>
      </c>
      <c r="B51" s="2"/>
      <c r="C51" s="2"/>
      <c r="D51" s="2"/>
      <c r="E51" s="2"/>
      <c r="F51" s="2"/>
      <c r="G51" s="2"/>
      <c r="H51" s="7"/>
    </row>
    <row r="52" spans="1:8" x14ac:dyDescent="0.25">
      <c r="A52" s="1"/>
      <c r="B52" s="2"/>
      <c r="C52" s="2"/>
      <c r="D52" s="2"/>
      <c r="E52" s="2"/>
      <c r="F52" s="2"/>
      <c r="G52" s="2"/>
      <c r="H52" s="7"/>
    </row>
    <row r="53" spans="1:8" x14ac:dyDescent="0.25">
      <c r="A53" s="1" t="s">
        <v>47</v>
      </c>
      <c r="B53" s="48">
        <f>+C49/24.33</f>
        <v>27.661323468968355</v>
      </c>
      <c r="C53" s="2"/>
      <c r="D53" s="2"/>
      <c r="E53" s="2"/>
      <c r="F53" s="2"/>
      <c r="G53" s="2"/>
      <c r="H53" s="7"/>
    </row>
    <row r="54" spans="1:8" x14ac:dyDescent="0.25">
      <c r="A54" s="1"/>
      <c r="B54" s="2"/>
      <c r="C54" s="2"/>
      <c r="D54" s="2"/>
      <c r="E54" s="2"/>
      <c r="F54" s="2"/>
      <c r="G54" s="2"/>
      <c r="H54" s="7"/>
    </row>
    <row r="55" spans="1:8" x14ac:dyDescent="0.25">
      <c r="A55" s="1" t="s">
        <v>46</v>
      </c>
      <c r="B55" s="49">
        <f>+F24/30</f>
        <v>143.33333333333334</v>
      </c>
      <c r="C55" s="2"/>
      <c r="D55" s="2"/>
      <c r="E55" s="2"/>
      <c r="F55" s="2"/>
      <c r="G55" s="2"/>
      <c r="H55" s="7"/>
    </row>
    <row r="56" spans="1:8" x14ac:dyDescent="0.25">
      <c r="A56" s="1"/>
      <c r="B56" s="2"/>
      <c r="C56" s="2"/>
      <c r="D56" s="2"/>
      <c r="E56" s="2"/>
      <c r="F56" s="2"/>
      <c r="G56" s="2"/>
      <c r="H56" s="7"/>
    </row>
    <row r="57" spans="1:8" ht="15.75" thickBot="1" x14ac:dyDescent="0.3">
      <c r="A57" s="1" t="s">
        <v>48</v>
      </c>
      <c r="B57" s="16">
        <f>+B53*B55</f>
        <v>3964.7896972187978</v>
      </c>
      <c r="C57" s="2"/>
      <c r="D57" s="16"/>
      <c r="E57" s="2"/>
      <c r="F57" s="2"/>
      <c r="G57" s="2"/>
      <c r="H57" s="7"/>
    </row>
    <row r="58" spans="1:8" ht="16.5" thickTop="1" thickBot="1" x14ac:dyDescent="0.3">
      <c r="A58" s="9"/>
      <c r="B58" s="10"/>
      <c r="C58" s="10"/>
      <c r="D58" s="10"/>
      <c r="E58" s="10"/>
      <c r="F58" s="10"/>
      <c r="G58" s="10"/>
      <c r="H58" s="11"/>
    </row>
    <row r="59" spans="1:8" ht="15.75" thickTop="1" x14ac:dyDescent="0.25"/>
  </sheetData>
  <mergeCells count="3">
    <mergeCell ref="C18:E18"/>
    <mergeCell ref="C22:G22"/>
    <mergeCell ref="B39:C39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20"/>
  <sheetViews>
    <sheetView tabSelected="1" zoomScale="130" zoomScaleNormal="130" workbookViewId="0">
      <selection activeCell="S87" sqref="S87"/>
    </sheetView>
  </sheetViews>
  <sheetFormatPr baseColWidth="10" defaultRowHeight="15" x14ac:dyDescent="0.25"/>
  <cols>
    <col min="1" max="6" width="2.140625" customWidth="1"/>
    <col min="7" max="7" width="1.7109375" customWidth="1"/>
    <col min="8" max="10" width="2.140625" customWidth="1"/>
    <col min="11" max="11" width="1.42578125" customWidth="1"/>
    <col min="12" max="12" width="2.140625" customWidth="1"/>
    <col min="13" max="13" width="1.85546875" customWidth="1"/>
    <col min="14" max="20" width="2.140625" customWidth="1"/>
    <col min="21" max="21" width="3.28515625" customWidth="1"/>
    <col min="22" max="33" width="2.140625" customWidth="1"/>
    <col min="34" max="34" width="3" customWidth="1"/>
    <col min="35" max="39" width="2.140625" customWidth="1"/>
    <col min="40" max="40" width="3.5703125" customWidth="1"/>
    <col min="41" max="56" width="2.140625" customWidth="1"/>
  </cols>
  <sheetData>
    <row r="1" spans="1:41" ht="15.75" thickTop="1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1"/>
    </row>
    <row r="2" spans="1:4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4"/>
    </row>
    <row r="3" spans="1:41" x14ac:dyDescent="0.25">
      <c r="A3" s="72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4"/>
    </row>
    <row r="4" spans="1:41" x14ac:dyDescent="0.25">
      <c r="A4" s="72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4"/>
    </row>
    <row r="5" spans="1:41" x14ac:dyDescent="0.25">
      <c r="A5" s="72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4"/>
    </row>
    <row r="6" spans="1:41" x14ac:dyDescent="0.25">
      <c r="A6" s="72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4"/>
    </row>
    <row r="7" spans="1:41" x14ac:dyDescent="0.25">
      <c r="A7" s="72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4"/>
    </row>
    <row r="8" spans="1:41" x14ac:dyDescent="0.25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4"/>
    </row>
    <row r="9" spans="1:41" x14ac:dyDescent="0.25">
      <c r="A9" s="72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4"/>
    </row>
    <row r="10" spans="1:41" ht="15.75" thickBot="1" x14ac:dyDescent="0.3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4"/>
    </row>
    <row r="11" spans="1:41" ht="16.5" thickTop="1" thickBot="1" x14ac:dyDescent="0.3">
      <c r="A11" s="78"/>
      <c r="B11" s="164" t="s">
        <v>50</v>
      </c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5"/>
    </row>
    <row r="12" spans="1:41" ht="16.5" thickTop="1" thickBot="1" x14ac:dyDescent="0.3">
      <c r="A12" s="72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4"/>
    </row>
    <row r="13" spans="1:41" x14ac:dyDescent="0.25">
      <c r="A13" s="72"/>
      <c r="B13" s="79" t="s">
        <v>51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1"/>
      <c r="V13" s="154" t="str">
        <f>+Auxiliar!B3</f>
        <v>Empresa Ejemplo S.R.L.</v>
      </c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6"/>
      <c r="AM13" s="94">
        <v>1</v>
      </c>
      <c r="AN13" s="95">
        <v>2</v>
      </c>
      <c r="AO13" s="74"/>
    </row>
    <row r="14" spans="1:41" ht="15.75" thickBot="1" x14ac:dyDescent="0.3">
      <c r="A14" s="72"/>
      <c r="B14" s="98" t="s">
        <v>52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100"/>
      <c r="V14" s="101"/>
      <c r="W14" s="101"/>
      <c r="X14" s="102" t="s">
        <v>57</v>
      </c>
      <c r="Y14" s="103"/>
      <c r="Z14" s="103"/>
      <c r="AA14" s="103"/>
      <c r="AB14" s="103"/>
      <c r="AC14" s="103"/>
      <c r="AD14" s="104"/>
      <c r="AE14" s="124" t="str">
        <f>+Auxiliar!B4</f>
        <v>Calle 5 nueva senda</v>
      </c>
      <c r="AF14" s="125"/>
      <c r="AG14" s="125"/>
      <c r="AH14" s="125"/>
      <c r="AI14" s="125"/>
      <c r="AJ14" s="125"/>
      <c r="AK14" s="125"/>
      <c r="AL14" s="125"/>
      <c r="AM14" s="125"/>
      <c r="AN14" s="126"/>
      <c r="AO14" s="74"/>
    </row>
    <row r="15" spans="1:41" x14ac:dyDescent="0.25">
      <c r="A15" s="72"/>
      <c r="B15" s="79" t="s">
        <v>53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1"/>
      <c r="V15" s="121" t="str">
        <f>+Auxiliar!B5</f>
        <v>Juan perez</v>
      </c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3"/>
      <c r="AM15" s="94">
        <v>1</v>
      </c>
      <c r="AN15" s="95">
        <v>2</v>
      </c>
      <c r="AO15" s="74"/>
    </row>
    <row r="16" spans="1:41" x14ac:dyDescent="0.25">
      <c r="A16" s="72"/>
      <c r="B16" s="91" t="s">
        <v>12</v>
      </c>
      <c r="C16" s="86"/>
      <c r="D16" s="86"/>
      <c r="E16" s="86"/>
      <c r="F16" s="86"/>
      <c r="G16" s="86"/>
      <c r="H16" s="86"/>
      <c r="I16" s="87"/>
      <c r="J16" s="127" t="str">
        <f>+Auxiliar!B7</f>
        <v>Casado</v>
      </c>
      <c r="K16" s="153"/>
      <c r="L16" s="153"/>
      <c r="M16" s="153"/>
      <c r="N16" s="153"/>
      <c r="O16" s="153"/>
      <c r="P16" s="153"/>
      <c r="Q16" s="153"/>
      <c r="R16" s="153"/>
      <c r="S16" s="153"/>
      <c r="T16" s="128"/>
      <c r="U16" s="68"/>
      <c r="V16" s="67" t="s">
        <v>22</v>
      </c>
      <c r="W16" s="65"/>
      <c r="X16" s="66"/>
      <c r="Y16" s="127">
        <f>+Auxiliar!D8</f>
        <v>50</v>
      </c>
      <c r="Z16" s="128"/>
      <c r="AA16" s="88" t="s">
        <v>58</v>
      </c>
      <c r="AB16" s="86"/>
      <c r="AC16" s="86"/>
      <c r="AD16" s="86"/>
      <c r="AE16" s="86"/>
      <c r="AF16" s="87"/>
      <c r="AG16" s="129" t="str">
        <f>+Auxiliar!B6</f>
        <v xml:space="preserve"> San martin # 350</v>
      </c>
      <c r="AH16" s="130"/>
      <c r="AI16" s="130"/>
      <c r="AJ16" s="130"/>
      <c r="AK16" s="130"/>
      <c r="AL16" s="130"/>
      <c r="AM16" s="130"/>
      <c r="AN16" s="131"/>
      <c r="AO16" s="74"/>
    </row>
    <row r="17" spans="1:41" x14ac:dyDescent="0.25">
      <c r="A17" s="72"/>
      <c r="B17" s="82" t="s">
        <v>54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110" t="str">
        <f>+Auxiliar!B9</f>
        <v>Ing. Comercial</v>
      </c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4"/>
      <c r="AM17" s="68"/>
      <c r="AN17" s="96"/>
      <c r="AO17" s="74"/>
    </row>
    <row r="18" spans="1:41" ht="15.75" thickBot="1" x14ac:dyDescent="0.3">
      <c r="A18" s="72"/>
      <c r="B18" s="105" t="s">
        <v>55</v>
      </c>
      <c r="C18" s="104"/>
      <c r="D18" s="124">
        <f>+Auxiliar!D7</f>
        <v>3638096</v>
      </c>
      <c r="E18" s="125"/>
      <c r="F18" s="125"/>
      <c r="G18" s="125"/>
      <c r="H18" s="125"/>
      <c r="I18" s="125"/>
      <c r="J18" s="125"/>
      <c r="K18" s="134"/>
      <c r="L18" s="134"/>
      <c r="M18" s="135"/>
      <c r="N18" s="136" t="s">
        <v>61</v>
      </c>
      <c r="O18" s="137"/>
      <c r="P18" s="137"/>
      <c r="Q18" s="137"/>
      <c r="R18" s="137"/>
      <c r="S18" s="137"/>
      <c r="T18" s="137"/>
      <c r="U18" s="137"/>
      <c r="V18" s="141"/>
      <c r="W18" s="142">
        <f>+Auxiliar!B15</f>
        <v>42019</v>
      </c>
      <c r="X18" s="143"/>
      <c r="Y18" s="143"/>
      <c r="Z18" s="143"/>
      <c r="AA18" s="143"/>
      <c r="AB18" s="144" t="s">
        <v>62</v>
      </c>
      <c r="AC18" s="145"/>
      <c r="AD18" s="145"/>
      <c r="AE18" s="145"/>
      <c r="AF18" s="145"/>
      <c r="AG18" s="145"/>
      <c r="AH18" s="145"/>
      <c r="AI18" s="146"/>
      <c r="AJ18" s="142">
        <f>+Auxiliar!B16</f>
        <v>43422</v>
      </c>
      <c r="AK18" s="147"/>
      <c r="AL18" s="147"/>
      <c r="AM18" s="147"/>
      <c r="AN18" s="148"/>
      <c r="AO18" s="74"/>
    </row>
    <row r="19" spans="1:41" x14ac:dyDescent="0.25">
      <c r="A19" s="72"/>
      <c r="B19" s="82" t="s">
        <v>7</v>
      </c>
      <c r="C19" s="75"/>
      <c r="D19" s="73"/>
      <c r="E19" s="73"/>
      <c r="F19" s="73"/>
      <c r="G19" s="73"/>
      <c r="H19" s="73"/>
      <c r="I19" s="73"/>
      <c r="J19" s="73"/>
      <c r="K19" s="150" t="str">
        <f>Auxiliar!B10</f>
        <v xml:space="preserve">Despido </v>
      </c>
      <c r="L19" s="151"/>
      <c r="M19" s="151"/>
      <c r="N19" s="151"/>
      <c r="O19" s="151"/>
      <c r="P19" s="151"/>
      <c r="Q19" s="151"/>
      <c r="R19" s="151"/>
      <c r="S19" s="151"/>
      <c r="T19" s="151"/>
      <c r="U19" s="152"/>
      <c r="V19" s="68"/>
      <c r="W19" s="67" t="s">
        <v>63</v>
      </c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6"/>
      <c r="AJ19" s="138">
        <f>Auxiliar!B11</f>
        <v>8000</v>
      </c>
      <c r="AK19" s="139"/>
      <c r="AL19" s="139"/>
      <c r="AM19" s="139"/>
      <c r="AN19" s="149"/>
      <c r="AO19" s="74"/>
    </row>
    <row r="20" spans="1:41" ht="15.75" thickBot="1" x14ac:dyDescent="0.3">
      <c r="A20" s="72"/>
      <c r="B20" s="83" t="s">
        <v>56</v>
      </c>
      <c r="C20" s="84"/>
      <c r="D20" s="85"/>
      <c r="E20" s="85"/>
      <c r="F20" s="85"/>
      <c r="G20" s="85"/>
      <c r="H20" s="85"/>
      <c r="I20" s="85"/>
      <c r="J20" s="85"/>
      <c r="K20" s="159">
        <f>+Auxiliar!C20</f>
        <v>3</v>
      </c>
      <c r="L20" s="132"/>
      <c r="M20" s="132"/>
      <c r="N20" s="132"/>
      <c r="O20" s="160"/>
      <c r="P20" s="115" t="s">
        <v>38</v>
      </c>
      <c r="Q20" s="116"/>
      <c r="R20" s="116"/>
      <c r="S20" s="157"/>
      <c r="T20" s="159">
        <f>+Auxiliar!D20</f>
        <v>10</v>
      </c>
      <c r="U20" s="132"/>
      <c r="V20" s="132"/>
      <c r="W20" s="160"/>
      <c r="X20" s="115" t="s">
        <v>30</v>
      </c>
      <c r="Y20" s="116"/>
      <c r="Z20" s="116"/>
      <c r="AA20" s="116"/>
      <c r="AB20" s="159">
        <f>+Auxiliar!E20</f>
        <v>3</v>
      </c>
      <c r="AC20" s="132"/>
      <c r="AD20" s="132"/>
      <c r="AE20" s="160"/>
      <c r="AF20" s="115" t="s">
        <v>21</v>
      </c>
      <c r="AG20" s="116"/>
      <c r="AH20" s="116"/>
      <c r="AI20" s="157"/>
      <c r="AJ20" s="115"/>
      <c r="AK20" s="116"/>
      <c r="AL20" s="157"/>
      <c r="AM20" s="101"/>
      <c r="AN20" s="158"/>
      <c r="AO20" s="74"/>
    </row>
    <row r="21" spans="1:41" ht="15.75" thickBot="1" x14ac:dyDescent="0.3">
      <c r="A21" s="161"/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/>
      <c r="AN21" s="162"/>
      <c r="AO21" s="163"/>
    </row>
    <row r="22" spans="1:41" ht="16.5" thickTop="1" thickBot="1" x14ac:dyDescent="0.3">
      <c r="A22" s="76"/>
      <c r="B22" s="166" t="s">
        <v>64</v>
      </c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7"/>
    </row>
    <row r="23" spans="1:41" ht="16.5" thickTop="1" thickBot="1" x14ac:dyDescent="0.3">
      <c r="A23" s="72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4"/>
    </row>
    <row r="24" spans="1:41" x14ac:dyDescent="0.25">
      <c r="A24" s="72"/>
      <c r="B24" s="170" t="s">
        <v>65</v>
      </c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2"/>
      <c r="N24" s="177">
        <f>+Auxiliar!C23</f>
        <v>43313</v>
      </c>
      <c r="O24" s="174"/>
      <c r="P24" s="174"/>
      <c r="Q24" s="174"/>
      <c r="R24" s="174"/>
      <c r="S24" s="174"/>
      <c r="T24" s="175"/>
      <c r="U24" s="177">
        <f>+Auxiliar!D23</f>
        <v>43344</v>
      </c>
      <c r="V24" s="174"/>
      <c r="W24" s="174"/>
      <c r="X24" s="174"/>
      <c r="Y24" s="174"/>
      <c r="Z24" s="174"/>
      <c r="AA24" s="175"/>
      <c r="AB24" s="177">
        <f>+Auxiliar!E23</f>
        <v>43374</v>
      </c>
      <c r="AC24" s="174"/>
      <c r="AD24" s="174"/>
      <c r="AE24" s="174"/>
      <c r="AF24" s="174"/>
      <c r="AG24" s="174"/>
      <c r="AH24" s="175"/>
      <c r="AI24" s="173" t="s">
        <v>26</v>
      </c>
      <c r="AJ24" s="174"/>
      <c r="AK24" s="174"/>
      <c r="AL24" s="174"/>
      <c r="AM24" s="174"/>
      <c r="AN24" s="176"/>
      <c r="AO24" s="74"/>
    </row>
    <row r="25" spans="1:41" x14ac:dyDescent="0.25">
      <c r="A25" s="72"/>
      <c r="B25" s="186" t="s">
        <v>66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9"/>
      <c r="N25" s="138" t="s">
        <v>67</v>
      </c>
      <c r="O25" s="140"/>
      <c r="P25" s="178">
        <f>+Auxiliar!C24</f>
        <v>4500</v>
      </c>
      <c r="Q25" s="153"/>
      <c r="R25" s="153"/>
      <c r="S25" s="153"/>
      <c r="T25" s="128"/>
      <c r="U25" s="138" t="s">
        <v>67</v>
      </c>
      <c r="V25" s="140"/>
      <c r="W25" s="178">
        <f>+Auxiliar!D24</f>
        <v>4600</v>
      </c>
      <c r="X25" s="153"/>
      <c r="Y25" s="153"/>
      <c r="Z25" s="153"/>
      <c r="AA25" s="128"/>
      <c r="AB25" s="138" t="s">
        <v>67</v>
      </c>
      <c r="AC25" s="140"/>
      <c r="AD25" s="178">
        <f>+Auxiliar!E24</f>
        <v>3800</v>
      </c>
      <c r="AE25" s="153"/>
      <c r="AF25" s="153"/>
      <c r="AG25" s="153"/>
      <c r="AH25" s="128"/>
      <c r="AI25" s="185" t="s">
        <v>67</v>
      </c>
      <c r="AJ25" s="184"/>
      <c r="AK25" s="178">
        <f>+Auxiliar!G24</f>
        <v>12900</v>
      </c>
      <c r="AL25" s="153"/>
      <c r="AM25" s="153"/>
      <c r="AN25" s="179"/>
      <c r="AO25" s="74"/>
    </row>
    <row r="26" spans="1:41" ht="30" customHeight="1" x14ac:dyDescent="0.25">
      <c r="A26" s="72"/>
      <c r="B26" s="180" t="s">
        <v>68</v>
      </c>
      <c r="C26" s="181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38"/>
      <c r="O26" s="139"/>
      <c r="P26" s="139"/>
      <c r="Q26" s="139"/>
      <c r="R26" s="139"/>
      <c r="S26" s="139"/>
      <c r="T26" s="140"/>
      <c r="U26" s="138"/>
      <c r="V26" s="139"/>
      <c r="W26" s="139"/>
      <c r="X26" s="139"/>
      <c r="Y26" s="139"/>
      <c r="Z26" s="139"/>
      <c r="AA26" s="140"/>
      <c r="AB26" s="138"/>
      <c r="AC26" s="139"/>
      <c r="AD26" s="139"/>
      <c r="AE26" s="139"/>
      <c r="AF26" s="139"/>
      <c r="AG26" s="139"/>
      <c r="AH26" s="140"/>
      <c r="AI26" s="138"/>
      <c r="AJ26" s="139"/>
      <c r="AK26" s="139"/>
      <c r="AL26" s="139"/>
      <c r="AM26" s="139"/>
      <c r="AN26" s="149"/>
      <c r="AO26" s="74"/>
    </row>
    <row r="27" spans="1:41" x14ac:dyDescent="0.25">
      <c r="A27" s="72"/>
      <c r="B27" s="186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9"/>
      <c r="N27" s="138" t="s">
        <v>67</v>
      </c>
      <c r="O27" s="140"/>
      <c r="P27" s="182"/>
      <c r="Q27" s="108"/>
      <c r="R27" s="108"/>
      <c r="S27" s="108"/>
      <c r="T27" s="107"/>
      <c r="U27" s="138" t="s">
        <v>67</v>
      </c>
      <c r="V27" s="140"/>
      <c r="W27" s="182"/>
      <c r="X27" s="108"/>
      <c r="Y27" s="108"/>
      <c r="Z27" s="108"/>
      <c r="AA27" s="107"/>
      <c r="AB27" s="138" t="s">
        <v>67</v>
      </c>
      <c r="AC27" s="140"/>
      <c r="AD27" s="182"/>
      <c r="AE27" s="108"/>
      <c r="AF27" s="108"/>
      <c r="AG27" s="108"/>
      <c r="AH27" s="107"/>
      <c r="AI27" s="138" t="s">
        <v>67</v>
      </c>
      <c r="AJ27" s="140"/>
      <c r="AK27" s="106"/>
      <c r="AL27" s="108"/>
      <c r="AM27" s="108"/>
      <c r="AN27" s="109"/>
      <c r="AO27" s="74"/>
    </row>
    <row r="28" spans="1:41" x14ac:dyDescent="0.25">
      <c r="A28" s="72"/>
      <c r="B28" s="186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9"/>
      <c r="N28" s="138" t="s">
        <v>67</v>
      </c>
      <c r="O28" s="140"/>
      <c r="P28" s="182"/>
      <c r="Q28" s="108"/>
      <c r="R28" s="108"/>
      <c r="S28" s="108"/>
      <c r="T28" s="107"/>
      <c r="U28" s="138" t="s">
        <v>67</v>
      </c>
      <c r="V28" s="140"/>
      <c r="W28" s="182"/>
      <c r="X28" s="108"/>
      <c r="Y28" s="108"/>
      <c r="Z28" s="108"/>
      <c r="AA28" s="107"/>
      <c r="AB28" s="138" t="s">
        <v>67</v>
      </c>
      <c r="AC28" s="140"/>
      <c r="AD28" s="182"/>
      <c r="AE28" s="108"/>
      <c r="AF28" s="108"/>
      <c r="AG28" s="108"/>
      <c r="AH28" s="107"/>
      <c r="AI28" s="138" t="s">
        <v>67</v>
      </c>
      <c r="AJ28" s="140"/>
      <c r="AK28" s="106"/>
      <c r="AL28" s="108"/>
      <c r="AM28" s="108"/>
      <c r="AN28" s="109"/>
      <c r="AO28" s="74"/>
    </row>
    <row r="29" spans="1:41" x14ac:dyDescent="0.25">
      <c r="A29" s="72"/>
      <c r="B29" s="186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9"/>
      <c r="N29" s="138" t="s">
        <v>67</v>
      </c>
      <c r="O29" s="140"/>
      <c r="P29" s="182"/>
      <c r="Q29" s="108"/>
      <c r="R29" s="108"/>
      <c r="S29" s="108"/>
      <c r="T29" s="107"/>
      <c r="U29" s="138" t="s">
        <v>67</v>
      </c>
      <c r="V29" s="140"/>
      <c r="W29" s="182"/>
      <c r="X29" s="108"/>
      <c r="Y29" s="108"/>
      <c r="Z29" s="108"/>
      <c r="AA29" s="107"/>
      <c r="AB29" s="138" t="s">
        <v>67</v>
      </c>
      <c r="AC29" s="140"/>
      <c r="AD29" s="182"/>
      <c r="AE29" s="108"/>
      <c r="AF29" s="108"/>
      <c r="AG29" s="108"/>
      <c r="AH29" s="107"/>
      <c r="AI29" s="138" t="s">
        <v>67</v>
      </c>
      <c r="AJ29" s="140"/>
      <c r="AK29" s="106"/>
      <c r="AL29" s="108"/>
      <c r="AM29" s="108"/>
      <c r="AN29" s="109"/>
      <c r="AO29" s="74"/>
    </row>
    <row r="30" spans="1:41" x14ac:dyDescent="0.25">
      <c r="A30" s="72"/>
      <c r="B30" s="186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9"/>
      <c r="N30" s="138" t="s">
        <v>67</v>
      </c>
      <c r="O30" s="140"/>
      <c r="P30" s="182"/>
      <c r="Q30" s="108"/>
      <c r="R30" s="108"/>
      <c r="S30" s="108"/>
      <c r="T30" s="107"/>
      <c r="U30" s="138" t="s">
        <v>67</v>
      </c>
      <c r="V30" s="140"/>
      <c r="W30" s="182"/>
      <c r="X30" s="108"/>
      <c r="Y30" s="108"/>
      <c r="Z30" s="108"/>
      <c r="AA30" s="107"/>
      <c r="AB30" s="138" t="s">
        <v>67</v>
      </c>
      <c r="AC30" s="140"/>
      <c r="AD30" s="182"/>
      <c r="AE30" s="108"/>
      <c r="AF30" s="108"/>
      <c r="AG30" s="108"/>
      <c r="AH30" s="107"/>
      <c r="AI30" s="138" t="s">
        <v>67</v>
      </c>
      <c r="AJ30" s="140"/>
      <c r="AK30" s="106"/>
      <c r="AL30" s="108"/>
      <c r="AM30" s="108"/>
      <c r="AN30" s="109"/>
      <c r="AO30" s="74"/>
    </row>
    <row r="31" spans="1:41" ht="15.75" thickBot="1" x14ac:dyDescent="0.3">
      <c r="A31" s="72"/>
      <c r="B31" s="187" t="s">
        <v>69</v>
      </c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9"/>
      <c r="N31" s="115"/>
      <c r="O31" s="157"/>
      <c r="P31" s="190"/>
      <c r="Q31" s="112"/>
      <c r="R31" s="112"/>
      <c r="S31" s="112"/>
      <c r="T31" s="191"/>
      <c r="U31" s="118"/>
      <c r="V31" s="120"/>
      <c r="W31" s="190"/>
      <c r="X31" s="112"/>
      <c r="Y31" s="112"/>
      <c r="Z31" s="112"/>
      <c r="AA31" s="191"/>
      <c r="AB31" s="118"/>
      <c r="AC31" s="120"/>
      <c r="AD31" s="190"/>
      <c r="AE31" s="112"/>
      <c r="AF31" s="112"/>
      <c r="AG31" s="112"/>
      <c r="AH31" s="191"/>
      <c r="AI31" s="190"/>
      <c r="AJ31" s="112"/>
      <c r="AK31" s="112"/>
      <c r="AL31" s="112"/>
      <c r="AM31" s="112"/>
      <c r="AN31" s="113"/>
      <c r="AO31" s="74"/>
    </row>
    <row r="32" spans="1:41" ht="15.75" thickBot="1" x14ac:dyDescent="0.3">
      <c r="A32" s="72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4"/>
    </row>
    <row r="33" spans="1:41" ht="16.5" thickTop="1" thickBot="1" x14ac:dyDescent="0.3">
      <c r="A33" s="76"/>
      <c r="B33" s="192" t="s">
        <v>70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195" t="s">
        <v>67</v>
      </c>
      <c r="AJ33" s="196"/>
      <c r="AK33" s="198">
        <f>+Auxiliar!F24</f>
        <v>4300</v>
      </c>
      <c r="AL33" s="199"/>
      <c r="AM33" s="199"/>
      <c r="AN33" s="199"/>
      <c r="AO33" s="200"/>
    </row>
    <row r="34" spans="1:41" ht="16.5" thickTop="1" thickBot="1" x14ac:dyDescent="0.3">
      <c r="A34" s="72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4"/>
    </row>
    <row r="35" spans="1:41" ht="15.75" thickBot="1" x14ac:dyDescent="0.3">
      <c r="A35" s="72"/>
      <c r="B35" s="220" t="s">
        <v>71</v>
      </c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22" t="s">
        <v>73</v>
      </c>
      <c r="AB35" s="223"/>
      <c r="AC35" s="223"/>
      <c r="AD35" s="223"/>
      <c r="AE35" s="223"/>
      <c r="AF35" s="223"/>
      <c r="AG35" s="223"/>
      <c r="AH35" s="224"/>
      <c r="AI35" s="225" t="s">
        <v>67</v>
      </c>
      <c r="AJ35" s="226"/>
      <c r="AK35" s="227">
        <f>+Auxiliar!G24</f>
        <v>12900</v>
      </c>
      <c r="AL35" s="228"/>
      <c r="AM35" s="228"/>
      <c r="AN35" s="229"/>
      <c r="AO35" s="74"/>
    </row>
    <row r="36" spans="1:41" s="197" customFormat="1" x14ac:dyDescent="0.25">
      <c r="A36" s="243"/>
      <c r="B36" s="213" t="s">
        <v>72</v>
      </c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19" t="s">
        <v>29</v>
      </c>
      <c r="V36" s="203">
        <f>+Auxiliar!C30</f>
        <v>3</v>
      </c>
      <c r="W36" s="203"/>
      <c r="X36" s="203"/>
      <c r="Y36" s="212" t="s">
        <v>38</v>
      </c>
      <c r="Z36" s="212"/>
      <c r="AA36" s="212"/>
      <c r="AB36" s="212"/>
      <c r="AC36" s="212" t="s">
        <v>67</v>
      </c>
      <c r="AD36" s="212"/>
      <c r="AE36" s="204">
        <f>+Auxiliar!E30</f>
        <v>12900</v>
      </c>
      <c r="AF36" s="203"/>
      <c r="AG36" s="203"/>
      <c r="AH36" s="203"/>
      <c r="AI36" s="209"/>
      <c r="AJ36" s="209"/>
      <c r="AK36" s="209"/>
      <c r="AL36" s="209"/>
      <c r="AM36" s="209"/>
      <c r="AN36" s="210"/>
      <c r="AO36" s="244"/>
    </row>
    <row r="37" spans="1:41" x14ac:dyDescent="0.25">
      <c r="A37" s="72"/>
      <c r="B37" s="2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01" t="s">
        <v>29</v>
      </c>
      <c r="V37" s="203">
        <f>+Auxiliar!C31</f>
        <v>10</v>
      </c>
      <c r="W37" s="203"/>
      <c r="X37" s="203"/>
      <c r="Y37" s="212" t="s">
        <v>30</v>
      </c>
      <c r="Z37" s="212"/>
      <c r="AA37" s="212"/>
      <c r="AB37" s="212"/>
      <c r="AC37" s="212" t="s">
        <v>67</v>
      </c>
      <c r="AD37" s="212"/>
      <c r="AE37" s="204">
        <f>+Auxiliar!E31</f>
        <v>3583.333333333333</v>
      </c>
      <c r="AF37" s="203"/>
      <c r="AG37" s="203"/>
      <c r="AH37" s="203"/>
      <c r="AI37" s="2"/>
      <c r="AJ37" s="2"/>
      <c r="AK37" s="2"/>
      <c r="AL37" s="2"/>
      <c r="AM37" s="2"/>
      <c r="AN37" s="211"/>
      <c r="AO37" s="74"/>
    </row>
    <row r="38" spans="1:41" x14ac:dyDescent="0.25">
      <c r="A38" s="72"/>
      <c r="B38" s="214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01" t="s">
        <v>29</v>
      </c>
      <c r="V38" s="203">
        <f>+Auxiliar!C32</f>
        <v>3</v>
      </c>
      <c r="W38" s="203"/>
      <c r="X38" s="203"/>
      <c r="Y38" s="212" t="s">
        <v>21</v>
      </c>
      <c r="Z38" s="212"/>
      <c r="AA38" s="212"/>
      <c r="AB38" s="212"/>
      <c r="AC38" s="212" t="s">
        <v>67</v>
      </c>
      <c r="AD38" s="212"/>
      <c r="AE38" s="204">
        <f>+Auxiliar!E32</f>
        <v>35.833333333333336</v>
      </c>
      <c r="AF38" s="203"/>
      <c r="AG38" s="203"/>
      <c r="AH38" s="203"/>
      <c r="AI38" s="2"/>
      <c r="AJ38" s="2"/>
      <c r="AK38" s="216">
        <f>+SUM(AE36,AE37,AE38)</f>
        <v>16519.166666666664</v>
      </c>
      <c r="AL38" s="217"/>
      <c r="AM38" s="217"/>
      <c r="AN38" s="218"/>
      <c r="AO38" s="74"/>
    </row>
    <row r="39" spans="1:41" x14ac:dyDescent="0.25">
      <c r="A39" s="72"/>
      <c r="B39" s="215" t="s">
        <v>74</v>
      </c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68" t="s">
        <v>29</v>
      </c>
      <c r="V39" s="153">
        <f>+Auxiliar!C34</f>
        <v>11</v>
      </c>
      <c r="W39" s="153"/>
      <c r="X39" s="153"/>
      <c r="Y39" s="139" t="s">
        <v>33</v>
      </c>
      <c r="Z39" s="139"/>
      <c r="AA39" s="139"/>
      <c r="AB39" s="139"/>
      <c r="AC39" s="153">
        <f>+Auxiliar!E34</f>
        <v>18</v>
      </c>
      <c r="AD39" s="153"/>
      <c r="AE39" s="153"/>
      <c r="AF39" s="139" t="s">
        <v>21</v>
      </c>
      <c r="AG39" s="139"/>
      <c r="AH39" s="139"/>
      <c r="AI39" s="139" t="s">
        <v>67</v>
      </c>
      <c r="AJ39" s="139"/>
      <c r="AK39" s="183">
        <f>+Auxiliar!G34</f>
        <v>4156.6666666666661</v>
      </c>
      <c r="AL39" s="153"/>
      <c r="AM39" s="153"/>
      <c r="AN39" s="179"/>
      <c r="AO39" s="74"/>
    </row>
    <row r="40" spans="1:41" x14ac:dyDescent="0.25">
      <c r="A40" s="72"/>
      <c r="B40" s="215" t="s">
        <v>77</v>
      </c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68" t="s">
        <v>29</v>
      </c>
      <c r="V40" s="153">
        <f>+Auxiliar!C35</f>
        <v>11</v>
      </c>
      <c r="W40" s="153"/>
      <c r="X40" s="153"/>
      <c r="Y40" s="139" t="s">
        <v>33</v>
      </c>
      <c r="Z40" s="139"/>
      <c r="AA40" s="139"/>
      <c r="AB40" s="139"/>
      <c r="AC40" s="153">
        <f>+Auxiliar!E35</f>
        <v>18</v>
      </c>
      <c r="AD40" s="153"/>
      <c r="AE40" s="153"/>
      <c r="AF40" s="139" t="s">
        <v>21</v>
      </c>
      <c r="AG40" s="139"/>
      <c r="AH40" s="139"/>
      <c r="AI40" s="139" t="s">
        <v>67</v>
      </c>
      <c r="AJ40" s="139"/>
      <c r="AK40" s="183">
        <f>+Auxiliar!G35</f>
        <v>4156.6666666666661</v>
      </c>
      <c r="AL40" s="153"/>
      <c r="AM40" s="153"/>
      <c r="AN40" s="179"/>
      <c r="AO40" s="74"/>
    </row>
    <row r="41" spans="1:41" x14ac:dyDescent="0.25">
      <c r="A41" s="72"/>
      <c r="B41" s="215" t="s">
        <v>75</v>
      </c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68" t="s">
        <v>29</v>
      </c>
      <c r="V41" s="139"/>
      <c r="W41" s="139"/>
      <c r="X41" s="139"/>
      <c r="Y41" s="139" t="s">
        <v>33</v>
      </c>
      <c r="Z41" s="139"/>
      <c r="AA41" s="139"/>
      <c r="AB41" s="139"/>
      <c r="AC41" s="207">
        <f>+Auxiliar!B53</f>
        <v>27.661323468968355</v>
      </c>
      <c r="AD41" s="153"/>
      <c r="AE41" s="153"/>
      <c r="AF41" s="139" t="s">
        <v>21</v>
      </c>
      <c r="AG41" s="139"/>
      <c r="AH41" s="139"/>
      <c r="AI41" s="139" t="s">
        <v>67</v>
      </c>
      <c r="AJ41" s="139"/>
      <c r="AK41" s="207">
        <f>+Auxiliar!B57</f>
        <v>3964.7896972187978</v>
      </c>
      <c r="AL41" s="153"/>
      <c r="AM41" s="153"/>
      <c r="AN41" s="179"/>
      <c r="AO41" s="74"/>
    </row>
    <row r="42" spans="1:41" x14ac:dyDescent="0.25">
      <c r="A42" s="72"/>
      <c r="B42" s="215" t="s">
        <v>34</v>
      </c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208" t="s">
        <v>29</v>
      </c>
      <c r="V42" s="139"/>
      <c r="W42" s="139"/>
      <c r="X42" s="139"/>
      <c r="Y42" s="139" t="s">
        <v>33</v>
      </c>
      <c r="Z42" s="139"/>
      <c r="AA42" s="139"/>
      <c r="AB42" s="139"/>
      <c r="AC42" s="139"/>
      <c r="AD42" s="139"/>
      <c r="AE42" s="139"/>
      <c r="AF42" s="139" t="s">
        <v>21</v>
      </c>
      <c r="AG42" s="139"/>
      <c r="AH42" s="139"/>
      <c r="AI42" s="139" t="s">
        <v>67</v>
      </c>
      <c r="AJ42" s="139"/>
      <c r="AK42" s="139"/>
      <c r="AL42" s="139"/>
      <c r="AM42" s="139"/>
      <c r="AN42" s="149"/>
      <c r="AO42" s="74"/>
    </row>
    <row r="43" spans="1:41" x14ac:dyDescent="0.25">
      <c r="A43" s="72"/>
      <c r="B43" s="202" t="s">
        <v>76</v>
      </c>
      <c r="C43" s="139"/>
      <c r="D43" s="139"/>
      <c r="E43" s="130" t="str">
        <f>+Auxiliar!B39</f>
        <v>Rendición por rendición de cuentas</v>
      </c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9" t="s">
        <v>67</v>
      </c>
      <c r="AJ43" s="139"/>
      <c r="AK43" s="183">
        <f>+Auxiliar!H39</f>
        <v>58</v>
      </c>
      <c r="AL43" s="153"/>
      <c r="AM43" s="153"/>
      <c r="AN43" s="179"/>
      <c r="AO43" s="74"/>
    </row>
    <row r="44" spans="1:41" ht="15.75" thickBot="1" x14ac:dyDescent="0.3">
      <c r="A44" s="72"/>
      <c r="B44" s="205"/>
      <c r="C44" s="116"/>
      <c r="D44" s="116"/>
      <c r="E44" s="116"/>
      <c r="F44" s="116"/>
      <c r="G44" s="116"/>
      <c r="H44" s="157"/>
      <c r="I44" s="115" t="s">
        <v>79</v>
      </c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57"/>
      <c r="V44" s="115"/>
      <c r="W44" s="116"/>
      <c r="X44" s="157"/>
      <c r="Y44" s="115" t="s">
        <v>29</v>
      </c>
      <c r="Z44" s="116"/>
      <c r="AA44" s="116"/>
      <c r="AB44" s="116"/>
      <c r="AC44" s="116"/>
      <c r="AD44" s="116"/>
      <c r="AE44" s="116"/>
      <c r="AF44" s="115" t="s">
        <v>21</v>
      </c>
      <c r="AG44" s="116"/>
      <c r="AH44" s="157"/>
      <c r="AI44" s="116" t="s">
        <v>67</v>
      </c>
      <c r="AJ44" s="116"/>
      <c r="AK44" s="116"/>
      <c r="AL44" s="116"/>
      <c r="AM44" s="116"/>
      <c r="AN44" s="117"/>
      <c r="AO44" s="74"/>
    </row>
    <row r="45" spans="1:41" ht="15.75" thickBot="1" x14ac:dyDescent="0.3">
      <c r="A45" s="7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74"/>
    </row>
    <row r="46" spans="1:41" ht="16.5" thickTop="1" thickBot="1" x14ac:dyDescent="0.3">
      <c r="A46" s="76"/>
      <c r="B46" s="192" t="s">
        <v>78</v>
      </c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193" t="s">
        <v>67</v>
      </c>
      <c r="AJ46" s="194"/>
      <c r="AK46" s="230">
        <f>SUM(AK35:AN44)</f>
        <v>41755.289697218788</v>
      </c>
      <c r="AL46" s="230"/>
      <c r="AM46" s="230"/>
      <c r="AN46" s="230"/>
      <c r="AO46" s="231"/>
    </row>
    <row r="47" spans="1:41" ht="16.5" thickTop="1" thickBot="1" x14ac:dyDescent="0.3">
      <c r="A47" s="72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4"/>
    </row>
    <row r="48" spans="1:41" s="197" customFormat="1" x14ac:dyDescent="0.25">
      <c r="A48" s="243"/>
      <c r="B48" s="232" t="s">
        <v>80</v>
      </c>
      <c r="C48" s="234"/>
      <c r="D48" s="234"/>
      <c r="E48" s="234"/>
      <c r="F48" s="234"/>
      <c r="G48" s="234"/>
      <c r="H48" s="234"/>
      <c r="I48" s="235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6"/>
      <c r="X48" s="235"/>
      <c r="Y48" s="234"/>
      <c r="Z48" s="234"/>
      <c r="AA48" s="234"/>
      <c r="AB48" s="234"/>
      <c r="AC48" s="234"/>
      <c r="AD48" s="234"/>
      <c r="AE48" s="235"/>
      <c r="AF48" s="234"/>
      <c r="AG48" s="234"/>
      <c r="AH48" s="234"/>
      <c r="AI48" s="234"/>
      <c r="AJ48" s="234"/>
      <c r="AK48" s="235"/>
      <c r="AL48" s="234"/>
      <c r="AM48" s="234"/>
      <c r="AN48" s="237"/>
      <c r="AO48" s="244"/>
    </row>
    <row r="49" spans="1:41" x14ac:dyDescent="0.25">
      <c r="A49" s="72"/>
      <c r="B49" s="206"/>
      <c r="C49" s="86"/>
      <c r="D49" s="86"/>
      <c r="E49" s="86"/>
      <c r="F49" s="86"/>
      <c r="G49" s="86"/>
      <c r="H49" s="86"/>
      <c r="I49" s="87"/>
      <c r="J49" s="92" t="s">
        <v>81</v>
      </c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3"/>
      <c r="W49" s="92" t="s">
        <v>67</v>
      </c>
      <c r="X49" s="93"/>
      <c r="Y49" s="86"/>
      <c r="Z49" s="86"/>
      <c r="AA49" s="86"/>
      <c r="AB49" s="86"/>
      <c r="AC49" s="86"/>
      <c r="AD49" s="86"/>
      <c r="AE49" s="87"/>
      <c r="AF49" s="86"/>
      <c r="AG49" s="86"/>
      <c r="AH49" s="86"/>
      <c r="AI49" s="86"/>
      <c r="AJ49" s="86"/>
      <c r="AK49" s="87"/>
      <c r="AL49" s="240">
        <v>515.4</v>
      </c>
      <c r="AM49" s="241"/>
      <c r="AN49" s="242"/>
      <c r="AO49" s="74"/>
    </row>
    <row r="50" spans="1:41" x14ac:dyDescent="0.25">
      <c r="A50" s="72"/>
      <c r="B50" s="206"/>
      <c r="C50" s="86"/>
      <c r="D50" s="86"/>
      <c r="E50" s="86"/>
      <c r="F50" s="86"/>
      <c r="G50" s="86"/>
      <c r="H50" s="86"/>
      <c r="I50" s="87"/>
      <c r="J50" s="92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3"/>
      <c r="W50" s="92" t="s">
        <v>67</v>
      </c>
      <c r="X50" s="93"/>
      <c r="Y50" s="86"/>
      <c r="Z50" s="86"/>
      <c r="AA50" s="86"/>
      <c r="AB50" s="86"/>
      <c r="AC50" s="86"/>
      <c r="AD50" s="86"/>
      <c r="AE50" s="87"/>
      <c r="AF50" s="86"/>
      <c r="AG50" s="86"/>
      <c r="AH50" s="86"/>
      <c r="AI50" s="86"/>
      <c r="AJ50" s="86"/>
      <c r="AK50" s="87"/>
      <c r="AL50" s="92"/>
      <c r="AM50" s="97"/>
      <c r="AN50" s="239"/>
      <c r="AO50" s="74"/>
    </row>
    <row r="51" spans="1:41" x14ac:dyDescent="0.25">
      <c r="A51" s="72"/>
      <c r="B51" s="206"/>
      <c r="C51" s="86"/>
      <c r="D51" s="86"/>
      <c r="E51" s="86"/>
      <c r="F51" s="86"/>
      <c r="G51" s="86"/>
      <c r="H51" s="86"/>
      <c r="I51" s="87"/>
      <c r="J51" s="92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3"/>
      <c r="W51" s="92" t="s">
        <v>67</v>
      </c>
      <c r="X51" s="93"/>
      <c r="Y51" s="86"/>
      <c r="Z51" s="86"/>
      <c r="AA51" s="86"/>
      <c r="AB51" s="86"/>
      <c r="AC51" s="86"/>
      <c r="AD51" s="86"/>
      <c r="AE51" s="87"/>
      <c r="AF51" s="86"/>
      <c r="AG51" s="86"/>
      <c r="AH51" s="86"/>
      <c r="AI51" s="86"/>
      <c r="AJ51" s="86"/>
      <c r="AK51" s="87"/>
      <c r="AL51" s="92"/>
      <c r="AM51" s="97"/>
      <c r="AN51" s="239"/>
      <c r="AO51" s="74"/>
    </row>
    <row r="52" spans="1:41" x14ac:dyDescent="0.25">
      <c r="A52" s="72"/>
      <c r="B52" s="206"/>
      <c r="C52" s="86"/>
      <c r="D52" s="86"/>
      <c r="E52" s="86"/>
      <c r="F52" s="86"/>
      <c r="G52" s="86"/>
      <c r="H52" s="86"/>
      <c r="I52" s="87"/>
      <c r="J52" s="92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3"/>
      <c r="W52" s="92" t="s">
        <v>67</v>
      </c>
      <c r="X52" s="93"/>
      <c r="Y52" s="86"/>
      <c r="Z52" s="86"/>
      <c r="AA52" s="86"/>
      <c r="AB52" s="86"/>
      <c r="AC52" s="86"/>
      <c r="AD52" s="86"/>
      <c r="AE52" s="87"/>
      <c r="AF52" s="86"/>
      <c r="AG52" s="86"/>
      <c r="AH52" s="86"/>
      <c r="AI52" s="86"/>
      <c r="AJ52" s="86"/>
      <c r="AK52" s="87"/>
      <c r="AL52" s="92"/>
      <c r="AM52" s="97"/>
      <c r="AN52" s="239"/>
      <c r="AO52" s="74"/>
    </row>
    <row r="53" spans="1:41" ht="15.75" thickBot="1" x14ac:dyDescent="0.3">
      <c r="A53" s="72"/>
      <c r="B53" s="233"/>
      <c r="C53" s="103"/>
      <c r="D53" s="103"/>
      <c r="E53" s="103"/>
      <c r="F53" s="103"/>
      <c r="G53" s="103"/>
      <c r="H53" s="103"/>
      <c r="I53" s="104"/>
      <c r="J53" s="118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20"/>
      <c r="W53" s="118"/>
      <c r="X53" s="120"/>
      <c r="Y53" s="103"/>
      <c r="Z53" s="103"/>
      <c r="AA53" s="103"/>
      <c r="AB53" s="103"/>
      <c r="AC53" s="103"/>
      <c r="AD53" s="103"/>
      <c r="AE53" s="104"/>
      <c r="AF53" s="118" t="s">
        <v>83</v>
      </c>
      <c r="AG53" s="119"/>
      <c r="AH53" s="119"/>
      <c r="AI53" s="119"/>
      <c r="AJ53" s="119"/>
      <c r="AK53" s="120"/>
      <c r="AL53" s="118">
        <f>+SUM(AL49:AN52)</f>
        <v>515.4</v>
      </c>
      <c r="AM53" s="119"/>
      <c r="AN53" s="238"/>
      <c r="AO53" s="74"/>
    </row>
    <row r="54" spans="1:41" ht="15.75" thickBot="1" x14ac:dyDescent="0.3">
      <c r="A54" s="72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4"/>
    </row>
    <row r="55" spans="1:41" ht="16.5" thickTop="1" thickBot="1" x14ac:dyDescent="0.3">
      <c r="A55" s="76"/>
      <c r="B55" s="192" t="s">
        <v>84</v>
      </c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193" t="s">
        <v>67</v>
      </c>
      <c r="AJ55" s="194"/>
      <c r="AK55" s="230">
        <f>+AK46-AL53</f>
        <v>41239.889697218787</v>
      </c>
      <c r="AL55" s="230"/>
      <c r="AM55" s="230"/>
      <c r="AN55" s="230"/>
      <c r="AO55" s="231"/>
    </row>
    <row r="56" spans="1:41" ht="15.75" thickTop="1" x14ac:dyDescent="0.25"/>
    <row r="60" spans="1:41" ht="15.75" thickBot="1" x14ac:dyDescent="0.3"/>
    <row r="61" spans="1:41" ht="15.75" thickTop="1" x14ac:dyDescent="0.25">
      <c r="A61" s="69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1"/>
    </row>
    <row r="62" spans="1:41" x14ac:dyDescent="0.25">
      <c r="A62" s="72"/>
      <c r="B62" s="247" t="s">
        <v>85</v>
      </c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74"/>
    </row>
    <row r="63" spans="1:41" x14ac:dyDescent="0.25">
      <c r="A63" s="72"/>
      <c r="B63" s="73"/>
      <c r="C63" s="73"/>
      <c r="D63" s="73"/>
      <c r="E63" s="73"/>
      <c r="F63" s="73"/>
      <c r="G63" s="73"/>
      <c r="H63" s="73"/>
      <c r="I63" s="73"/>
      <c r="J63" s="248" t="s">
        <v>86</v>
      </c>
      <c r="K63" s="248"/>
      <c r="L63" s="248"/>
      <c r="M63" s="248"/>
      <c r="N63" s="248"/>
      <c r="O63" s="248"/>
      <c r="P63" s="248"/>
      <c r="Q63" s="73"/>
      <c r="R63" s="73"/>
      <c r="S63" s="248" t="s">
        <v>87</v>
      </c>
      <c r="T63" s="248"/>
      <c r="U63" s="248"/>
      <c r="V63" s="248"/>
      <c r="W63" s="248"/>
      <c r="X63" s="248"/>
      <c r="Y63" s="248"/>
      <c r="Z63" s="248"/>
      <c r="AA63" s="245"/>
      <c r="AB63" s="245"/>
      <c r="AC63" s="245"/>
      <c r="AD63" s="245"/>
      <c r="AE63" s="245"/>
      <c r="AF63" s="245"/>
      <c r="AG63" s="248" t="s">
        <v>88</v>
      </c>
      <c r="AH63" s="248"/>
      <c r="AI63" s="248"/>
      <c r="AJ63" s="248"/>
      <c r="AK63" s="245"/>
      <c r="AL63" s="245"/>
      <c r="AM63" s="245"/>
      <c r="AN63" s="245"/>
      <c r="AO63" s="74"/>
    </row>
    <row r="64" spans="1:41" x14ac:dyDescent="0.25">
      <c r="A64" s="72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4"/>
    </row>
    <row r="65" spans="1:41" x14ac:dyDescent="0.25">
      <c r="A65" s="72"/>
      <c r="B65" s="247" t="s">
        <v>89</v>
      </c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247"/>
      <c r="O65" s="247"/>
      <c r="P65" s="247"/>
      <c r="Q65" s="247"/>
      <c r="R65" s="246"/>
      <c r="S65" s="246"/>
      <c r="T65" s="246"/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6"/>
      <c r="AJ65" s="246"/>
      <c r="AK65" s="246"/>
      <c r="AL65" s="246"/>
      <c r="AM65" s="246"/>
      <c r="AN65" s="246"/>
      <c r="AO65" s="74"/>
    </row>
    <row r="66" spans="1:41" x14ac:dyDescent="0.25">
      <c r="A66" s="72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4"/>
    </row>
    <row r="67" spans="1:41" x14ac:dyDescent="0.25">
      <c r="A67" s="72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74"/>
    </row>
    <row r="68" spans="1:41" ht="15.75" thickBot="1" x14ac:dyDescent="0.3">
      <c r="A68" s="161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2"/>
      <c r="AA68" s="162"/>
      <c r="AB68" s="162"/>
      <c r="AC68" s="162"/>
      <c r="AD68" s="162"/>
      <c r="AE68" s="162"/>
      <c r="AF68" s="162"/>
      <c r="AG68" s="162"/>
      <c r="AH68" s="162"/>
      <c r="AI68" s="162"/>
      <c r="AJ68" s="162"/>
      <c r="AK68" s="162"/>
      <c r="AL68" s="162"/>
      <c r="AM68" s="162"/>
      <c r="AN68" s="162"/>
      <c r="AO68" s="163"/>
    </row>
    <row r="69" spans="1:41" ht="15.75" thickTop="1" x14ac:dyDescent="0.25">
      <c r="A69" s="72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4"/>
    </row>
    <row r="70" spans="1:41" x14ac:dyDescent="0.25">
      <c r="A70" s="72"/>
      <c r="B70" s="249" t="s">
        <v>90</v>
      </c>
      <c r="C70" s="249"/>
      <c r="D70" s="249"/>
      <c r="E70" s="249"/>
      <c r="F70" s="249"/>
      <c r="G70" s="249"/>
      <c r="H70" s="249"/>
      <c r="I70" s="249"/>
      <c r="J70" s="249"/>
      <c r="K70" s="249"/>
      <c r="L70" s="249"/>
      <c r="M70" s="249"/>
      <c r="N70" s="249"/>
      <c r="O70" s="249"/>
      <c r="P70" s="249"/>
      <c r="Q70" s="249"/>
      <c r="R70" s="249"/>
      <c r="S70" s="249"/>
      <c r="T70" s="249"/>
      <c r="U70" s="249"/>
      <c r="V70" s="249"/>
      <c r="W70" s="249"/>
      <c r="X70" s="249"/>
      <c r="Y70" s="249"/>
      <c r="Z70" s="249"/>
      <c r="AA70" s="249"/>
      <c r="AB70" s="249"/>
      <c r="AC70" s="249"/>
      <c r="AD70" s="249"/>
      <c r="AE70" s="249"/>
      <c r="AF70" s="249"/>
      <c r="AG70" s="249"/>
      <c r="AH70" s="249"/>
      <c r="AI70" s="249"/>
      <c r="AJ70" s="249"/>
      <c r="AK70" s="249"/>
      <c r="AL70" s="249"/>
      <c r="AM70" s="249"/>
      <c r="AN70" s="249"/>
      <c r="AO70" s="74"/>
    </row>
    <row r="71" spans="1:41" x14ac:dyDescent="0.25">
      <c r="A71" s="72"/>
      <c r="B71" s="250" t="s">
        <v>92</v>
      </c>
      <c r="C71" s="250"/>
      <c r="D71" s="250"/>
      <c r="E71" s="250"/>
      <c r="F71" s="250"/>
      <c r="G71" s="250"/>
      <c r="H71" s="250"/>
      <c r="I71" s="250"/>
      <c r="J71" s="250"/>
      <c r="K71" s="250"/>
      <c r="L71" s="250"/>
      <c r="M71" s="250"/>
      <c r="N71" s="250"/>
      <c r="O71" s="251"/>
      <c r="P71" s="251"/>
      <c r="Q71" s="251"/>
      <c r="R71" s="251"/>
      <c r="S71" s="251"/>
      <c r="T71" s="251"/>
      <c r="U71" s="251"/>
      <c r="V71" s="252" t="s">
        <v>91</v>
      </c>
      <c r="W71" s="252"/>
      <c r="X71" s="252"/>
      <c r="Y71" s="252"/>
      <c r="Z71" s="252"/>
      <c r="AA71" s="252"/>
      <c r="AB71" s="252"/>
      <c r="AC71" s="252"/>
      <c r="AD71" s="252"/>
      <c r="AE71" s="252"/>
      <c r="AF71" s="252"/>
      <c r="AG71" s="252"/>
      <c r="AH71" s="252"/>
      <c r="AI71" s="252"/>
      <c r="AJ71" s="252"/>
      <c r="AK71" s="252"/>
      <c r="AL71" s="252"/>
      <c r="AM71" s="252"/>
      <c r="AN71" s="252"/>
      <c r="AO71" s="74"/>
    </row>
    <row r="72" spans="1:41" x14ac:dyDescent="0.25">
      <c r="A72" s="72"/>
      <c r="B72" s="250" t="s">
        <v>93</v>
      </c>
      <c r="C72" s="250"/>
      <c r="D72" s="250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3"/>
      <c r="Q72" s="253"/>
      <c r="R72" s="253"/>
      <c r="S72" s="253"/>
      <c r="T72" s="253"/>
      <c r="U72" s="253"/>
      <c r="V72" s="253"/>
      <c r="W72" s="253"/>
      <c r="X72" s="252" t="s">
        <v>94</v>
      </c>
      <c r="Y72" s="252"/>
      <c r="Z72" s="252"/>
      <c r="AA72" s="252"/>
      <c r="AB72" s="252"/>
      <c r="AC72" s="252"/>
      <c r="AD72" s="252"/>
      <c r="AE72" s="252"/>
      <c r="AF72" s="252"/>
      <c r="AG72" s="252"/>
      <c r="AH72" s="252"/>
      <c r="AI72" s="252"/>
      <c r="AJ72" s="252"/>
      <c r="AK72" s="252"/>
      <c r="AL72" s="252"/>
      <c r="AM72" s="252"/>
      <c r="AN72" s="252"/>
      <c r="AO72" s="74"/>
    </row>
    <row r="73" spans="1:41" x14ac:dyDescent="0.25">
      <c r="A73" s="72"/>
      <c r="B73" s="250" t="s">
        <v>95</v>
      </c>
      <c r="C73" s="250"/>
      <c r="D73" s="250"/>
      <c r="E73" s="250"/>
      <c r="F73" s="250"/>
      <c r="G73" s="250"/>
      <c r="H73" s="250"/>
      <c r="I73" s="250"/>
      <c r="J73" s="250"/>
      <c r="K73" s="250"/>
      <c r="L73" s="250"/>
      <c r="M73" s="250"/>
      <c r="N73" s="250"/>
      <c r="O73" s="250"/>
      <c r="P73" s="250"/>
      <c r="Q73" s="250"/>
      <c r="R73" s="252"/>
      <c r="S73" s="252"/>
      <c r="T73" s="252"/>
      <c r="U73" s="252"/>
      <c r="V73" s="252"/>
      <c r="W73" s="252"/>
      <c r="X73" s="252"/>
      <c r="Y73" s="252"/>
      <c r="Z73" s="252"/>
      <c r="AA73" s="252"/>
      <c r="AB73" s="252"/>
      <c r="AC73" s="252"/>
      <c r="AD73" s="252"/>
      <c r="AE73" s="252"/>
      <c r="AF73" s="252"/>
      <c r="AG73" s="252"/>
      <c r="AH73" s="252"/>
      <c r="AI73" s="252"/>
      <c r="AJ73" s="252"/>
      <c r="AK73" s="252"/>
      <c r="AL73" s="252"/>
      <c r="AM73" s="252"/>
      <c r="AN73" s="252"/>
      <c r="AO73" s="74"/>
    </row>
    <row r="74" spans="1:41" x14ac:dyDescent="0.25">
      <c r="A74" s="72"/>
      <c r="B74" s="250" t="s">
        <v>96</v>
      </c>
      <c r="C74" s="250"/>
      <c r="D74" s="250"/>
      <c r="E74" s="250"/>
      <c r="F74" s="250"/>
      <c r="G74" s="250"/>
      <c r="H74" s="250"/>
      <c r="I74" s="250"/>
      <c r="J74" s="250"/>
      <c r="K74" s="250"/>
      <c r="L74" s="250"/>
      <c r="M74" s="250"/>
      <c r="N74" s="250"/>
      <c r="O74" s="250"/>
      <c r="P74" s="250"/>
      <c r="Q74" s="250"/>
      <c r="R74" s="252"/>
      <c r="S74" s="252"/>
      <c r="T74" s="252"/>
      <c r="U74" s="252"/>
      <c r="V74" s="252"/>
      <c r="W74" s="252"/>
      <c r="X74" s="252"/>
      <c r="Y74" s="252"/>
      <c r="Z74" s="252"/>
      <c r="AA74" s="252"/>
      <c r="AB74" s="252"/>
      <c r="AC74" s="252"/>
      <c r="AD74" s="252"/>
      <c r="AE74" s="252"/>
      <c r="AF74" s="252"/>
      <c r="AG74" s="252"/>
      <c r="AH74" s="252"/>
      <c r="AI74" s="252"/>
      <c r="AJ74" s="252"/>
      <c r="AK74" s="252"/>
      <c r="AL74" s="252"/>
      <c r="AM74" s="252"/>
      <c r="AN74" s="252"/>
      <c r="AO74" s="74"/>
    </row>
    <row r="75" spans="1:41" x14ac:dyDescent="0.25">
      <c r="A75" s="72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4"/>
    </row>
    <row r="76" spans="1:41" x14ac:dyDescent="0.25">
      <c r="A76" s="72"/>
      <c r="B76" s="250" t="s">
        <v>97</v>
      </c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4"/>
    </row>
    <row r="77" spans="1:41" x14ac:dyDescent="0.25">
      <c r="A77" s="72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4"/>
    </row>
    <row r="78" spans="1:41" x14ac:dyDescent="0.25">
      <c r="A78" s="72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4"/>
    </row>
    <row r="79" spans="1:41" x14ac:dyDescent="0.25">
      <c r="A79" s="72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4"/>
    </row>
    <row r="80" spans="1:41" x14ac:dyDescent="0.25">
      <c r="A80" s="72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4"/>
    </row>
    <row r="81" spans="1:41" x14ac:dyDescent="0.25">
      <c r="A81" s="72"/>
      <c r="B81" s="73"/>
      <c r="C81" s="73"/>
      <c r="D81" s="73"/>
      <c r="E81" s="255"/>
      <c r="F81" s="255"/>
      <c r="G81" s="254" t="s">
        <v>98</v>
      </c>
      <c r="H81" s="255"/>
      <c r="I81" s="255"/>
      <c r="J81" s="255"/>
      <c r="K81" s="255"/>
      <c r="L81" s="255"/>
      <c r="M81" s="255"/>
      <c r="N81" s="255"/>
      <c r="O81" s="73"/>
      <c r="P81" s="73"/>
      <c r="Q81" s="73"/>
      <c r="R81" s="73"/>
      <c r="S81" s="73"/>
      <c r="T81" s="73"/>
      <c r="U81" s="73"/>
      <c r="V81" s="73"/>
      <c r="W81" s="255"/>
      <c r="X81" s="255"/>
      <c r="Y81" s="254" t="s">
        <v>99</v>
      </c>
      <c r="Z81" s="255"/>
      <c r="AA81" s="255"/>
      <c r="AB81" s="255"/>
      <c r="AC81" s="255"/>
      <c r="AD81" s="255"/>
      <c r="AE81" s="255"/>
      <c r="AF81" s="255"/>
      <c r="AG81" s="255"/>
      <c r="AH81" s="73"/>
      <c r="AI81" s="73"/>
      <c r="AJ81" s="73"/>
      <c r="AK81" s="73"/>
      <c r="AL81" s="73"/>
      <c r="AM81" s="73"/>
      <c r="AN81" s="73"/>
      <c r="AO81" s="74"/>
    </row>
    <row r="82" spans="1:41" x14ac:dyDescent="0.25">
      <c r="A82" s="72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4"/>
    </row>
    <row r="83" spans="1:41" x14ac:dyDescent="0.25">
      <c r="A83" s="72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4"/>
    </row>
    <row r="84" spans="1:41" x14ac:dyDescent="0.25">
      <c r="A84" s="72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4"/>
    </row>
    <row r="85" spans="1:41" x14ac:dyDescent="0.25">
      <c r="A85" s="72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4"/>
    </row>
    <row r="86" spans="1:41" x14ac:dyDescent="0.25">
      <c r="A86" s="72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4"/>
    </row>
    <row r="87" spans="1:41" x14ac:dyDescent="0.25">
      <c r="A87" s="72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4"/>
    </row>
    <row r="88" spans="1:41" x14ac:dyDescent="0.25">
      <c r="A88" s="72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4"/>
    </row>
    <row r="89" spans="1:41" x14ac:dyDescent="0.25">
      <c r="A89" s="72"/>
      <c r="B89" s="73"/>
      <c r="C89" s="73"/>
      <c r="D89" s="254" t="s">
        <v>100</v>
      </c>
      <c r="E89" s="255"/>
      <c r="F89" s="255"/>
      <c r="G89" s="255"/>
      <c r="H89" s="255"/>
      <c r="I89" s="255"/>
      <c r="J89" s="255"/>
      <c r="K89" s="255"/>
      <c r="L89" s="255"/>
      <c r="M89" s="255"/>
      <c r="N89" s="255"/>
      <c r="O89" s="255"/>
      <c r="P89" s="255"/>
      <c r="Q89" s="255"/>
      <c r="R89" s="255"/>
      <c r="S89" s="73"/>
      <c r="T89" s="73"/>
      <c r="U89" s="73"/>
      <c r="V89" s="73"/>
      <c r="W89" s="73"/>
      <c r="X89" s="73"/>
      <c r="Y89" s="73"/>
      <c r="Z89" s="73"/>
      <c r="AA89" s="73"/>
      <c r="AB89" s="75" t="s">
        <v>101</v>
      </c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4"/>
    </row>
    <row r="90" spans="1:41" x14ac:dyDescent="0.25">
      <c r="A90" s="72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4"/>
    </row>
    <row r="91" spans="1:41" ht="15.75" thickBot="1" x14ac:dyDescent="0.3">
      <c r="A91" s="161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  <c r="AA91" s="162"/>
      <c r="AB91" s="162"/>
      <c r="AC91" s="162"/>
      <c r="AD91" s="162"/>
      <c r="AE91" s="162"/>
      <c r="AF91" s="162"/>
      <c r="AG91" s="162"/>
      <c r="AH91" s="162"/>
      <c r="AI91" s="162"/>
      <c r="AJ91" s="162"/>
      <c r="AK91" s="162"/>
      <c r="AL91" s="162"/>
      <c r="AM91" s="162"/>
      <c r="AN91" s="162"/>
      <c r="AO91" s="163"/>
    </row>
    <row r="92" spans="1:41" ht="15.75" thickTop="1" x14ac:dyDescent="0.25">
      <c r="A92" s="72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4"/>
    </row>
    <row r="93" spans="1:41" x14ac:dyDescent="0.25">
      <c r="A93" s="72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4"/>
    </row>
    <row r="94" spans="1:41" x14ac:dyDescent="0.25">
      <c r="A94" s="72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4"/>
    </row>
    <row r="95" spans="1:41" x14ac:dyDescent="0.25">
      <c r="A95" s="72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4"/>
    </row>
    <row r="96" spans="1:41" x14ac:dyDescent="0.25">
      <c r="A96" s="72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4"/>
    </row>
    <row r="97" spans="1:41" x14ac:dyDescent="0.25">
      <c r="A97" s="72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4"/>
    </row>
    <row r="98" spans="1:41" x14ac:dyDescent="0.25">
      <c r="A98" s="72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4"/>
    </row>
    <row r="99" spans="1:41" x14ac:dyDescent="0.25">
      <c r="A99" s="72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4"/>
    </row>
    <row r="100" spans="1:41" x14ac:dyDescent="0.25">
      <c r="A100" s="72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4"/>
    </row>
    <row r="101" spans="1:41" x14ac:dyDescent="0.25">
      <c r="A101" s="72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4"/>
    </row>
    <row r="102" spans="1:41" x14ac:dyDescent="0.25">
      <c r="A102" s="72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  <c r="AN102" s="73"/>
      <c r="AO102" s="74"/>
    </row>
    <row r="103" spans="1:41" x14ac:dyDescent="0.25">
      <c r="A103" s="72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4"/>
    </row>
    <row r="104" spans="1:41" x14ac:dyDescent="0.25">
      <c r="A104" s="72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4"/>
    </row>
    <row r="105" spans="1:41" x14ac:dyDescent="0.25">
      <c r="A105" s="72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4"/>
    </row>
    <row r="106" spans="1:41" x14ac:dyDescent="0.25">
      <c r="A106" s="72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4"/>
    </row>
    <row r="107" spans="1:41" x14ac:dyDescent="0.25">
      <c r="A107" s="72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4"/>
    </row>
    <row r="108" spans="1:41" x14ac:dyDescent="0.25">
      <c r="A108" s="72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4"/>
    </row>
    <row r="109" spans="1:41" x14ac:dyDescent="0.25">
      <c r="A109" s="72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4"/>
    </row>
    <row r="110" spans="1:41" x14ac:dyDescent="0.25">
      <c r="A110" s="72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  <c r="AO110" s="74"/>
    </row>
    <row r="111" spans="1:41" x14ac:dyDescent="0.25">
      <c r="A111" s="72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74"/>
    </row>
    <row r="112" spans="1:41" x14ac:dyDescent="0.25">
      <c r="A112" s="72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74"/>
    </row>
    <row r="113" spans="1:41" x14ac:dyDescent="0.25">
      <c r="A113" s="72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4"/>
    </row>
    <row r="114" spans="1:41" x14ac:dyDescent="0.25">
      <c r="A114" s="72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74"/>
    </row>
    <row r="115" spans="1:41" x14ac:dyDescent="0.25">
      <c r="A115" s="72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4"/>
    </row>
    <row r="116" spans="1:41" x14ac:dyDescent="0.25">
      <c r="A116" s="72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4"/>
    </row>
    <row r="117" spans="1:41" x14ac:dyDescent="0.25">
      <c r="A117" s="72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74"/>
    </row>
    <row r="118" spans="1:41" x14ac:dyDescent="0.25">
      <c r="A118" s="72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4"/>
    </row>
    <row r="119" spans="1:41" ht="15.75" thickBot="1" x14ac:dyDescent="0.3">
      <c r="A119" s="161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162"/>
      <c r="M119" s="162"/>
      <c r="N119" s="162"/>
      <c r="O119" s="162"/>
      <c r="P119" s="162"/>
      <c r="Q119" s="162"/>
      <c r="R119" s="162"/>
      <c r="S119" s="162"/>
      <c r="T119" s="162"/>
      <c r="U119" s="162"/>
      <c r="V119" s="162"/>
      <c r="W119" s="162"/>
      <c r="X119" s="162"/>
      <c r="Y119" s="162"/>
      <c r="Z119" s="162"/>
      <c r="AA119" s="162"/>
      <c r="AB119" s="162"/>
      <c r="AC119" s="162"/>
      <c r="AD119" s="162"/>
      <c r="AE119" s="162"/>
      <c r="AF119" s="162"/>
      <c r="AG119" s="162"/>
      <c r="AH119" s="162"/>
      <c r="AI119" s="162"/>
      <c r="AJ119" s="162"/>
      <c r="AK119" s="162"/>
      <c r="AL119" s="162"/>
      <c r="AM119" s="162"/>
      <c r="AN119" s="162"/>
      <c r="AO119" s="163"/>
    </row>
    <row r="120" spans="1:41" ht="15.75" thickTop="1" x14ac:dyDescent="0.25"/>
  </sheetData>
  <mergeCells count="168">
    <mergeCell ref="B70:AN70"/>
    <mergeCell ref="P72:W72"/>
    <mergeCell ref="O71:U71"/>
    <mergeCell ref="B65:Q65"/>
    <mergeCell ref="B62:AN62"/>
    <mergeCell ref="R65:AN65"/>
    <mergeCell ref="B67:AN67"/>
    <mergeCell ref="AK55:AO55"/>
    <mergeCell ref="S63:Z63"/>
    <mergeCell ref="J63:P63"/>
    <mergeCell ref="AG63:AJ63"/>
    <mergeCell ref="J49:V49"/>
    <mergeCell ref="J50:V50"/>
    <mergeCell ref="J51:V51"/>
    <mergeCell ref="J52:V52"/>
    <mergeCell ref="J53:V53"/>
    <mergeCell ref="AI55:AJ55"/>
    <mergeCell ref="W52:X52"/>
    <mergeCell ref="W53:X53"/>
    <mergeCell ref="AF53:AK53"/>
    <mergeCell ref="AL53:AN53"/>
    <mergeCell ref="AL49:AN49"/>
    <mergeCell ref="AL50:AN50"/>
    <mergeCell ref="AL51:AN51"/>
    <mergeCell ref="AL52:AN52"/>
    <mergeCell ref="AK44:AN44"/>
    <mergeCell ref="AK46:AO46"/>
    <mergeCell ref="W49:X49"/>
    <mergeCell ref="W50:X50"/>
    <mergeCell ref="W51:X51"/>
    <mergeCell ref="AI43:AJ43"/>
    <mergeCell ref="AK43:AN43"/>
    <mergeCell ref="E43:AH43"/>
    <mergeCell ref="AI46:AJ46"/>
    <mergeCell ref="V44:X44"/>
    <mergeCell ref="I44:U44"/>
    <mergeCell ref="AF44:AH44"/>
    <mergeCell ref="Y44:AE44"/>
    <mergeCell ref="AI44:AJ44"/>
    <mergeCell ref="B44:H44"/>
    <mergeCell ref="V40:X40"/>
    <mergeCell ref="Y40:AB40"/>
    <mergeCell ref="AC40:AE40"/>
    <mergeCell ref="AF40:AH40"/>
    <mergeCell ref="AI40:AJ40"/>
    <mergeCell ref="AK40:AN40"/>
    <mergeCell ref="AK39:AN39"/>
    <mergeCell ref="AK41:AN41"/>
    <mergeCell ref="AK42:AN42"/>
    <mergeCell ref="AK38:AN38"/>
    <mergeCell ref="B43:D43"/>
    <mergeCell ref="AI39:AJ39"/>
    <mergeCell ref="AI41:AJ41"/>
    <mergeCell ref="AI42:AJ42"/>
    <mergeCell ref="AC39:AE39"/>
    <mergeCell ref="AF39:AH39"/>
    <mergeCell ref="AC41:AE41"/>
    <mergeCell ref="AF41:AH41"/>
    <mergeCell ref="AC42:AE42"/>
    <mergeCell ref="AF42:AH42"/>
    <mergeCell ref="AC38:AD38"/>
    <mergeCell ref="AE36:AH36"/>
    <mergeCell ref="AE37:AH37"/>
    <mergeCell ref="AE38:AH38"/>
    <mergeCell ref="Y36:AB36"/>
    <mergeCell ref="Y37:AB37"/>
    <mergeCell ref="Y38:AB38"/>
    <mergeCell ref="Y39:AB39"/>
    <mergeCell ref="Y41:AB41"/>
    <mergeCell ref="Y42:AB42"/>
    <mergeCell ref="AC36:AD36"/>
    <mergeCell ref="AC37:AD37"/>
    <mergeCell ref="V41:X41"/>
    <mergeCell ref="V42:X42"/>
    <mergeCell ref="B35:Z35"/>
    <mergeCell ref="AA35:AH35"/>
    <mergeCell ref="V36:X36"/>
    <mergeCell ref="V37:X37"/>
    <mergeCell ref="V38:X38"/>
    <mergeCell ref="V39:X39"/>
    <mergeCell ref="AK29:AN29"/>
    <mergeCell ref="AK30:AN30"/>
    <mergeCell ref="AI33:AJ33"/>
    <mergeCell ref="AK33:AO33"/>
    <mergeCell ref="AI35:AJ35"/>
    <mergeCell ref="AK35:AN35"/>
    <mergeCell ref="AD31:AH31"/>
    <mergeCell ref="AI31:AN31"/>
    <mergeCell ref="AK25:AN25"/>
    <mergeCell ref="AI27:AJ27"/>
    <mergeCell ref="AI28:AJ28"/>
    <mergeCell ref="AI29:AJ29"/>
    <mergeCell ref="AI30:AJ30"/>
    <mergeCell ref="AK27:AN27"/>
    <mergeCell ref="AK28:AN28"/>
    <mergeCell ref="B31:M31"/>
    <mergeCell ref="N31:O31"/>
    <mergeCell ref="P31:T31"/>
    <mergeCell ref="U31:V31"/>
    <mergeCell ref="W31:AA31"/>
    <mergeCell ref="AB31:AC31"/>
    <mergeCell ref="AD29:AH29"/>
    <mergeCell ref="B30:M30"/>
    <mergeCell ref="N30:O30"/>
    <mergeCell ref="P30:T30"/>
    <mergeCell ref="U30:V30"/>
    <mergeCell ref="W30:AA30"/>
    <mergeCell ref="AB30:AC30"/>
    <mergeCell ref="AD30:AH30"/>
    <mergeCell ref="B29:M29"/>
    <mergeCell ref="N29:O29"/>
    <mergeCell ref="P29:T29"/>
    <mergeCell ref="U29:V29"/>
    <mergeCell ref="W29:AA29"/>
    <mergeCell ref="AB29:AC29"/>
    <mergeCell ref="AD27:AH27"/>
    <mergeCell ref="B28:M28"/>
    <mergeCell ref="N28:O28"/>
    <mergeCell ref="P28:T28"/>
    <mergeCell ref="U28:V28"/>
    <mergeCell ref="W28:AA28"/>
    <mergeCell ref="AB28:AC28"/>
    <mergeCell ref="AD28:AH28"/>
    <mergeCell ref="B27:M27"/>
    <mergeCell ref="N27:O27"/>
    <mergeCell ref="P27:T27"/>
    <mergeCell ref="U27:V27"/>
    <mergeCell ref="W27:AA27"/>
    <mergeCell ref="AB27:AC27"/>
    <mergeCell ref="B26:M26"/>
    <mergeCell ref="N26:T26"/>
    <mergeCell ref="U26:AA26"/>
    <mergeCell ref="AB26:AH26"/>
    <mergeCell ref="AI26:AN26"/>
    <mergeCell ref="B25:M25"/>
    <mergeCell ref="P25:T25"/>
    <mergeCell ref="U25:V25"/>
    <mergeCell ref="AB25:AC25"/>
    <mergeCell ref="W25:AA25"/>
    <mergeCell ref="AD25:AH25"/>
    <mergeCell ref="N25:O25"/>
    <mergeCell ref="B11:AO11"/>
    <mergeCell ref="B22:AO22"/>
    <mergeCell ref="B24:M24"/>
    <mergeCell ref="N24:T24"/>
    <mergeCell ref="U24:AA24"/>
    <mergeCell ref="AB24:AH24"/>
    <mergeCell ref="AI24:AN24"/>
    <mergeCell ref="AF20:AI20"/>
    <mergeCell ref="T20:W20"/>
    <mergeCell ref="AJ20:AL20"/>
    <mergeCell ref="X20:AA20"/>
    <mergeCell ref="AB20:AE20"/>
    <mergeCell ref="W18:AA18"/>
    <mergeCell ref="N18:V18"/>
    <mergeCell ref="AJ18:AN18"/>
    <mergeCell ref="K19:U19"/>
    <mergeCell ref="P20:S20"/>
    <mergeCell ref="AJ19:AN19"/>
    <mergeCell ref="K20:O20"/>
    <mergeCell ref="Y16:Z16"/>
    <mergeCell ref="D18:M18"/>
    <mergeCell ref="AG16:AN16"/>
    <mergeCell ref="AE14:AN14"/>
    <mergeCell ref="V13:AL13"/>
    <mergeCell ref="V15:AL15"/>
    <mergeCell ref="J16:T16"/>
    <mergeCell ref="N17:AL17"/>
  </mergeCells>
  <pageMargins left="0.7" right="0.7" top="0.75" bottom="0.75" header="0.3" footer="0.3"/>
  <pageSetup paperSize="5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Auxiliar</vt:lpstr>
      <vt:lpstr>Finiquito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Jarry</dc:creator>
  <cp:lastModifiedBy>Jarry</cp:lastModifiedBy>
  <cp:lastPrinted>2025-02-12T21:33:10Z</cp:lastPrinted>
  <dcterms:created xsi:type="dcterms:W3CDTF">2025-02-11T22:02:36Z</dcterms:created>
  <dcterms:modified xsi:type="dcterms:W3CDTF">2025-02-12T21:33:17Z</dcterms:modified>
</cp:coreProperties>
</file>