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Temp\Corsi\ITSAR\ML-2021\lezioni\03\"/>
    </mc:Choice>
  </mc:AlternateContent>
  <xr:revisionPtr revIDLastSave="0" documentId="8_{4D4CBF64-690D-4D32-B5FD-B85C70C8E5C1}" xr6:coauthVersionLast="47" xr6:coauthVersionMax="47" xr10:uidLastSave="{00000000-0000-0000-0000-000000000000}"/>
  <bookViews>
    <workbookView xWindow="28680" yWindow="-120" windowWidth="19440" windowHeight="11640" activeTab="2" xr2:uid="{4388C70A-E52A-4821-B576-2913797B22E9}"/>
  </bookViews>
  <sheets>
    <sheet name="step 1" sheetId="1" r:id="rId1"/>
    <sheet name="step 2" sheetId="2" r:id="rId2"/>
    <sheet name="step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3" l="1"/>
  <c r="N8" i="3" s="1"/>
  <c r="K8" i="3"/>
  <c r="N6" i="3"/>
  <c r="K6" i="3"/>
  <c r="L5" i="3"/>
  <c r="N5" i="3" s="1"/>
  <c r="K5" i="3"/>
  <c r="K3" i="3"/>
  <c r="N3" i="3" s="1"/>
  <c r="K2" i="3"/>
  <c r="N2" i="3" s="1"/>
  <c r="N16" i="2"/>
  <c r="N15" i="2"/>
  <c r="L16" i="2"/>
  <c r="L15" i="2"/>
  <c r="K16" i="2"/>
  <c r="K15" i="2"/>
  <c r="N12" i="2"/>
  <c r="N13" i="2"/>
  <c r="N11" i="2"/>
  <c r="L11" i="2"/>
  <c r="L13" i="2"/>
  <c r="K12" i="2"/>
  <c r="K13" i="2"/>
  <c r="K11" i="2"/>
  <c r="N9" i="2"/>
  <c r="N8" i="2"/>
  <c r="K9" i="2"/>
  <c r="K8" i="2"/>
  <c r="M17" i="1"/>
  <c r="M16" i="1"/>
  <c r="K17" i="1"/>
  <c r="K16" i="1"/>
  <c r="K14" i="1"/>
  <c r="K13" i="1"/>
  <c r="K11" i="1"/>
  <c r="K9" i="1"/>
  <c r="K10" i="1"/>
  <c r="K7" i="1"/>
  <c r="K6" i="1"/>
  <c r="I3" i="1"/>
  <c r="J3" i="1" s="1"/>
  <c r="I2" i="1"/>
  <c r="J2" i="1" s="1"/>
  <c r="K3" i="1" s="1"/>
  <c r="M6" i="1" s="1"/>
  <c r="M13" i="1" l="1"/>
  <c r="M14" i="1"/>
  <c r="M10" i="1"/>
  <c r="M9" i="1"/>
  <c r="M11" i="1"/>
  <c r="M7" i="1"/>
  <c r="M5" i="1"/>
</calcChain>
</file>

<file path=xl/sharedStrings.xml><?xml version="1.0" encoding="utf-8"?>
<sst xmlns="http://schemas.openxmlformats.org/spreadsheetml/2006/main" count="249" uniqueCount="32">
  <si>
    <t>Outlook</t>
  </si>
  <si>
    <t>Temperature</t>
  </si>
  <si>
    <t>Humidity</t>
  </si>
  <si>
    <t>Windy</t>
  </si>
  <si>
    <t>Play</t>
  </si>
  <si>
    <t>overcast</t>
  </si>
  <si>
    <t>hot</t>
  </si>
  <si>
    <t>high</t>
  </si>
  <si>
    <t>FALSE</t>
  </si>
  <si>
    <t>yes</t>
  </si>
  <si>
    <t>cool</t>
  </si>
  <si>
    <t>normal</t>
  </si>
  <si>
    <t>TRUE</t>
  </si>
  <si>
    <t>mild</t>
  </si>
  <si>
    <t>rainy</t>
  </si>
  <si>
    <t>no</t>
  </si>
  <si>
    <t>sunny</t>
  </si>
  <si>
    <t>Temperature2</t>
  </si>
  <si>
    <t>Humidity3</t>
  </si>
  <si>
    <t>Entropia di Play</t>
  </si>
  <si>
    <t>outlook</t>
  </si>
  <si>
    <t>IG</t>
  </si>
  <si>
    <t>j</t>
  </si>
  <si>
    <t>Ɵ</t>
  </si>
  <si>
    <t>temp</t>
  </si>
  <si>
    <t>hum</t>
  </si>
  <si>
    <t>windy</t>
  </si>
  <si>
    <t>true</t>
  </si>
  <si>
    <t>false</t>
  </si>
  <si>
    <t>DATASET FOGLIA (SI GIOCA!!)</t>
  </si>
  <si>
    <t>entropia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</si>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</sst>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rgb="FF212529"/>
      <name val="Segoe UI"/>
      <family val="2"/>
    </font>
    <font>
      <sz val="10"/>
      <color rgb="FF212529"/>
      <name val="Segoe U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3" fillId="4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5" fillId="0" borderId="0" xfId="0" applyFont="1"/>
    <xf numFmtId="0" fontId="1" fillId="2" borderId="0" xfId="1"/>
    <xf numFmtId="0" fontId="2" fillId="3" borderId="0" xfId="2"/>
    <xf numFmtId="0" fontId="1" fillId="2" borderId="2" xfId="1" applyBorder="1"/>
  </cellXfs>
  <cellStyles count="3">
    <cellStyle name="Neutrale" xfId="2" builtinId="28"/>
    <cellStyle name="Normale" xfId="0" builtinId="0"/>
    <cellStyle name="Valore valido" xfId="1" builtinId="26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rgb="FF000000"/>
          <bgColor rgb="FFFFFFFF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rgb="FF000000"/>
          <bgColor rgb="FFFFFFFF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0E96FD-9BB7-4B4D-9CB4-5D79E6A4F2C0}" name="Tabella1" displayName="Tabella1" ref="A1:G15" totalsRowShown="0" headerRowDxfId="41" dataDxfId="40" tableBorderDxfId="39">
  <autoFilter ref="A1:G15" xr:uid="{600E96FD-9BB7-4B4D-9CB4-5D79E6A4F2C0}"/>
  <sortState xmlns:xlrd2="http://schemas.microsoft.com/office/spreadsheetml/2017/richdata2" ref="A2:G15">
    <sortCondition ref="F1:F15"/>
  </sortState>
  <tableColumns count="7">
    <tableColumn id="1" xr3:uid="{379D529C-69B9-477C-AC0F-CB87AD1E24F4}" name="Outlook" dataDxfId="38"/>
    <tableColumn id="2" xr3:uid="{12BDE7DF-5FFF-4B0C-B8F8-3FE83FB90B0B}" name="Temperature" dataDxfId="37"/>
    <tableColumn id="3" xr3:uid="{1CB6DE4D-3A21-49C8-B7D1-86870A483958}" name="Temperature2" dataDxfId="36"/>
    <tableColumn id="4" xr3:uid="{DE150280-A35B-4666-A11A-2468745556D9}" name="Humidity" dataDxfId="35"/>
    <tableColumn id="5" xr3:uid="{46C65AF8-E19B-4E00-B66A-6ED1821A9EC9}" name="Humidity3" dataDxfId="34"/>
    <tableColumn id="6" xr3:uid="{2768F880-DD12-4C4D-A2EF-D1F408407807}" name="Windy" dataDxfId="33"/>
    <tableColumn id="7" xr3:uid="{FCFA73A1-3B48-4F26-8D95-89FBF8775688}" name="Play" dataDxfId="3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DAA57C-8C8F-4F3D-BFC8-A855FC5EA288}" name="Tabella13" displayName="Tabella13" ref="A1:G17" totalsRowShown="0" headerRowDxfId="31" dataDxfId="30" tableBorderDxfId="29">
  <sortState xmlns:xlrd2="http://schemas.microsoft.com/office/spreadsheetml/2017/richdata2" ref="A2:G17">
    <sortCondition ref="A1:A17"/>
  </sortState>
  <tableColumns count="7">
    <tableColumn id="1" xr3:uid="{A9041053-3E09-412B-A3C5-09CE9C9D3C0B}" name="Outlook" dataDxfId="28"/>
    <tableColumn id="2" xr3:uid="{9D63891C-B5E6-4F0F-A418-E71FB0945FBA}" name="Temperature" dataDxfId="27"/>
    <tableColumn id="3" xr3:uid="{844A15EC-C418-4092-9214-700CB7963646}" name="Temperature2" dataDxfId="26"/>
    <tableColumn id="4" xr3:uid="{0DB49396-2B18-45CB-ADFC-E3AC5EA3D591}" name="Humidity" dataDxfId="25"/>
    <tableColumn id="5" xr3:uid="{8BCBE909-B1B3-460A-B737-706B1091299D}" name="Humidity3" dataDxfId="24"/>
    <tableColumn id="6" xr3:uid="{7532CCF6-3F9D-4C83-9E47-52706DDCBF81}" name="Windy" dataDxfId="23"/>
    <tableColumn id="7" xr3:uid="{C3D27842-FB28-4723-83F3-61B1D2449F6E}" name="Play" dataDxfId="2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5F3F69-91C4-4F5D-AAF2-A67B5B260941}" name="Tabella134" displayName="Tabella134" ref="A1:G9" headerRowCount="0" totalsRowShown="0" headerRowDxfId="21" dataDxfId="20" tableBorderDxfId="19">
  <sortState xmlns:xlrd2="http://schemas.microsoft.com/office/spreadsheetml/2017/richdata2" ref="A1:G9">
    <sortCondition ref="A1:A9"/>
  </sortState>
  <tableColumns count="7">
    <tableColumn id="1" xr3:uid="{B4B2DF52-0EF5-4647-813B-4B0B1FD9766E}" name="Colonna1" headerRowDxfId="5" dataDxfId="18"/>
    <tableColumn id="2" xr3:uid="{D8EAD0E6-D698-480B-8DD2-CF2A28E09CC8}" name="Colonna2" headerRowDxfId="6" dataDxfId="17"/>
    <tableColumn id="3" xr3:uid="{8CC37F32-B6E2-4669-9C92-44161AF77C23}" name="Colonna3" headerRowDxfId="7" dataDxfId="16"/>
    <tableColumn id="4" xr3:uid="{123C4F32-1BE8-4F74-A504-336EF9A053CD}" name="Colonna4" headerRowDxfId="8" dataDxfId="15"/>
    <tableColumn id="5" xr3:uid="{DC96235D-A07C-47DE-8D01-CF86FD6918B3}" name="Colonna5" headerRowDxfId="9" dataDxfId="14"/>
    <tableColumn id="6" xr3:uid="{33614D56-27FA-4635-8562-D5D283EFEE4E}" name="Colonna6" headerRowDxfId="10" dataDxfId="13"/>
    <tableColumn id="7" xr3:uid="{AC026279-2B5B-4750-B6C3-66C568D63E77}" name="Colonna7" headerRowDxfId="11" dataDxfId="1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0C90-024B-4FA0-87F6-BE549F6A4A5F}">
  <dimension ref="A1:M17"/>
  <sheetViews>
    <sheetView topLeftCell="F1" zoomScale="175" zoomScaleNormal="175" workbookViewId="0">
      <selection activeCell="L8" sqref="L8"/>
    </sheetView>
  </sheetViews>
  <sheetFormatPr defaultRowHeight="14.4" x14ac:dyDescent="0.3"/>
  <cols>
    <col min="1" max="1" width="14.44140625" customWidth="1"/>
    <col min="2" max="2" width="13.88671875" customWidth="1"/>
    <col min="3" max="3" width="14.88671875" customWidth="1"/>
    <col min="4" max="4" width="11" customWidth="1"/>
    <col min="5" max="5" width="28.109375" customWidth="1"/>
    <col min="6" max="6" width="8.44140625" customWidth="1"/>
    <col min="7" max="7" width="16.109375" customWidth="1"/>
    <col min="11" max="11" width="12.88671875" customWidth="1"/>
  </cols>
  <sheetData>
    <row r="1" spans="1:13" ht="15" x14ac:dyDescent="0.3">
      <c r="A1" s="1" t="s">
        <v>0</v>
      </c>
      <c r="B1" s="1" t="s">
        <v>1</v>
      </c>
      <c r="C1" s="1" t="s">
        <v>17</v>
      </c>
      <c r="D1" s="1" t="s">
        <v>2</v>
      </c>
      <c r="E1" s="1" t="s">
        <v>18</v>
      </c>
      <c r="F1" s="1" t="s">
        <v>3</v>
      </c>
      <c r="G1" s="1" t="s">
        <v>4</v>
      </c>
    </row>
    <row r="2" spans="1:13" ht="15.6" thickBot="1" x14ac:dyDescent="0.35">
      <c r="A2" s="2" t="s">
        <v>5</v>
      </c>
      <c r="B2" s="2">
        <v>83</v>
      </c>
      <c r="C2" s="2" t="s">
        <v>6</v>
      </c>
      <c r="D2" s="2">
        <v>86</v>
      </c>
      <c r="E2" s="2" t="s">
        <v>7</v>
      </c>
      <c r="F2" s="2" t="s">
        <v>8</v>
      </c>
      <c r="G2" s="2" t="s">
        <v>9</v>
      </c>
      <c r="H2" t="s">
        <v>9</v>
      </c>
      <c r="I2">
        <f>COUNTIF(Tabella1[Play],H2)</f>
        <v>9</v>
      </c>
      <c r="J2">
        <f>I2/($I$2+$I$3)</f>
        <v>0.6428571428571429</v>
      </c>
      <c r="K2" t="s">
        <v>19</v>
      </c>
    </row>
    <row r="3" spans="1:13" ht="15.6" thickBot="1" x14ac:dyDescent="0.35">
      <c r="A3" s="2" t="s">
        <v>16</v>
      </c>
      <c r="B3" s="2">
        <v>85</v>
      </c>
      <c r="C3" s="2" t="s">
        <v>6</v>
      </c>
      <c r="D3" s="2">
        <v>85</v>
      </c>
      <c r="E3" s="2" t="s">
        <v>7</v>
      </c>
      <c r="F3" s="2" t="s">
        <v>8</v>
      </c>
      <c r="G3" s="2" t="s">
        <v>15</v>
      </c>
      <c r="H3" t="s">
        <v>15</v>
      </c>
      <c r="I3">
        <f>COUNTIF(Tabella1[Play],H3)</f>
        <v>5</v>
      </c>
      <c r="J3">
        <f>I3/($I$2+$I$3)</f>
        <v>0.35714285714285715</v>
      </c>
      <c r="K3">
        <f>(J2*LOG(J2,2)+J3*LOG(J3,2))*-1</f>
        <v>0.94028595867063092</v>
      </c>
    </row>
    <row r="4" spans="1:13" ht="15.6" thickBot="1" x14ac:dyDescent="0.35">
      <c r="A4" s="2" t="s">
        <v>14</v>
      </c>
      <c r="B4" s="2">
        <v>70</v>
      </c>
      <c r="C4" s="2" t="s">
        <v>13</v>
      </c>
      <c r="D4" s="2">
        <v>96</v>
      </c>
      <c r="E4" s="2" t="s">
        <v>7</v>
      </c>
      <c r="F4" s="2" t="s">
        <v>8</v>
      </c>
      <c r="G4" s="2" t="s">
        <v>9</v>
      </c>
      <c r="I4" t="s">
        <v>22</v>
      </c>
      <c r="J4" s="4" t="s">
        <v>23</v>
      </c>
      <c r="M4" t="s">
        <v>21</v>
      </c>
    </row>
    <row r="5" spans="1:13" ht="15.6" thickBot="1" x14ac:dyDescent="0.35">
      <c r="A5" s="2" t="s">
        <v>16</v>
      </c>
      <c r="B5" s="2">
        <v>72</v>
      </c>
      <c r="C5" s="2" t="s">
        <v>13</v>
      </c>
      <c r="D5" s="2">
        <v>95</v>
      </c>
      <c r="E5" s="2" t="s">
        <v>7</v>
      </c>
      <c r="F5" s="2" t="s">
        <v>8</v>
      </c>
      <c r="G5" s="2" t="s">
        <v>15</v>
      </c>
      <c r="I5" t="s">
        <v>20</v>
      </c>
      <c r="J5" t="s">
        <v>5</v>
      </c>
      <c r="K5">
        <v>0</v>
      </c>
      <c r="M5" s="7">
        <f>$K$3-K5</f>
        <v>0.94028595867063092</v>
      </c>
    </row>
    <row r="6" spans="1:13" ht="15.6" thickBot="1" x14ac:dyDescent="0.35">
      <c r="A6" s="2" t="s">
        <v>14</v>
      </c>
      <c r="B6" s="2">
        <v>68</v>
      </c>
      <c r="C6" s="2" t="s">
        <v>10</v>
      </c>
      <c r="D6" s="2">
        <v>80</v>
      </c>
      <c r="E6" s="2" t="s">
        <v>11</v>
      </c>
      <c r="F6" s="2" t="s">
        <v>8</v>
      </c>
      <c r="G6" s="2" t="s">
        <v>9</v>
      </c>
      <c r="J6" t="s">
        <v>14</v>
      </c>
      <c r="K6">
        <f>((3/5*LOG(3/5,2))+(2/5*LOG(2/5,2)))*-1</f>
        <v>0.97095059445466858</v>
      </c>
      <c r="M6">
        <f t="shared" ref="M6:M17" si="0">$K$3-K6</f>
        <v>-3.0664635784037664E-2</v>
      </c>
    </row>
    <row r="7" spans="1:13" ht="15.6" thickBot="1" x14ac:dyDescent="0.35">
      <c r="A7" s="2" t="s">
        <v>16</v>
      </c>
      <c r="B7" s="2">
        <v>69</v>
      </c>
      <c r="C7" s="2" t="s">
        <v>10</v>
      </c>
      <c r="D7" s="2">
        <v>70</v>
      </c>
      <c r="E7" s="2" t="s">
        <v>11</v>
      </c>
      <c r="F7" s="2" t="s">
        <v>8</v>
      </c>
      <c r="G7" s="2" t="s">
        <v>9</v>
      </c>
      <c r="J7" t="s">
        <v>16</v>
      </c>
      <c r="K7">
        <f>(((2/5*LOG(2/5,2))+(3/5*LOG(3/5,2)))*-1)</f>
        <v>0.97095059445466858</v>
      </c>
      <c r="M7">
        <f t="shared" si="0"/>
        <v>-3.0664635784037664E-2</v>
      </c>
    </row>
    <row r="8" spans="1:13" ht="15.6" thickBot="1" x14ac:dyDescent="0.35">
      <c r="A8" s="2" t="s">
        <v>5</v>
      </c>
      <c r="B8" s="2">
        <v>81</v>
      </c>
      <c r="C8" s="2" t="s">
        <v>6</v>
      </c>
      <c r="D8" s="2">
        <v>75</v>
      </c>
      <c r="E8" s="2" t="s">
        <v>11</v>
      </c>
      <c r="F8" s="2" t="s">
        <v>8</v>
      </c>
      <c r="G8" s="2" t="s">
        <v>9</v>
      </c>
    </row>
    <row r="9" spans="1:13" ht="15.6" thickBot="1" x14ac:dyDescent="0.35">
      <c r="A9" s="2" t="s">
        <v>14</v>
      </c>
      <c r="B9" s="2">
        <v>75</v>
      </c>
      <c r="C9" s="2" t="s">
        <v>13</v>
      </c>
      <c r="D9" s="2">
        <v>80</v>
      </c>
      <c r="E9" s="2" t="s">
        <v>11</v>
      </c>
      <c r="F9" s="2" t="s">
        <v>8</v>
      </c>
      <c r="G9" s="2" t="s">
        <v>9</v>
      </c>
      <c r="I9" t="s">
        <v>24</v>
      </c>
      <c r="J9" t="s">
        <v>6</v>
      </c>
      <c r="K9">
        <f>-1*(2/4*(LOG(2/4,2)*2))</f>
        <v>1</v>
      </c>
      <c r="M9">
        <f t="shared" si="0"/>
        <v>-5.9714041329369083E-2</v>
      </c>
    </row>
    <row r="10" spans="1:13" ht="15.6" thickBot="1" x14ac:dyDescent="0.35">
      <c r="A10" s="2" t="s">
        <v>16</v>
      </c>
      <c r="B10" s="2">
        <v>80</v>
      </c>
      <c r="C10" s="2" t="s">
        <v>6</v>
      </c>
      <c r="D10" s="2">
        <v>90</v>
      </c>
      <c r="E10" s="2" t="s">
        <v>7</v>
      </c>
      <c r="F10" s="2" t="s">
        <v>12</v>
      </c>
      <c r="G10" s="2" t="s">
        <v>15</v>
      </c>
      <c r="J10" t="s">
        <v>10</v>
      </c>
      <c r="K10">
        <f>(3/4*(LOG(3/4,2)+1/4*LOG(1/4,2))*-1)</f>
        <v>0.68627812445913283</v>
      </c>
      <c r="M10" s="6">
        <f t="shared" si="0"/>
        <v>0.25400783421149808</v>
      </c>
    </row>
    <row r="11" spans="1:13" ht="15.6" thickBot="1" x14ac:dyDescent="0.35">
      <c r="A11" s="2" t="s">
        <v>5</v>
      </c>
      <c r="B11" s="2">
        <v>72</v>
      </c>
      <c r="C11" s="2" t="s">
        <v>13</v>
      </c>
      <c r="D11" s="2">
        <v>90</v>
      </c>
      <c r="E11" s="2" t="s">
        <v>7</v>
      </c>
      <c r="F11" s="2" t="s">
        <v>12</v>
      </c>
      <c r="G11" s="2" t="s">
        <v>9</v>
      </c>
      <c r="J11" t="s">
        <v>13</v>
      </c>
      <c r="K11">
        <f>-1*((4/6*LOG(4/6,2)+2/6*LOG(2/6,2)))</f>
        <v>0.91829583405448956</v>
      </c>
      <c r="M11">
        <f t="shared" si="0"/>
        <v>2.199012461614136E-2</v>
      </c>
    </row>
    <row r="12" spans="1:13" ht="15.6" thickBot="1" x14ac:dyDescent="0.35">
      <c r="A12" s="2" t="s">
        <v>14</v>
      </c>
      <c r="B12" s="2">
        <v>71</v>
      </c>
      <c r="C12" s="2" t="s">
        <v>13</v>
      </c>
      <c r="D12" s="2">
        <v>91</v>
      </c>
      <c r="E12" s="2" t="s">
        <v>7</v>
      </c>
      <c r="F12" s="2" t="s">
        <v>12</v>
      </c>
      <c r="G12" s="2" t="s">
        <v>15</v>
      </c>
    </row>
    <row r="13" spans="1:13" ht="15.6" thickBot="1" x14ac:dyDescent="0.35">
      <c r="A13" s="2" t="s">
        <v>5</v>
      </c>
      <c r="B13" s="2">
        <v>64</v>
      </c>
      <c r="C13" s="2" t="s">
        <v>10</v>
      </c>
      <c r="D13" s="2">
        <v>65</v>
      </c>
      <c r="E13" s="2" t="s">
        <v>11</v>
      </c>
      <c r="F13" s="2" t="s">
        <v>12</v>
      </c>
      <c r="G13" s="2" t="s">
        <v>9</v>
      </c>
      <c r="I13" t="s">
        <v>25</v>
      </c>
      <c r="J13" t="s">
        <v>7</v>
      </c>
      <c r="K13">
        <f>-1*(3/7*LOG(3/7,2)+4/7*LOG(4/7,2))</f>
        <v>0.98522813603425163</v>
      </c>
      <c r="M13">
        <f t="shared" si="0"/>
        <v>-4.4942177363620717E-2</v>
      </c>
    </row>
    <row r="14" spans="1:13" ht="15.6" thickBot="1" x14ac:dyDescent="0.35">
      <c r="A14" s="2" t="s">
        <v>14</v>
      </c>
      <c r="B14" s="2">
        <v>65</v>
      </c>
      <c r="C14" s="2" t="s">
        <v>10</v>
      </c>
      <c r="D14" s="2">
        <v>70</v>
      </c>
      <c r="E14" s="2" t="s">
        <v>11</v>
      </c>
      <c r="F14" s="2" t="s">
        <v>12</v>
      </c>
      <c r="G14" s="2" t="s">
        <v>15</v>
      </c>
      <c r="J14" t="s">
        <v>11</v>
      </c>
      <c r="K14">
        <f>-1*(6/7*LOG(6/7,2)+1/7*LOG(1/7,2))</f>
        <v>0.59167277858232747</v>
      </c>
      <c r="M14" s="6">
        <f t="shared" si="0"/>
        <v>0.34861318008830344</v>
      </c>
    </row>
    <row r="15" spans="1:13" ht="15" x14ac:dyDescent="0.3">
      <c r="A15" s="3" t="s">
        <v>16</v>
      </c>
      <c r="B15" s="3">
        <v>75</v>
      </c>
      <c r="C15" s="3" t="s">
        <v>13</v>
      </c>
      <c r="D15" s="3">
        <v>70</v>
      </c>
      <c r="E15" s="3" t="s">
        <v>11</v>
      </c>
      <c r="F15" s="3" t="s">
        <v>12</v>
      </c>
      <c r="G15" s="3" t="s">
        <v>9</v>
      </c>
    </row>
    <row r="16" spans="1:13" x14ac:dyDescent="0.3">
      <c r="I16" t="s">
        <v>26</v>
      </c>
      <c r="J16" t="s">
        <v>27</v>
      </c>
      <c r="K16">
        <f>-1*(3/6*LOG(3/6,2)*2)</f>
        <v>1</v>
      </c>
      <c r="M16">
        <f t="shared" si="0"/>
        <v>-5.9714041329369083E-2</v>
      </c>
    </row>
    <row r="17" spans="10:13" x14ac:dyDescent="0.3">
      <c r="J17" t="s">
        <v>28</v>
      </c>
      <c r="K17">
        <f>-1*(6/8*LOG(6/8,2)+2/8*LOG(2/8,2))</f>
        <v>0.81127812445913283</v>
      </c>
      <c r="M17" s="6">
        <f t="shared" si="0"/>
        <v>0.12900783421149808</v>
      </c>
    </row>
  </sheetData>
  <conditionalFormatting sqref="G1:G15">
    <cfRule type="cellIs" dxfId="4" priority="1" operator="equal">
      <formula>$G$2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2BC2-2713-4D21-9C93-8348FF816D9F}">
  <dimension ref="A1:N17"/>
  <sheetViews>
    <sheetView topLeftCell="A7" zoomScale="175" zoomScaleNormal="175" workbookViewId="0">
      <selection activeCell="A16" sqref="A16:XFD16"/>
    </sheetView>
  </sheetViews>
  <sheetFormatPr defaultRowHeight="14.4" x14ac:dyDescent="0.3"/>
  <cols>
    <col min="1" max="1" width="14.44140625" customWidth="1"/>
    <col min="2" max="2" width="13.88671875" customWidth="1"/>
    <col min="3" max="3" width="14.88671875" customWidth="1"/>
    <col min="4" max="4" width="11" customWidth="1"/>
    <col min="5" max="5" width="28.109375" customWidth="1"/>
    <col min="6" max="6" width="8.44140625" customWidth="1"/>
    <col min="7" max="7" width="16.109375" customWidth="1"/>
    <col min="11" max="11" width="12.88671875" customWidth="1"/>
  </cols>
  <sheetData>
    <row r="1" spans="1:14" ht="15" x14ac:dyDescent="0.3">
      <c r="A1" s="1" t="s">
        <v>0</v>
      </c>
      <c r="B1" s="1" t="s">
        <v>1</v>
      </c>
      <c r="C1" s="1" t="s">
        <v>17</v>
      </c>
      <c r="D1" s="1" t="s">
        <v>2</v>
      </c>
      <c r="E1" s="1" t="s">
        <v>18</v>
      </c>
      <c r="F1" s="1" t="s">
        <v>3</v>
      </c>
      <c r="G1" s="1" t="s">
        <v>4</v>
      </c>
    </row>
    <row r="2" spans="1:14" ht="15.6" thickBot="1" x14ac:dyDescent="0.35">
      <c r="A2" s="2" t="s">
        <v>5</v>
      </c>
      <c r="B2" s="2">
        <v>83</v>
      </c>
      <c r="C2" s="2" t="s">
        <v>6</v>
      </c>
      <c r="D2" s="2">
        <v>86</v>
      </c>
      <c r="E2" s="2" t="s">
        <v>7</v>
      </c>
      <c r="F2" s="2" t="s">
        <v>8</v>
      </c>
      <c r="G2" s="2" t="s">
        <v>9</v>
      </c>
    </row>
    <row r="3" spans="1:14" ht="15.6" thickBot="1" x14ac:dyDescent="0.35">
      <c r="A3" s="2" t="s">
        <v>5</v>
      </c>
      <c r="B3" s="2">
        <v>81</v>
      </c>
      <c r="C3" s="2" t="s">
        <v>6</v>
      </c>
      <c r="D3" s="2">
        <v>75</v>
      </c>
      <c r="E3" s="2" t="s">
        <v>11</v>
      </c>
      <c r="F3" s="2" t="s">
        <v>8</v>
      </c>
      <c r="G3" s="2" t="s">
        <v>9</v>
      </c>
      <c r="I3" t="s">
        <v>29</v>
      </c>
    </row>
    <row r="4" spans="1:14" ht="15.6" thickBot="1" x14ac:dyDescent="0.35">
      <c r="A4" s="2" t="s">
        <v>5</v>
      </c>
      <c r="B4" s="2">
        <v>72</v>
      </c>
      <c r="C4" s="2" t="s">
        <v>13</v>
      </c>
      <c r="D4" s="2">
        <v>90</v>
      </c>
      <c r="E4" s="2" t="s">
        <v>7</v>
      </c>
      <c r="F4" s="2" t="s">
        <v>12</v>
      </c>
      <c r="G4" s="2" t="s">
        <v>9</v>
      </c>
    </row>
    <row r="5" spans="1:14" ht="15.6" thickBot="1" x14ac:dyDescent="0.35">
      <c r="A5" s="2" t="s">
        <v>5</v>
      </c>
      <c r="B5" s="2">
        <v>64</v>
      </c>
      <c r="C5" s="2" t="s">
        <v>10</v>
      </c>
      <c r="D5" s="2">
        <v>65</v>
      </c>
      <c r="E5" s="2" t="s">
        <v>11</v>
      </c>
      <c r="F5" s="2" t="s">
        <v>12</v>
      </c>
      <c r="G5" s="2" t="s">
        <v>9</v>
      </c>
    </row>
    <row r="6" spans="1:14" ht="15.6" thickBot="1" x14ac:dyDescent="0.35">
      <c r="A6" s="2"/>
      <c r="B6" s="2"/>
      <c r="C6" s="2"/>
      <c r="D6" s="2"/>
      <c r="E6" s="2"/>
      <c r="F6" s="2"/>
      <c r="G6" s="2"/>
      <c r="I6" t="s">
        <v>30</v>
      </c>
      <c r="J6">
        <v>1</v>
      </c>
      <c r="N6" t="s">
        <v>31</v>
      </c>
    </row>
    <row r="7" spans="1:14" ht="15" x14ac:dyDescent="0.3">
      <c r="A7" s="1" t="s">
        <v>0</v>
      </c>
      <c r="B7" s="1" t="s">
        <v>1</v>
      </c>
      <c r="C7" s="1" t="s">
        <v>17</v>
      </c>
      <c r="D7" s="1" t="s">
        <v>2</v>
      </c>
      <c r="E7" s="1" t="s">
        <v>18</v>
      </c>
      <c r="F7" s="1" t="s">
        <v>3</v>
      </c>
      <c r="G7" s="1" t="s">
        <v>4</v>
      </c>
    </row>
    <row r="8" spans="1:14" ht="15.6" thickBot="1" x14ac:dyDescent="0.35">
      <c r="A8" s="2" t="s">
        <v>14</v>
      </c>
      <c r="B8" s="2">
        <v>70</v>
      </c>
      <c r="C8" s="2" t="s">
        <v>13</v>
      </c>
      <c r="D8" s="2">
        <v>96</v>
      </c>
      <c r="E8" s="2" t="s">
        <v>7</v>
      </c>
      <c r="F8" s="2" t="s">
        <v>8</v>
      </c>
      <c r="G8" s="2" t="s">
        <v>9</v>
      </c>
      <c r="I8" t="s">
        <v>20</v>
      </c>
      <c r="J8" t="s">
        <v>14</v>
      </c>
      <c r="K8">
        <f>((3/5*LOG(3/5,2))+(2/5*LOG(2/5,2)))*-1</f>
        <v>0.97095059445466858</v>
      </c>
      <c r="N8">
        <f>$J$6-K8</f>
        <v>2.9049405545331419E-2</v>
      </c>
    </row>
    <row r="9" spans="1:14" ht="15.6" thickBot="1" x14ac:dyDescent="0.35">
      <c r="A9" s="2" t="s">
        <v>14</v>
      </c>
      <c r="B9" s="2">
        <v>68</v>
      </c>
      <c r="C9" s="2" t="s">
        <v>10</v>
      </c>
      <c r="D9" s="2">
        <v>80</v>
      </c>
      <c r="E9" s="2" t="s">
        <v>11</v>
      </c>
      <c r="F9" s="2" t="s">
        <v>8</v>
      </c>
      <c r="G9" s="2" t="s">
        <v>9</v>
      </c>
      <c r="J9" t="s">
        <v>16</v>
      </c>
      <c r="K9">
        <f>(((2/5*LOG(2/5,2))+(3/5*LOG(3/5,2)))*-1)</f>
        <v>0.97095059445466858</v>
      </c>
      <c r="N9">
        <f>$J$6-K9</f>
        <v>2.9049405545331419E-2</v>
      </c>
    </row>
    <row r="10" spans="1:14" ht="15.6" thickBot="1" x14ac:dyDescent="0.35">
      <c r="A10" s="2" t="s">
        <v>14</v>
      </c>
      <c r="B10" s="2">
        <v>75</v>
      </c>
      <c r="C10" s="2" t="s">
        <v>13</v>
      </c>
      <c r="D10" s="2">
        <v>80</v>
      </c>
      <c r="E10" s="2" t="s">
        <v>11</v>
      </c>
      <c r="F10" s="2" t="s">
        <v>8</v>
      </c>
      <c r="G10" s="2" t="s">
        <v>9</v>
      </c>
    </row>
    <row r="11" spans="1:14" ht="15.6" thickBot="1" x14ac:dyDescent="0.35">
      <c r="A11" s="2" t="s">
        <v>14</v>
      </c>
      <c r="B11" s="2">
        <v>71</v>
      </c>
      <c r="C11" s="2" t="s">
        <v>13</v>
      </c>
      <c r="D11" s="2">
        <v>91</v>
      </c>
      <c r="E11" s="2" t="s">
        <v>7</v>
      </c>
      <c r="F11" s="2" t="s">
        <v>12</v>
      </c>
      <c r="G11" s="2" t="s">
        <v>15</v>
      </c>
      <c r="I11" t="s">
        <v>24</v>
      </c>
      <c r="J11" t="s">
        <v>13</v>
      </c>
      <c r="K11">
        <f>COUNTIF($C$8:$C$17,J11)</f>
        <v>5</v>
      </c>
      <c r="L11">
        <f>-1*(3/5*LOG(3/5,2)+2/5*LOG(2/5,2))</f>
        <v>0.97095059445466858</v>
      </c>
      <c r="N11">
        <f>$J$6-L11</f>
        <v>2.9049405545331419E-2</v>
      </c>
    </row>
    <row r="12" spans="1:14" ht="15.6" thickBot="1" x14ac:dyDescent="0.35">
      <c r="A12" s="2" t="s">
        <v>14</v>
      </c>
      <c r="B12" s="2">
        <v>65</v>
      </c>
      <c r="C12" s="2" t="s">
        <v>10</v>
      </c>
      <c r="D12" s="2">
        <v>70</v>
      </c>
      <c r="E12" s="2" t="s">
        <v>11</v>
      </c>
      <c r="F12" s="2" t="s">
        <v>12</v>
      </c>
      <c r="G12" s="2" t="s">
        <v>15</v>
      </c>
      <c r="J12" t="s">
        <v>6</v>
      </c>
      <c r="K12">
        <f t="shared" ref="K12:K13" si="0">COUNTIF($C$8:$C$17,J12)</f>
        <v>2</v>
      </c>
      <c r="L12">
        <v>0</v>
      </c>
      <c r="N12" s="5">
        <f t="shared" ref="N12:N16" si="1">$J$6-L12</f>
        <v>1</v>
      </c>
    </row>
    <row r="13" spans="1:14" ht="15.6" thickBot="1" x14ac:dyDescent="0.35">
      <c r="A13" s="2" t="s">
        <v>16</v>
      </c>
      <c r="B13" s="2">
        <v>85</v>
      </c>
      <c r="C13" s="2" t="s">
        <v>6</v>
      </c>
      <c r="D13" s="2">
        <v>85</v>
      </c>
      <c r="E13" s="2" t="s">
        <v>7</v>
      </c>
      <c r="F13" s="2" t="s">
        <v>8</v>
      </c>
      <c r="G13" s="2" t="s">
        <v>15</v>
      </c>
      <c r="J13" t="s">
        <v>10</v>
      </c>
      <c r="K13">
        <f t="shared" si="0"/>
        <v>3</v>
      </c>
      <c r="L13">
        <f>-(2/3*LOG(2/3,2)+1/3*LOG(1/3,2))</f>
        <v>0.91829583405448956</v>
      </c>
      <c r="N13">
        <f t="shared" si="1"/>
        <v>8.1704165945510443E-2</v>
      </c>
    </row>
    <row r="14" spans="1:14" ht="15.6" thickBot="1" x14ac:dyDescent="0.35">
      <c r="A14" s="2" t="s">
        <v>16</v>
      </c>
      <c r="B14" s="2">
        <v>72</v>
      </c>
      <c r="C14" s="2" t="s">
        <v>13</v>
      </c>
      <c r="D14" s="2">
        <v>95</v>
      </c>
      <c r="E14" s="2" t="s">
        <v>7</v>
      </c>
      <c r="F14" s="2" t="s">
        <v>8</v>
      </c>
      <c r="G14" s="2" t="s">
        <v>15</v>
      </c>
    </row>
    <row r="15" spans="1:14" ht="15.6" thickBot="1" x14ac:dyDescent="0.35">
      <c r="A15" s="2" t="s">
        <v>16</v>
      </c>
      <c r="B15" s="2">
        <v>69</v>
      </c>
      <c r="C15" s="2" t="s">
        <v>10</v>
      </c>
      <c r="D15" s="2">
        <v>70</v>
      </c>
      <c r="E15" s="2" t="s">
        <v>11</v>
      </c>
      <c r="F15" s="2" t="s">
        <v>8</v>
      </c>
      <c r="G15" s="2" t="s">
        <v>9</v>
      </c>
      <c r="I15" t="s">
        <v>25</v>
      </c>
      <c r="J15" t="s">
        <v>7</v>
      </c>
      <c r="K15">
        <f>COUNTIF($E$8:$E$17,J15)</f>
        <v>5</v>
      </c>
      <c r="L15">
        <f>-1*(1/5*LOG(1/5,2)+4/5*LOG(4/5,2))</f>
        <v>0.72192809488736231</v>
      </c>
      <c r="N15">
        <f t="shared" si="1"/>
        <v>0.27807190511263769</v>
      </c>
    </row>
    <row r="16" spans="1:14" ht="15.6" thickBot="1" x14ac:dyDescent="0.35">
      <c r="A16" s="2" t="s">
        <v>16</v>
      </c>
      <c r="B16" s="2">
        <v>80</v>
      </c>
      <c r="C16" s="2" t="s">
        <v>6</v>
      </c>
      <c r="D16" s="2">
        <v>90</v>
      </c>
      <c r="E16" s="2" t="s">
        <v>7</v>
      </c>
      <c r="F16" s="2" t="s">
        <v>12</v>
      </c>
      <c r="G16" s="2" t="s">
        <v>15</v>
      </c>
      <c r="J16" t="s">
        <v>11</v>
      </c>
      <c r="K16">
        <f>COUNTIF($E$8:$E$17,J16)</f>
        <v>5</v>
      </c>
      <c r="L16">
        <f>-1*(1/5*LOG(1/5,2)+4/5*LOG(4/5,2))</f>
        <v>0.72192809488736231</v>
      </c>
      <c r="N16">
        <f t="shared" si="1"/>
        <v>0.27807190511263769</v>
      </c>
    </row>
    <row r="17" spans="1:7" ht="15" x14ac:dyDescent="0.3">
      <c r="A17" s="3" t="s">
        <v>16</v>
      </c>
      <c r="B17" s="3">
        <v>75</v>
      </c>
      <c r="C17" s="3" t="s">
        <v>13</v>
      </c>
      <c r="D17" s="3">
        <v>70</v>
      </c>
      <c r="E17" s="3" t="s">
        <v>11</v>
      </c>
      <c r="F17" s="3" t="s">
        <v>12</v>
      </c>
      <c r="G17" s="3" t="s">
        <v>9</v>
      </c>
    </row>
  </sheetData>
  <conditionalFormatting sqref="G1:G6 G8:G17">
    <cfRule type="cellIs" dxfId="3" priority="2" operator="equal">
      <formula>$G$2</formula>
    </cfRule>
  </conditionalFormatting>
  <conditionalFormatting sqref="G7">
    <cfRule type="cellIs" dxfId="2" priority="1" operator="equal">
      <formula>$G$2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00945-4C65-475C-8FB7-77199C510F70}">
  <dimension ref="A1:N9"/>
  <sheetViews>
    <sheetView tabSelected="1" zoomScale="175" zoomScaleNormal="175" workbookViewId="0">
      <selection activeCell="A7" activeCellId="2" sqref="A2:XFD2 A5:XFD5 A7:XFD7"/>
    </sheetView>
  </sheetViews>
  <sheetFormatPr defaultRowHeight="14.4" x14ac:dyDescent="0.3"/>
  <cols>
    <col min="1" max="1" width="14.44140625" customWidth="1"/>
    <col min="2" max="2" width="13.88671875" customWidth="1"/>
    <col min="3" max="3" width="14.88671875" customWidth="1"/>
    <col min="4" max="4" width="11" customWidth="1"/>
    <col min="5" max="5" width="28.109375" customWidth="1"/>
    <col min="6" max="6" width="8.44140625" customWidth="1"/>
    <col min="7" max="7" width="16.109375" customWidth="1"/>
    <col min="11" max="11" width="12.88671875" customWidth="1"/>
  </cols>
  <sheetData>
    <row r="1" spans="1:14" ht="15" x14ac:dyDescent="0.3">
      <c r="A1" s="1" t="s">
        <v>0</v>
      </c>
      <c r="B1" s="1" t="s">
        <v>1</v>
      </c>
      <c r="C1" s="1" t="s">
        <v>17</v>
      </c>
      <c r="D1" s="1" t="s">
        <v>2</v>
      </c>
      <c r="E1" s="1" t="s">
        <v>18</v>
      </c>
      <c r="F1" s="1" t="s">
        <v>3</v>
      </c>
      <c r="G1" s="1" t="s">
        <v>4</v>
      </c>
    </row>
    <row r="2" spans="1:14" ht="15.6" thickBot="1" x14ac:dyDescent="0.35">
      <c r="A2" s="2" t="s">
        <v>14</v>
      </c>
      <c r="B2" s="2">
        <v>70</v>
      </c>
      <c r="C2" s="2" t="s">
        <v>13</v>
      </c>
      <c r="D2" s="2">
        <v>96</v>
      </c>
      <c r="E2" s="2" t="s">
        <v>7</v>
      </c>
      <c r="F2" s="2" t="s">
        <v>8</v>
      </c>
      <c r="G2" s="2" t="s">
        <v>9</v>
      </c>
      <c r="I2" t="s">
        <v>20</v>
      </c>
      <c r="J2" t="s">
        <v>14</v>
      </c>
      <c r="K2">
        <f>((3/5*LOG(3/5,2))+(2/5*LOG(2/5,2)))*-1</f>
        <v>0.97095059445466858</v>
      </c>
      <c r="N2" t="e">
        <f>#REF!-K2</f>
        <v>#REF!</v>
      </c>
    </row>
    <row r="3" spans="1:14" ht="15.6" thickBot="1" x14ac:dyDescent="0.35">
      <c r="A3" s="2" t="s">
        <v>14</v>
      </c>
      <c r="B3" s="2">
        <v>68</v>
      </c>
      <c r="C3" s="2" t="s">
        <v>10</v>
      </c>
      <c r="D3" s="2">
        <v>80</v>
      </c>
      <c r="E3" s="2" t="s">
        <v>11</v>
      </c>
      <c r="F3" s="2" t="s">
        <v>8</v>
      </c>
      <c r="G3" s="2" t="s">
        <v>9</v>
      </c>
      <c r="J3" t="s">
        <v>16</v>
      </c>
      <c r="K3">
        <f>(((2/5*LOG(2/5,2))+(3/5*LOG(3/5,2)))*-1)</f>
        <v>0.97095059445466858</v>
      </c>
      <c r="N3" t="e">
        <f>#REF!-K3</f>
        <v>#REF!</v>
      </c>
    </row>
    <row r="4" spans="1:14" ht="15.6" thickBot="1" x14ac:dyDescent="0.35">
      <c r="A4" s="2" t="s">
        <v>14</v>
      </c>
      <c r="B4" s="2">
        <v>75</v>
      </c>
      <c r="C4" s="2" t="s">
        <v>13</v>
      </c>
      <c r="D4" s="2">
        <v>80</v>
      </c>
      <c r="E4" s="2" t="s">
        <v>11</v>
      </c>
      <c r="F4" s="2" t="s">
        <v>8</v>
      </c>
      <c r="G4" s="2" t="s">
        <v>9</v>
      </c>
    </row>
    <row r="5" spans="1:14" ht="15.6" thickBot="1" x14ac:dyDescent="0.35">
      <c r="A5" s="2" t="s">
        <v>14</v>
      </c>
      <c r="B5" s="2">
        <v>71</v>
      </c>
      <c r="C5" s="2" t="s">
        <v>13</v>
      </c>
      <c r="D5" s="2">
        <v>91</v>
      </c>
      <c r="E5" s="2" t="s">
        <v>7</v>
      </c>
      <c r="F5" s="2" t="s">
        <v>12</v>
      </c>
      <c r="G5" s="2" t="s">
        <v>15</v>
      </c>
      <c r="I5" t="s">
        <v>24</v>
      </c>
      <c r="J5" t="s">
        <v>13</v>
      </c>
      <c r="K5">
        <f>COUNTIF($C$2:$C$9,J5)</f>
        <v>5</v>
      </c>
      <c r="L5">
        <f>-1*(3/5*LOG(3/5,2)+2/5*LOG(2/5,2))</f>
        <v>0.97095059445466858</v>
      </c>
      <c r="N5" t="e">
        <f>#REF!-L5</f>
        <v>#REF!</v>
      </c>
    </row>
    <row r="6" spans="1:14" ht="15.6" thickBot="1" x14ac:dyDescent="0.35">
      <c r="A6" s="2" t="s">
        <v>14</v>
      </c>
      <c r="B6" s="2">
        <v>65</v>
      </c>
      <c r="C6" s="2" t="s">
        <v>10</v>
      </c>
      <c r="D6" s="2">
        <v>70</v>
      </c>
      <c r="E6" s="2" t="s">
        <v>11</v>
      </c>
      <c r="F6" s="2" t="s">
        <v>12</v>
      </c>
      <c r="G6" s="2" t="s">
        <v>15</v>
      </c>
      <c r="J6" t="s">
        <v>6</v>
      </c>
      <c r="K6">
        <f>COUNTIF($C$2:$C$9,J6)</f>
        <v>0</v>
      </c>
      <c r="L6">
        <v>0</v>
      </c>
      <c r="N6" s="5" t="e">
        <f>#REF!-L6</f>
        <v>#REF!</v>
      </c>
    </row>
    <row r="7" spans="1:14" ht="15.6" thickBot="1" x14ac:dyDescent="0.35">
      <c r="A7" s="2" t="s">
        <v>16</v>
      </c>
      <c r="B7" s="2">
        <v>72</v>
      </c>
      <c r="C7" s="2" t="s">
        <v>13</v>
      </c>
      <c r="D7" s="2">
        <v>95</v>
      </c>
      <c r="E7" s="2" t="s">
        <v>7</v>
      </c>
      <c r="F7" s="2" t="s">
        <v>8</v>
      </c>
      <c r="G7" s="2" t="s">
        <v>15</v>
      </c>
    </row>
    <row r="8" spans="1:14" ht="15.6" thickBot="1" x14ac:dyDescent="0.35">
      <c r="A8" s="2" t="s">
        <v>16</v>
      </c>
      <c r="B8" s="2">
        <v>69</v>
      </c>
      <c r="C8" s="2" t="s">
        <v>10</v>
      </c>
      <c r="D8" s="2">
        <v>70</v>
      </c>
      <c r="E8" s="2" t="s">
        <v>11</v>
      </c>
      <c r="F8" s="2" t="s">
        <v>8</v>
      </c>
      <c r="G8" s="2" t="s">
        <v>9</v>
      </c>
      <c r="I8" t="s">
        <v>25</v>
      </c>
      <c r="J8" t="s">
        <v>7</v>
      </c>
      <c r="K8">
        <f>COUNTIF($E$2:$E$9,J8)</f>
        <v>3</v>
      </c>
      <c r="L8">
        <f>-1*(1/5*LOG(1/5,2)+4/5*LOG(4/5,2))</f>
        <v>0.72192809488736231</v>
      </c>
      <c r="N8" t="e">
        <f>#REF!-L8</f>
        <v>#REF!</v>
      </c>
    </row>
    <row r="9" spans="1:14" ht="15" x14ac:dyDescent="0.3">
      <c r="A9" s="3" t="s">
        <v>16</v>
      </c>
      <c r="B9" s="3">
        <v>75</v>
      </c>
      <c r="C9" s="3" t="s">
        <v>13</v>
      </c>
      <c r="D9" s="3">
        <v>70</v>
      </c>
      <c r="E9" s="3" t="s">
        <v>11</v>
      </c>
      <c r="F9" s="3" t="s">
        <v>12</v>
      </c>
      <c r="G9" s="3" t="s">
        <v>9</v>
      </c>
    </row>
  </sheetData>
  <conditionalFormatting sqref="G2:G9">
    <cfRule type="cellIs" dxfId="1" priority="2" operator="equal">
      <formula>#REF!</formula>
    </cfRule>
  </conditionalFormatting>
  <conditionalFormatting sqref="G1">
    <cfRule type="cellIs" dxfId="0" priority="1" operator="equal">
      <formula>#REF!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step 1</vt:lpstr>
      <vt:lpstr>step 2</vt:lpstr>
      <vt:lpstr>step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Colleoni</dc:creator>
  <cp:lastModifiedBy>Andrea Colleoni</cp:lastModifiedBy>
  <dcterms:created xsi:type="dcterms:W3CDTF">2021-06-24T08:41:46Z</dcterms:created>
  <dcterms:modified xsi:type="dcterms:W3CDTF">2021-06-24T11:45:31Z</dcterms:modified>
</cp:coreProperties>
</file>