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"/>
  </bookViews>
  <sheets>
    <sheet name="vecchio" sheetId="1" r:id="rId1"/>
    <sheet name="nuovo" sheetId="2" r:id="rId2"/>
  </sheets>
  <calcPr calcId="145621"/>
</workbook>
</file>

<file path=xl/calcChain.xml><?xml version="1.0" encoding="utf-8"?>
<calcChain xmlns="http://schemas.openxmlformats.org/spreadsheetml/2006/main">
  <c r="E33" i="2" l="1"/>
  <c r="E24" i="2"/>
  <c r="B9" i="2" l="1"/>
  <c r="E23" i="2"/>
  <c r="E23" i="1" l="1"/>
  <c r="B28" i="2" l="1"/>
  <c r="B27" i="2"/>
  <c r="B26" i="2"/>
  <c r="B20" i="2"/>
  <c r="B19" i="2"/>
  <c r="B18" i="2"/>
  <c r="B28" i="1"/>
  <c r="B27" i="1"/>
  <c r="B26" i="1"/>
  <c r="B25" i="1"/>
  <c r="B20" i="1"/>
  <c r="B19" i="1"/>
  <c r="B18" i="1"/>
  <c r="B9" i="1"/>
  <c r="B25" i="2" l="1"/>
  <c r="B24" i="2"/>
  <c r="B23" i="2"/>
  <c r="D23" i="2" s="1"/>
  <c r="B17" i="2"/>
  <c r="B16" i="2"/>
  <c r="B11" i="2"/>
  <c r="B13" i="2" s="1"/>
  <c r="B15" i="2" s="1"/>
  <c r="C9" i="1"/>
  <c r="C8" i="1"/>
  <c r="B24" i="1"/>
  <c r="B23" i="1"/>
  <c r="D23" i="1" s="1"/>
  <c r="B17" i="1"/>
  <c r="B16" i="1"/>
  <c r="B11" i="1"/>
  <c r="B13" i="1" s="1"/>
  <c r="F23" i="2" l="1"/>
  <c r="C8" i="2"/>
  <c r="C9" i="2"/>
  <c r="F23" i="1"/>
  <c r="C24" i="1" s="1"/>
  <c r="D24" i="1" s="1"/>
  <c r="B15" i="1"/>
  <c r="G23" i="2" l="1"/>
  <c r="H23" i="2" s="1"/>
  <c r="I23" i="2" s="1"/>
  <c r="E24" i="1"/>
  <c r="F24" i="1" s="1"/>
  <c r="C25" i="1" s="1"/>
  <c r="C24" i="2" l="1"/>
  <c r="D24" i="2" s="1"/>
  <c r="D25" i="1"/>
  <c r="E25" i="1" s="1"/>
  <c r="F25" i="1" s="1"/>
  <c r="F24" i="2" l="1"/>
  <c r="G24" i="2" s="1"/>
  <c r="C26" i="1"/>
  <c r="D26" i="1" s="1"/>
  <c r="E26" i="1" s="1"/>
  <c r="F26" i="1" s="1"/>
  <c r="C27" i="1" s="1"/>
  <c r="D27" i="1" s="1"/>
  <c r="E27" i="1" s="1"/>
  <c r="F27" i="1" s="1"/>
  <c r="C28" i="1" s="1"/>
  <c r="D28" i="1" s="1"/>
  <c r="E28" i="1" s="1"/>
  <c r="F28" i="1" s="1"/>
  <c r="F30" i="1" s="1"/>
  <c r="H24" i="2" l="1"/>
  <c r="I24" i="2" l="1"/>
  <c r="C25" i="2" s="1"/>
  <c r="D25" i="2" s="1"/>
  <c r="E25" i="2" s="1"/>
  <c r="F25" i="2" l="1"/>
  <c r="G25" i="2" l="1"/>
  <c r="H25" i="2" s="1"/>
  <c r="I25" i="2" s="1"/>
  <c r="C26" i="2" l="1"/>
  <c r="D26" i="2" s="1"/>
  <c r="E26" i="2" s="1"/>
  <c r="F26" i="2" l="1"/>
  <c r="G26" i="2" s="1"/>
  <c r="H26" i="2" l="1"/>
  <c r="I26" i="2" l="1"/>
  <c r="C27" i="2" s="1"/>
  <c r="D27" i="2" s="1"/>
  <c r="E27" i="2" s="1"/>
  <c r="F27" i="2" s="1"/>
  <c r="G27" i="2" l="1"/>
  <c r="H27" i="2" l="1"/>
  <c r="I27" i="2" l="1"/>
  <c r="C28" i="2" s="1"/>
  <c r="D28" i="2" s="1"/>
  <c r="E28" i="2" s="1"/>
  <c r="F28" i="2" s="1"/>
  <c r="G28" i="2" l="1"/>
  <c r="H28" i="2" l="1"/>
  <c r="I28" i="2" l="1"/>
  <c r="I29" i="2" s="1"/>
</calcChain>
</file>

<file path=xl/sharedStrings.xml><?xml version="1.0" encoding="utf-8"?>
<sst xmlns="http://schemas.openxmlformats.org/spreadsheetml/2006/main" count="48" uniqueCount="24">
  <si>
    <t>QTA MESE 1</t>
  </si>
  <si>
    <t>QTA MESE 2</t>
  </si>
  <si>
    <t>QTA MESE 3</t>
  </si>
  <si>
    <t>EPAL</t>
  </si>
  <si>
    <t>TOT-QTA-MOQ</t>
  </si>
  <si>
    <t xml:space="preserve">TOT-QTA-MOQ </t>
  </si>
  <si>
    <t>BANCALI</t>
  </si>
  <si>
    <t>TOT-QTA-MESE2</t>
  </si>
  <si>
    <t>TOT-QTA-MESE3</t>
  </si>
  <si>
    <t>MESE</t>
  </si>
  <si>
    <t>COMO-QTA-RICAL</t>
  </si>
  <si>
    <t>COMO-QTA-ORDINATA</t>
  </si>
  <si>
    <t>ART-MOQ</t>
  </si>
  <si>
    <t>QTA ORDINATA</t>
  </si>
  <si>
    <t>AL MOQ</t>
  </si>
  <si>
    <t>% ARROT</t>
  </si>
  <si>
    <t>BANCALI PIENI</t>
  </si>
  <si>
    <t>QTA MESE 4</t>
  </si>
  <si>
    <t>QTA MESE 5</t>
  </si>
  <si>
    <t>QTA MESE 6</t>
  </si>
  <si>
    <t>TOT-QTA-MESE4</t>
  </si>
  <si>
    <t>TOT-QTA-MESE5</t>
  </si>
  <si>
    <t>TOT-QTA-MESE6</t>
  </si>
  <si>
    <t>ECCESSO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</si>
</sst>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23" sqref="E23"/>
    </sheetView>
  </sheetViews>
  <sheetFormatPr defaultRowHeight="15" x14ac:dyDescent="0.25"/>
  <cols>
    <col min="1" max="1" width="15.42578125" bestFit="1" customWidth="1"/>
    <col min="3" max="3" width="21.7109375" bestFit="1" customWidth="1"/>
    <col min="4" max="4" width="17" bestFit="1" customWidth="1"/>
    <col min="6" max="6" width="14.7109375" bestFit="1" customWidth="1"/>
    <col min="9" max="9" width="14.7109375" bestFit="1" customWidth="1"/>
    <col min="10" max="10" width="11.7109375" bestFit="1" customWidth="1"/>
  </cols>
  <sheetData>
    <row r="1" spans="1:6" x14ac:dyDescent="0.25">
      <c r="A1" t="s">
        <v>0</v>
      </c>
      <c r="B1">
        <v>50</v>
      </c>
      <c r="E1" t="s">
        <v>3</v>
      </c>
      <c r="F1">
        <v>300</v>
      </c>
    </row>
    <row r="2" spans="1:6" x14ac:dyDescent="0.25">
      <c r="A2" t="s">
        <v>1</v>
      </c>
      <c r="B2">
        <v>100</v>
      </c>
    </row>
    <row r="3" spans="1:6" x14ac:dyDescent="0.25">
      <c r="A3" t="s">
        <v>2</v>
      </c>
      <c r="B3">
        <v>150</v>
      </c>
    </row>
    <row r="4" spans="1:6" x14ac:dyDescent="0.25">
      <c r="A4" t="s">
        <v>17</v>
      </c>
      <c r="B4">
        <v>200</v>
      </c>
    </row>
    <row r="5" spans="1:6" x14ac:dyDescent="0.25">
      <c r="A5" t="s">
        <v>18</v>
      </c>
      <c r="B5">
        <v>250</v>
      </c>
    </row>
    <row r="6" spans="1:6" x14ac:dyDescent="0.25">
      <c r="A6" t="s">
        <v>19</v>
      </c>
      <c r="B6">
        <v>300</v>
      </c>
    </row>
    <row r="8" spans="1:6" x14ac:dyDescent="0.25">
      <c r="A8" t="s">
        <v>12</v>
      </c>
      <c r="B8">
        <v>720</v>
      </c>
      <c r="C8" t="str">
        <f>IF(B8&gt;=B9,"X","")</f>
        <v/>
      </c>
    </row>
    <row r="9" spans="1:6" x14ac:dyDescent="0.25">
      <c r="A9" t="s">
        <v>4</v>
      </c>
      <c r="B9">
        <f>B1+B2+B3+B4+B5+B6</f>
        <v>1050</v>
      </c>
      <c r="C9" t="str">
        <f>IF(B9&gt;=B8,"X","")</f>
        <v>X</v>
      </c>
    </row>
    <row r="11" spans="1:6" x14ac:dyDescent="0.25">
      <c r="A11" t="s">
        <v>5</v>
      </c>
      <c r="B11">
        <f>IF(B9&gt;B8,B9,B8)</f>
        <v>1050</v>
      </c>
    </row>
    <row r="13" spans="1:6" x14ac:dyDescent="0.25">
      <c r="A13" t="s">
        <v>6</v>
      </c>
      <c r="B13">
        <f>IF(B11&gt;F1,CEILING(B11/F1,1),1)</f>
        <v>4</v>
      </c>
    </row>
    <row r="15" spans="1:6" x14ac:dyDescent="0.25">
      <c r="A15" t="s">
        <v>4</v>
      </c>
      <c r="B15">
        <f>F1*B13</f>
        <v>1200</v>
      </c>
    </row>
    <row r="16" spans="1:6" x14ac:dyDescent="0.25">
      <c r="A16" t="s">
        <v>7</v>
      </c>
      <c r="B16">
        <f>B1+B2</f>
        <v>150</v>
      </c>
    </row>
    <row r="17" spans="1:6" x14ac:dyDescent="0.25">
      <c r="A17" t="s">
        <v>8</v>
      </c>
      <c r="B17">
        <f>B1+B2+B3</f>
        <v>300</v>
      </c>
    </row>
    <row r="18" spans="1:6" x14ac:dyDescent="0.25">
      <c r="A18" t="s">
        <v>20</v>
      </c>
      <c r="B18">
        <f>B1+B2+B3+B4</f>
        <v>500</v>
      </c>
    </row>
    <row r="19" spans="1:6" x14ac:dyDescent="0.25">
      <c r="A19" t="s">
        <v>21</v>
      </c>
      <c r="B19">
        <f>B1+B2+B3+B4+B5</f>
        <v>750</v>
      </c>
    </row>
    <row r="20" spans="1:6" x14ac:dyDescent="0.25">
      <c r="A20" t="s">
        <v>22</v>
      </c>
      <c r="B20">
        <f>B1+B2+B3+B4+B5+B6</f>
        <v>1050</v>
      </c>
    </row>
    <row r="22" spans="1:6" x14ac:dyDescent="0.25">
      <c r="B22" t="s">
        <v>9</v>
      </c>
      <c r="C22" t="s">
        <v>11</v>
      </c>
      <c r="D22" t="s">
        <v>10</v>
      </c>
      <c r="E22" t="s">
        <v>6</v>
      </c>
      <c r="F22" s="2" t="s">
        <v>13</v>
      </c>
    </row>
    <row r="23" spans="1:6" x14ac:dyDescent="0.25">
      <c r="B23">
        <f t="shared" ref="B23:B28" si="0">B1</f>
        <v>50</v>
      </c>
      <c r="C23">
        <v>0</v>
      </c>
      <c r="D23">
        <f>B23</f>
        <v>50</v>
      </c>
      <c r="E23">
        <f>IF(D23&gt;$F$1,CEILING(D23/$F$1,1),1)</f>
        <v>1</v>
      </c>
      <c r="F23" s="2">
        <f t="shared" ref="F23:F28" si="1">E23*$F$1</f>
        <v>300</v>
      </c>
    </row>
    <row r="24" spans="1:6" x14ac:dyDescent="0.25">
      <c r="B24">
        <f t="shared" si="0"/>
        <v>100</v>
      </c>
      <c r="C24">
        <f>F23</f>
        <v>300</v>
      </c>
      <c r="D24">
        <f>B16-C24</f>
        <v>-150</v>
      </c>
      <c r="E24">
        <f>IF(D24&gt;0,IF(D24&gt;$F$1,CEILING(D24/$F$1,1),1),0)</f>
        <v>0</v>
      </c>
      <c r="F24" s="2">
        <f t="shared" si="1"/>
        <v>0</v>
      </c>
    </row>
    <row r="25" spans="1:6" x14ac:dyDescent="0.25">
      <c r="B25">
        <f t="shared" si="0"/>
        <v>150</v>
      </c>
      <c r="C25">
        <f>F23+F24</f>
        <v>300</v>
      </c>
      <c r="D25">
        <f>B17-C25</f>
        <v>0</v>
      </c>
      <c r="E25">
        <f>IF(D25&gt;0,IF(D25&gt;$F$1,CEILING(D25/$F$1,1),1),0)</f>
        <v>0</v>
      </c>
      <c r="F25" s="2">
        <f t="shared" si="1"/>
        <v>0</v>
      </c>
    </row>
    <row r="26" spans="1:6" x14ac:dyDescent="0.25">
      <c r="B26">
        <f t="shared" si="0"/>
        <v>200</v>
      </c>
      <c r="C26">
        <f>F23+F24+F25</f>
        <v>300</v>
      </c>
      <c r="D26">
        <f>B18-C26</f>
        <v>200</v>
      </c>
      <c r="E26">
        <f>IF(D26&gt;0,IF(D26&gt;$F$1,CEILING(D26/$F$1,1),1),0)</f>
        <v>1</v>
      </c>
      <c r="F26" s="2">
        <f t="shared" si="1"/>
        <v>300</v>
      </c>
    </row>
    <row r="27" spans="1:6" x14ac:dyDescent="0.25">
      <c r="B27">
        <f t="shared" si="0"/>
        <v>250</v>
      </c>
      <c r="C27">
        <f>F23+F24+F25+F26</f>
        <v>600</v>
      </c>
      <c r="D27">
        <f>B19-C27</f>
        <v>150</v>
      </c>
      <c r="E27">
        <f>IF(D27&gt;0,IF(D27&gt;$F$1,CEILING(D27/$F$1,1),1),0)</f>
        <v>1</v>
      </c>
      <c r="F27" s="2">
        <f t="shared" si="1"/>
        <v>300</v>
      </c>
    </row>
    <row r="28" spans="1:6" x14ac:dyDescent="0.25">
      <c r="B28">
        <f t="shared" si="0"/>
        <v>300</v>
      </c>
      <c r="C28">
        <f>F23+F24+F25+F26+F27</f>
        <v>900</v>
      </c>
      <c r="D28">
        <f>B15-C28</f>
        <v>300</v>
      </c>
      <c r="E28">
        <f>IF(D28&gt;0,IF(D28&gt;$F$1,CEILING(D28/$F$1,1),1),0)</f>
        <v>1</v>
      </c>
      <c r="F28" s="2">
        <f t="shared" si="1"/>
        <v>300</v>
      </c>
    </row>
    <row r="30" spans="1:6" x14ac:dyDescent="0.25">
      <c r="F30" s="2">
        <f>SUM(F23:F28)</f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24" sqref="E24"/>
    </sheetView>
  </sheetViews>
  <sheetFormatPr defaultRowHeight="15" x14ac:dyDescent="0.25"/>
  <cols>
    <col min="1" max="1" width="15.42578125" bestFit="1" customWidth="1"/>
    <col min="3" max="3" width="21.7109375" bestFit="1" customWidth="1"/>
    <col min="4" max="4" width="17" bestFit="1" customWidth="1"/>
    <col min="6" max="6" width="14.7109375" bestFit="1" customWidth="1"/>
    <col min="9" max="9" width="14.7109375" bestFit="1" customWidth="1"/>
    <col min="10" max="11" width="14.7109375" customWidth="1"/>
    <col min="12" max="12" width="14.7109375" bestFit="1" customWidth="1"/>
  </cols>
  <sheetData>
    <row r="1" spans="1:6" x14ac:dyDescent="0.25">
      <c r="A1" t="s">
        <v>0</v>
      </c>
      <c r="B1">
        <v>50</v>
      </c>
      <c r="E1" t="s">
        <v>3</v>
      </c>
      <c r="F1">
        <v>300</v>
      </c>
    </row>
    <row r="2" spans="1:6" x14ac:dyDescent="0.25">
      <c r="A2" t="s">
        <v>1</v>
      </c>
      <c r="B2">
        <v>100</v>
      </c>
      <c r="E2" t="s">
        <v>15</v>
      </c>
      <c r="F2" s="1">
        <v>0.5</v>
      </c>
    </row>
    <row r="3" spans="1:6" x14ac:dyDescent="0.25">
      <c r="A3" t="s">
        <v>2</v>
      </c>
      <c r="B3">
        <v>150</v>
      </c>
    </row>
    <row r="4" spans="1:6" x14ac:dyDescent="0.25">
      <c r="A4" t="s">
        <v>17</v>
      </c>
      <c r="B4">
        <v>200</v>
      </c>
    </row>
    <row r="5" spans="1:6" x14ac:dyDescent="0.25">
      <c r="A5" t="s">
        <v>18</v>
      </c>
      <c r="B5">
        <v>250</v>
      </c>
    </row>
    <row r="6" spans="1:6" x14ac:dyDescent="0.25">
      <c r="A6" t="s">
        <v>19</v>
      </c>
      <c r="B6">
        <v>300</v>
      </c>
    </row>
    <row r="8" spans="1:6" x14ac:dyDescent="0.25">
      <c r="A8" t="s">
        <v>12</v>
      </c>
      <c r="B8">
        <v>12</v>
      </c>
      <c r="C8" t="str">
        <f>IF(B8&gt;=B9,"X","")</f>
        <v/>
      </c>
    </row>
    <row r="9" spans="1:6" x14ac:dyDescent="0.25">
      <c r="A9" t="s">
        <v>4</v>
      </c>
      <c r="B9">
        <f>B1+B2+B3+B4+B5+B6</f>
        <v>1050</v>
      </c>
      <c r="C9" t="str">
        <f>IF(B9&gt;=B8,"X","")</f>
        <v>X</v>
      </c>
    </row>
    <row r="11" spans="1:6" x14ac:dyDescent="0.25">
      <c r="A11" t="s">
        <v>5</v>
      </c>
      <c r="B11">
        <f>IF(B9&gt;B8,B9,B8)</f>
        <v>1050</v>
      </c>
    </row>
    <row r="13" spans="1:6" x14ac:dyDescent="0.25">
      <c r="A13" t="s">
        <v>6</v>
      </c>
      <c r="B13">
        <f>IF(B11&gt;F1,CEILING(B11/F1,1),1)</f>
        <v>4</v>
      </c>
    </row>
    <row r="15" spans="1:6" x14ac:dyDescent="0.25">
      <c r="A15" t="s">
        <v>4</v>
      </c>
      <c r="B15">
        <f>F1*B13</f>
        <v>1200</v>
      </c>
    </row>
    <row r="16" spans="1:6" x14ac:dyDescent="0.25">
      <c r="A16" t="s">
        <v>7</v>
      </c>
      <c r="B16">
        <f>B1+B2</f>
        <v>150</v>
      </c>
    </row>
    <row r="17" spans="1:9" x14ac:dyDescent="0.25">
      <c r="A17" t="s">
        <v>8</v>
      </c>
      <c r="B17">
        <f>B1+B2+B3</f>
        <v>300</v>
      </c>
    </row>
    <row r="18" spans="1:9" x14ac:dyDescent="0.25">
      <c r="A18" t="s">
        <v>20</v>
      </c>
      <c r="B18">
        <f>B1+B2+B3+B4</f>
        <v>500</v>
      </c>
    </row>
    <row r="19" spans="1:9" x14ac:dyDescent="0.25">
      <c r="A19" t="s">
        <v>21</v>
      </c>
      <c r="B19">
        <f>B1+B2+B3+B4+B5</f>
        <v>750</v>
      </c>
    </row>
    <row r="20" spans="1:9" x14ac:dyDescent="0.25">
      <c r="A20" t="s">
        <v>22</v>
      </c>
      <c r="B20">
        <f>B1+B2+B3+B4+B5+B6</f>
        <v>1050</v>
      </c>
    </row>
    <row r="22" spans="1:9" x14ac:dyDescent="0.25">
      <c r="B22" t="s">
        <v>9</v>
      </c>
      <c r="C22" t="s">
        <v>11</v>
      </c>
      <c r="D22" t="s">
        <v>10</v>
      </c>
      <c r="E22" t="s">
        <v>14</v>
      </c>
      <c r="F22" t="s">
        <v>13</v>
      </c>
      <c r="G22" t="s">
        <v>16</v>
      </c>
      <c r="H22" t="s">
        <v>23</v>
      </c>
      <c r="I22" s="2" t="s">
        <v>13</v>
      </c>
    </row>
    <row r="23" spans="1:9" x14ac:dyDescent="0.25">
      <c r="B23">
        <f t="shared" ref="B23:B28" si="0">B1</f>
        <v>50</v>
      </c>
      <c r="C23">
        <v>0</v>
      </c>
      <c r="D23">
        <f>B23</f>
        <v>50</v>
      </c>
      <c r="E23">
        <f t="shared" ref="E23:E28" si="1">CEILING(D23/$B$8,1)</f>
        <v>5</v>
      </c>
      <c r="F23">
        <f t="shared" ref="F23:F28" si="2">E23*$B$8</f>
        <v>60</v>
      </c>
      <c r="G23">
        <f t="shared" ref="G23:G28" si="3">FLOOR(F23/$F$1,1)</f>
        <v>0</v>
      </c>
      <c r="H23">
        <f t="shared" ref="H23:H28" si="4">F23-G23*$F$1</f>
        <v>60</v>
      </c>
      <c r="I23" s="2">
        <f t="shared" ref="I23:I28" si="5">IF(H23&gt;$F$1*$F$2,(G23+1)*$F$1,F23)</f>
        <v>60</v>
      </c>
    </row>
    <row r="24" spans="1:9" x14ac:dyDescent="0.25">
      <c r="B24">
        <f t="shared" si="0"/>
        <v>100</v>
      </c>
      <c r="C24">
        <f>I23</f>
        <v>60</v>
      </c>
      <c r="D24">
        <f>B16-C24</f>
        <v>90</v>
      </c>
      <c r="E24">
        <f t="shared" si="1"/>
        <v>8</v>
      </c>
      <c r="F24">
        <f t="shared" si="2"/>
        <v>96</v>
      </c>
      <c r="G24">
        <f t="shared" si="3"/>
        <v>0</v>
      </c>
      <c r="H24">
        <f t="shared" si="4"/>
        <v>96</v>
      </c>
      <c r="I24" s="2">
        <f t="shared" si="5"/>
        <v>96</v>
      </c>
    </row>
    <row r="25" spans="1:9" x14ac:dyDescent="0.25">
      <c r="B25">
        <f t="shared" si="0"/>
        <v>150</v>
      </c>
      <c r="C25">
        <f>I23+I24</f>
        <v>156</v>
      </c>
      <c r="D25">
        <f>B17-C25</f>
        <v>144</v>
      </c>
      <c r="E25">
        <f t="shared" si="1"/>
        <v>12</v>
      </c>
      <c r="F25">
        <f t="shared" si="2"/>
        <v>144</v>
      </c>
      <c r="G25">
        <f t="shared" si="3"/>
        <v>0</v>
      </c>
      <c r="H25">
        <f t="shared" si="4"/>
        <v>144</v>
      </c>
      <c r="I25" s="2">
        <f t="shared" si="5"/>
        <v>144</v>
      </c>
    </row>
    <row r="26" spans="1:9" x14ac:dyDescent="0.25">
      <c r="B26">
        <f t="shared" si="0"/>
        <v>200</v>
      </c>
      <c r="C26">
        <f>I23+I24+I25</f>
        <v>300</v>
      </c>
      <c r="D26">
        <f>B18-C26</f>
        <v>200</v>
      </c>
      <c r="E26">
        <f t="shared" si="1"/>
        <v>17</v>
      </c>
      <c r="F26">
        <f t="shared" si="2"/>
        <v>204</v>
      </c>
      <c r="G26">
        <f t="shared" si="3"/>
        <v>0</v>
      </c>
      <c r="H26">
        <f t="shared" si="4"/>
        <v>204</v>
      </c>
      <c r="I26" s="2">
        <f t="shared" si="5"/>
        <v>300</v>
      </c>
    </row>
    <row r="27" spans="1:9" x14ac:dyDescent="0.25">
      <c r="B27">
        <f t="shared" si="0"/>
        <v>250</v>
      </c>
      <c r="C27">
        <f>I23+I24+I25+I26</f>
        <v>600</v>
      </c>
      <c r="D27">
        <f>B19-C27</f>
        <v>150</v>
      </c>
      <c r="E27">
        <f t="shared" si="1"/>
        <v>13</v>
      </c>
      <c r="F27">
        <f t="shared" si="2"/>
        <v>156</v>
      </c>
      <c r="G27">
        <f t="shared" si="3"/>
        <v>0</v>
      </c>
      <c r="H27">
        <f t="shared" si="4"/>
        <v>156</v>
      </c>
      <c r="I27" s="2">
        <f t="shared" si="5"/>
        <v>300</v>
      </c>
    </row>
    <row r="28" spans="1:9" x14ac:dyDescent="0.25">
      <c r="B28">
        <f t="shared" si="0"/>
        <v>300</v>
      </c>
      <c r="C28">
        <f>I23+I24+I25+I26+I27</f>
        <v>900</v>
      </c>
      <c r="D28">
        <f>B15-C28</f>
        <v>300</v>
      </c>
      <c r="E28">
        <f t="shared" si="1"/>
        <v>25</v>
      </c>
      <c r="F28">
        <f t="shared" si="2"/>
        <v>300</v>
      </c>
      <c r="G28">
        <f t="shared" si="3"/>
        <v>1</v>
      </c>
      <c r="H28">
        <f t="shared" si="4"/>
        <v>0</v>
      </c>
      <c r="I28" s="2">
        <f t="shared" si="5"/>
        <v>300</v>
      </c>
    </row>
    <row r="29" spans="1:9" x14ac:dyDescent="0.25">
      <c r="I29">
        <f>SUM(I23:I28)</f>
        <v>1200</v>
      </c>
    </row>
    <row r="33" spans="5:5" x14ac:dyDescent="0.25">
      <c r="E33">
        <f>90/12</f>
        <v>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vecchio</vt:lpstr>
      <vt:lpstr>nuovo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Eventi</dc:creator>
  <cp:lastModifiedBy>Andrea Eventi</cp:lastModifiedBy>
  <dcterms:created xsi:type="dcterms:W3CDTF">2024-04-17T16:01:14Z</dcterms:created>
  <dcterms:modified xsi:type="dcterms:W3CDTF">2024-07-11T16:26:47Z</dcterms:modified>
</cp:coreProperties>
</file>