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gosidad" sheetId="1" state="visible" r:id="rId2"/>
    <sheet name="Sitios" sheetId="2" state="visible" r:id="rId3"/>
    <sheet name="metadata" sheetId="3" state="visible" r:id="rId4"/>
  </sheets>
  <definedNames>
    <definedName function="false" hidden="true" localSheetId="0" name="_xlnm._FilterDatabase" vbProcedure="false">rugosidad!$A$2:$AF$18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1. Arrecife rocoso
2. Arrecife coralino
3. Pastos marinos
4. Fondo arenoso
5. Bosque Sargassum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Indicar nombre del buzo compañero de fondo y de invertebrados</t>
        </r>
      </text>
    </comment>
    <comment ref="J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Categorias:
1. Buzo errante
2. Censo arrecifal
3. Censo Pelagico</t>
        </r>
      </text>
    </comment>
    <comment ref="K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numero del transecto en campo por sitio y por buzo</t>
        </r>
      </text>
    </comment>
    <comment ref="L2" authorId="0">
      <text>
        <r>
          <rPr>
            <sz val="9"/>
            <color rgb="FF000000"/>
            <rFont val="Tahoma"/>
            <family val="2"/>
            <charset val="1"/>
          </rPr>
          <t xml:space="preserve"># de transecto consecutivo por evento</t>
        </r>
      </text>
    </comment>
    <comment ref="S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1. somero (1-6)
3. profundo (7-…)</t>
        </r>
      </text>
    </comment>
  </commentList>
</comments>
</file>

<file path=xl/sharedStrings.xml><?xml version="1.0" encoding="utf-8"?>
<sst xmlns="http://schemas.openxmlformats.org/spreadsheetml/2006/main" count="154" uniqueCount="76">
  <si>
    <t xml:space="preserve">BASE DE DATOS DE RUGOSIDAD PACÍFICO NORTE</t>
  </si>
  <si>
    <t xml:space="preserve">Área de conservación</t>
  </si>
  <si>
    <t xml:space="preserve">Localidad</t>
  </si>
  <si>
    <t xml:space="preserve">Sitio</t>
  </si>
  <si>
    <t xml:space="preserve">Ambiente</t>
  </si>
  <si>
    <t xml:space="preserve">AMP/NoAMP</t>
  </si>
  <si>
    <t xml:space="preserve"># SITIO</t>
  </si>
  <si>
    <t xml:space="preserve">Sitio (otro nombre)</t>
  </si>
  <si>
    <t xml:space="preserve">Buzo</t>
  </si>
  <si>
    <t xml:space="preserve">Equipo de buceo</t>
  </si>
  <si>
    <t xml:space="preserve">Tipo muestreo</t>
  </si>
  <si>
    <t xml:space="preserve">Transecto (cod.campo)</t>
  </si>
  <si>
    <t xml:space="preserve">Transecto (codSitio/Fecha)</t>
  </si>
  <si>
    <t xml:space="preserve">Área transecto (m2)</t>
  </si>
  <si>
    <t xml:space="preserve">Fecha</t>
  </si>
  <si>
    <t xml:space="preserve">Año</t>
  </si>
  <si>
    <t xml:space="preserve">digitador</t>
  </si>
  <si>
    <t xml:space="preserve">fecha digitación</t>
  </si>
  <si>
    <t xml:space="preserve">Profundidad</t>
  </si>
  <si>
    <t xml:space="preserve">Categoría profundidad</t>
  </si>
  <si>
    <t xml:space="preserve">Visibilidad</t>
  </si>
  <si>
    <t xml:space="preserve">Hora inicio</t>
  </si>
  <si>
    <t xml:space="preserve">Hora Final</t>
  </si>
  <si>
    <t xml:space="preserve">Duración del transecto (min)</t>
  </si>
  <si>
    <t xml:space="preserve">IR1</t>
  </si>
  <si>
    <t xml:space="preserve">IR2</t>
  </si>
  <si>
    <t xml:space="preserve">IR3</t>
  </si>
  <si>
    <t xml:space="preserve">Promedio</t>
  </si>
  <si>
    <t xml:space="preserve">DESVT</t>
  </si>
  <si>
    <t xml:space="preserve">Obs.</t>
  </si>
  <si>
    <t xml:space="preserve">ACG</t>
  </si>
  <si>
    <t xml:space="preserve">Bahía Culebra</t>
  </si>
  <si>
    <t xml:space="preserve">Matapalo</t>
  </si>
  <si>
    <t xml:space="preserve">Andrea Arriaga</t>
  </si>
  <si>
    <t xml:space="preserve">Pelonas</t>
  </si>
  <si>
    <t xml:space="preserve">Palmitas</t>
  </si>
  <si>
    <t xml:space="preserve">Guiri</t>
  </si>
  <si>
    <t xml:space="preserve">Jícaro</t>
  </si>
  <si>
    <t xml:space="preserve"># de localidad</t>
  </si>
  <si>
    <t xml:space="preserve">Área de Conservación</t>
  </si>
  <si>
    <t xml:space="preserve">AMP</t>
  </si>
  <si>
    <t xml:space="preserve">Los Negritos</t>
  </si>
  <si>
    <t xml:space="preserve">Bahía Santa Elena</t>
  </si>
  <si>
    <t xml:space="preserve">Arrecife rocoso</t>
  </si>
  <si>
    <t xml:space="preserve">NoAMP</t>
  </si>
  <si>
    <t xml:space="preserve">Matapalito</t>
  </si>
  <si>
    <t xml:space="preserve">Arrecife coralino</t>
  </si>
  <si>
    <t xml:space="preserve">Isla Leoncillo</t>
  </si>
  <si>
    <t xml:space="preserve">Península Santa Elena</t>
  </si>
  <si>
    <t xml:space="preserve">Isla Los Cabros</t>
  </si>
  <si>
    <t xml:space="preserve">Punta Blanca</t>
  </si>
  <si>
    <t xml:space="preserve">Punta Morros</t>
  </si>
  <si>
    <t xml:space="preserve">Bajo La Vita</t>
  </si>
  <si>
    <t xml:space="preserve">PN Santa Rosa</t>
  </si>
  <si>
    <t xml:space="preserve">Cocinera Sur</t>
  </si>
  <si>
    <t xml:space="preserve">Golondrina Sur</t>
  </si>
  <si>
    <t xml:space="preserve">Isla Colorada Este</t>
  </si>
  <si>
    <t xml:space="preserve">Bosque Sargassum</t>
  </si>
  <si>
    <t xml:space="preserve">Isla Colorada Sur</t>
  </si>
  <si>
    <t xml:space="preserve">Pelada Sur</t>
  </si>
  <si>
    <t xml:space="preserve">Playas Coloradas</t>
  </si>
  <si>
    <t xml:space="preserve">Puerta de la Iglesia</t>
  </si>
  <si>
    <t xml:space="preserve">San José Norte</t>
  </si>
  <si>
    <t xml:space="preserve">San José sur</t>
  </si>
  <si>
    <t xml:space="preserve">San Pedrillo</t>
  </si>
  <si>
    <t xml:space="preserve">Proyecto</t>
  </si>
  <si>
    <t xml:space="preserve">Programa de monitoreo en los ecosistemas arrecifales y comunidades coralinas de las áreas de conservación Tempisque (ACT), Osa (ACOSA) y Marina Isla del Coco (ACMIC).</t>
  </si>
  <si>
    <t xml:space="preserve"># FUNDEVI</t>
  </si>
  <si>
    <t xml:space="preserve">2739-01</t>
  </si>
  <si>
    <t xml:space="preserve"># V.I. -UCR</t>
  </si>
  <si>
    <t xml:space="preserve">808-B3-503</t>
  </si>
  <si>
    <t xml:space="preserve">Financiamiento</t>
  </si>
  <si>
    <t xml:space="preserve">Conservation Internacional</t>
  </si>
  <si>
    <t xml:space="preserve">Coordinador:</t>
  </si>
  <si>
    <t xml:space="preserve">Juan José Alvarado Barrientos</t>
  </si>
  <si>
    <t xml:space="preserve">Metodología: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</si>
</sst>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0.0"/>
    <numFmt numFmtId="167" formatCode="[$-140A]h:mm:ss\ AM/PM;@"/>
    <numFmt numFmtId="168" formatCode="dd/mm/yyyy"/>
    <numFmt numFmtId="169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4F81BD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E6B9B8"/>
        <bgColor rgb="FFFFCC99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2" topLeftCell="A3" activePane="bottomLeft" state="frozen"/>
      <selection pane="topLeft" activeCell="L1" activeCellId="0" sqref="L1"/>
      <selection pane="bottomLeft" activeCell="AG6" activeCellId="0" sqref="AG6"/>
    </sheetView>
  </sheetViews>
  <sheetFormatPr defaultColWidth="5.714843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2" width="22.14"/>
    <col collapsed="false" customWidth="true" hidden="false" outlineLevel="0" max="3" min="3" style="2" width="21.14"/>
    <col collapsed="false" customWidth="true" hidden="false" outlineLevel="0" max="5" min="4" style="3" width="12.14"/>
    <col collapsed="false" customWidth="true" hidden="false" outlineLevel="0" max="6" min="6" style="2" width="11.29"/>
    <col collapsed="false" customWidth="true" hidden="false" outlineLevel="0" max="7" min="7" style="2" width="20.14"/>
    <col collapsed="false" customWidth="true" hidden="false" outlineLevel="0" max="8" min="8" style="4" width="18.85"/>
    <col collapsed="false" customWidth="true" hidden="false" outlineLevel="0" max="9" min="9" style="5" width="24.42"/>
    <col collapsed="false" customWidth="true" hidden="false" outlineLevel="0" max="12" min="10" style="2" width="9.71"/>
    <col collapsed="false" customWidth="true" hidden="false" outlineLevel="0" max="13" min="13" style="2" width="11.57"/>
    <col collapsed="false" customWidth="true" hidden="false" outlineLevel="0" max="15" min="14" style="2" width="11.99"/>
    <col collapsed="false" customWidth="true" hidden="false" outlineLevel="0" max="16" min="16" style="2" width="15.71"/>
    <col collapsed="false" customWidth="true" hidden="false" outlineLevel="0" max="17" min="17" style="2" width="12.86"/>
    <col collapsed="false" customWidth="false" hidden="false" outlineLevel="0" max="1024" min="18" style="2" width="5.7"/>
  </cols>
  <sheetData>
    <row r="1" customFormat="false" ht="15" hidden="false" customHeight="false" outlineLevel="0" collapsed="false">
      <c r="A1" s="6" t="s">
        <v>0</v>
      </c>
      <c r="B1" s="7"/>
      <c r="C1" s="1"/>
      <c r="D1" s="1"/>
      <c r="E1" s="1"/>
      <c r="F1" s="1"/>
      <c r="G1" s="1"/>
      <c r="H1" s="1"/>
      <c r="I1" s="1"/>
      <c r="J1" s="8"/>
      <c r="K1" s="8"/>
      <c r="L1" s="9"/>
      <c r="M1" s="1"/>
      <c r="N1" s="10"/>
      <c r="O1" s="1"/>
      <c r="P1" s="1"/>
      <c r="Q1" s="10"/>
      <c r="R1" s="9"/>
      <c r="S1" s="1"/>
      <c r="T1" s="8"/>
      <c r="U1" s="11"/>
      <c r="V1" s="11"/>
      <c r="W1" s="1"/>
    </row>
    <row r="2" s="19" customFormat="true" ht="15.75" hidden="false" customHeight="false" outlineLevel="0" collapsed="false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2" t="s">
        <v>13</v>
      </c>
      <c r="N2" s="14" t="s">
        <v>14</v>
      </c>
      <c r="O2" s="12" t="s">
        <v>15</v>
      </c>
      <c r="P2" s="12" t="s">
        <v>16</v>
      </c>
      <c r="Q2" s="12" t="s">
        <v>17</v>
      </c>
      <c r="R2" s="15" t="s">
        <v>18</v>
      </c>
      <c r="S2" s="12" t="s">
        <v>19</v>
      </c>
      <c r="T2" s="12" t="s">
        <v>20</v>
      </c>
      <c r="U2" s="16" t="s">
        <v>21</v>
      </c>
      <c r="V2" s="16" t="s">
        <v>22</v>
      </c>
      <c r="W2" s="12" t="s">
        <v>23</v>
      </c>
      <c r="X2" s="17" t="n">
        <v>1</v>
      </c>
      <c r="Y2" s="18" t="n">
        <v>2</v>
      </c>
      <c r="Z2" s="18" t="n">
        <v>3</v>
      </c>
      <c r="AA2" s="18" t="s">
        <v>24</v>
      </c>
      <c r="AB2" s="18" t="s">
        <v>25</v>
      </c>
      <c r="AC2" s="18" t="s">
        <v>26</v>
      </c>
      <c r="AD2" s="19" t="s">
        <v>27</v>
      </c>
      <c r="AE2" s="19" t="s">
        <v>28</v>
      </c>
      <c r="AF2" s="19" t="s">
        <v>29</v>
      </c>
    </row>
    <row r="3" customFormat="false" ht="13.8" hidden="false" customHeight="false" outlineLevel="0" collapsed="false">
      <c r="A3" s="1" t="s">
        <v>30</v>
      </c>
      <c r="B3" s="20" t="s">
        <v>31</v>
      </c>
      <c r="C3" s="20" t="s">
        <v>32</v>
      </c>
      <c r="D3" s="1" t="e">
        <f aca="false">VLOOKUP(C3,Sitios!$B$2:$F$20,4,FALSE())</f>
        <v>#N/A</v>
      </c>
      <c r="E3" s="1" t="e">
        <f aca="false">VLOOKUP(C3,Sitios!$B$2:$F$20,5,FALSE())</f>
        <v>#N/A</v>
      </c>
      <c r="F3" s="1" t="e">
        <f aca="false">VLOOKUP(C3,Sitios!$B$2:$F$20,2,FALSE())</f>
        <v>#N/A</v>
      </c>
      <c r="H3" s="20" t="s">
        <v>33</v>
      </c>
      <c r="M3" s="2" t="n">
        <v>250</v>
      </c>
      <c r="N3" s="21" t="n">
        <v>44265</v>
      </c>
      <c r="O3" s="22" t="n">
        <v>2021</v>
      </c>
      <c r="P3" s="23" t="s">
        <v>33</v>
      </c>
      <c r="Q3" s="21" t="n">
        <v>44266</v>
      </c>
      <c r="R3" s="24"/>
      <c r="S3" s="25"/>
      <c r="X3" s="20" t="n">
        <v>8.6</v>
      </c>
      <c r="Y3" s="20" t="n">
        <v>8.7</v>
      </c>
      <c r="Z3" s="20" t="n">
        <v>9.6</v>
      </c>
      <c r="AA3" s="20" t="n">
        <f aca="false">1-(X3/10)</f>
        <v>0.14</v>
      </c>
      <c r="AB3" s="20" t="n">
        <f aca="false">1-(Y3/10)</f>
        <v>0.13</v>
      </c>
      <c r="AC3" s="20" t="n">
        <f aca="false">1-(Z3/10)</f>
        <v>0.04</v>
      </c>
      <c r="AD3" s="24" t="n">
        <f aca="false">AVERAGE(AA3:AC3)</f>
        <v>0.103333333333333</v>
      </c>
      <c r="AE3" s="26" t="n">
        <f aca="false">STDEV(AA3:AC3)</f>
        <v>0.055075705472861</v>
      </c>
    </row>
    <row r="4" customFormat="false" ht="13.8" hidden="false" customHeight="false" outlineLevel="0" collapsed="false">
      <c r="A4" s="1" t="s">
        <v>30</v>
      </c>
      <c r="B4" s="20" t="s">
        <v>31</v>
      </c>
      <c r="C4" s="20" t="s">
        <v>34</v>
      </c>
      <c r="D4" s="1"/>
      <c r="E4" s="1"/>
      <c r="F4" s="1"/>
      <c r="H4" s="20" t="s">
        <v>33</v>
      </c>
      <c r="M4" s="2" t="n">
        <v>250</v>
      </c>
      <c r="N4" s="21" t="n">
        <v>44265</v>
      </c>
      <c r="O4" s="22" t="n">
        <v>2021</v>
      </c>
      <c r="P4" s="23" t="s">
        <v>33</v>
      </c>
      <c r="Q4" s="21" t="n">
        <v>44266</v>
      </c>
      <c r="R4" s="24"/>
      <c r="X4" s="20" t="n">
        <v>10</v>
      </c>
      <c r="Y4" s="20" t="n">
        <v>10</v>
      </c>
      <c r="Z4" s="20" t="n">
        <v>9.9</v>
      </c>
      <c r="AA4" s="20" t="n">
        <f aca="false">1-(X4/10)</f>
        <v>0</v>
      </c>
      <c r="AB4" s="20" t="n">
        <f aca="false">1-(Y4/10)</f>
        <v>0</v>
      </c>
      <c r="AC4" s="20" t="n">
        <f aca="false">1-(Z4/10)</f>
        <v>0.01</v>
      </c>
      <c r="AD4" s="24" t="n">
        <f aca="false">AVERAGE(AA4:AC4)</f>
        <v>0.00333333333333334</v>
      </c>
      <c r="AE4" s="26" t="n">
        <f aca="false">STDEV(AA4:AC4)</f>
        <v>0.00577350269189626</v>
      </c>
      <c r="AF4" s="25"/>
    </row>
    <row r="5" customFormat="false" ht="13.8" hidden="false" customHeight="false" outlineLevel="0" collapsed="false">
      <c r="A5" s="1" t="s">
        <v>30</v>
      </c>
      <c r="B5" s="20" t="s">
        <v>31</v>
      </c>
      <c r="C5" s="20" t="s">
        <v>35</v>
      </c>
      <c r="D5" s="1"/>
      <c r="E5" s="1"/>
      <c r="F5" s="1"/>
      <c r="H5" s="20" t="s">
        <v>33</v>
      </c>
      <c r="M5" s="2" t="n">
        <v>250</v>
      </c>
      <c r="N5" s="21" t="n">
        <v>44265</v>
      </c>
      <c r="O5" s="22" t="n">
        <v>2021</v>
      </c>
      <c r="P5" s="23" t="s">
        <v>33</v>
      </c>
      <c r="Q5" s="21" t="n">
        <v>44266</v>
      </c>
      <c r="R5" s="24"/>
      <c r="S5" s="25"/>
      <c r="X5" s="20" t="n">
        <v>10</v>
      </c>
      <c r="Y5" s="20" t="n">
        <v>9.9</v>
      </c>
      <c r="Z5" s="20" t="n">
        <v>9.9</v>
      </c>
      <c r="AA5" s="20" t="n">
        <f aca="false">1-(X5/10)</f>
        <v>0</v>
      </c>
      <c r="AB5" s="20" t="n">
        <f aca="false">1-(Y5/10)</f>
        <v>0.01</v>
      </c>
      <c r="AC5" s="20" t="n">
        <f aca="false">1-(Z5/10)</f>
        <v>0.01</v>
      </c>
      <c r="AD5" s="24" t="n">
        <f aca="false">AVERAGE(AA5:AC5)</f>
        <v>0.00666666666666667</v>
      </c>
      <c r="AE5" s="26" t="n">
        <f aca="false">STDEV(AA5:AC5)</f>
        <v>0.00577350269189626</v>
      </c>
    </row>
    <row r="6" customFormat="false" ht="13.8" hidden="false" customHeight="false" outlineLevel="0" collapsed="false">
      <c r="A6" s="1" t="s">
        <v>30</v>
      </c>
      <c r="B6" s="20" t="s">
        <v>31</v>
      </c>
      <c r="C6" s="20" t="s">
        <v>36</v>
      </c>
      <c r="D6" s="1"/>
      <c r="E6" s="1"/>
      <c r="F6" s="1"/>
      <c r="H6" s="20" t="s">
        <v>33</v>
      </c>
      <c r="M6" s="2" t="n">
        <v>250</v>
      </c>
      <c r="N6" s="21" t="n">
        <v>44266</v>
      </c>
      <c r="O6" s="22" t="n">
        <v>2021</v>
      </c>
      <c r="P6" s="23" t="s">
        <v>33</v>
      </c>
      <c r="Q6" s="21" t="n">
        <v>44266</v>
      </c>
      <c r="R6" s="24"/>
      <c r="S6" s="25"/>
      <c r="X6" s="20" t="n">
        <v>5.5</v>
      </c>
      <c r="Y6" s="20" t="n">
        <v>4.9</v>
      </c>
      <c r="Z6" s="20" t="n">
        <v>4.3</v>
      </c>
      <c r="AA6" s="20" t="n">
        <f aca="false">1-(X6/10)</f>
        <v>0.45</v>
      </c>
      <c r="AB6" s="20" t="n">
        <f aca="false">1-(Y6/10)</f>
        <v>0.51</v>
      </c>
      <c r="AC6" s="20" t="n">
        <f aca="false">1-(Z6/10)</f>
        <v>0.57</v>
      </c>
      <c r="AD6" s="24" t="n">
        <f aca="false">AVERAGE(AA6:AC6)</f>
        <v>0.51</v>
      </c>
      <c r="AE6" s="26" t="n">
        <f aca="false">STDEV(AA6:AC6)</f>
        <v>0.0600000000000001</v>
      </c>
    </row>
    <row r="7" customFormat="false" ht="13.8" hidden="false" customHeight="false" outlineLevel="0" collapsed="false">
      <c r="A7" s="1" t="s">
        <v>30</v>
      </c>
      <c r="B7" s="20" t="s">
        <v>31</v>
      </c>
      <c r="C7" s="20" t="s">
        <v>37</v>
      </c>
      <c r="D7" s="1"/>
      <c r="E7" s="1"/>
      <c r="F7" s="1"/>
      <c r="H7" s="20" t="s">
        <v>33</v>
      </c>
      <c r="M7" s="2" t="n">
        <v>250</v>
      </c>
      <c r="N7" s="21" t="n">
        <v>44266</v>
      </c>
      <c r="O7" s="22" t="n">
        <v>2021</v>
      </c>
      <c r="P7" s="23" t="s">
        <v>33</v>
      </c>
      <c r="Q7" s="21" t="n">
        <v>44266</v>
      </c>
      <c r="R7" s="24"/>
      <c r="S7" s="25"/>
      <c r="X7" s="20" t="n">
        <v>9.9</v>
      </c>
      <c r="Y7" s="20" t="n">
        <v>10</v>
      </c>
      <c r="Z7" s="20" t="n">
        <v>9.8</v>
      </c>
      <c r="AA7" s="20" t="n">
        <f aca="false">1-(X7/10)</f>
        <v>0.01</v>
      </c>
      <c r="AB7" s="20" t="n">
        <f aca="false">1-(Y7/10)</f>
        <v>0</v>
      </c>
      <c r="AC7" s="20" t="n">
        <f aca="false">1-(Z7/10)</f>
        <v>0.0199999999999999</v>
      </c>
      <c r="AD7" s="24" t="n">
        <f aca="false">AVERAGE(AA7:AC7)</f>
        <v>0.00999999999999997</v>
      </c>
      <c r="AE7" s="26" t="n">
        <f aca="false">STDEV(AA7:AC7)</f>
        <v>0.00999999999999995</v>
      </c>
    </row>
    <row r="8" customFormat="false" ht="13.8" hidden="false" customHeight="false" outlineLevel="0" collapsed="false">
      <c r="A8" s="1" t="s">
        <v>30</v>
      </c>
      <c r="B8" s="20" t="e">
        <f aca="false">VLOOKUP(C8,Sitios!$B$2:$F$20,3,FALSE())</f>
        <v>#N/A</v>
      </c>
      <c r="C8" s="20"/>
      <c r="D8" s="1"/>
      <c r="E8" s="1"/>
      <c r="F8" s="1"/>
      <c r="H8" s="20"/>
      <c r="N8" s="21"/>
      <c r="O8" s="22"/>
      <c r="P8" s="23"/>
      <c r="Q8" s="21"/>
      <c r="R8" s="24"/>
      <c r="S8" s="25"/>
      <c r="X8" s="20"/>
      <c r="Y8" s="20"/>
      <c r="Z8" s="20"/>
      <c r="AA8" s="20"/>
      <c r="AB8" s="20"/>
      <c r="AC8" s="20"/>
      <c r="AD8" s="24"/>
      <c r="AE8" s="26"/>
    </row>
    <row r="9" customFormat="false" ht="13.8" hidden="false" customHeight="false" outlineLevel="0" collapsed="false">
      <c r="A9" s="1" t="s">
        <v>30</v>
      </c>
      <c r="B9" s="20" t="e">
        <f aca="false">VLOOKUP(C9,Sitios!$B$2:$F$20,3,FALSE())</f>
        <v>#N/A</v>
      </c>
      <c r="C9" s="20"/>
      <c r="D9" s="1"/>
      <c r="E9" s="1"/>
      <c r="F9" s="1"/>
      <c r="H9" s="20"/>
      <c r="N9" s="21"/>
      <c r="O9" s="22"/>
      <c r="P9" s="23"/>
      <c r="Q9" s="21"/>
      <c r="R9" s="24"/>
      <c r="S9" s="25"/>
      <c r="X9" s="20"/>
      <c r="Y9" s="20"/>
      <c r="Z9" s="20"/>
      <c r="AA9" s="20"/>
      <c r="AB9" s="20"/>
      <c r="AC9" s="20"/>
      <c r="AD9" s="24"/>
      <c r="AE9" s="26"/>
    </row>
    <row r="10" customFormat="false" ht="13.8" hidden="false" customHeight="false" outlineLevel="0" collapsed="false">
      <c r="A10" s="1" t="s">
        <v>30</v>
      </c>
      <c r="B10" s="20" t="e">
        <f aca="false">VLOOKUP(C10,Sitios!$B$2:$F$20,3,FALSE())</f>
        <v>#N/A</v>
      </c>
      <c r="C10" s="20"/>
      <c r="D10" s="1"/>
      <c r="E10" s="1"/>
      <c r="F10" s="1"/>
      <c r="H10" s="20"/>
      <c r="N10" s="21"/>
      <c r="O10" s="22"/>
      <c r="P10" s="23"/>
      <c r="Q10" s="21"/>
      <c r="R10" s="24"/>
      <c r="S10" s="25"/>
      <c r="X10" s="20"/>
      <c r="Y10" s="20"/>
      <c r="Z10" s="20"/>
      <c r="AA10" s="20"/>
      <c r="AB10" s="20"/>
      <c r="AC10" s="20"/>
      <c r="AD10" s="24"/>
      <c r="AE10" s="26"/>
    </row>
    <row r="11" customFormat="false" ht="13.8" hidden="false" customHeight="false" outlineLevel="0" collapsed="false">
      <c r="A11" s="1" t="s">
        <v>30</v>
      </c>
      <c r="B11" s="20" t="e">
        <f aca="false">VLOOKUP(C11,Sitios!$B$2:$F$20,3,FALSE())</f>
        <v>#N/A</v>
      </c>
      <c r="C11" s="20"/>
      <c r="D11" s="1"/>
      <c r="E11" s="1"/>
      <c r="F11" s="1"/>
      <c r="H11" s="20"/>
      <c r="N11" s="21"/>
      <c r="O11" s="22"/>
      <c r="P11" s="23"/>
      <c r="Q11" s="21"/>
      <c r="R11" s="24"/>
      <c r="S11" s="25"/>
      <c r="X11" s="20"/>
      <c r="Y11" s="20"/>
      <c r="Z11" s="20"/>
      <c r="AA11" s="20"/>
      <c r="AB11" s="20"/>
      <c r="AC11" s="20"/>
      <c r="AD11" s="24"/>
      <c r="AE11" s="26"/>
    </row>
    <row r="12" customFormat="false" ht="13.8" hidden="false" customHeight="false" outlineLevel="0" collapsed="false">
      <c r="A12" s="1" t="s">
        <v>30</v>
      </c>
      <c r="B12" s="20" t="e">
        <f aca="false">VLOOKUP(C12,Sitios!$B$2:$F$20,3,FALSE())</f>
        <v>#N/A</v>
      </c>
      <c r="C12" s="20"/>
      <c r="D12" s="1"/>
      <c r="E12" s="1"/>
      <c r="F12" s="1"/>
      <c r="H12" s="20"/>
      <c r="N12" s="21"/>
      <c r="O12" s="22"/>
      <c r="P12" s="23"/>
      <c r="Q12" s="21"/>
      <c r="R12" s="24"/>
      <c r="S12" s="25"/>
      <c r="X12" s="20"/>
      <c r="Y12" s="20"/>
      <c r="Z12" s="20"/>
      <c r="AA12" s="20"/>
      <c r="AB12" s="20"/>
      <c r="AC12" s="20"/>
      <c r="AD12" s="24"/>
      <c r="AE12" s="26"/>
    </row>
    <row r="13" customFormat="false" ht="13.8" hidden="false" customHeight="false" outlineLevel="0" collapsed="false">
      <c r="A13" s="1" t="s">
        <v>30</v>
      </c>
      <c r="B13" s="20" t="e">
        <f aca="false">VLOOKUP(C13,Sitios!$B$2:$F$20,3,FALSE())</f>
        <v>#N/A</v>
      </c>
      <c r="C13" s="20"/>
      <c r="D13" s="1"/>
      <c r="E13" s="1"/>
      <c r="F13" s="1"/>
      <c r="H13" s="20"/>
      <c r="N13" s="21"/>
      <c r="O13" s="22"/>
      <c r="P13" s="23"/>
      <c r="Q13" s="21"/>
      <c r="R13" s="24"/>
      <c r="S13" s="25"/>
      <c r="X13" s="20"/>
      <c r="Y13" s="20"/>
      <c r="Z13" s="20"/>
      <c r="AA13" s="20"/>
      <c r="AB13" s="20"/>
      <c r="AC13" s="20"/>
      <c r="AD13" s="24"/>
      <c r="AE13" s="26"/>
    </row>
    <row r="14" customFormat="false" ht="13.8" hidden="false" customHeight="false" outlineLevel="0" collapsed="false">
      <c r="A14" s="1" t="s">
        <v>30</v>
      </c>
      <c r="B14" s="20" t="e">
        <f aca="false">VLOOKUP(C14,Sitios!$B$2:$F$20,3,FALSE())</f>
        <v>#N/A</v>
      </c>
      <c r="C14" s="20"/>
      <c r="D14" s="1"/>
      <c r="E14" s="1"/>
      <c r="F14" s="1"/>
      <c r="H14" s="20"/>
      <c r="N14" s="21"/>
      <c r="O14" s="22"/>
      <c r="P14" s="23"/>
      <c r="Q14" s="21"/>
      <c r="R14" s="24"/>
      <c r="S14" s="25"/>
      <c r="X14" s="20"/>
      <c r="Y14" s="20"/>
      <c r="Z14" s="20"/>
      <c r="AA14" s="20"/>
      <c r="AB14" s="20"/>
      <c r="AC14" s="20"/>
      <c r="AD14" s="24"/>
      <c r="AE14" s="26"/>
    </row>
    <row r="15" customFormat="false" ht="13.8" hidden="false" customHeight="false" outlineLevel="0" collapsed="false">
      <c r="A15" s="1" t="s">
        <v>30</v>
      </c>
      <c r="B15" s="20" t="e">
        <f aca="false">VLOOKUP(C15,Sitios!$B$2:$F$20,3,FALSE())</f>
        <v>#N/A</v>
      </c>
      <c r="C15" s="20"/>
      <c r="D15" s="1"/>
      <c r="E15" s="1"/>
      <c r="F15" s="1"/>
      <c r="H15" s="20"/>
      <c r="N15" s="21"/>
      <c r="O15" s="22"/>
      <c r="P15" s="23"/>
      <c r="Q15" s="21"/>
      <c r="R15" s="24"/>
      <c r="S15" s="25"/>
      <c r="X15" s="20"/>
      <c r="Y15" s="20"/>
      <c r="Z15" s="20"/>
      <c r="AA15" s="20"/>
      <c r="AB15" s="20"/>
      <c r="AC15" s="20"/>
      <c r="AD15" s="24"/>
      <c r="AE15" s="26"/>
    </row>
    <row r="16" customFormat="false" ht="13.8" hidden="false" customHeight="false" outlineLevel="0" collapsed="false">
      <c r="A16" s="1" t="s">
        <v>30</v>
      </c>
      <c r="B16" s="20" t="e">
        <f aca="false">VLOOKUP(C16,Sitios!$B$2:$F$20,3,FALSE())</f>
        <v>#N/A</v>
      </c>
      <c r="C16" s="20"/>
      <c r="D16" s="1"/>
      <c r="E16" s="1"/>
      <c r="F16" s="1"/>
      <c r="H16" s="20"/>
      <c r="N16" s="21"/>
      <c r="O16" s="22"/>
      <c r="P16" s="23"/>
      <c r="Q16" s="21"/>
      <c r="R16" s="24"/>
      <c r="S16" s="25"/>
      <c r="X16" s="20"/>
      <c r="Y16" s="20"/>
      <c r="Z16" s="20"/>
      <c r="AA16" s="20"/>
      <c r="AB16" s="20"/>
      <c r="AC16" s="20"/>
      <c r="AD16" s="24"/>
      <c r="AE16" s="26"/>
    </row>
    <row r="17" customFormat="false" ht="13.8" hidden="false" customHeight="false" outlineLevel="0" collapsed="false">
      <c r="A17" s="1" t="s">
        <v>30</v>
      </c>
      <c r="B17" s="20" t="e">
        <f aca="false">VLOOKUP(C17,Sitios!$B$2:$F$20,3,FALSE())</f>
        <v>#N/A</v>
      </c>
      <c r="C17" s="20"/>
      <c r="D17" s="1"/>
      <c r="E17" s="1"/>
      <c r="F17" s="1"/>
      <c r="H17" s="20"/>
      <c r="N17" s="21"/>
      <c r="O17" s="22"/>
      <c r="P17" s="23"/>
      <c r="Q17" s="21"/>
      <c r="R17" s="24"/>
      <c r="S17" s="25"/>
      <c r="X17" s="20"/>
      <c r="Y17" s="20"/>
      <c r="Z17" s="20"/>
      <c r="AA17" s="20"/>
      <c r="AB17" s="20"/>
      <c r="AC17" s="20"/>
      <c r="AD17" s="24"/>
      <c r="AE17" s="26"/>
    </row>
    <row r="18" customFormat="false" ht="13.8" hidden="false" customHeight="false" outlineLevel="0" collapsed="false">
      <c r="A18" s="1" t="s">
        <v>30</v>
      </c>
      <c r="B18" s="20" t="e">
        <f aca="false">VLOOKUP(C18,Sitios!$B$2:$F$20,3,FALSE())</f>
        <v>#N/A</v>
      </c>
      <c r="C18" s="20"/>
      <c r="D18" s="1"/>
      <c r="E18" s="1"/>
      <c r="F18" s="1"/>
      <c r="H18" s="20"/>
      <c r="N18" s="21"/>
      <c r="O18" s="22"/>
      <c r="P18" s="23"/>
      <c r="Q18" s="21"/>
      <c r="R18" s="24"/>
      <c r="X18" s="20"/>
      <c r="Y18" s="20"/>
      <c r="Z18" s="20"/>
      <c r="AA18" s="20"/>
      <c r="AB18" s="20"/>
      <c r="AC18" s="20"/>
      <c r="AD18" s="24"/>
      <c r="AE18" s="26"/>
      <c r="AF18" s="25"/>
    </row>
  </sheetData>
  <autoFilter ref="A2:AF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H16" activeCellId="0" sqref="H16"/>
    </sheetView>
  </sheetViews>
  <sheetFormatPr defaultColWidth="11.43359375" defaultRowHeight="15" zeroHeight="false" outlineLevelRow="0" outlineLevelCol="0"/>
  <cols>
    <col collapsed="false" customWidth="true" hidden="false" outlineLevel="0" max="1" min="1" style="27" width="3.57"/>
    <col collapsed="false" customWidth="false" hidden="false" outlineLevel="0" max="3" min="2" style="27" width="11.42"/>
    <col collapsed="false" customWidth="true" hidden="false" outlineLevel="0" max="4" min="4" style="27" width="20.57"/>
    <col collapsed="false" customWidth="true" hidden="false" outlineLevel="0" max="5" min="5" style="27" width="17.42"/>
    <col collapsed="false" customWidth="true" hidden="false" outlineLevel="0" max="6" min="6" style="27" width="22.01"/>
    <col collapsed="false" customWidth="true" hidden="false" outlineLevel="0" max="7" min="7" style="27" width="11.99"/>
    <col collapsed="false" customWidth="true" hidden="false" outlineLevel="0" max="8" min="8" style="28" width="13.86"/>
    <col collapsed="false" customWidth="true" hidden="false" outlineLevel="0" max="9" min="9" style="28" width="14.57"/>
    <col collapsed="false" customWidth="true" hidden="false" outlineLevel="0" max="10" min="10" style="29" width="16.86"/>
    <col collapsed="false" customWidth="false" hidden="false" outlineLevel="0" max="11" min="11" style="27" width="11.42"/>
    <col collapsed="false" customWidth="true" hidden="false" outlineLevel="0" max="12" min="12" style="0" width="19.85"/>
    <col collapsed="false" customWidth="true" hidden="false" outlineLevel="0" max="15" min="13" style="0" width="11.57"/>
    <col collapsed="false" customWidth="false" hidden="false" outlineLevel="0" max="1024" min="16" style="27" width="11.42"/>
  </cols>
  <sheetData>
    <row r="2" customFormat="false" ht="15" hidden="false" customHeight="false" outlineLevel="0" collapsed="false">
      <c r="B2" s="30" t="s">
        <v>2</v>
      </c>
      <c r="C2" s="30" t="s">
        <v>38</v>
      </c>
      <c r="D2" s="30" t="s">
        <v>39</v>
      </c>
      <c r="E2" s="30" t="s">
        <v>4</v>
      </c>
      <c r="F2" s="30" t="s">
        <v>40</v>
      </c>
    </row>
    <row r="3" customFormat="false" ht="15" hidden="false" customHeight="false" outlineLevel="0" collapsed="false">
      <c r="B3" s="31" t="s">
        <v>41</v>
      </c>
      <c r="C3" s="32" t="n">
        <v>32</v>
      </c>
      <c r="D3" s="33" t="s">
        <v>42</v>
      </c>
      <c r="E3" s="30" t="s">
        <v>43</v>
      </c>
      <c r="F3" s="30" t="s">
        <v>44</v>
      </c>
    </row>
    <row r="4" customFormat="false" ht="15" hidden="false" customHeight="false" outlineLevel="0" collapsed="false">
      <c r="B4" s="31" t="s">
        <v>45</v>
      </c>
      <c r="C4" s="32" t="n">
        <v>28</v>
      </c>
      <c r="D4" s="33" t="s">
        <v>42</v>
      </c>
      <c r="E4" s="30" t="s">
        <v>46</v>
      </c>
      <c r="F4" s="30" t="s">
        <v>44</v>
      </c>
    </row>
    <row r="5" customFormat="false" ht="15" hidden="false" customHeight="false" outlineLevel="0" collapsed="false">
      <c r="B5" s="31" t="s">
        <v>47</v>
      </c>
      <c r="C5" s="32" t="n">
        <v>29</v>
      </c>
      <c r="D5" s="33" t="s">
        <v>48</v>
      </c>
      <c r="E5" s="30" t="s">
        <v>43</v>
      </c>
      <c r="F5" s="30" t="s">
        <v>44</v>
      </c>
    </row>
    <row r="6" customFormat="false" ht="15" hidden="false" customHeight="false" outlineLevel="0" collapsed="false">
      <c r="B6" s="31" t="s">
        <v>49</v>
      </c>
      <c r="C6" s="32" t="n">
        <v>31</v>
      </c>
      <c r="D6" s="33" t="s">
        <v>48</v>
      </c>
      <c r="E6" s="30" t="s">
        <v>43</v>
      </c>
      <c r="F6" s="30" t="s">
        <v>44</v>
      </c>
    </row>
    <row r="7" customFormat="false" ht="15" hidden="false" customHeight="false" outlineLevel="0" collapsed="false">
      <c r="B7" s="31" t="s">
        <v>41</v>
      </c>
      <c r="C7" s="32" t="n">
        <v>32</v>
      </c>
      <c r="D7" s="33" t="s">
        <v>48</v>
      </c>
      <c r="E7" s="30" t="s">
        <v>43</v>
      </c>
      <c r="F7" s="30" t="s">
        <v>44</v>
      </c>
    </row>
    <row r="8" customFormat="false" ht="15" hidden="false" customHeight="false" outlineLevel="0" collapsed="false">
      <c r="B8" s="31" t="s">
        <v>50</v>
      </c>
      <c r="C8" s="32" t="n">
        <v>34</v>
      </c>
      <c r="D8" s="33" t="s">
        <v>48</v>
      </c>
      <c r="E8" s="30" t="s">
        <v>46</v>
      </c>
      <c r="F8" s="30" t="s">
        <v>44</v>
      </c>
    </row>
    <row r="9" customFormat="false" ht="15" hidden="false" customHeight="false" outlineLevel="0" collapsed="false">
      <c r="B9" s="31" t="s">
        <v>51</v>
      </c>
      <c r="C9" s="32" t="n">
        <v>33</v>
      </c>
      <c r="D9" s="33" t="s">
        <v>48</v>
      </c>
      <c r="E9" s="30" t="s">
        <v>43</v>
      </c>
      <c r="F9" s="30" t="s">
        <v>44</v>
      </c>
    </row>
    <row r="10" customFormat="false" ht="15" hidden="false" customHeight="false" outlineLevel="0" collapsed="false">
      <c r="B10" s="31" t="s">
        <v>52</v>
      </c>
      <c r="C10" s="32" t="n">
        <v>15</v>
      </c>
      <c r="D10" s="33" t="s">
        <v>53</v>
      </c>
      <c r="E10" s="30" t="s">
        <v>43</v>
      </c>
      <c r="F10" s="30" t="s">
        <v>40</v>
      </c>
    </row>
    <row r="11" customFormat="false" ht="15" hidden="false" customHeight="false" outlineLevel="0" collapsed="false">
      <c r="B11" s="31" t="s">
        <v>54</v>
      </c>
      <c r="C11" s="32" t="n">
        <v>6</v>
      </c>
      <c r="D11" s="33" t="s">
        <v>53</v>
      </c>
      <c r="E11" s="30" t="s">
        <v>43</v>
      </c>
      <c r="F11" s="30" t="s">
        <v>40</v>
      </c>
    </row>
    <row r="12" customFormat="false" ht="15" hidden="false" customHeight="false" outlineLevel="0" collapsed="false">
      <c r="B12" s="31" t="s">
        <v>55</v>
      </c>
      <c r="C12" s="32" t="n">
        <v>26</v>
      </c>
      <c r="D12" s="33" t="s">
        <v>53</v>
      </c>
      <c r="E12" s="30" t="s">
        <v>46</v>
      </c>
      <c r="F12" s="30" t="s">
        <v>40</v>
      </c>
    </row>
    <row r="13" customFormat="false" ht="15" hidden="false" customHeight="false" outlineLevel="0" collapsed="false">
      <c r="B13" s="31" t="s">
        <v>56</v>
      </c>
      <c r="C13" s="32" t="n">
        <v>16</v>
      </c>
      <c r="D13" s="33" t="s">
        <v>53</v>
      </c>
      <c r="E13" s="30" t="s">
        <v>57</v>
      </c>
      <c r="F13" s="30" t="s">
        <v>40</v>
      </c>
    </row>
    <row r="14" customFormat="false" ht="15" hidden="false" customHeight="false" outlineLevel="0" collapsed="false">
      <c r="B14" s="31" t="s">
        <v>58</v>
      </c>
      <c r="C14" s="32" t="n">
        <v>6</v>
      </c>
      <c r="D14" s="33" t="s">
        <v>53</v>
      </c>
      <c r="E14" s="30" t="s">
        <v>57</v>
      </c>
      <c r="F14" s="30" t="s">
        <v>40</v>
      </c>
    </row>
    <row r="15" customFormat="false" ht="15" hidden="false" customHeight="false" outlineLevel="0" collapsed="false">
      <c r="B15" s="31" t="s">
        <v>59</v>
      </c>
      <c r="C15" s="32" t="n">
        <v>10</v>
      </c>
      <c r="D15" s="33" t="s">
        <v>53</v>
      </c>
      <c r="E15" s="30" t="s">
        <v>46</v>
      </c>
      <c r="F15" s="30" t="s">
        <v>40</v>
      </c>
    </row>
    <row r="16" customFormat="false" ht="15" hidden="false" customHeight="false" outlineLevel="0" collapsed="false">
      <c r="B16" s="31" t="s">
        <v>60</v>
      </c>
      <c r="C16" s="32" t="n">
        <v>21</v>
      </c>
      <c r="D16" s="33" t="s">
        <v>53</v>
      </c>
      <c r="E16" s="30" t="s">
        <v>43</v>
      </c>
      <c r="F16" s="30" t="s">
        <v>40</v>
      </c>
    </row>
    <row r="17" customFormat="false" ht="15" hidden="false" customHeight="false" outlineLevel="0" collapsed="false">
      <c r="B17" s="31" t="s">
        <v>61</v>
      </c>
      <c r="C17" s="32" t="n">
        <v>5</v>
      </c>
      <c r="D17" s="33" t="s">
        <v>53</v>
      </c>
      <c r="E17" s="30" t="s">
        <v>43</v>
      </c>
      <c r="F17" s="30" t="s">
        <v>40</v>
      </c>
    </row>
    <row r="18" customFormat="false" ht="15" hidden="false" customHeight="false" outlineLevel="0" collapsed="false">
      <c r="B18" s="31" t="s">
        <v>62</v>
      </c>
      <c r="C18" s="32" t="n">
        <v>11</v>
      </c>
      <c r="D18" s="33" t="s">
        <v>53</v>
      </c>
      <c r="E18" s="30" t="s">
        <v>46</v>
      </c>
      <c r="F18" s="30" t="s">
        <v>40</v>
      </c>
    </row>
    <row r="19" customFormat="false" ht="15" hidden="false" customHeight="false" outlineLevel="0" collapsed="false">
      <c r="B19" s="31" t="s">
        <v>63</v>
      </c>
      <c r="C19" s="32" t="n">
        <v>24</v>
      </c>
      <c r="D19" s="33" t="s">
        <v>53</v>
      </c>
      <c r="E19" s="30" t="s">
        <v>46</v>
      </c>
      <c r="F19" s="30" t="s">
        <v>40</v>
      </c>
    </row>
    <row r="20" customFormat="false" ht="15" hidden="false" customHeight="false" outlineLevel="0" collapsed="false">
      <c r="B20" s="31" t="s">
        <v>64</v>
      </c>
      <c r="C20" s="32" t="n">
        <v>19</v>
      </c>
      <c r="D20" s="33" t="s">
        <v>53</v>
      </c>
      <c r="E20" s="30" t="s">
        <v>43</v>
      </c>
      <c r="F20" s="3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07.15"/>
  </cols>
  <sheetData>
    <row r="1" customFormat="false" ht="30" hidden="false" customHeight="false" outlineLevel="0" collapsed="false">
      <c r="A1" s="34" t="s">
        <v>65</v>
      </c>
      <c r="B1" s="35" t="s">
        <v>66</v>
      </c>
    </row>
    <row r="2" customFormat="false" ht="15" hidden="false" customHeight="false" outlineLevel="0" collapsed="false">
      <c r="A2" s="34" t="s">
        <v>67</v>
      </c>
      <c r="B2" s="36" t="s">
        <v>68</v>
      </c>
    </row>
    <row r="3" customFormat="false" ht="15" hidden="false" customHeight="false" outlineLevel="0" collapsed="false">
      <c r="A3" s="34" t="s">
        <v>69</v>
      </c>
      <c r="B3" s="36" t="s">
        <v>70</v>
      </c>
    </row>
    <row r="4" customFormat="false" ht="15" hidden="false" customHeight="false" outlineLevel="0" collapsed="false">
      <c r="A4" s="34" t="s">
        <v>71</v>
      </c>
      <c r="B4" s="36" t="s">
        <v>72</v>
      </c>
    </row>
    <row r="5" customFormat="false" ht="15" hidden="false" customHeight="false" outlineLevel="0" collapsed="false">
      <c r="A5" s="34" t="s">
        <v>73</v>
      </c>
      <c r="B5" s="36" t="s">
        <v>74</v>
      </c>
    </row>
    <row r="6" customFormat="false" ht="15" hidden="false" customHeight="false" outlineLevel="0" collapsed="false">
      <c r="A6" s="34" t="s">
        <v>75</v>
      </c>
      <c r="B6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2011-05-31T21:47:19Z</dcterms:created>
  <dc:creator>Bocos</dc:creator>
  <dc:description/>
  <dc:language>es-ES</dc:language>
  <cp:lastModifiedBy/>
  <dcterms:modified xsi:type="dcterms:W3CDTF">2021-03-11T22:49:36Z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