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662" activeTab="5"/>
  </bookViews>
  <sheets>
    <sheet name="Spp" sheetId="20" r:id="rId1"/>
    <sheet name="Taxo" sheetId="19" r:id="rId2"/>
    <sheet name="GFQuimbayo" sheetId="5" r:id="rId3"/>
    <sheet name="Sitios" sheetId="32" r:id="rId4"/>
    <sheet name="Metadata" sheetId="33" r:id="rId5"/>
    <sheet name="Peces_datos campo" sheetId="17" r:id="rId6"/>
  </sheets>
  <definedNames>
    <definedName name="_xlnm._FilterDatabase" localSheetId="2" hidden="1">GFQuimbayo!$A$1:$F$174</definedName>
    <definedName name="_xlnm._FilterDatabase" localSheetId="5" hidden="1">'Peces_datos campo'!$A$2:$BI$209</definedName>
    <definedName name="_xlnm._FilterDatabase" localSheetId="0" hidden="1">Spp!$A$1:$P$308</definedName>
  </definedNames>
  <calcPr calcId="152511"/>
</workbook>
</file>

<file path=xl/calcChain.xml><?xml version="1.0" encoding="utf-8"?>
<calcChain xmlns="http://schemas.openxmlformats.org/spreadsheetml/2006/main">
  <c r="Z27" i="17" l="1"/>
  <c r="BA27" i="17" s="1"/>
  <c r="Y27" i="17"/>
  <c r="BD27" i="17" s="1"/>
  <c r="BE27" i="17" s="1"/>
  <c r="BF27" i="17" s="1"/>
  <c r="BG27" i="17" s="1"/>
  <c r="BH27" i="17" s="1"/>
  <c r="Z66" i="17"/>
  <c r="BA66" i="17" s="1"/>
  <c r="Y66" i="17"/>
  <c r="BC66" i="17" s="1"/>
  <c r="Y11" i="17"/>
  <c r="Z4" i="17"/>
  <c r="BA4" i="17" s="1"/>
  <c r="Y4" i="17"/>
  <c r="BI4" i="17" s="1"/>
  <c r="BI27" i="17" l="1"/>
  <c r="AU27" i="17"/>
  <c r="AV27" i="17"/>
  <c r="BC27" i="17"/>
  <c r="BD66" i="17"/>
  <c r="BE66" i="17" s="1"/>
  <c r="BF66" i="17" s="1"/>
  <c r="BG66" i="17" s="1"/>
  <c r="BH66" i="17" s="1"/>
  <c r="BI66" i="17"/>
  <c r="AU66" i="17"/>
  <c r="AV66" i="17"/>
  <c r="AV4" i="17"/>
  <c r="BC4" i="17"/>
  <c r="AU4" i="17"/>
  <c r="BD4" i="17"/>
  <c r="BE4" i="17" s="1"/>
  <c r="BF4" i="17" s="1"/>
  <c r="BG4" i="17" s="1"/>
  <c r="BH4" i="17" s="1"/>
  <c r="Z209" i="17"/>
  <c r="BA209" i="17" s="1"/>
  <c r="Y209" i="17"/>
  <c r="AV209" i="17" s="1"/>
  <c r="Z208" i="17"/>
  <c r="BA208" i="17" s="1"/>
  <c r="Y208" i="17"/>
  <c r="BI208" i="17" s="1"/>
  <c r="Z207" i="17"/>
  <c r="BA207" i="17" s="1"/>
  <c r="Y207" i="17"/>
  <c r="BI207" i="17" s="1"/>
  <c r="Z206" i="17"/>
  <c r="BA206" i="17" s="1"/>
  <c r="Y206" i="17"/>
  <c r="BI206" i="17" s="1"/>
  <c r="Z205" i="17"/>
  <c r="BA205" i="17" s="1"/>
  <c r="Y205" i="17"/>
  <c r="Z204" i="17"/>
  <c r="BA204" i="17" s="1"/>
  <c r="Y204" i="17"/>
  <c r="Z203" i="17"/>
  <c r="BA203" i="17" s="1"/>
  <c r="Y203" i="17"/>
  <c r="BI203" i="17" s="1"/>
  <c r="Z202" i="17"/>
  <c r="BA202" i="17" s="1"/>
  <c r="Y202" i="17"/>
  <c r="BI202" i="17" s="1"/>
  <c r="Z201" i="17"/>
  <c r="BA201" i="17" s="1"/>
  <c r="Y201" i="17"/>
  <c r="BI201" i="17" s="1"/>
  <c r="Z200" i="17"/>
  <c r="BA200" i="17" s="1"/>
  <c r="Y200" i="17"/>
  <c r="BI200" i="17" s="1"/>
  <c r="Z199" i="17"/>
  <c r="BA199" i="17" s="1"/>
  <c r="Y199" i="17"/>
  <c r="BI199" i="17" s="1"/>
  <c r="Z198" i="17"/>
  <c r="BA198" i="17" s="1"/>
  <c r="Y198" i="17"/>
  <c r="BI198" i="17" s="1"/>
  <c r="Z197" i="17"/>
  <c r="BA197" i="17" s="1"/>
  <c r="Y197" i="17"/>
  <c r="Z196" i="17"/>
  <c r="BA196" i="17" s="1"/>
  <c r="Y196" i="17"/>
  <c r="Z195" i="17"/>
  <c r="BA195" i="17" s="1"/>
  <c r="Y195" i="17"/>
  <c r="Z194" i="17"/>
  <c r="BA194" i="17" s="1"/>
  <c r="Y194" i="17"/>
  <c r="BI194" i="17" s="1"/>
  <c r="Z193" i="17"/>
  <c r="BA193" i="17" s="1"/>
  <c r="Y193" i="17"/>
  <c r="BI193" i="17" s="1"/>
  <c r="Z192" i="17"/>
  <c r="BA192" i="17" s="1"/>
  <c r="Y192" i="17"/>
  <c r="Z191" i="17"/>
  <c r="BA191" i="17" s="1"/>
  <c r="Y191" i="17"/>
  <c r="BI191" i="17" s="1"/>
  <c r="Z190" i="17"/>
  <c r="BA190" i="17" s="1"/>
  <c r="Y190" i="17"/>
  <c r="BI190" i="17" s="1"/>
  <c r="Z189" i="17"/>
  <c r="BA189" i="17" s="1"/>
  <c r="Y189" i="17"/>
  <c r="Z188" i="17"/>
  <c r="BA188" i="17" s="1"/>
  <c r="Y188" i="17"/>
  <c r="Z187" i="17"/>
  <c r="BA187" i="17" s="1"/>
  <c r="Y187" i="17"/>
  <c r="BI187" i="17" s="1"/>
  <c r="Z186" i="17"/>
  <c r="BA186" i="17" s="1"/>
  <c r="Y186" i="17"/>
  <c r="BI186" i="17" s="1"/>
  <c r="Z185" i="17"/>
  <c r="BA185" i="17" s="1"/>
  <c r="Y185" i="17"/>
  <c r="BI185" i="17" s="1"/>
  <c r="Z184" i="17"/>
  <c r="BA184" i="17" s="1"/>
  <c r="Y184" i="17"/>
  <c r="BI184" i="17" s="1"/>
  <c r="Z183" i="17"/>
  <c r="BA183" i="17" s="1"/>
  <c r="Y183" i="17"/>
  <c r="BI183" i="17" s="1"/>
  <c r="Z182" i="17"/>
  <c r="BA182" i="17" s="1"/>
  <c r="Y182" i="17"/>
  <c r="BI182" i="17" s="1"/>
  <c r="Z181" i="17"/>
  <c r="BA181" i="17" s="1"/>
  <c r="Y181" i="17"/>
  <c r="Z180" i="17"/>
  <c r="BA180" i="17" s="1"/>
  <c r="Y180" i="17"/>
  <c r="Z179" i="17"/>
  <c r="BA179" i="17" s="1"/>
  <c r="Y179" i="17"/>
  <c r="BI179" i="17" s="1"/>
  <c r="Z178" i="17"/>
  <c r="BA178" i="17" s="1"/>
  <c r="Y178" i="17"/>
  <c r="Z177" i="17"/>
  <c r="BA177" i="17" s="1"/>
  <c r="Y177" i="17"/>
  <c r="Z176" i="17"/>
  <c r="BA176" i="17" s="1"/>
  <c r="Y176" i="17"/>
  <c r="BI176" i="17" s="1"/>
  <c r="Z175" i="17"/>
  <c r="BA175" i="17" s="1"/>
  <c r="Y175" i="17"/>
  <c r="Z174" i="17"/>
  <c r="BA174" i="17" s="1"/>
  <c r="Y174" i="17"/>
  <c r="BI174" i="17" s="1"/>
  <c r="Z173" i="17"/>
  <c r="BA173" i="17" s="1"/>
  <c r="Y173" i="17"/>
  <c r="BI173" i="17" s="1"/>
  <c r="Z172" i="17"/>
  <c r="BA172" i="17" s="1"/>
  <c r="Y172" i="17"/>
  <c r="Z171" i="17"/>
  <c r="BA171" i="17" s="1"/>
  <c r="Y171" i="17"/>
  <c r="Z170" i="17"/>
  <c r="BA170" i="17" s="1"/>
  <c r="Y170" i="17"/>
  <c r="Z169" i="17"/>
  <c r="BA169" i="17" s="1"/>
  <c r="Y169" i="17"/>
  <c r="BC169" i="17" s="1"/>
  <c r="Z168" i="17"/>
  <c r="BA168" i="17" s="1"/>
  <c r="Y168" i="17"/>
  <c r="BC168" i="17" s="1"/>
  <c r="Z167" i="17"/>
  <c r="BA167" i="17" s="1"/>
  <c r="Y167" i="17"/>
  <c r="AV167" i="17" s="1"/>
  <c r="Z166" i="17"/>
  <c r="BA166" i="17" s="1"/>
  <c r="Y166" i="17"/>
  <c r="AV166" i="17" s="1"/>
  <c r="Z165" i="17"/>
  <c r="BA165" i="17" s="1"/>
  <c r="Y165" i="17"/>
  <c r="Z164" i="17"/>
  <c r="BA164" i="17" s="1"/>
  <c r="Y164" i="17"/>
  <c r="Z163" i="17"/>
  <c r="BA163" i="17" s="1"/>
  <c r="Y163" i="17"/>
  <c r="AV163" i="17" s="1"/>
  <c r="Z162" i="17"/>
  <c r="BA162" i="17" s="1"/>
  <c r="Y162" i="17"/>
  <c r="AV162" i="17" s="1"/>
  <c r="Z161" i="17"/>
  <c r="BA161" i="17" s="1"/>
  <c r="Y161" i="17"/>
  <c r="AV161" i="17" s="1"/>
  <c r="Z160" i="17"/>
  <c r="BA160" i="17" s="1"/>
  <c r="Y160" i="17"/>
  <c r="AV160" i="17" s="1"/>
  <c r="Z159" i="17"/>
  <c r="BA159" i="17" s="1"/>
  <c r="Y159" i="17"/>
  <c r="AV159" i="17" s="1"/>
  <c r="AW27" i="17" l="1"/>
  <c r="AX27" i="17" s="1"/>
  <c r="AY27" i="17" s="1"/>
  <c r="AZ27" i="17" s="1"/>
  <c r="AW66" i="17"/>
  <c r="AX66" i="17" s="1"/>
  <c r="AY66" i="17" s="1"/>
  <c r="AZ66" i="17" s="1"/>
  <c r="AW4" i="17"/>
  <c r="AX4" i="17" s="1"/>
  <c r="AY4" i="17" s="1"/>
  <c r="AZ4" i="17" s="1"/>
  <c r="BI209" i="17"/>
  <c r="AV181" i="17"/>
  <c r="BD181" i="17"/>
  <c r="BE181" i="17" s="1"/>
  <c r="BF181" i="17" s="1"/>
  <c r="BG181" i="17" s="1"/>
  <c r="BH181" i="17" s="1"/>
  <c r="AU181" i="17"/>
  <c r="BC181" i="17"/>
  <c r="BI181" i="17"/>
  <c r="AV195" i="17"/>
  <c r="BD195" i="17"/>
  <c r="BE195" i="17" s="1"/>
  <c r="BF195" i="17" s="1"/>
  <c r="BG195" i="17" s="1"/>
  <c r="BH195" i="17" s="1"/>
  <c r="AU195" i="17"/>
  <c r="BC195" i="17"/>
  <c r="BI195" i="17"/>
  <c r="BD159" i="17"/>
  <c r="BE159" i="17" s="1"/>
  <c r="BF159" i="17" s="1"/>
  <c r="BG159" i="17" s="1"/>
  <c r="BH159" i="17" s="1"/>
  <c r="AU159" i="17"/>
  <c r="AW159" i="17" s="1"/>
  <c r="AX159" i="17" s="1"/>
  <c r="AY159" i="17" s="1"/>
  <c r="AZ159" i="17" s="1"/>
  <c r="BC159" i="17"/>
  <c r="BI159" i="17"/>
  <c r="BD166" i="17"/>
  <c r="BE166" i="17" s="1"/>
  <c r="BF166" i="17" s="1"/>
  <c r="BG166" i="17" s="1"/>
  <c r="BH166" i="17" s="1"/>
  <c r="AU166" i="17"/>
  <c r="AW166" i="17" s="1"/>
  <c r="AX166" i="17" s="1"/>
  <c r="AY166" i="17" s="1"/>
  <c r="AZ166" i="17" s="1"/>
  <c r="BC166" i="17"/>
  <c r="BI166" i="17"/>
  <c r="AV168" i="17"/>
  <c r="BD168" i="17"/>
  <c r="BE168" i="17" s="1"/>
  <c r="BF168" i="17" s="1"/>
  <c r="BG168" i="17" s="1"/>
  <c r="BH168" i="17" s="1"/>
  <c r="AU168" i="17"/>
  <c r="BI168" i="17"/>
  <c r="AV171" i="17"/>
  <c r="BD171" i="17"/>
  <c r="BE171" i="17" s="1"/>
  <c r="BF171" i="17" s="1"/>
  <c r="BG171" i="17" s="1"/>
  <c r="BH171" i="17" s="1"/>
  <c r="AU171" i="17"/>
  <c r="BC171" i="17"/>
  <c r="BI171" i="17"/>
  <c r="AV188" i="17"/>
  <c r="BD188" i="17"/>
  <c r="BE188" i="17" s="1"/>
  <c r="BF188" i="17" s="1"/>
  <c r="BG188" i="17" s="1"/>
  <c r="BH188" i="17" s="1"/>
  <c r="AU188" i="17"/>
  <c r="BC188" i="17"/>
  <c r="BI188" i="17"/>
  <c r="BD161" i="17"/>
  <c r="BE161" i="17" s="1"/>
  <c r="BF161" i="17" s="1"/>
  <c r="BG161" i="17" s="1"/>
  <c r="BH161" i="17" s="1"/>
  <c r="AU161" i="17"/>
  <c r="AW161" i="17" s="1"/>
  <c r="AX161" i="17" s="1"/>
  <c r="AY161" i="17" s="1"/>
  <c r="AZ161" i="17" s="1"/>
  <c r="BC161" i="17"/>
  <c r="BI161" i="17"/>
  <c r="BD165" i="17"/>
  <c r="BE165" i="17" s="1"/>
  <c r="BF165" i="17" s="1"/>
  <c r="BG165" i="17" s="1"/>
  <c r="BH165" i="17" s="1"/>
  <c r="AU165" i="17"/>
  <c r="BC165" i="17"/>
  <c r="BI165" i="17"/>
  <c r="AV165" i="17"/>
  <c r="BD167" i="17"/>
  <c r="BE167" i="17" s="1"/>
  <c r="BF167" i="17" s="1"/>
  <c r="BG167" i="17" s="1"/>
  <c r="BH167" i="17" s="1"/>
  <c r="AU167" i="17"/>
  <c r="AW167" i="17" s="1"/>
  <c r="AX167" i="17" s="1"/>
  <c r="AY167" i="17" s="1"/>
  <c r="AZ167" i="17" s="1"/>
  <c r="BC167" i="17"/>
  <c r="BI167" i="17"/>
  <c r="AV192" i="17"/>
  <c r="BD192" i="17"/>
  <c r="BE192" i="17" s="1"/>
  <c r="BF192" i="17" s="1"/>
  <c r="BG192" i="17" s="1"/>
  <c r="BH192" i="17" s="1"/>
  <c r="AU192" i="17"/>
  <c r="BC192" i="17"/>
  <c r="BI192" i="17"/>
  <c r="BD164" i="17"/>
  <c r="BE164" i="17" s="1"/>
  <c r="BF164" i="17" s="1"/>
  <c r="BG164" i="17" s="1"/>
  <c r="BH164" i="17" s="1"/>
  <c r="AU164" i="17"/>
  <c r="BC164" i="17"/>
  <c r="BI164" i="17"/>
  <c r="AV164" i="17"/>
  <c r="AV194" i="17"/>
  <c r="BD194" i="17"/>
  <c r="BE194" i="17" s="1"/>
  <c r="BF194" i="17" s="1"/>
  <c r="BG194" i="17" s="1"/>
  <c r="BH194" i="17" s="1"/>
  <c r="AU194" i="17"/>
  <c r="BC194" i="17"/>
  <c r="AV176" i="17"/>
  <c r="BD176" i="17"/>
  <c r="BE176" i="17" s="1"/>
  <c r="BF176" i="17" s="1"/>
  <c r="BG176" i="17" s="1"/>
  <c r="BH176" i="17" s="1"/>
  <c r="AU176" i="17"/>
  <c r="BC176" i="17"/>
  <c r="AV179" i="17"/>
  <c r="BD179" i="17"/>
  <c r="BE179" i="17" s="1"/>
  <c r="BF179" i="17" s="1"/>
  <c r="BG179" i="17" s="1"/>
  <c r="BH179" i="17" s="1"/>
  <c r="AU179" i="17"/>
  <c r="BC179" i="17"/>
  <c r="AV172" i="17"/>
  <c r="BD172" i="17"/>
  <c r="BE172" i="17" s="1"/>
  <c r="BF172" i="17" s="1"/>
  <c r="BG172" i="17" s="1"/>
  <c r="BH172" i="17" s="1"/>
  <c r="AU172" i="17"/>
  <c r="BC172" i="17"/>
  <c r="BI172" i="17"/>
  <c r="AV187" i="17"/>
  <c r="BD187" i="17"/>
  <c r="BE187" i="17" s="1"/>
  <c r="BF187" i="17" s="1"/>
  <c r="BG187" i="17" s="1"/>
  <c r="BH187" i="17" s="1"/>
  <c r="AU187" i="17"/>
  <c r="BC187" i="17"/>
  <c r="BD162" i="17"/>
  <c r="BE162" i="17" s="1"/>
  <c r="BF162" i="17" s="1"/>
  <c r="BG162" i="17" s="1"/>
  <c r="BH162" i="17" s="1"/>
  <c r="AU162" i="17"/>
  <c r="AW162" i="17" s="1"/>
  <c r="AX162" i="17" s="1"/>
  <c r="AY162" i="17" s="1"/>
  <c r="AZ162" i="17" s="1"/>
  <c r="BC162" i="17"/>
  <c r="BI162" i="17"/>
  <c r="AV169" i="17"/>
  <c r="BD169" i="17"/>
  <c r="BE169" i="17" s="1"/>
  <c r="BF169" i="17" s="1"/>
  <c r="BG169" i="17" s="1"/>
  <c r="BH169" i="17" s="1"/>
  <c r="AU169" i="17"/>
  <c r="BI169" i="17"/>
  <c r="AV184" i="17"/>
  <c r="BD184" i="17"/>
  <c r="BE184" i="17" s="1"/>
  <c r="BF184" i="17" s="1"/>
  <c r="BG184" i="17" s="1"/>
  <c r="BH184" i="17" s="1"/>
  <c r="AU184" i="17"/>
  <c r="BC184" i="17"/>
  <c r="AV200" i="17"/>
  <c r="BD200" i="17"/>
  <c r="BE200" i="17" s="1"/>
  <c r="BF200" i="17" s="1"/>
  <c r="BG200" i="17" s="1"/>
  <c r="BH200" i="17" s="1"/>
  <c r="AU200" i="17"/>
  <c r="BC200" i="17"/>
  <c r="AV203" i="17"/>
  <c r="BD203" i="17"/>
  <c r="BE203" i="17" s="1"/>
  <c r="BF203" i="17" s="1"/>
  <c r="BG203" i="17" s="1"/>
  <c r="BH203" i="17" s="1"/>
  <c r="AU203" i="17"/>
  <c r="BC203" i="17"/>
  <c r="BD160" i="17"/>
  <c r="BE160" i="17" s="1"/>
  <c r="BF160" i="17" s="1"/>
  <c r="BG160" i="17" s="1"/>
  <c r="BH160" i="17" s="1"/>
  <c r="AU160" i="17"/>
  <c r="AW160" i="17" s="1"/>
  <c r="AX160" i="17" s="1"/>
  <c r="AY160" i="17" s="1"/>
  <c r="AZ160" i="17" s="1"/>
  <c r="BC160" i="17"/>
  <c r="BI160" i="17"/>
  <c r="AV174" i="17"/>
  <c r="BD174" i="17"/>
  <c r="BE174" i="17" s="1"/>
  <c r="BF174" i="17" s="1"/>
  <c r="BG174" i="17" s="1"/>
  <c r="BH174" i="17" s="1"/>
  <c r="AU174" i="17"/>
  <c r="BC174" i="17"/>
  <c r="AV180" i="17"/>
  <c r="BD180" i="17"/>
  <c r="BE180" i="17" s="1"/>
  <c r="BF180" i="17" s="1"/>
  <c r="BG180" i="17" s="1"/>
  <c r="BH180" i="17" s="1"/>
  <c r="AU180" i="17"/>
  <c r="BC180" i="17"/>
  <c r="BI180" i="17"/>
  <c r="AV189" i="17"/>
  <c r="BD189" i="17"/>
  <c r="BE189" i="17" s="1"/>
  <c r="BF189" i="17" s="1"/>
  <c r="BG189" i="17" s="1"/>
  <c r="BH189" i="17" s="1"/>
  <c r="AU189" i="17"/>
  <c r="BC189" i="17"/>
  <c r="BI189" i="17"/>
  <c r="AV196" i="17"/>
  <c r="BD196" i="17"/>
  <c r="BE196" i="17" s="1"/>
  <c r="BF196" i="17" s="1"/>
  <c r="BG196" i="17" s="1"/>
  <c r="BH196" i="17" s="1"/>
  <c r="AU196" i="17"/>
  <c r="BC196" i="17"/>
  <c r="BI196" i="17"/>
  <c r="AV205" i="17"/>
  <c r="BD205" i="17"/>
  <c r="BE205" i="17" s="1"/>
  <c r="BF205" i="17" s="1"/>
  <c r="BG205" i="17" s="1"/>
  <c r="BH205" i="17" s="1"/>
  <c r="AU205" i="17"/>
  <c r="BC205" i="17"/>
  <c r="BI205" i="17"/>
  <c r="BD163" i="17"/>
  <c r="BE163" i="17" s="1"/>
  <c r="BF163" i="17" s="1"/>
  <c r="BG163" i="17" s="1"/>
  <c r="BH163" i="17" s="1"/>
  <c r="AU163" i="17"/>
  <c r="AW163" i="17" s="1"/>
  <c r="AX163" i="17" s="1"/>
  <c r="AY163" i="17" s="1"/>
  <c r="AZ163" i="17" s="1"/>
  <c r="BC163" i="17"/>
  <c r="BI163" i="17"/>
  <c r="AV173" i="17"/>
  <c r="BD173" i="17"/>
  <c r="BE173" i="17" s="1"/>
  <c r="BF173" i="17" s="1"/>
  <c r="BG173" i="17" s="1"/>
  <c r="BH173" i="17" s="1"/>
  <c r="AU173" i="17"/>
  <c r="BC173" i="17"/>
  <c r="AV186" i="17"/>
  <c r="BD186" i="17"/>
  <c r="BE186" i="17" s="1"/>
  <c r="BF186" i="17" s="1"/>
  <c r="BG186" i="17" s="1"/>
  <c r="BH186" i="17" s="1"/>
  <c r="AU186" i="17"/>
  <c r="BC186" i="17"/>
  <c r="AV202" i="17"/>
  <c r="BD202" i="17"/>
  <c r="BE202" i="17" s="1"/>
  <c r="BF202" i="17" s="1"/>
  <c r="BG202" i="17" s="1"/>
  <c r="BH202" i="17" s="1"/>
  <c r="AU202" i="17"/>
  <c r="BC202" i="17"/>
  <c r="AV208" i="17"/>
  <c r="BD208" i="17"/>
  <c r="BE208" i="17" s="1"/>
  <c r="BF208" i="17" s="1"/>
  <c r="BG208" i="17" s="1"/>
  <c r="BH208" i="17" s="1"/>
  <c r="AU208" i="17"/>
  <c r="BC208" i="17"/>
  <c r="AV197" i="17"/>
  <c r="BD197" i="17"/>
  <c r="BE197" i="17" s="1"/>
  <c r="BF197" i="17" s="1"/>
  <c r="BG197" i="17" s="1"/>
  <c r="BH197" i="17" s="1"/>
  <c r="AU197" i="17"/>
  <c r="BC197" i="17"/>
  <c r="BI197" i="17"/>
  <c r="AV204" i="17"/>
  <c r="BD204" i="17"/>
  <c r="BE204" i="17" s="1"/>
  <c r="BF204" i="17" s="1"/>
  <c r="BG204" i="17" s="1"/>
  <c r="BH204" i="17" s="1"/>
  <c r="AU204" i="17"/>
  <c r="BC204" i="17"/>
  <c r="BI204" i="17"/>
  <c r="AV175" i="17"/>
  <c r="BD175" i="17"/>
  <c r="BE175" i="17" s="1"/>
  <c r="BF175" i="17" s="1"/>
  <c r="BG175" i="17" s="1"/>
  <c r="BH175" i="17" s="1"/>
  <c r="AU175" i="17"/>
  <c r="BC175" i="17"/>
  <c r="BI175" i="17"/>
  <c r="AV185" i="17"/>
  <c r="BD185" i="17"/>
  <c r="BE185" i="17" s="1"/>
  <c r="BF185" i="17" s="1"/>
  <c r="BG185" i="17" s="1"/>
  <c r="BH185" i="17" s="1"/>
  <c r="AU185" i="17"/>
  <c r="BC185" i="17"/>
  <c r="AV193" i="17"/>
  <c r="BD193" i="17"/>
  <c r="BE193" i="17" s="1"/>
  <c r="BF193" i="17" s="1"/>
  <c r="BG193" i="17" s="1"/>
  <c r="BH193" i="17" s="1"/>
  <c r="AU193" i="17"/>
  <c r="BC193" i="17"/>
  <c r="AV201" i="17"/>
  <c r="BD201" i="17"/>
  <c r="BE201" i="17" s="1"/>
  <c r="BF201" i="17" s="1"/>
  <c r="BG201" i="17" s="1"/>
  <c r="BH201" i="17" s="1"/>
  <c r="AU201" i="17"/>
  <c r="BC201" i="17"/>
  <c r="AV177" i="17"/>
  <c r="BD177" i="17"/>
  <c r="BE177" i="17" s="1"/>
  <c r="BF177" i="17" s="1"/>
  <c r="BG177" i="17" s="1"/>
  <c r="BH177" i="17" s="1"/>
  <c r="AU177" i="17"/>
  <c r="BC177" i="17"/>
  <c r="BI177" i="17"/>
  <c r="AV183" i="17"/>
  <c r="BD183" i="17"/>
  <c r="BE183" i="17" s="1"/>
  <c r="BF183" i="17" s="1"/>
  <c r="BG183" i="17" s="1"/>
  <c r="BH183" i="17" s="1"/>
  <c r="AU183" i="17"/>
  <c r="BC183" i="17"/>
  <c r="AV191" i="17"/>
  <c r="BD191" i="17"/>
  <c r="BE191" i="17" s="1"/>
  <c r="BF191" i="17" s="1"/>
  <c r="BG191" i="17" s="1"/>
  <c r="BH191" i="17" s="1"/>
  <c r="AU191" i="17"/>
  <c r="BC191" i="17"/>
  <c r="AV199" i="17"/>
  <c r="BD199" i="17"/>
  <c r="BE199" i="17" s="1"/>
  <c r="BF199" i="17" s="1"/>
  <c r="BG199" i="17" s="1"/>
  <c r="BH199" i="17" s="1"/>
  <c r="AU199" i="17"/>
  <c r="BC199" i="17"/>
  <c r="AV207" i="17"/>
  <c r="BD207" i="17"/>
  <c r="BE207" i="17" s="1"/>
  <c r="BF207" i="17" s="1"/>
  <c r="BG207" i="17" s="1"/>
  <c r="BH207" i="17" s="1"/>
  <c r="AU207" i="17"/>
  <c r="BC207" i="17"/>
  <c r="AV170" i="17"/>
  <c r="BD170" i="17"/>
  <c r="BE170" i="17" s="1"/>
  <c r="BF170" i="17" s="1"/>
  <c r="BG170" i="17" s="1"/>
  <c r="BH170" i="17" s="1"/>
  <c r="AU170" i="17"/>
  <c r="BC170" i="17"/>
  <c r="BI170" i="17"/>
  <c r="AV178" i="17"/>
  <c r="BD178" i="17"/>
  <c r="BE178" i="17" s="1"/>
  <c r="BF178" i="17" s="1"/>
  <c r="BG178" i="17" s="1"/>
  <c r="BH178" i="17" s="1"/>
  <c r="AU178" i="17"/>
  <c r="BC178" i="17"/>
  <c r="BI178" i="17"/>
  <c r="AV182" i="17"/>
  <c r="BD182" i="17"/>
  <c r="BE182" i="17" s="1"/>
  <c r="BF182" i="17" s="1"/>
  <c r="BG182" i="17" s="1"/>
  <c r="BH182" i="17" s="1"/>
  <c r="AU182" i="17"/>
  <c r="BC182" i="17"/>
  <c r="AV190" i="17"/>
  <c r="BD190" i="17"/>
  <c r="BE190" i="17" s="1"/>
  <c r="BF190" i="17" s="1"/>
  <c r="BG190" i="17" s="1"/>
  <c r="BH190" i="17" s="1"/>
  <c r="AU190" i="17"/>
  <c r="BC190" i="17"/>
  <c r="AV198" i="17"/>
  <c r="BD198" i="17"/>
  <c r="BE198" i="17" s="1"/>
  <c r="BF198" i="17" s="1"/>
  <c r="BG198" i="17" s="1"/>
  <c r="BH198" i="17" s="1"/>
  <c r="AU198" i="17"/>
  <c r="BC198" i="17"/>
  <c r="AV206" i="17"/>
  <c r="BD206" i="17"/>
  <c r="BE206" i="17" s="1"/>
  <c r="BF206" i="17" s="1"/>
  <c r="BG206" i="17" s="1"/>
  <c r="BH206" i="17" s="1"/>
  <c r="AU206" i="17"/>
  <c r="BC206" i="17"/>
  <c r="BC209" i="17"/>
  <c r="AU209" i="17"/>
  <c r="AW209" i="17" s="1"/>
  <c r="AX209" i="17" s="1"/>
  <c r="AY209" i="17" s="1"/>
  <c r="AZ209" i="17" s="1"/>
  <c r="BD209" i="17"/>
  <c r="BE209" i="17" s="1"/>
  <c r="BF209" i="17" s="1"/>
  <c r="BG209" i="17" s="1"/>
  <c r="BH209" i="17" s="1"/>
  <c r="AW207" i="17" l="1"/>
  <c r="AX207" i="17" s="1"/>
  <c r="AY207" i="17" s="1"/>
  <c r="AZ207" i="17" s="1"/>
  <c r="AW191" i="17"/>
  <c r="AX191" i="17" s="1"/>
  <c r="AY191" i="17" s="1"/>
  <c r="AZ191" i="17" s="1"/>
  <c r="AW208" i="17"/>
  <c r="AX208" i="17" s="1"/>
  <c r="AY208" i="17" s="1"/>
  <c r="AZ208" i="17" s="1"/>
  <c r="AW186" i="17"/>
  <c r="AX186" i="17" s="1"/>
  <c r="AY186" i="17" s="1"/>
  <c r="AZ186" i="17" s="1"/>
  <c r="AW174" i="17"/>
  <c r="AX174" i="17" s="1"/>
  <c r="AY174" i="17" s="1"/>
  <c r="AZ174" i="17" s="1"/>
  <c r="AW177" i="17"/>
  <c r="AX177" i="17" s="1"/>
  <c r="AY177" i="17" s="1"/>
  <c r="AZ177" i="17" s="1"/>
  <c r="AW193" i="17"/>
  <c r="AX193" i="17" s="1"/>
  <c r="AY193" i="17" s="1"/>
  <c r="AZ193" i="17" s="1"/>
  <c r="AW198" i="17"/>
  <c r="AX198" i="17" s="1"/>
  <c r="AY198" i="17" s="1"/>
  <c r="AZ198" i="17" s="1"/>
  <c r="AW182" i="17"/>
  <c r="AX182" i="17" s="1"/>
  <c r="AY182" i="17" s="1"/>
  <c r="AZ182" i="17" s="1"/>
  <c r="AW175" i="17"/>
  <c r="AX175" i="17" s="1"/>
  <c r="AY175" i="17" s="1"/>
  <c r="AZ175" i="17" s="1"/>
  <c r="AW196" i="17"/>
  <c r="AX196" i="17" s="1"/>
  <c r="AY196" i="17" s="1"/>
  <c r="AZ196" i="17" s="1"/>
  <c r="AW188" i="17"/>
  <c r="AX188" i="17" s="1"/>
  <c r="AY188" i="17" s="1"/>
  <c r="AZ188" i="17" s="1"/>
  <c r="AW181" i="17"/>
  <c r="AX181" i="17" s="1"/>
  <c r="AY181" i="17" s="1"/>
  <c r="AZ181" i="17" s="1"/>
  <c r="AW165" i="17"/>
  <c r="AX165" i="17" s="1"/>
  <c r="AY165" i="17" s="1"/>
  <c r="AZ165" i="17" s="1"/>
  <c r="AW171" i="17"/>
  <c r="AX171" i="17" s="1"/>
  <c r="AY171" i="17" s="1"/>
  <c r="AZ171" i="17" s="1"/>
  <c r="AW201" i="17"/>
  <c r="AX201" i="17" s="1"/>
  <c r="AY201" i="17" s="1"/>
  <c r="AZ201" i="17" s="1"/>
  <c r="AW185" i="17"/>
  <c r="AX185" i="17" s="1"/>
  <c r="AY185" i="17" s="1"/>
  <c r="AZ185" i="17" s="1"/>
  <c r="AW205" i="17"/>
  <c r="AX205" i="17" s="1"/>
  <c r="AY205" i="17" s="1"/>
  <c r="AZ205" i="17" s="1"/>
  <c r="AW184" i="17"/>
  <c r="AX184" i="17" s="1"/>
  <c r="AY184" i="17" s="1"/>
  <c r="AZ184" i="17" s="1"/>
  <c r="AW176" i="17"/>
  <c r="AX176" i="17" s="1"/>
  <c r="AY176" i="17" s="1"/>
  <c r="AZ176" i="17" s="1"/>
  <c r="AW203" i="17"/>
  <c r="AX203" i="17" s="1"/>
  <c r="AY203" i="17" s="1"/>
  <c r="AZ203" i="17" s="1"/>
  <c r="AW170" i="17"/>
  <c r="AX170" i="17" s="1"/>
  <c r="AY170" i="17" s="1"/>
  <c r="AZ170" i="17" s="1"/>
  <c r="AW199" i="17"/>
  <c r="AX199" i="17" s="1"/>
  <c r="AY199" i="17" s="1"/>
  <c r="AZ199" i="17" s="1"/>
  <c r="AW183" i="17"/>
  <c r="AX183" i="17" s="1"/>
  <c r="AY183" i="17" s="1"/>
  <c r="AZ183" i="17" s="1"/>
  <c r="AW197" i="17"/>
  <c r="AX197" i="17" s="1"/>
  <c r="AY197" i="17" s="1"/>
  <c r="AZ197" i="17" s="1"/>
  <c r="AW202" i="17"/>
  <c r="AX202" i="17" s="1"/>
  <c r="AY202" i="17" s="1"/>
  <c r="AZ202" i="17" s="1"/>
  <c r="AW173" i="17"/>
  <c r="AX173" i="17" s="1"/>
  <c r="AY173" i="17" s="1"/>
  <c r="AZ173" i="17" s="1"/>
  <c r="AW180" i="17"/>
  <c r="AX180" i="17" s="1"/>
  <c r="AY180" i="17" s="1"/>
  <c r="AZ180" i="17" s="1"/>
  <c r="AW172" i="17"/>
  <c r="AX172" i="17" s="1"/>
  <c r="AY172" i="17" s="1"/>
  <c r="AZ172" i="17" s="1"/>
  <c r="AW164" i="17"/>
  <c r="AX164" i="17" s="1"/>
  <c r="AY164" i="17" s="1"/>
  <c r="AZ164" i="17" s="1"/>
  <c r="AW194" i="17"/>
  <c r="AX194" i="17" s="1"/>
  <c r="AY194" i="17" s="1"/>
  <c r="AZ194" i="17" s="1"/>
  <c r="AW206" i="17"/>
  <c r="AX206" i="17" s="1"/>
  <c r="AY206" i="17" s="1"/>
  <c r="AZ206" i="17" s="1"/>
  <c r="AW190" i="17"/>
  <c r="AX190" i="17" s="1"/>
  <c r="AY190" i="17" s="1"/>
  <c r="AZ190" i="17" s="1"/>
  <c r="AW178" i="17"/>
  <c r="AX178" i="17" s="1"/>
  <c r="AY178" i="17" s="1"/>
  <c r="AZ178" i="17" s="1"/>
  <c r="AW204" i="17"/>
  <c r="AX204" i="17" s="1"/>
  <c r="AY204" i="17" s="1"/>
  <c r="AZ204" i="17" s="1"/>
  <c r="AW189" i="17"/>
  <c r="AX189" i="17" s="1"/>
  <c r="AY189" i="17" s="1"/>
  <c r="AZ189" i="17" s="1"/>
  <c r="AW200" i="17"/>
  <c r="AX200" i="17" s="1"/>
  <c r="AY200" i="17" s="1"/>
  <c r="AZ200" i="17" s="1"/>
  <c r="AW169" i="17"/>
  <c r="AX169" i="17" s="1"/>
  <c r="AY169" i="17" s="1"/>
  <c r="AZ169" i="17" s="1"/>
  <c r="AW187" i="17"/>
  <c r="AX187" i="17" s="1"/>
  <c r="AY187" i="17" s="1"/>
  <c r="AZ187" i="17" s="1"/>
  <c r="AW179" i="17"/>
  <c r="AX179" i="17" s="1"/>
  <c r="AY179" i="17" s="1"/>
  <c r="AZ179" i="17" s="1"/>
  <c r="AW192" i="17"/>
  <c r="AX192" i="17" s="1"/>
  <c r="AY192" i="17" s="1"/>
  <c r="AZ192" i="17" s="1"/>
  <c r="AW195" i="17"/>
  <c r="AX195" i="17" s="1"/>
  <c r="AY195" i="17" s="1"/>
  <c r="AZ195" i="17" s="1"/>
  <c r="AW168" i="17"/>
  <c r="AX168" i="17" s="1"/>
  <c r="AY168" i="17" s="1"/>
  <c r="AZ168" i="17" s="1"/>
  <c r="Z158" i="17"/>
  <c r="BA158" i="17" s="1"/>
  <c r="Y158" i="17"/>
  <c r="BI158" i="17" s="1"/>
  <c r="Z157" i="17"/>
  <c r="BA157" i="17" s="1"/>
  <c r="Y157" i="17"/>
  <c r="Z156" i="17"/>
  <c r="BA156" i="17" s="1"/>
  <c r="Y156" i="17"/>
  <c r="BC156" i="17" s="1"/>
  <c r="Z155" i="17"/>
  <c r="BA155" i="17" s="1"/>
  <c r="Y155" i="17"/>
  <c r="BI155" i="17" s="1"/>
  <c r="Z154" i="17"/>
  <c r="BA154" i="17" s="1"/>
  <c r="Y154" i="17"/>
  <c r="BI154" i="17" s="1"/>
  <c r="Z153" i="17"/>
  <c r="BA153" i="17" s="1"/>
  <c r="Y153" i="17"/>
  <c r="AV153" i="17" s="1"/>
  <c r="Z152" i="17"/>
  <c r="BA152" i="17" s="1"/>
  <c r="Y152" i="17"/>
  <c r="BC152" i="17" s="1"/>
  <c r="Z151" i="17"/>
  <c r="BA151" i="17" s="1"/>
  <c r="Y151" i="17"/>
  <c r="BI151" i="17" s="1"/>
  <c r="Z150" i="17"/>
  <c r="BA150" i="17" s="1"/>
  <c r="Y150" i="17"/>
  <c r="BI150" i="17" s="1"/>
  <c r="Z149" i="17"/>
  <c r="BA149" i="17" s="1"/>
  <c r="Y149" i="17"/>
  <c r="BC149" i="17" s="1"/>
  <c r="Z148" i="17"/>
  <c r="BA148" i="17" s="1"/>
  <c r="Y148" i="17"/>
  <c r="BD148" i="17" s="1"/>
  <c r="BE148" i="17" s="1"/>
  <c r="BF148" i="17" s="1"/>
  <c r="BG148" i="17" s="1"/>
  <c r="BH148" i="17" s="1"/>
  <c r="Z147" i="17"/>
  <c r="BA147" i="17" s="1"/>
  <c r="Y147" i="17"/>
  <c r="BI147" i="17" s="1"/>
  <c r="Z146" i="17"/>
  <c r="BA146" i="17" s="1"/>
  <c r="Y146" i="17"/>
  <c r="BC146" i="17" s="1"/>
  <c r="Z145" i="17"/>
  <c r="BA145" i="17" s="1"/>
  <c r="Y145" i="17"/>
  <c r="BC145" i="17" s="1"/>
  <c r="Z144" i="17"/>
  <c r="BA144" i="17" s="1"/>
  <c r="Y144" i="17"/>
  <c r="BD144" i="17" s="1"/>
  <c r="BE144" i="17" s="1"/>
  <c r="BF144" i="17" s="1"/>
  <c r="BG144" i="17" s="1"/>
  <c r="BH144" i="17" s="1"/>
  <c r="Z143" i="17"/>
  <c r="BA143" i="17" s="1"/>
  <c r="Y143" i="17"/>
  <c r="BI143" i="17" s="1"/>
  <c r="Z142" i="17"/>
  <c r="BA142" i="17" s="1"/>
  <c r="Y142" i="17"/>
  <c r="BC142" i="17" s="1"/>
  <c r="Z141" i="17"/>
  <c r="BA141" i="17" s="1"/>
  <c r="Y141" i="17"/>
  <c r="Z140" i="17"/>
  <c r="BA140" i="17" s="1"/>
  <c r="Y140" i="17"/>
  <c r="Z139" i="17"/>
  <c r="BA139" i="17" s="1"/>
  <c r="Y139" i="17"/>
  <c r="AV139" i="17" s="1"/>
  <c r="Z138" i="17"/>
  <c r="BA138" i="17" s="1"/>
  <c r="Y138" i="17"/>
  <c r="BI138" i="17" s="1"/>
  <c r="Z137" i="17"/>
  <c r="BA137" i="17" s="1"/>
  <c r="Y137" i="17"/>
  <c r="BC137" i="17" s="1"/>
  <c r="Z136" i="17"/>
  <c r="BA136" i="17" s="1"/>
  <c r="Y136" i="17"/>
  <c r="BC136" i="17" s="1"/>
  <c r="Z135" i="17"/>
  <c r="BA135" i="17" s="1"/>
  <c r="Y135" i="17"/>
  <c r="BD135" i="17" s="1"/>
  <c r="BE135" i="17" s="1"/>
  <c r="BF135" i="17" s="1"/>
  <c r="BG135" i="17" s="1"/>
  <c r="BH135" i="17" s="1"/>
  <c r="Z134" i="17"/>
  <c r="BA134" i="17" s="1"/>
  <c r="Y134" i="17"/>
  <c r="BD134" i="17" s="1"/>
  <c r="BE134" i="17" s="1"/>
  <c r="BF134" i="17" s="1"/>
  <c r="BG134" i="17" s="1"/>
  <c r="BH134" i="17" s="1"/>
  <c r="Z133" i="17"/>
  <c r="BA133" i="17" s="1"/>
  <c r="Y133" i="17"/>
  <c r="Z132" i="17"/>
  <c r="BA132" i="17" s="1"/>
  <c r="Y132" i="17"/>
  <c r="BI132" i="17" s="1"/>
  <c r="Z131" i="17"/>
  <c r="BA131" i="17" s="1"/>
  <c r="Y131" i="17"/>
  <c r="BI131" i="17" s="1"/>
  <c r="Z130" i="17"/>
  <c r="BA130" i="17" s="1"/>
  <c r="Y130" i="17"/>
  <c r="AV130" i="17" s="1"/>
  <c r="Z129" i="17"/>
  <c r="BA129" i="17" s="1"/>
  <c r="Y129" i="17"/>
  <c r="AV129" i="17" s="1"/>
  <c r="Z128" i="17"/>
  <c r="BA128" i="17" s="1"/>
  <c r="Y128" i="17"/>
  <c r="Z127" i="17"/>
  <c r="BA127" i="17" s="1"/>
  <c r="Y127" i="17"/>
  <c r="BI127" i="17" s="1"/>
  <c r="Z126" i="17"/>
  <c r="BA126" i="17" s="1"/>
  <c r="Y126" i="17"/>
  <c r="Z125" i="17"/>
  <c r="BA125" i="17" s="1"/>
  <c r="Y125" i="17"/>
  <c r="BI125" i="17" s="1"/>
  <c r="Z124" i="17"/>
  <c r="BA124" i="17" s="1"/>
  <c r="Y124" i="17"/>
  <c r="BI124" i="17" s="1"/>
  <c r="Z123" i="17"/>
  <c r="BA123" i="17" s="1"/>
  <c r="Y123" i="17"/>
  <c r="BI123" i="17" s="1"/>
  <c r="Z122" i="17"/>
  <c r="BA122" i="17" s="1"/>
  <c r="Y122" i="17"/>
  <c r="BI122" i="17" s="1"/>
  <c r="Z121" i="17"/>
  <c r="BA121" i="17" s="1"/>
  <c r="Y121" i="17"/>
  <c r="AV121" i="17" s="1"/>
  <c r="Z120" i="17"/>
  <c r="BA120" i="17" s="1"/>
  <c r="Y120" i="17"/>
  <c r="AV120" i="17" s="1"/>
  <c r="Z119" i="17"/>
  <c r="BA119" i="17" s="1"/>
  <c r="Y119" i="17"/>
  <c r="BI119" i="17" s="1"/>
  <c r="Z118" i="17"/>
  <c r="BA118" i="17" s="1"/>
  <c r="Y118" i="17"/>
  <c r="BI118" i="17" s="1"/>
  <c r="Z117" i="17"/>
  <c r="BA117" i="17" s="1"/>
  <c r="Y117" i="17"/>
  <c r="BI117" i="17" s="1"/>
  <c r="Z116" i="17"/>
  <c r="BA116" i="17" s="1"/>
  <c r="Y116" i="17"/>
  <c r="BI116" i="17" s="1"/>
  <c r="Z115" i="17"/>
  <c r="BA115" i="17" s="1"/>
  <c r="Y115" i="17"/>
  <c r="AV115" i="17" s="1"/>
  <c r="AV127" i="17" l="1"/>
  <c r="AU145" i="17"/>
  <c r="BD137" i="17"/>
  <c r="BE137" i="17" s="1"/>
  <c r="BF137" i="17" s="1"/>
  <c r="BG137" i="17" s="1"/>
  <c r="BH137" i="17" s="1"/>
  <c r="BI134" i="17"/>
  <c r="BI137" i="17"/>
  <c r="AU158" i="17"/>
  <c r="AU147" i="17"/>
  <c r="BC153" i="17"/>
  <c r="AV123" i="17"/>
  <c r="AU151" i="17"/>
  <c r="AU135" i="17"/>
  <c r="BC139" i="17"/>
  <c r="AU142" i="17"/>
  <c r="AV131" i="17"/>
  <c r="AU138" i="17"/>
  <c r="AV145" i="17"/>
  <c r="AV147" i="17"/>
  <c r="BD136" i="17"/>
  <c r="BE136" i="17" s="1"/>
  <c r="BF136" i="17" s="1"/>
  <c r="BG136" i="17" s="1"/>
  <c r="BH136" i="17" s="1"/>
  <c r="BC138" i="17"/>
  <c r="AU150" i="17"/>
  <c r="AU155" i="17"/>
  <c r="AV119" i="17"/>
  <c r="AU134" i="17"/>
  <c r="BD138" i="17"/>
  <c r="BE138" i="17" s="1"/>
  <c r="BF138" i="17" s="1"/>
  <c r="BG138" i="17" s="1"/>
  <c r="BH138" i="17" s="1"/>
  <c r="BD150" i="17"/>
  <c r="BE150" i="17" s="1"/>
  <c r="BF150" i="17" s="1"/>
  <c r="BG150" i="17" s="1"/>
  <c r="BH150" i="17" s="1"/>
  <c r="AV155" i="17"/>
  <c r="BI135" i="17"/>
  <c r="BI136" i="17"/>
  <c r="BC144" i="17"/>
  <c r="AU149" i="17"/>
  <c r="AV149" i="17"/>
  <c r="AU154" i="17"/>
  <c r="AV122" i="17"/>
  <c r="BD154" i="17"/>
  <c r="BE154" i="17" s="1"/>
  <c r="BF154" i="17" s="1"/>
  <c r="BG154" i="17" s="1"/>
  <c r="BH154" i="17" s="1"/>
  <c r="BI130" i="17"/>
  <c r="AV132" i="17"/>
  <c r="AV134" i="17"/>
  <c r="AV135" i="17"/>
  <c r="AU136" i="17"/>
  <c r="AU137" i="17"/>
  <c r="AV138" i="17"/>
  <c r="AU139" i="17"/>
  <c r="AW139" i="17" s="1"/>
  <c r="AX139" i="17" s="1"/>
  <c r="AY139" i="17" s="1"/>
  <c r="AZ139" i="17" s="1"/>
  <c r="AU143" i="17"/>
  <c r="AU146" i="17"/>
  <c r="AV151" i="17"/>
  <c r="AU153" i="17"/>
  <c r="AW153" i="17" s="1"/>
  <c r="AX153" i="17" s="1"/>
  <c r="AY153" i="17" s="1"/>
  <c r="AZ153" i="17" s="1"/>
  <c r="BD158" i="17"/>
  <c r="BE158" i="17" s="1"/>
  <c r="BF158" i="17" s="1"/>
  <c r="BG158" i="17" s="1"/>
  <c r="BH158" i="17" s="1"/>
  <c r="AV116" i="17"/>
  <c r="AV124" i="17"/>
  <c r="BC134" i="17"/>
  <c r="BC135" i="17"/>
  <c r="AV136" i="17"/>
  <c r="AV137" i="17"/>
  <c r="AV143" i="17"/>
  <c r="BC148" i="17"/>
  <c r="BD126" i="17"/>
  <c r="BE126" i="17" s="1"/>
  <c r="BF126" i="17" s="1"/>
  <c r="BG126" i="17" s="1"/>
  <c r="BH126" i="17" s="1"/>
  <c r="AU126" i="17"/>
  <c r="BC126" i="17"/>
  <c r="BD115" i="17"/>
  <c r="BE115" i="17" s="1"/>
  <c r="BF115" i="17" s="1"/>
  <c r="BG115" i="17" s="1"/>
  <c r="BH115" i="17" s="1"/>
  <c r="AU115" i="17"/>
  <c r="AW115" i="17" s="1"/>
  <c r="AX115" i="17" s="1"/>
  <c r="AY115" i="17" s="1"/>
  <c r="AZ115" i="17" s="1"/>
  <c r="BC115" i="17"/>
  <c r="BD123" i="17"/>
  <c r="BE123" i="17" s="1"/>
  <c r="BF123" i="17" s="1"/>
  <c r="BG123" i="17" s="1"/>
  <c r="BH123" i="17" s="1"/>
  <c r="AU123" i="17"/>
  <c r="BC123" i="17"/>
  <c r="BD131" i="17"/>
  <c r="BE131" i="17" s="1"/>
  <c r="BF131" i="17" s="1"/>
  <c r="BG131" i="17" s="1"/>
  <c r="BH131" i="17" s="1"/>
  <c r="AU131" i="17"/>
  <c r="BC131" i="17"/>
  <c r="BD128" i="17"/>
  <c r="BE128" i="17" s="1"/>
  <c r="BF128" i="17" s="1"/>
  <c r="BG128" i="17" s="1"/>
  <c r="BH128" i="17" s="1"/>
  <c r="AU128" i="17"/>
  <c r="BC128" i="17"/>
  <c r="BI141" i="17"/>
  <c r="BD141" i="17"/>
  <c r="BE141" i="17" s="1"/>
  <c r="BF141" i="17" s="1"/>
  <c r="BG141" i="17" s="1"/>
  <c r="BH141" i="17" s="1"/>
  <c r="BC141" i="17"/>
  <c r="AU141" i="17"/>
  <c r="AV141" i="17"/>
  <c r="BD121" i="17"/>
  <c r="BE121" i="17" s="1"/>
  <c r="BF121" i="17" s="1"/>
  <c r="BG121" i="17" s="1"/>
  <c r="BH121" i="17" s="1"/>
  <c r="AU121" i="17"/>
  <c r="AW121" i="17" s="1"/>
  <c r="AX121" i="17" s="1"/>
  <c r="AY121" i="17" s="1"/>
  <c r="AZ121" i="17" s="1"/>
  <c r="BC121" i="17"/>
  <c r="BD117" i="17"/>
  <c r="BE117" i="17" s="1"/>
  <c r="BF117" i="17" s="1"/>
  <c r="BG117" i="17" s="1"/>
  <c r="BH117" i="17" s="1"/>
  <c r="AU117" i="17"/>
  <c r="BC117" i="17"/>
  <c r="BD133" i="17"/>
  <c r="BE133" i="17" s="1"/>
  <c r="BF133" i="17" s="1"/>
  <c r="BG133" i="17" s="1"/>
  <c r="BH133" i="17" s="1"/>
  <c r="AU133" i="17"/>
  <c r="BC133" i="17"/>
  <c r="BD122" i="17"/>
  <c r="BE122" i="17" s="1"/>
  <c r="BF122" i="17" s="1"/>
  <c r="BG122" i="17" s="1"/>
  <c r="BH122" i="17" s="1"/>
  <c r="AU122" i="17"/>
  <c r="BC122" i="17"/>
  <c r="BI126" i="17"/>
  <c r="AV128" i="17"/>
  <c r="BD130" i="17"/>
  <c r="BE130" i="17" s="1"/>
  <c r="BF130" i="17" s="1"/>
  <c r="BG130" i="17" s="1"/>
  <c r="BH130" i="17" s="1"/>
  <c r="AU130" i="17"/>
  <c r="AW130" i="17" s="1"/>
  <c r="AX130" i="17" s="1"/>
  <c r="AY130" i="17" s="1"/>
  <c r="AZ130" i="17" s="1"/>
  <c r="BC130" i="17"/>
  <c r="BD118" i="17"/>
  <c r="BE118" i="17" s="1"/>
  <c r="BF118" i="17" s="1"/>
  <c r="BG118" i="17" s="1"/>
  <c r="BH118" i="17" s="1"/>
  <c r="AU118" i="17"/>
  <c r="BC118" i="17"/>
  <c r="AV118" i="17"/>
  <c r="AV126" i="17"/>
  <c r="BD125" i="17"/>
  <c r="BE125" i="17" s="1"/>
  <c r="BF125" i="17" s="1"/>
  <c r="BG125" i="17" s="1"/>
  <c r="BH125" i="17" s="1"/>
  <c r="AU125" i="17"/>
  <c r="BC125" i="17"/>
  <c r="BI115" i="17"/>
  <c r="AV117" i="17"/>
  <c r="BD127" i="17"/>
  <c r="BE127" i="17" s="1"/>
  <c r="BF127" i="17" s="1"/>
  <c r="BG127" i="17" s="1"/>
  <c r="BH127" i="17" s="1"/>
  <c r="AU127" i="17"/>
  <c r="AW127" i="17" s="1"/>
  <c r="AX127" i="17" s="1"/>
  <c r="AY127" i="17" s="1"/>
  <c r="AZ127" i="17" s="1"/>
  <c r="BC127" i="17"/>
  <c r="AV133" i="17"/>
  <c r="BD129" i="17"/>
  <c r="BE129" i="17" s="1"/>
  <c r="BF129" i="17" s="1"/>
  <c r="BG129" i="17" s="1"/>
  <c r="BH129" i="17" s="1"/>
  <c r="AU129" i="17"/>
  <c r="AW129" i="17" s="1"/>
  <c r="AX129" i="17" s="1"/>
  <c r="AY129" i="17" s="1"/>
  <c r="AZ129" i="17" s="1"/>
  <c r="BC129" i="17"/>
  <c r="BD120" i="17"/>
  <c r="BE120" i="17" s="1"/>
  <c r="BF120" i="17" s="1"/>
  <c r="BG120" i="17" s="1"/>
  <c r="BH120" i="17" s="1"/>
  <c r="AU120" i="17"/>
  <c r="AW120" i="17" s="1"/>
  <c r="AX120" i="17" s="1"/>
  <c r="AY120" i="17" s="1"/>
  <c r="AZ120" i="17" s="1"/>
  <c r="BC120" i="17"/>
  <c r="BI121" i="17"/>
  <c r="BI129" i="17"/>
  <c r="BD119" i="17"/>
  <c r="BE119" i="17" s="1"/>
  <c r="BF119" i="17" s="1"/>
  <c r="BG119" i="17" s="1"/>
  <c r="BH119" i="17" s="1"/>
  <c r="AU119" i="17"/>
  <c r="BC119" i="17"/>
  <c r="AV125" i="17"/>
  <c r="BD116" i="17"/>
  <c r="BE116" i="17" s="1"/>
  <c r="BF116" i="17" s="1"/>
  <c r="BG116" i="17" s="1"/>
  <c r="BH116" i="17" s="1"/>
  <c r="AU116" i="17"/>
  <c r="BC116" i="17"/>
  <c r="BI120" i="17"/>
  <c r="BD124" i="17"/>
  <c r="BE124" i="17" s="1"/>
  <c r="BF124" i="17" s="1"/>
  <c r="BG124" i="17" s="1"/>
  <c r="BH124" i="17" s="1"/>
  <c r="AU124" i="17"/>
  <c r="BC124" i="17"/>
  <c r="BI128" i="17"/>
  <c r="BD132" i="17"/>
  <c r="BE132" i="17" s="1"/>
  <c r="BF132" i="17" s="1"/>
  <c r="BG132" i="17" s="1"/>
  <c r="BH132" i="17" s="1"/>
  <c r="AU132" i="17"/>
  <c r="BC132" i="17"/>
  <c r="BI133" i="17"/>
  <c r="BI157" i="17"/>
  <c r="BD157" i="17"/>
  <c r="BE157" i="17" s="1"/>
  <c r="BF157" i="17" s="1"/>
  <c r="BG157" i="17" s="1"/>
  <c r="BH157" i="17" s="1"/>
  <c r="AV157" i="17"/>
  <c r="AU157" i="17"/>
  <c r="BI140" i="17"/>
  <c r="AV140" i="17"/>
  <c r="AU140" i="17"/>
  <c r="BD140" i="17"/>
  <c r="BE140" i="17" s="1"/>
  <c r="BF140" i="17" s="1"/>
  <c r="BG140" i="17" s="1"/>
  <c r="BH140" i="17" s="1"/>
  <c r="BC140" i="17"/>
  <c r="BI152" i="17"/>
  <c r="AV152" i="17"/>
  <c r="AU152" i="17"/>
  <c r="BD152" i="17"/>
  <c r="BE152" i="17" s="1"/>
  <c r="BF152" i="17" s="1"/>
  <c r="BG152" i="17" s="1"/>
  <c r="BH152" i="17" s="1"/>
  <c r="BC157" i="17"/>
  <c r="BI142" i="17"/>
  <c r="AV142" i="17"/>
  <c r="BI145" i="17"/>
  <c r="BD145" i="17"/>
  <c r="BE145" i="17" s="1"/>
  <c r="BF145" i="17" s="1"/>
  <c r="BG145" i="17" s="1"/>
  <c r="BH145" i="17" s="1"/>
  <c r="BI146" i="17"/>
  <c r="AV146" i="17"/>
  <c r="BD146" i="17"/>
  <c r="BE146" i="17" s="1"/>
  <c r="BF146" i="17" s="1"/>
  <c r="BG146" i="17" s="1"/>
  <c r="BH146" i="17" s="1"/>
  <c r="BI153" i="17"/>
  <c r="BD153" i="17"/>
  <c r="BE153" i="17" s="1"/>
  <c r="BF153" i="17" s="1"/>
  <c r="BG153" i="17" s="1"/>
  <c r="BH153" i="17" s="1"/>
  <c r="BI156" i="17"/>
  <c r="AV156" i="17"/>
  <c r="AU156" i="17"/>
  <c r="BD156" i="17"/>
  <c r="BE156" i="17" s="1"/>
  <c r="BF156" i="17" s="1"/>
  <c r="BG156" i="17" s="1"/>
  <c r="BH156" i="17" s="1"/>
  <c r="BI139" i="17"/>
  <c r="BD139" i="17"/>
  <c r="BE139" i="17" s="1"/>
  <c r="BF139" i="17" s="1"/>
  <c r="BG139" i="17" s="1"/>
  <c r="BH139" i="17" s="1"/>
  <c r="BD142" i="17"/>
  <c r="BE142" i="17" s="1"/>
  <c r="BF142" i="17" s="1"/>
  <c r="BG142" i="17" s="1"/>
  <c r="BH142" i="17" s="1"/>
  <c r="BI148" i="17"/>
  <c r="AV148" i="17"/>
  <c r="AU148" i="17"/>
  <c r="BI149" i="17"/>
  <c r="BD149" i="17"/>
  <c r="BE149" i="17" s="1"/>
  <c r="BF149" i="17" s="1"/>
  <c r="BG149" i="17" s="1"/>
  <c r="BH149" i="17" s="1"/>
  <c r="BI144" i="17"/>
  <c r="AV144" i="17"/>
  <c r="AU144" i="17"/>
  <c r="AV150" i="17"/>
  <c r="AV154" i="17"/>
  <c r="AV158" i="17"/>
  <c r="BC143" i="17"/>
  <c r="BC147" i="17"/>
  <c r="BC151" i="17"/>
  <c r="BC155" i="17"/>
  <c r="BD143" i="17"/>
  <c r="BE143" i="17" s="1"/>
  <c r="BF143" i="17" s="1"/>
  <c r="BG143" i="17" s="1"/>
  <c r="BH143" i="17" s="1"/>
  <c r="BD147" i="17"/>
  <c r="BE147" i="17" s="1"/>
  <c r="BF147" i="17" s="1"/>
  <c r="BG147" i="17" s="1"/>
  <c r="BH147" i="17" s="1"/>
  <c r="BD151" i="17"/>
  <c r="BE151" i="17" s="1"/>
  <c r="BF151" i="17" s="1"/>
  <c r="BG151" i="17" s="1"/>
  <c r="BH151" i="17" s="1"/>
  <c r="BD155" i="17"/>
  <c r="BE155" i="17" s="1"/>
  <c r="BF155" i="17" s="1"/>
  <c r="BG155" i="17" s="1"/>
  <c r="BH155" i="17" s="1"/>
  <c r="BC150" i="17"/>
  <c r="BC154" i="17"/>
  <c r="BC158" i="17"/>
  <c r="Y17" i="17"/>
  <c r="Z16" i="17"/>
  <c r="BA16" i="17" s="1"/>
  <c r="Y16" i="17"/>
  <c r="BI16" i="17" s="1"/>
  <c r="Z15" i="17"/>
  <c r="BA15" i="17" s="1"/>
  <c r="Y15" i="17"/>
  <c r="AU15" i="17" s="1"/>
  <c r="Z14" i="17"/>
  <c r="BA14" i="17" s="1"/>
  <c r="Y14" i="17"/>
  <c r="AV14" i="17" s="1"/>
  <c r="Z13" i="17"/>
  <c r="BA13" i="17" s="1"/>
  <c r="Y13" i="17"/>
  <c r="BI13" i="17" s="1"/>
  <c r="Z12" i="17"/>
  <c r="BA12" i="17" s="1"/>
  <c r="Y12" i="17"/>
  <c r="BI12" i="17" s="1"/>
  <c r="Z25" i="17"/>
  <c r="BA25" i="17" s="1"/>
  <c r="Y25" i="17"/>
  <c r="BI25" i="17" s="1"/>
  <c r="AW134" i="17" l="1"/>
  <c r="AX134" i="17" s="1"/>
  <c r="AY134" i="17" s="1"/>
  <c r="AZ134" i="17" s="1"/>
  <c r="AW137" i="17"/>
  <c r="AX137" i="17" s="1"/>
  <c r="AY137" i="17" s="1"/>
  <c r="AZ137" i="17" s="1"/>
  <c r="AW135" i="17"/>
  <c r="AX135" i="17" s="1"/>
  <c r="AY135" i="17" s="1"/>
  <c r="AZ135" i="17" s="1"/>
  <c r="AW145" i="17"/>
  <c r="AX145" i="17" s="1"/>
  <c r="AY145" i="17" s="1"/>
  <c r="AZ145" i="17" s="1"/>
  <c r="AW136" i="17"/>
  <c r="AX136" i="17" s="1"/>
  <c r="AY136" i="17" s="1"/>
  <c r="AZ136" i="17" s="1"/>
  <c r="AW131" i="17"/>
  <c r="AX131" i="17" s="1"/>
  <c r="AY131" i="17" s="1"/>
  <c r="AZ131" i="17" s="1"/>
  <c r="AW140" i="17"/>
  <c r="AX140" i="17" s="1"/>
  <c r="AY140" i="17" s="1"/>
  <c r="AZ140" i="17" s="1"/>
  <c r="AW117" i="17"/>
  <c r="AX117" i="17" s="1"/>
  <c r="AY117" i="17" s="1"/>
  <c r="AZ117" i="17" s="1"/>
  <c r="AW123" i="17"/>
  <c r="AX123" i="17" s="1"/>
  <c r="AY123" i="17" s="1"/>
  <c r="AZ123" i="17" s="1"/>
  <c r="AW124" i="17"/>
  <c r="AX124" i="17" s="1"/>
  <c r="AY124" i="17" s="1"/>
  <c r="AZ124" i="17" s="1"/>
  <c r="AW149" i="17"/>
  <c r="AX149" i="17" s="1"/>
  <c r="AY149" i="17" s="1"/>
  <c r="AZ149" i="17" s="1"/>
  <c r="AW116" i="17"/>
  <c r="AX116" i="17" s="1"/>
  <c r="AY116" i="17" s="1"/>
  <c r="AZ116" i="17" s="1"/>
  <c r="AW143" i="17"/>
  <c r="AX143" i="17" s="1"/>
  <c r="AY143" i="17" s="1"/>
  <c r="AZ143" i="17" s="1"/>
  <c r="AW122" i="17"/>
  <c r="AX122" i="17" s="1"/>
  <c r="AY122" i="17" s="1"/>
  <c r="AZ122" i="17" s="1"/>
  <c r="AW132" i="17"/>
  <c r="AX132" i="17" s="1"/>
  <c r="AY132" i="17" s="1"/>
  <c r="AZ132" i="17" s="1"/>
  <c r="AW158" i="17"/>
  <c r="AX158" i="17" s="1"/>
  <c r="AY158" i="17" s="1"/>
  <c r="AZ158" i="17" s="1"/>
  <c r="AW142" i="17"/>
  <c r="AX142" i="17" s="1"/>
  <c r="AY142" i="17" s="1"/>
  <c r="AZ142" i="17" s="1"/>
  <c r="AW138" i="17"/>
  <c r="AX138" i="17" s="1"/>
  <c r="AY138" i="17" s="1"/>
  <c r="AZ138" i="17" s="1"/>
  <c r="AW147" i="17"/>
  <c r="AX147" i="17" s="1"/>
  <c r="AY147" i="17" s="1"/>
  <c r="AZ147" i="17" s="1"/>
  <c r="AW119" i="17"/>
  <c r="AX119" i="17" s="1"/>
  <c r="AY119" i="17" s="1"/>
  <c r="AZ119" i="17" s="1"/>
  <c r="AW151" i="17"/>
  <c r="AX151" i="17" s="1"/>
  <c r="AY151" i="17" s="1"/>
  <c r="AZ151" i="17" s="1"/>
  <c r="AW155" i="17"/>
  <c r="AX155" i="17" s="1"/>
  <c r="AY155" i="17" s="1"/>
  <c r="AZ155" i="17" s="1"/>
  <c r="AW146" i="17"/>
  <c r="AX146" i="17" s="1"/>
  <c r="AY146" i="17" s="1"/>
  <c r="AZ146" i="17" s="1"/>
  <c r="AW150" i="17"/>
  <c r="AX150" i="17" s="1"/>
  <c r="AY150" i="17" s="1"/>
  <c r="AZ150" i="17" s="1"/>
  <c r="BC15" i="17"/>
  <c r="AW154" i="17"/>
  <c r="AX154" i="17" s="1"/>
  <c r="AY154" i="17" s="1"/>
  <c r="AZ154" i="17" s="1"/>
  <c r="AW125" i="17"/>
  <c r="AX125" i="17" s="1"/>
  <c r="AY125" i="17" s="1"/>
  <c r="AZ125" i="17" s="1"/>
  <c r="AV25" i="17"/>
  <c r="BC25" i="17"/>
  <c r="AU25" i="17"/>
  <c r="BD25" i="17"/>
  <c r="BE25" i="17" s="1"/>
  <c r="BF25" i="17" s="1"/>
  <c r="BG25" i="17" s="1"/>
  <c r="BH25" i="17" s="1"/>
  <c r="AW141" i="17"/>
  <c r="AX141" i="17" s="1"/>
  <c r="AY141" i="17" s="1"/>
  <c r="AZ141" i="17" s="1"/>
  <c r="AW128" i="17"/>
  <c r="AX128" i="17" s="1"/>
  <c r="AY128" i="17" s="1"/>
  <c r="AZ128" i="17" s="1"/>
  <c r="AW126" i="17"/>
  <c r="AX126" i="17" s="1"/>
  <c r="AY126" i="17" s="1"/>
  <c r="AZ126" i="17" s="1"/>
  <c r="AW144" i="17"/>
  <c r="AX144" i="17" s="1"/>
  <c r="AY144" i="17" s="1"/>
  <c r="AZ144" i="17" s="1"/>
  <c r="AW148" i="17"/>
  <c r="AX148" i="17" s="1"/>
  <c r="AY148" i="17" s="1"/>
  <c r="AZ148" i="17" s="1"/>
  <c r="AW156" i="17"/>
  <c r="AX156" i="17" s="1"/>
  <c r="AY156" i="17" s="1"/>
  <c r="AZ156" i="17" s="1"/>
  <c r="AW157" i="17"/>
  <c r="AX157" i="17" s="1"/>
  <c r="AY157" i="17" s="1"/>
  <c r="AZ157" i="17" s="1"/>
  <c r="AW118" i="17"/>
  <c r="AX118" i="17" s="1"/>
  <c r="AY118" i="17" s="1"/>
  <c r="AZ118" i="17" s="1"/>
  <c r="AW133" i="17"/>
  <c r="AX133" i="17" s="1"/>
  <c r="AY133" i="17" s="1"/>
  <c r="AZ133" i="17" s="1"/>
  <c r="AW152" i="17"/>
  <c r="AX152" i="17" s="1"/>
  <c r="AY152" i="17" s="1"/>
  <c r="AZ152" i="17" s="1"/>
  <c r="BC16" i="17"/>
  <c r="BD15" i="17"/>
  <c r="BE15" i="17" s="1"/>
  <c r="BF15" i="17" s="1"/>
  <c r="BG15" i="17" s="1"/>
  <c r="BH15" i="17" s="1"/>
  <c r="BI15" i="17"/>
  <c r="AV16" i="17"/>
  <c r="BD16" i="17"/>
  <c r="BE16" i="17" s="1"/>
  <c r="BF16" i="17" s="1"/>
  <c r="BG16" i="17" s="1"/>
  <c r="BH16" i="17" s="1"/>
  <c r="AV15" i="17"/>
  <c r="AW15" i="17" s="1"/>
  <c r="AX15" i="17" s="1"/>
  <c r="AY15" i="17" s="1"/>
  <c r="AZ15" i="17" s="1"/>
  <c r="AU14" i="17"/>
  <c r="AW14" i="17" s="1"/>
  <c r="AX14" i="17" s="1"/>
  <c r="AY14" i="17" s="1"/>
  <c r="AZ14" i="17" s="1"/>
  <c r="BC14" i="17"/>
  <c r="BD14" i="17"/>
  <c r="BE14" i="17" s="1"/>
  <c r="BF14" i="17" s="1"/>
  <c r="BG14" i="17" s="1"/>
  <c r="BH14" i="17" s="1"/>
  <c r="BI14" i="17"/>
  <c r="AV12" i="17"/>
  <c r="AV13" i="17"/>
  <c r="AU13" i="17"/>
  <c r="BC12" i="17"/>
  <c r="BC13" i="17"/>
  <c r="BD12" i="17"/>
  <c r="BE12" i="17" s="1"/>
  <c r="BF12" i="17" s="1"/>
  <c r="BG12" i="17" s="1"/>
  <c r="BH12" i="17" s="1"/>
  <c r="BD13" i="17"/>
  <c r="BE13" i="17" s="1"/>
  <c r="BF13" i="17" s="1"/>
  <c r="BG13" i="17" s="1"/>
  <c r="BH13" i="17" s="1"/>
  <c r="AU16" i="17"/>
  <c r="AU12" i="17"/>
  <c r="Z114" i="17"/>
  <c r="BA114" i="17" s="1"/>
  <c r="Y114" i="17"/>
  <c r="Z113" i="17"/>
  <c r="BA113" i="17" s="1"/>
  <c r="Y113" i="17"/>
  <c r="Z112" i="17"/>
  <c r="BA112" i="17" s="1"/>
  <c r="Y112" i="17"/>
  <c r="Z111" i="17"/>
  <c r="BA111" i="17" s="1"/>
  <c r="Y111" i="17"/>
  <c r="Z110" i="17"/>
  <c r="BA110" i="17" s="1"/>
  <c r="Y110" i="17"/>
  <c r="Z109" i="17"/>
  <c r="BA109" i="17" s="1"/>
  <c r="Y109" i="17"/>
  <c r="Z108" i="17"/>
  <c r="BA108" i="17" s="1"/>
  <c r="Y108" i="17"/>
  <c r="Z107" i="17"/>
  <c r="BA107" i="17" s="1"/>
  <c r="Y107" i="17"/>
  <c r="Z106" i="17"/>
  <c r="BA106" i="17" s="1"/>
  <c r="Y106" i="17"/>
  <c r="Z105" i="17"/>
  <c r="BA105" i="17" s="1"/>
  <c r="Y105" i="17"/>
  <c r="Z104" i="17"/>
  <c r="BA104" i="17" s="1"/>
  <c r="Y104" i="17"/>
  <c r="Z103" i="17"/>
  <c r="BA103" i="17" s="1"/>
  <c r="Y103" i="17"/>
  <c r="Z102" i="17"/>
  <c r="BA102" i="17" s="1"/>
  <c r="Y102" i="17"/>
  <c r="Z101" i="17"/>
  <c r="BA101" i="17" s="1"/>
  <c r="Y101" i="17"/>
  <c r="Z100" i="17"/>
  <c r="BA100" i="17" s="1"/>
  <c r="Y100" i="17"/>
  <c r="BC100" i="17" s="1"/>
  <c r="Z99" i="17"/>
  <c r="BA99" i="17" s="1"/>
  <c r="Y99" i="17"/>
  <c r="Z98" i="17"/>
  <c r="BA98" i="17" s="1"/>
  <c r="Y98" i="17"/>
  <c r="BC98" i="17" s="1"/>
  <c r="Z97" i="17"/>
  <c r="BA97" i="17" s="1"/>
  <c r="Y97" i="17"/>
  <c r="BC97" i="17" s="1"/>
  <c r="Z96" i="17"/>
  <c r="BA96" i="17" s="1"/>
  <c r="Y96" i="17"/>
  <c r="BC96" i="17" s="1"/>
  <c r="Z95" i="17"/>
  <c r="BA95" i="17" s="1"/>
  <c r="Y95" i="17"/>
  <c r="Z94" i="17"/>
  <c r="BA94" i="17" s="1"/>
  <c r="Y94" i="17"/>
  <c r="BC94" i="17" s="1"/>
  <c r="Z93" i="17"/>
  <c r="BA93" i="17" s="1"/>
  <c r="Y93" i="17"/>
  <c r="BC93" i="17" s="1"/>
  <c r="Z92" i="17"/>
  <c r="BA92" i="17" s="1"/>
  <c r="Y92" i="17"/>
  <c r="BC92" i="17" s="1"/>
  <c r="Z91" i="17"/>
  <c r="BA91" i="17" s="1"/>
  <c r="Y91" i="17"/>
  <c r="BC91" i="17" s="1"/>
  <c r="Z90" i="17"/>
  <c r="BA90" i="17" s="1"/>
  <c r="Y90" i="17"/>
  <c r="BD90" i="17" s="1"/>
  <c r="BE90" i="17" s="1"/>
  <c r="BF90" i="17" s="1"/>
  <c r="BG90" i="17" s="1"/>
  <c r="BH90" i="17" s="1"/>
  <c r="Z89" i="17"/>
  <c r="BA89" i="17" s="1"/>
  <c r="Y89" i="17"/>
  <c r="Z88" i="17"/>
  <c r="BA88" i="17" s="1"/>
  <c r="Y88" i="17"/>
  <c r="BD88" i="17" s="1"/>
  <c r="BE88" i="17" s="1"/>
  <c r="BF88" i="17" s="1"/>
  <c r="BG88" i="17" s="1"/>
  <c r="BH88" i="17" s="1"/>
  <c r="Z87" i="17"/>
  <c r="BA87" i="17" s="1"/>
  <c r="Y87" i="17"/>
  <c r="Z86" i="17"/>
  <c r="BA86" i="17" s="1"/>
  <c r="Y86" i="17"/>
  <c r="BD86" i="17" s="1"/>
  <c r="BE86" i="17" s="1"/>
  <c r="BF86" i="17" s="1"/>
  <c r="BG86" i="17" s="1"/>
  <c r="BH86" i="17" s="1"/>
  <c r="Z85" i="17"/>
  <c r="BA85" i="17" s="1"/>
  <c r="Y85" i="17"/>
  <c r="Z84" i="17"/>
  <c r="BA84" i="17" s="1"/>
  <c r="Y84" i="17"/>
  <c r="BD84" i="17" s="1"/>
  <c r="BE84" i="17" s="1"/>
  <c r="BF84" i="17" s="1"/>
  <c r="BG84" i="17" s="1"/>
  <c r="BH84" i="17" s="1"/>
  <c r="Z83" i="17"/>
  <c r="BA83" i="17" s="1"/>
  <c r="Y83" i="17"/>
  <c r="AU83" i="17" s="1"/>
  <c r="Z82" i="17"/>
  <c r="BA82" i="17" s="1"/>
  <c r="Y82" i="17"/>
  <c r="BD82" i="17" s="1"/>
  <c r="BE82" i="17" s="1"/>
  <c r="BF82" i="17" s="1"/>
  <c r="BG82" i="17" s="1"/>
  <c r="BH82" i="17" s="1"/>
  <c r="Z81" i="17"/>
  <c r="BA81" i="17" s="1"/>
  <c r="Y81" i="17"/>
  <c r="BC81" i="17" s="1"/>
  <c r="Z80" i="17"/>
  <c r="BA80" i="17" s="1"/>
  <c r="Y80" i="17"/>
  <c r="BC80" i="17" s="1"/>
  <c r="Z79" i="17"/>
  <c r="BA79" i="17" s="1"/>
  <c r="Y79" i="17"/>
  <c r="Z78" i="17"/>
  <c r="BA78" i="17" s="1"/>
  <c r="Y78" i="17"/>
  <c r="BD78" i="17" s="1"/>
  <c r="BE78" i="17" s="1"/>
  <c r="BF78" i="17" s="1"/>
  <c r="BG78" i="17" s="1"/>
  <c r="BH78" i="17" s="1"/>
  <c r="Z77" i="17"/>
  <c r="BA77" i="17" s="1"/>
  <c r="Y77" i="17"/>
  <c r="BC77" i="17" s="1"/>
  <c r="Z76" i="17"/>
  <c r="BA76" i="17" s="1"/>
  <c r="Y76" i="17"/>
  <c r="Z75" i="17"/>
  <c r="BA75" i="17" s="1"/>
  <c r="Y75" i="17"/>
  <c r="AV75" i="17" s="1"/>
  <c r="Z74" i="17"/>
  <c r="BA74" i="17" s="1"/>
  <c r="Y74" i="17"/>
  <c r="BC74" i="17" s="1"/>
  <c r="Z73" i="17"/>
  <c r="BA73" i="17" s="1"/>
  <c r="Y73" i="17"/>
  <c r="AV73" i="17" s="1"/>
  <c r="Z72" i="17"/>
  <c r="BA72" i="17" s="1"/>
  <c r="Y72" i="17"/>
  <c r="Z71" i="17"/>
  <c r="BA71" i="17" s="1"/>
  <c r="Y71" i="17"/>
  <c r="AV71" i="17" s="1"/>
  <c r="Z70" i="17"/>
  <c r="BA70" i="17" s="1"/>
  <c r="Y70" i="17"/>
  <c r="AV70" i="17" s="1"/>
  <c r="Z69" i="17"/>
  <c r="BA69" i="17" s="1"/>
  <c r="Y69" i="17"/>
  <c r="AV69" i="17" s="1"/>
  <c r="Z68" i="17"/>
  <c r="BA68" i="17" s="1"/>
  <c r="Y68" i="17"/>
  <c r="Z67" i="17"/>
  <c r="BA67" i="17" s="1"/>
  <c r="Y67" i="17"/>
  <c r="BC67" i="17" s="1"/>
  <c r="Z65" i="17"/>
  <c r="BA65" i="17" s="1"/>
  <c r="Y65" i="17"/>
  <c r="BC65" i="17" s="1"/>
  <c r="Z64" i="17"/>
  <c r="BA64" i="17" s="1"/>
  <c r="Y64" i="17"/>
  <c r="BC64" i="17" s="1"/>
  <c r="Z63" i="17"/>
  <c r="BA63" i="17" s="1"/>
  <c r="Y63" i="17"/>
  <c r="BC63" i="17" s="1"/>
  <c r="Z62" i="17"/>
  <c r="BA62" i="17" s="1"/>
  <c r="Y62" i="17"/>
  <c r="AV62" i="17" s="1"/>
  <c r="Z61" i="17"/>
  <c r="BA61" i="17" s="1"/>
  <c r="Y61" i="17"/>
  <c r="BC61" i="17" s="1"/>
  <c r="Z60" i="17"/>
  <c r="BA60" i="17" s="1"/>
  <c r="Y60" i="17"/>
  <c r="AV60" i="17" s="1"/>
  <c r="Z59" i="17"/>
  <c r="BA59" i="17" s="1"/>
  <c r="Y59" i="17"/>
  <c r="BC59" i="17" s="1"/>
  <c r="Z58" i="17"/>
  <c r="BA58" i="17" s="1"/>
  <c r="Y58" i="17"/>
  <c r="BC58" i="17" s="1"/>
  <c r="Z57" i="17"/>
  <c r="BA57" i="17" s="1"/>
  <c r="Y57" i="17"/>
  <c r="BC57" i="17" s="1"/>
  <c r="Z56" i="17"/>
  <c r="BA56" i="17" s="1"/>
  <c r="Y56" i="17"/>
  <c r="AV56" i="17" s="1"/>
  <c r="Z55" i="17"/>
  <c r="BA55" i="17" s="1"/>
  <c r="Y55" i="17"/>
  <c r="BC55" i="17" s="1"/>
  <c r="Z54" i="17"/>
  <c r="BA54" i="17" s="1"/>
  <c r="Y54" i="17"/>
  <c r="AV54" i="17" s="1"/>
  <c r="Z53" i="17"/>
  <c r="BA53" i="17" s="1"/>
  <c r="Y53" i="17"/>
  <c r="BC53" i="17" s="1"/>
  <c r="Z52" i="17"/>
  <c r="BA52" i="17" s="1"/>
  <c r="Y52" i="17"/>
  <c r="AV52" i="17" s="1"/>
  <c r="Z51" i="17"/>
  <c r="BA51" i="17" s="1"/>
  <c r="Y51" i="17"/>
  <c r="BC51" i="17" s="1"/>
  <c r="Z50" i="17"/>
  <c r="BA50" i="17" s="1"/>
  <c r="Y50" i="17"/>
  <c r="BC50" i="17" s="1"/>
  <c r="Z49" i="17"/>
  <c r="BA49" i="17" s="1"/>
  <c r="Y49" i="17"/>
  <c r="BC49" i="17" s="1"/>
  <c r="Z48" i="17"/>
  <c r="BA48" i="17" s="1"/>
  <c r="Y48" i="17"/>
  <c r="BC48" i="17" s="1"/>
  <c r="Z47" i="17"/>
  <c r="BA47" i="17" s="1"/>
  <c r="Y47" i="17"/>
  <c r="AV47" i="17" s="1"/>
  <c r="Z46" i="17"/>
  <c r="BA46" i="17" s="1"/>
  <c r="Y46" i="17"/>
  <c r="BC46" i="17" s="1"/>
  <c r="Z45" i="17"/>
  <c r="BA45" i="17" s="1"/>
  <c r="Y45" i="17"/>
  <c r="BC45" i="17" s="1"/>
  <c r="Z44" i="17"/>
  <c r="BA44" i="17" s="1"/>
  <c r="Y44" i="17"/>
  <c r="BC44" i="17" s="1"/>
  <c r="Z43" i="17"/>
  <c r="BA43" i="17" s="1"/>
  <c r="Y43" i="17"/>
  <c r="AV43" i="17" s="1"/>
  <c r="Z42" i="17"/>
  <c r="BA42" i="17" s="1"/>
  <c r="Y42" i="17"/>
  <c r="BI42" i="17" s="1"/>
  <c r="Z41" i="17"/>
  <c r="BA41" i="17" s="1"/>
  <c r="Y41" i="17"/>
  <c r="BI41" i="17" s="1"/>
  <c r="Z40" i="17"/>
  <c r="BA40" i="17" s="1"/>
  <c r="Y40" i="17"/>
  <c r="Z39" i="17"/>
  <c r="BA39" i="17" s="1"/>
  <c r="Y39" i="17"/>
  <c r="AV39" i="17" s="1"/>
  <c r="Z38" i="17"/>
  <c r="BA38" i="17" s="1"/>
  <c r="Y38" i="17"/>
  <c r="BI38" i="17" s="1"/>
  <c r="Z37" i="17"/>
  <c r="BA37" i="17" s="1"/>
  <c r="Y37" i="17"/>
  <c r="BI37" i="17" s="1"/>
  <c r="Z36" i="17"/>
  <c r="BA36" i="17" s="1"/>
  <c r="Y36" i="17"/>
  <c r="BC36" i="17" s="1"/>
  <c r="Z35" i="17"/>
  <c r="BA35" i="17" s="1"/>
  <c r="Y35" i="17"/>
  <c r="AV35" i="17" s="1"/>
  <c r="Z34" i="17"/>
  <c r="BA34" i="17" s="1"/>
  <c r="Y34" i="17"/>
  <c r="BI34" i="17" s="1"/>
  <c r="Z33" i="17"/>
  <c r="BA33" i="17" s="1"/>
  <c r="Y33" i="17"/>
  <c r="BI33" i="17" s="1"/>
  <c r="Z32" i="17"/>
  <c r="BA32" i="17" s="1"/>
  <c r="Y32" i="17"/>
  <c r="BC32" i="17" s="1"/>
  <c r="Z31" i="17"/>
  <c r="BA31" i="17" s="1"/>
  <c r="Y31" i="17"/>
  <c r="AV31" i="17" s="1"/>
  <c r="Z30" i="17"/>
  <c r="BA30" i="17" s="1"/>
  <c r="Y30" i="17"/>
  <c r="BI30" i="17" s="1"/>
  <c r="Z29" i="17"/>
  <c r="BA29" i="17" s="1"/>
  <c r="Y29" i="17"/>
  <c r="BI29" i="17" s="1"/>
  <c r="Z28" i="17"/>
  <c r="BA28" i="17" s="1"/>
  <c r="Y28" i="17"/>
  <c r="Z26" i="17"/>
  <c r="BA26" i="17" s="1"/>
  <c r="Y26" i="17"/>
  <c r="AV26" i="17" s="1"/>
  <c r="Z24" i="17"/>
  <c r="BA24" i="17" s="1"/>
  <c r="Y24" i="17"/>
  <c r="BI24" i="17" s="1"/>
  <c r="Z23" i="17"/>
  <c r="BA23" i="17" s="1"/>
  <c r="Y23" i="17"/>
  <c r="BI23" i="17" s="1"/>
  <c r="Z22" i="17"/>
  <c r="BA22" i="17" s="1"/>
  <c r="Y22" i="17"/>
  <c r="Z21" i="17"/>
  <c r="BA21" i="17" s="1"/>
  <c r="Y21" i="17"/>
  <c r="AV21" i="17" s="1"/>
  <c r="Z20" i="17"/>
  <c r="BA20" i="17" s="1"/>
  <c r="Y20" i="17"/>
  <c r="BI20" i="17" s="1"/>
  <c r="AW12" i="17" l="1"/>
  <c r="AX12" i="17" s="1"/>
  <c r="AY12" i="17" s="1"/>
  <c r="AZ12" i="17" s="1"/>
  <c r="AW25" i="17"/>
  <c r="AX25" i="17" s="1"/>
  <c r="AY25" i="17" s="1"/>
  <c r="AZ25" i="17" s="1"/>
  <c r="BC71" i="17"/>
  <c r="BI55" i="17"/>
  <c r="AV45" i="17"/>
  <c r="AW13" i="17"/>
  <c r="AX13" i="17" s="1"/>
  <c r="AY13" i="17" s="1"/>
  <c r="AZ13" i="17" s="1"/>
  <c r="BC56" i="17"/>
  <c r="BI63" i="17"/>
  <c r="AV59" i="17"/>
  <c r="AW16" i="17"/>
  <c r="AX16" i="17" s="1"/>
  <c r="AY16" i="17" s="1"/>
  <c r="AZ16" i="17" s="1"/>
  <c r="AV57" i="17"/>
  <c r="AV49" i="17"/>
  <c r="AV51" i="17"/>
  <c r="BC69" i="17"/>
  <c r="BI57" i="17"/>
  <c r="AV64" i="17"/>
  <c r="AV67" i="17"/>
  <c r="BC75" i="17"/>
  <c r="BI49" i="17"/>
  <c r="BC62" i="17"/>
  <c r="BC84" i="17"/>
  <c r="BC54" i="17"/>
  <c r="AU88" i="17"/>
  <c r="BC52" i="17"/>
  <c r="BC60" i="17"/>
  <c r="BC73" i="17"/>
  <c r="BC38" i="17"/>
  <c r="BI51" i="17"/>
  <c r="AV53" i="17"/>
  <c r="BI59" i="17"/>
  <c r="AV61" i="17"/>
  <c r="AU90" i="17"/>
  <c r="AV50" i="17"/>
  <c r="AU78" i="17"/>
  <c r="AU80" i="17"/>
  <c r="AU82" i="17"/>
  <c r="AU86" i="17"/>
  <c r="BC90" i="17"/>
  <c r="AV41" i="17"/>
  <c r="AV58" i="17"/>
  <c r="BI46" i="17"/>
  <c r="BI53" i="17"/>
  <c r="AV55" i="17"/>
  <c r="BI61" i="17"/>
  <c r="AV63" i="17"/>
  <c r="BC78" i="17"/>
  <c r="BC82" i="17"/>
  <c r="AU84" i="17"/>
  <c r="BC86" i="17"/>
  <c r="AV37" i="17"/>
  <c r="BC88" i="17"/>
  <c r="BC34" i="17"/>
  <c r="AV33" i="17"/>
  <c r="AV29" i="17"/>
  <c r="AV23" i="17"/>
  <c r="BC20" i="17"/>
  <c r="BD22" i="17"/>
  <c r="BE22" i="17" s="1"/>
  <c r="BF22" i="17" s="1"/>
  <c r="BG22" i="17" s="1"/>
  <c r="BH22" i="17" s="1"/>
  <c r="AU22" i="17"/>
  <c r="BI22" i="17"/>
  <c r="AV22" i="17"/>
  <c r="BD68" i="17"/>
  <c r="BE68" i="17" s="1"/>
  <c r="BF68" i="17" s="1"/>
  <c r="BG68" i="17" s="1"/>
  <c r="BH68" i="17" s="1"/>
  <c r="AU68" i="17"/>
  <c r="BI68" i="17"/>
  <c r="BC68" i="17"/>
  <c r="AV68" i="17"/>
  <c r="BD72" i="17"/>
  <c r="BE72" i="17" s="1"/>
  <c r="BF72" i="17" s="1"/>
  <c r="BG72" i="17" s="1"/>
  <c r="BH72" i="17" s="1"/>
  <c r="AU72" i="17"/>
  <c r="BI72" i="17"/>
  <c r="BC72" i="17"/>
  <c r="AV72" i="17"/>
  <c r="BD76" i="17"/>
  <c r="BE76" i="17" s="1"/>
  <c r="BF76" i="17" s="1"/>
  <c r="BG76" i="17" s="1"/>
  <c r="BH76" i="17" s="1"/>
  <c r="AU76" i="17"/>
  <c r="BI76" i="17"/>
  <c r="BC76" i="17"/>
  <c r="AV76" i="17"/>
  <c r="BC24" i="17"/>
  <c r="BD34" i="17"/>
  <c r="BE34" i="17" s="1"/>
  <c r="BF34" i="17" s="1"/>
  <c r="BG34" i="17" s="1"/>
  <c r="BH34" i="17" s="1"/>
  <c r="AU34" i="17"/>
  <c r="AV34" i="17"/>
  <c r="BD40" i="17"/>
  <c r="BE40" i="17" s="1"/>
  <c r="BF40" i="17" s="1"/>
  <c r="BG40" i="17" s="1"/>
  <c r="BH40" i="17" s="1"/>
  <c r="AU40" i="17"/>
  <c r="BI40" i="17"/>
  <c r="AV40" i="17"/>
  <c r="BD28" i="17"/>
  <c r="BE28" i="17" s="1"/>
  <c r="BF28" i="17" s="1"/>
  <c r="BG28" i="17" s="1"/>
  <c r="BH28" i="17" s="1"/>
  <c r="AU28" i="17"/>
  <c r="BI28" i="17"/>
  <c r="AV28" i="17"/>
  <c r="BD20" i="17"/>
  <c r="BE20" i="17" s="1"/>
  <c r="BF20" i="17" s="1"/>
  <c r="BG20" i="17" s="1"/>
  <c r="BH20" i="17" s="1"/>
  <c r="AU20" i="17"/>
  <c r="AV20" i="17"/>
  <c r="BC22" i="17"/>
  <c r="BC30" i="17"/>
  <c r="BD38" i="17"/>
  <c r="BE38" i="17" s="1"/>
  <c r="BF38" i="17" s="1"/>
  <c r="BG38" i="17" s="1"/>
  <c r="BH38" i="17" s="1"/>
  <c r="AU38" i="17"/>
  <c r="AV38" i="17"/>
  <c r="BC42" i="17"/>
  <c r="BD48" i="17"/>
  <c r="BE48" i="17" s="1"/>
  <c r="BF48" i="17" s="1"/>
  <c r="BG48" i="17" s="1"/>
  <c r="BH48" i="17" s="1"/>
  <c r="AU48" i="17"/>
  <c r="BI48" i="17"/>
  <c r="AV48" i="17"/>
  <c r="BI87" i="17"/>
  <c r="AV87" i="17"/>
  <c r="AU87" i="17"/>
  <c r="BD87" i="17"/>
  <c r="BE87" i="17" s="1"/>
  <c r="BF87" i="17" s="1"/>
  <c r="BG87" i="17" s="1"/>
  <c r="BH87" i="17" s="1"/>
  <c r="BC87" i="17"/>
  <c r="BD32" i="17"/>
  <c r="BE32" i="17" s="1"/>
  <c r="BF32" i="17" s="1"/>
  <c r="BG32" i="17" s="1"/>
  <c r="BH32" i="17" s="1"/>
  <c r="AU32" i="17"/>
  <c r="BI32" i="17"/>
  <c r="AV32" i="17"/>
  <c r="BC40" i="17"/>
  <c r="BD44" i="17"/>
  <c r="BE44" i="17" s="1"/>
  <c r="BF44" i="17" s="1"/>
  <c r="BG44" i="17" s="1"/>
  <c r="BH44" i="17" s="1"/>
  <c r="AU44" i="17"/>
  <c r="BI44" i="17"/>
  <c r="AV44" i="17"/>
  <c r="BD24" i="17"/>
  <c r="BE24" i="17" s="1"/>
  <c r="BF24" i="17" s="1"/>
  <c r="BG24" i="17" s="1"/>
  <c r="BH24" i="17" s="1"/>
  <c r="AU24" i="17"/>
  <c r="AV24" i="17"/>
  <c r="BC28" i="17"/>
  <c r="BD30" i="17"/>
  <c r="BE30" i="17" s="1"/>
  <c r="BF30" i="17" s="1"/>
  <c r="BG30" i="17" s="1"/>
  <c r="BH30" i="17" s="1"/>
  <c r="AU30" i="17"/>
  <c r="AV30" i="17"/>
  <c r="BD36" i="17"/>
  <c r="BE36" i="17" s="1"/>
  <c r="BF36" i="17" s="1"/>
  <c r="BG36" i="17" s="1"/>
  <c r="BH36" i="17" s="1"/>
  <c r="AU36" i="17"/>
  <c r="BI36" i="17"/>
  <c r="AV36" i="17"/>
  <c r="BD42" i="17"/>
  <c r="BE42" i="17" s="1"/>
  <c r="BF42" i="17" s="1"/>
  <c r="BG42" i="17" s="1"/>
  <c r="BH42" i="17" s="1"/>
  <c r="AU42" i="17"/>
  <c r="AV42" i="17"/>
  <c r="BI79" i="17"/>
  <c r="AV79" i="17"/>
  <c r="BD79" i="17"/>
  <c r="BE79" i="17" s="1"/>
  <c r="BF79" i="17" s="1"/>
  <c r="BG79" i="17" s="1"/>
  <c r="BH79" i="17" s="1"/>
  <c r="BC79" i="17"/>
  <c r="BI109" i="17"/>
  <c r="AV109" i="17"/>
  <c r="BD109" i="17"/>
  <c r="BE109" i="17" s="1"/>
  <c r="BF109" i="17" s="1"/>
  <c r="BG109" i="17" s="1"/>
  <c r="BH109" i="17" s="1"/>
  <c r="AU109" i="17"/>
  <c r="BC109" i="17"/>
  <c r="BD21" i="17"/>
  <c r="BE21" i="17" s="1"/>
  <c r="BF21" i="17" s="1"/>
  <c r="BG21" i="17" s="1"/>
  <c r="BH21" i="17" s="1"/>
  <c r="AU21" i="17"/>
  <c r="AW21" i="17" s="1"/>
  <c r="AX21" i="17" s="1"/>
  <c r="AY21" i="17" s="1"/>
  <c r="AZ21" i="17" s="1"/>
  <c r="BC21" i="17"/>
  <c r="BD31" i="17"/>
  <c r="BE31" i="17" s="1"/>
  <c r="BF31" i="17" s="1"/>
  <c r="BG31" i="17" s="1"/>
  <c r="BH31" i="17" s="1"/>
  <c r="AU31" i="17"/>
  <c r="AW31" i="17" s="1"/>
  <c r="AX31" i="17" s="1"/>
  <c r="AY31" i="17" s="1"/>
  <c r="AZ31" i="17" s="1"/>
  <c r="BC31" i="17"/>
  <c r="BD39" i="17"/>
  <c r="BE39" i="17" s="1"/>
  <c r="BF39" i="17" s="1"/>
  <c r="BG39" i="17" s="1"/>
  <c r="BH39" i="17" s="1"/>
  <c r="AU39" i="17"/>
  <c r="AW39" i="17" s="1"/>
  <c r="AX39" i="17" s="1"/>
  <c r="AY39" i="17" s="1"/>
  <c r="AZ39" i="17" s="1"/>
  <c r="BC39" i="17"/>
  <c r="BD47" i="17"/>
  <c r="BE47" i="17" s="1"/>
  <c r="BF47" i="17" s="1"/>
  <c r="BG47" i="17" s="1"/>
  <c r="BH47" i="17" s="1"/>
  <c r="AU47" i="17"/>
  <c r="AW47" i="17" s="1"/>
  <c r="AX47" i="17" s="1"/>
  <c r="AY47" i="17" s="1"/>
  <c r="AZ47" i="17" s="1"/>
  <c r="BC47" i="17"/>
  <c r="BD52" i="17"/>
  <c r="BE52" i="17" s="1"/>
  <c r="BF52" i="17" s="1"/>
  <c r="BG52" i="17" s="1"/>
  <c r="BH52" i="17" s="1"/>
  <c r="AU52" i="17"/>
  <c r="AW52" i="17" s="1"/>
  <c r="AX52" i="17" s="1"/>
  <c r="AY52" i="17" s="1"/>
  <c r="AZ52" i="17" s="1"/>
  <c r="BD54" i="17"/>
  <c r="BE54" i="17" s="1"/>
  <c r="BF54" i="17" s="1"/>
  <c r="BG54" i="17" s="1"/>
  <c r="BH54" i="17" s="1"/>
  <c r="AU54" i="17"/>
  <c r="AW54" i="17" s="1"/>
  <c r="AX54" i="17" s="1"/>
  <c r="AY54" i="17" s="1"/>
  <c r="AZ54" i="17" s="1"/>
  <c r="BD56" i="17"/>
  <c r="BE56" i="17" s="1"/>
  <c r="BF56" i="17" s="1"/>
  <c r="BG56" i="17" s="1"/>
  <c r="BH56" i="17" s="1"/>
  <c r="AU56" i="17"/>
  <c r="AW56" i="17" s="1"/>
  <c r="AX56" i="17" s="1"/>
  <c r="AY56" i="17" s="1"/>
  <c r="AZ56" i="17" s="1"/>
  <c r="BD58" i="17"/>
  <c r="BE58" i="17" s="1"/>
  <c r="BF58" i="17" s="1"/>
  <c r="BG58" i="17" s="1"/>
  <c r="BH58" i="17" s="1"/>
  <c r="AU58" i="17"/>
  <c r="BD60" i="17"/>
  <c r="BE60" i="17" s="1"/>
  <c r="BF60" i="17" s="1"/>
  <c r="BG60" i="17" s="1"/>
  <c r="BH60" i="17" s="1"/>
  <c r="AU60" i="17"/>
  <c r="AW60" i="17" s="1"/>
  <c r="AX60" i="17" s="1"/>
  <c r="AY60" i="17" s="1"/>
  <c r="AZ60" i="17" s="1"/>
  <c r="BD62" i="17"/>
  <c r="BE62" i="17" s="1"/>
  <c r="BF62" i="17" s="1"/>
  <c r="BG62" i="17" s="1"/>
  <c r="BH62" i="17" s="1"/>
  <c r="AU62" i="17"/>
  <c r="AW62" i="17" s="1"/>
  <c r="AX62" i="17" s="1"/>
  <c r="AY62" i="17" s="1"/>
  <c r="AZ62" i="17" s="1"/>
  <c r="BD64" i="17"/>
  <c r="BE64" i="17" s="1"/>
  <c r="BF64" i="17" s="1"/>
  <c r="BG64" i="17" s="1"/>
  <c r="BH64" i="17" s="1"/>
  <c r="AU64" i="17"/>
  <c r="BI64" i="17"/>
  <c r="BD69" i="17"/>
  <c r="BE69" i="17" s="1"/>
  <c r="BF69" i="17" s="1"/>
  <c r="BG69" i="17" s="1"/>
  <c r="BH69" i="17" s="1"/>
  <c r="AU69" i="17"/>
  <c r="AW69" i="17" s="1"/>
  <c r="AX69" i="17" s="1"/>
  <c r="AY69" i="17" s="1"/>
  <c r="AZ69" i="17" s="1"/>
  <c r="BI69" i="17"/>
  <c r="BC70" i="17"/>
  <c r="BD73" i="17"/>
  <c r="BE73" i="17" s="1"/>
  <c r="BF73" i="17" s="1"/>
  <c r="BG73" i="17" s="1"/>
  <c r="BH73" i="17" s="1"/>
  <c r="AU73" i="17"/>
  <c r="AW73" i="17" s="1"/>
  <c r="AX73" i="17" s="1"/>
  <c r="AY73" i="17" s="1"/>
  <c r="AZ73" i="17" s="1"/>
  <c r="BI73" i="17"/>
  <c r="BI83" i="17"/>
  <c r="AV83" i="17"/>
  <c r="AW83" i="17" s="1"/>
  <c r="AX83" i="17" s="1"/>
  <c r="AY83" i="17" s="1"/>
  <c r="AZ83" i="17" s="1"/>
  <c r="BD83" i="17"/>
  <c r="BE83" i="17" s="1"/>
  <c r="BF83" i="17" s="1"/>
  <c r="BG83" i="17" s="1"/>
  <c r="BH83" i="17" s="1"/>
  <c r="BC83" i="17"/>
  <c r="BI103" i="17"/>
  <c r="AV103" i="17"/>
  <c r="BD103" i="17"/>
  <c r="BE103" i="17" s="1"/>
  <c r="BF103" i="17" s="1"/>
  <c r="BG103" i="17" s="1"/>
  <c r="BH103" i="17" s="1"/>
  <c r="AU103" i="17"/>
  <c r="BC103" i="17"/>
  <c r="BI106" i="17"/>
  <c r="AV106" i="17"/>
  <c r="BD106" i="17"/>
  <c r="BE106" i="17" s="1"/>
  <c r="BF106" i="17" s="1"/>
  <c r="BG106" i="17" s="1"/>
  <c r="BH106" i="17" s="1"/>
  <c r="AU106" i="17"/>
  <c r="BC106" i="17"/>
  <c r="BD26" i="17"/>
  <c r="BE26" i="17" s="1"/>
  <c r="BF26" i="17" s="1"/>
  <c r="BG26" i="17" s="1"/>
  <c r="BH26" i="17" s="1"/>
  <c r="AU26" i="17"/>
  <c r="AW26" i="17" s="1"/>
  <c r="AX26" i="17" s="1"/>
  <c r="AY26" i="17" s="1"/>
  <c r="AZ26" i="17" s="1"/>
  <c r="BC26" i="17"/>
  <c r="BD35" i="17"/>
  <c r="BE35" i="17" s="1"/>
  <c r="BF35" i="17" s="1"/>
  <c r="BG35" i="17" s="1"/>
  <c r="BH35" i="17" s="1"/>
  <c r="AU35" i="17"/>
  <c r="AW35" i="17" s="1"/>
  <c r="AX35" i="17" s="1"/>
  <c r="AY35" i="17" s="1"/>
  <c r="AZ35" i="17" s="1"/>
  <c r="BC35" i="17"/>
  <c r="BD43" i="17"/>
  <c r="BE43" i="17" s="1"/>
  <c r="BF43" i="17" s="1"/>
  <c r="BG43" i="17" s="1"/>
  <c r="BH43" i="17" s="1"/>
  <c r="AU43" i="17"/>
  <c r="AW43" i="17" s="1"/>
  <c r="AX43" i="17" s="1"/>
  <c r="AY43" i="17" s="1"/>
  <c r="AZ43" i="17" s="1"/>
  <c r="BC43" i="17"/>
  <c r="BD50" i="17"/>
  <c r="BE50" i="17" s="1"/>
  <c r="BF50" i="17" s="1"/>
  <c r="BG50" i="17" s="1"/>
  <c r="BH50" i="17" s="1"/>
  <c r="AU50" i="17"/>
  <c r="BI45" i="17"/>
  <c r="AU79" i="17"/>
  <c r="BI89" i="17"/>
  <c r="AV89" i="17"/>
  <c r="BD89" i="17"/>
  <c r="BE89" i="17" s="1"/>
  <c r="BF89" i="17" s="1"/>
  <c r="BG89" i="17" s="1"/>
  <c r="BH89" i="17" s="1"/>
  <c r="BC89" i="17"/>
  <c r="AU89" i="17"/>
  <c r="BI113" i="17"/>
  <c r="AV113" i="17"/>
  <c r="BD113" i="17"/>
  <c r="BE113" i="17" s="1"/>
  <c r="BF113" i="17" s="1"/>
  <c r="BG113" i="17" s="1"/>
  <c r="BH113" i="17" s="1"/>
  <c r="AU113" i="17"/>
  <c r="BC113" i="17"/>
  <c r="BI95" i="17"/>
  <c r="AV95" i="17"/>
  <c r="BD95" i="17"/>
  <c r="BE95" i="17" s="1"/>
  <c r="BF95" i="17" s="1"/>
  <c r="BG95" i="17" s="1"/>
  <c r="BH95" i="17" s="1"/>
  <c r="AU95" i="17"/>
  <c r="BI99" i="17"/>
  <c r="AV99" i="17"/>
  <c r="BD99" i="17"/>
  <c r="BE99" i="17" s="1"/>
  <c r="BF99" i="17" s="1"/>
  <c r="BG99" i="17" s="1"/>
  <c r="BH99" i="17" s="1"/>
  <c r="AU99" i="17"/>
  <c r="BI104" i="17"/>
  <c r="AV104" i="17"/>
  <c r="BD104" i="17"/>
  <c r="BE104" i="17" s="1"/>
  <c r="BF104" i="17" s="1"/>
  <c r="BG104" i="17" s="1"/>
  <c r="BH104" i="17" s="1"/>
  <c r="AU104" i="17"/>
  <c r="BC104" i="17"/>
  <c r="BI107" i="17"/>
  <c r="AV107" i="17"/>
  <c r="BD107" i="17"/>
  <c r="BE107" i="17" s="1"/>
  <c r="BF107" i="17" s="1"/>
  <c r="BG107" i="17" s="1"/>
  <c r="BH107" i="17" s="1"/>
  <c r="AU107" i="17"/>
  <c r="BC107" i="17"/>
  <c r="BI50" i="17"/>
  <c r="BI52" i="17"/>
  <c r="BI54" i="17"/>
  <c r="BI56" i="17"/>
  <c r="BI58" i="17"/>
  <c r="BI60" i="17"/>
  <c r="BI62" i="17"/>
  <c r="BI77" i="17"/>
  <c r="AV77" i="17"/>
  <c r="BD77" i="17"/>
  <c r="BE77" i="17" s="1"/>
  <c r="BF77" i="17" s="1"/>
  <c r="BG77" i="17" s="1"/>
  <c r="BH77" i="17" s="1"/>
  <c r="AU77" i="17"/>
  <c r="BI93" i="17"/>
  <c r="AV93" i="17"/>
  <c r="BD93" i="17"/>
  <c r="BE93" i="17" s="1"/>
  <c r="BF93" i="17" s="1"/>
  <c r="BG93" i="17" s="1"/>
  <c r="BH93" i="17" s="1"/>
  <c r="AU93" i="17"/>
  <c r="BI97" i="17"/>
  <c r="AV97" i="17"/>
  <c r="BD97" i="17"/>
  <c r="BE97" i="17" s="1"/>
  <c r="BF97" i="17" s="1"/>
  <c r="BG97" i="17" s="1"/>
  <c r="BH97" i="17" s="1"/>
  <c r="AU97" i="17"/>
  <c r="BI101" i="17"/>
  <c r="AV101" i="17"/>
  <c r="BD101" i="17"/>
  <c r="BE101" i="17" s="1"/>
  <c r="BF101" i="17" s="1"/>
  <c r="BG101" i="17" s="1"/>
  <c r="BH101" i="17" s="1"/>
  <c r="AU101" i="17"/>
  <c r="BC101" i="17"/>
  <c r="BD65" i="17"/>
  <c r="BE65" i="17" s="1"/>
  <c r="BF65" i="17" s="1"/>
  <c r="BG65" i="17" s="1"/>
  <c r="BH65" i="17" s="1"/>
  <c r="AU65" i="17"/>
  <c r="BI65" i="17"/>
  <c r="BD74" i="17"/>
  <c r="BE74" i="17" s="1"/>
  <c r="BF74" i="17" s="1"/>
  <c r="BG74" i="17" s="1"/>
  <c r="BH74" i="17" s="1"/>
  <c r="AU74" i="17"/>
  <c r="BI74" i="17"/>
  <c r="BD23" i="17"/>
  <c r="BE23" i="17" s="1"/>
  <c r="BF23" i="17" s="1"/>
  <c r="BG23" i="17" s="1"/>
  <c r="BH23" i="17" s="1"/>
  <c r="AU23" i="17"/>
  <c r="BC23" i="17"/>
  <c r="BD29" i="17"/>
  <c r="BE29" i="17" s="1"/>
  <c r="BF29" i="17" s="1"/>
  <c r="BG29" i="17" s="1"/>
  <c r="BH29" i="17" s="1"/>
  <c r="AU29" i="17"/>
  <c r="BC29" i="17"/>
  <c r="BD37" i="17"/>
  <c r="BE37" i="17" s="1"/>
  <c r="BF37" i="17" s="1"/>
  <c r="BG37" i="17" s="1"/>
  <c r="BH37" i="17" s="1"/>
  <c r="AU37" i="17"/>
  <c r="BD41" i="17"/>
  <c r="BE41" i="17" s="1"/>
  <c r="BF41" i="17" s="1"/>
  <c r="BG41" i="17" s="1"/>
  <c r="BH41" i="17" s="1"/>
  <c r="AU41" i="17"/>
  <c r="BC41" i="17"/>
  <c r="BD49" i="17"/>
  <c r="BE49" i="17" s="1"/>
  <c r="BF49" i="17" s="1"/>
  <c r="BG49" i="17" s="1"/>
  <c r="BH49" i="17" s="1"/>
  <c r="AU49" i="17"/>
  <c r="BD51" i="17"/>
  <c r="BE51" i="17" s="1"/>
  <c r="BF51" i="17" s="1"/>
  <c r="BG51" i="17" s="1"/>
  <c r="BH51" i="17" s="1"/>
  <c r="AU51" i="17"/>
  <c r="AW51" i="17" s="1"/>
  <c r="AX51" i="17" s="1"/>
  <c r="AY51" i="17" s="1"/>
  <c r="AZ51" i="17" s="1"/>
  <c r="BD55" i="17"/>
  <c r="BE55" i="17" s="1"/>
  <c r="BF55" i="17" s="1"/>
  <c r="BG55" i="17" s="1"/>
  <c r="BH55" i="17" s="1"/>
  <c r="AU55" i="17"/>
  <c r="AW55" i="17" s="1"/>
  <c r="AX55" i="17" s="1"/>
  <c r="AY55" i="17" s="1"/>
  <c r="AZ55" i="17" s="1"/>
  <c r="BD57" i="17"/>
  <c r="BE57" i="17" s="1"/>
  <c r="BF57" i="17" s="1"/>
  <c r="BG57" i="17" s="1"/>
  <c r="BH57" i="17" s="1"/>
  <c r="AU57" i="17"/>
  <c r="BD59" i="17"/>
  <c r="BE59" i="17" s="1"/>
  <c r="BF59" i="17" s="1"/>
  <c r="BG59" i="17" s="1"/>
  <c r="BH59" i="17" s="1"/>
  <c r="AU59" i="17"/>
  <c r="BD61" i="17"/>
  <c r="BE61" i="17" s="1"/>
  <c r="BF61" i="17" s="1"/>
  <c r="BG61" i="17" s="1"/>
  <c r="BH61" i="17" s="1"/>
  <c r="AU61" i="17"/>
  <c r="AW61" i="17" s="1"/>
  <c r="AX61" i="17" s="1"/>
  <c r="AY61" i="17" s="1"/>
  <c r="AZ61" i="17" s="1"/>
  <c r="BD63" i="17"/>
  <c r="BE63" i="17" s="1"/>
  <c r="BF63" i="17" s="1"/>
  <c r="BG63" i="17" s="1"/>
  <c r="BH63" i="17" s="1"/>
  <c r="AU63" i="17"/>
  <c r="AV65" i="17"/>
  <c r="BD67" i="17"/>
  <c r="BE67" i="17" s="1"/>
  <c r="BF67" i="17" s="1"/>
  <c r="BG67" i="17" s="1"/>
  <c r="BH67" i="17" s="1"/>
  <c r="AU67" i="17"/>
  <c r="BI67" i="17"/>
  <c r="BD71" i="17"/>
  <c r="BE71" i="17" s="1"/>
  <c r="BF71" i="17" s="1"/>
  <c r="BG71" i="17" s="1"/>
  <c r="BH71" i="17" s="1"/>
  <c r="AU71" i="17"/>
  <c r="AW71" i="17" s="1"/>
  <c r="AX71" i="17" s="1"/>
  <c r="AY71" i="17" s="1"/>
  <c r="AZ71" i="17" s="1"/>
  <c r="BI71" i="17"/>
  <c r="AV74" i="17"/>
  <c r="BD75" i="17"/>
  <c r="BE75" i="17" s="1"/>
  <c r="BF75" i="17" s="1"/>
  <c r="BG75" i="17" s="1"/>
  <c r="BH75" i="17" s="1"/>
  <c r="AU75" i="17"/>
  <c r="AW75" i="17" s="1"/>
  <c r="AX75" i="17" s="1"/>
  <c r="AY75" i="17" s="1"/>
  <c r="AZ75" i="17" s="1"/>
  <c r="BI75" i="17"/>
  <c r="BI81" i="17"/>
  <c r="AV81" i="17"/>
  <c r="BD81" i="17"/>
  <c r="BE81" i="17" s="1"/>
  <c r="BF81" i="17" s="1"/>
  <c r="BG81" i="17" s="1"/>
  <c r="BH81" i="17" s="1"/>
  <c r="AU81" i="17"/>
  <c r="BI85" i="17"/>
  <c r="AV85" i="17"/>
  <c r="BD85" i="17"/>
  <c r="BE85" i="17" s="1"/>
  <c r="BF85" i="17" s="1"/>
  <c r="BG85" i="17" s="1"/>
  <c r="BH85" i="17" s="1"/>
  <c r="BC85" i="17"/>
  <c r="AU85" i="17"/>
  <c r="BI111" i="17"/>
  <c r="AV111" i="17"/>
  <c r="BD111" i="17"/>
  <c r="BE111" i="17" s="1"/>
  <c r="BF111" i="17" s="1"/>
  <c r="BG111" i="17" s="1"/>
  <c r="BH111" i="17" s="1"/>
  <c r="AU111" i="17"/>
  <c r="BC111" i="17"/>
  <c r="BD46" i="17"/>
  <c r="BE46" i="17" s="1"/>
  <c r="BF46" i="17" s="1"/>
  <c r="BG46" i="17" s="1"/>
  <c r="BH46" i="17" s="1"/>
  <c r="AU46" i="17"/>
  <c r="BD70" i="17"/>
  <c r="BE70" i="17" s="1"/>
  <c r="BF70" i="17" s="1"/>
  <c r="BG70" i="17" s="1"/>
  <c r="BH70" i="17" s="1"/>
  <c r="AU70" i="17"/>
  <c r="AW70" i="17" s="1"/>
  <c r="AX70" i="17" s="1"/>
  <c r="AY70" i="17" s="1"/>
  <c r="AZ70" i="17" s="1"/>
  <c r="BI70" i="17"/>
  <c r="BD33" i="17"/>
  <c r="BE33" i="17" s="1"/>
  <c r="BF33" i="17" s="1"/>
  <c r="BG33" i="17" s="1"/>
  <c r="BH33" i="17" s="1"/>
  <c r="AU33" i="17"/>
  <c r="AW33" i="17" s="1"/>
  <c r="AX33" i="17" s="1"/>
  <c r="AY33" i="17" s="1"/>
  <c r="AZ33" i="17" s="1"/>
  <c r="BC33" i="17"/>
  <c r="BC37" i="17"/>
  <c r="BD45" i="17"/>
  <c r="BE45" i="17" s="1"/>
  <c r="BF45" i="17" s="1"/>
  <c r="BG45" i="17" s="1"/>
  <c r="BH45" i="17" s="1"/>
  <c r="AU45" i="17"/>
  <c r="AV46" i="17"/>
  <c r="BD53" i="17"/>
  <c r="BE53" i="17" s="1"/>
  <c r="BF53" i="17" s="1"/>
  <c r="BG53" i="17" s="1"/>
  <c r="BH53" i="17" s="1"/>
  <c r="AU53" i="17"/>
  <c r="BI21" i="17"/>
  <c r="BI26" i="17"/>
  <c r="BI31" i="17"/>
  <c r="BI35" i="17"/>
  <c r="BI39" i="17"/>
  <c r="BI43" i="17"/>
  <c r="BI47" i="17"/>
  <c r="BI80" i="17"/>
  <c r="AV80" i="17"/>
  <c r="AW80" i="17" s="1"/>
  <c r="AX80" i="17" s="1"/>
  <c r="AY80" i="17" s="1"/>
  <c r="AZ80" i="17" s="1"/>
  <c r="BD80" i="17"/>
  <c r="BE80" i="17" s="1"/>
  <c r="BF80" i="17" s="1"/>
  <c r="BG80" i="17" s="1"/>
  <c r="BH80" i="17" s="1"/>
  <c r="BC95" i="17"/>
  <c r="BC99" i="17"/>
  <c r="BI102" i="17"/>
  <c r="AV102" i="17"/>
  <c r="BD102" i="17"/>
  <c r="BE102" i="17" s="1"/>
  <c r="BF102" i="17" s="1"/>
  <c r="BG102" i="17" s="1"/>
  <c r="BH102" i="17" s="1"/>
  <c r="AU102" i="17"/>
  <c r="BC102" i="17"/>
  <c r="BI105" i="17"/>
  <c r="AV105" i="17"/>
  <c r="BD105" i="17"/>
  <c r="BE105" i="17" s="1"/>
  <c r="BF105" i="17" s="1"/>
  <c r="BG105" i="17" s="1"/>
  <c r="BH105" i="17" s="1"/>
  <c r="AU105" i="17"/>
  <c r="BC105" i="17"/>
  <c r="BI78" i="17"/>
  <c r="AV78" i="17"/>
  <c r="AW78" i="17" s="1"/>
  <c r="AX78" i="17" s="1"/>
  <c r="AY78" i="17" s="1"/>
  <c r="AZ78" i="17" s="1"/>
  <c r="BI82" i="17"/>
  <c r="AV82" i="17"/>
  <c r="AW82" i="17" s="1"/>
  <c r="AX82" i="17" s="1"/>
  <c r="AY82" i="17" s="1"/>
  <c r="AZ82" i="17" s="1"/>
  <c r="BI86" i="17"/>
  <c r="AV86" i="17"/>
  <c r="BI90" i="17"/>
  <c r="AV90" i="17"/>
  <c r="BI92" i="17"/>
  <c r="AV92" i="17"/>
  <c r="BD92" i="17"/>
  <c r="BE92" i="17" s="1"/>
  <c r="BF92" i="17" s="1"/>
  <c r="BG92" i="17" s="1"/>
  <c r="BH92" i="17" s="1"/>
  <c r="AU92" i="17"/>
  <c r="BI96" i="17"/>
  <c r="AV96" i="17"/>
  <c r="BD96" i="17"/>
  <c r="BE96" i="17" s="1"/>
  <c r="BF96" i="17" s="1"/>
  <c r="BG96" i="17" s="1"/>
  <c r="BH96" i="17" s="1"/>
  <c r="AU96" i="17"/>
  <c r="BI100" i="17"/>
  <c r="AV100" i="17"/>
  <c r="BD100" i="17"/>
  <c r="BE100" i="17" s="1"/>
  <c r="BF100" i="17" s="1"/>
  <c r="BG100" i="17" s="1"/>
  <c r="BH100" i="17" s="1"/>
  <c r="AU100" i="17"/>
  <c r="BI91" i="17"/>
  <c r="AV91" i="17"/>
  <c r="BD91" i="17"/>
  <c r="BE91" i="17" s="1"/>
  <c r="BF91" i="17" s="1"/>
  <c r="BG91" i="17" s="1"/>
  <c r="BH91" i="17" s="1"/>
  <c r="BI108" i="17"/>
  <c r="AV108" i="17"/>
  <c r="BD108" i="17"/>
  <c r="BE108" i="17" s="1"/>
  <c r="BF108" i="17" s="1"/>
  <c r="BG108" i="17" s="1"/>
  <c r="BH108" i="17" s="1"/>
  <c r="AU108" i="17"/>
  <c r="BI110" i="17"/>
  <c r="AV110" i="17"/>
  <c r="BD110" i="17"/>
  <c r="BE110" i="17" s="1"/>
  <c r="BF110" i="17" s="1"/>
  <c r="BG110" i="17" s="1"/>
  <c r="BH110" i="17" s="1"/>
  <c r="AU110" i="17"/>
  <c r="BI112" i="17"/>
  <c r="AV112" i="17"/>
  <c r="BD112" i="17"/>
  <c r="BE112" i="17" s="1"/>
  <c r="BF112" i="17" s="1"/>
  <c r="BG112" i="17" s="1"/>
  <c r="BH112" i="17" s="1"/>
  <c r="AU112" i="17"/>
  <c r="BI114" i="17"/>
  <c r="AV114" i="17"/>
  <c r="BD114" i="17"/>
  <c r="BE114" i="17" s="1"/>
  <c r="BF114" i="17" s="1"/>
  <c r="BG114" i="17" s="1"/>
  <c r="BH114" i="17" s="1"/>
  <c r="AU114" i="17"/>
  <c r="AU91" i="17"/>
  <c r="BI84" i="17"/>
  <c r="AV84" i="17"/>
  <c r="AW84" i="17" s="1"/>
  <c r="AX84" i="17" s="1"/>
  <c r="AY84" i="17" s="1"/>
  <c r="AZ84" i="17" s="1"/>
  <c r="BI88" i="17"/>
  <c r="AV88" i="17"/>
  <c r="BI94" i="17"/>
  <c r="AV94" i="17"/>
  <c r="BD94" i="17"/>
  <c r="BE94" i="17" s="1"/>
  <c r="BF94" i="17" s="1"/>
  <c r="BG94" i="17" s="1"/>
  <c r="BH94" i="17" s="1"/>
  <c r="AU94" i="17"/>
  <c r="BI98" i="17"/>
  <c r="AV98" i="17"/>
  <c r="BD98" i="17"/>
  <c r="BE98" i="17" s="1"/>
  <c r="BF98" i="17" s="1"/>
  <c r="BG98" i="17" s="1"/>
  <c r="BH98" i="17" s="1"/>
  <c r="AU98" i="17"/>
  <c r="BC108" i="17"/>
  <c r="BC110" i="17"/>
  <c r="BC112" i="17"/>
  <c r="BC114" i="17"/>
  <c r="Z5" i="17"/>
  <c r="BA5" i="17" s="1"/>
  <c r="Z6" i="17"/>
  <c r="BA6" i="17" s="1"/>
  <c r="Z7" i="17"/>
  <c r="BA7" i="17" s="1"/>
  <c r="Z8" i="17"/>
  <c r="BA8" i="17" s="1"/>
  <c r="Z9" i="17"/>
  <c r="BA9" i="17" s="1"/>
  <c r="Z10" i="17"/>
  <c r="BA10" i="17" s="1"/>
  <c r="Z11" i="17"/>
  <c r="BA11" i="17" s="1"/>
  <c r="Z17" i="17"/>
  <c r="BA17" i="17" s="1"/>
  <c r="Z18" i="17"/>
  <c r="BA18" i="17" s="1"/>
  <c r="Z19" i="17"/>
  <c r="BA19" i="17" s="1"/>
  <c r="AW41" i="17" l="1"/>
  <c r="AX41" i="17" s="1"/>
  <c r="AY41" i="17" s="1"/>
  <c r="AZ41" i="17" s="1"/>
  <c r="AW64" i="17"/>
  <c r="AX64" i="17" s="1"/>
  <c r="AY64" i="17" s="1"/>
  <c r="AZ64" i="17" s="1"/>
  <c r="AW37" i="17"/>
  <c r="AX37" i="17" s="1"/>
  <c r="AY37" i="17" s="1"/>
  <c r="AZ37" i="17" s="1"/>
  <c r="AW45" i="17"/>
  <c r="AX45" i="17" s="1"/>
  <c r="AY45" i="17" s="1"/>
  <c r="AZ45" i="17" s="1"/>
  <c r="AW67" i="17"/>
  <c r="AX67" i="17" s="1"/>
  <c r="AY67" i="17" s="1"/>
  <c r="AZ67" i="17" s="1"/>
  <c r="AW57" i="17"/>
  <c r="AX57" i="17" s="1"/>
  <c r="AY57" i="17" s="1"/>
  <c r="AZ57" i="17" s="1"/>
  <c r="AW90" i="17"/>
  <c r="AX90" i="17" s="1"/>
  <c r="AY90" i="17" s="1"/>
  <c r="AZ90" i="17" s="1"/>
  <c r="AW98" i="17"/>
  <c r="AX98" i="17" s="1"/>
  <c r="AY98" i="17" s="1"/>
  <c r="AZ98" i="17" s="1"/>
  <c r="AW114" i="17"/>
  <c r="AX114" i="17" s="1"/>
  <c r="AY114" i="17" s="1"/>
  <c r="AZ114" i="17" s="1"/>
  <c r="AW110" i="17"/>
  <c r="AX110" i="17" s="1"/>
  <c r="AY110" i="17" s="1"/>
  <c r="AZ110" i="17" s="1"/>
  <c r="AW102" i="17"/>
  <c r="AX102" i="17" s="1"/>
  <c r="AY102" i="17" s="1"/>
  <c r="AZ102" i="17" s="1"/>
  <c r="AW46" i="17"/>
  <c r="AX46" i="17" s="1"/>
  <c r="AY46" i="17" s="1"/>
  <c r="AZ46" i="17" s="1"/>
  <c r="AW86" i="17"/>
  <c r="AX86" i="17" s="1"/>
  <c r="AY86" i="17" s="1"/>
  <c r="AZ86" i="17" s="1"/>
  <c r="AW63" i="17"/>
  <c r="AX63" i="17" s="1"/>
  <c r="AY63" i="17" s="1"/>
  <c r="AZ63" i="17" s="1"/>
  <c r="AW99" i="17"/>
  <c r="AX99" i="17" s="1"/>
  <c r="AY99" i="17" s="1"/>
  <c r="AZ99" i="17" s="1"/>
  <c r="AW89" i="17"/>
  <c r="AX89" i="17" s="1"/>
  <c r="AY89" i="17" s="1"/>
  <c r="AZ89" i="17" s="1"/>
  <c r="AW103" i="17"/>
  <c r="AX103" i="17" s="1"/>
  <c r="AY103" i="17" s="1"/>
  <c r="AZ103" i="17" s="1"/>
  <c r="AW109" i="17"/>
  <c r="AX109" i="17" s="1"/>
  <c r="AY109" i="17" s="1"/>
  <c r="AZ109" i="17" s="1"/>
  <c r="AW50" i="17"/>
  <c r="AX50" i="17" s="1"/>
  <c r="AY50" i="17" s="1"/>
  <c r="AZ50" i="17" s="1"/>
  <c r="AW36" i="17"/>
  <c r="AX36" i="17" s="1"/>
  <c r="AY36" i="17" s="1"/>
  <c r="AZ36" i="17" s="1"/>
  <c r="AW49" i="17"/>
  <c r="AX49" i="17" s="1"/>
  <c r="AY49" i="17" s="1"/>
  <c r="AZ49" i="17" s="1"/>
  <c r="AW53" i="17"/>
  <c r="AX53" i="17" s="1"/>
  <c r="AY53" i="17" s="1"/>
  <c r="AZ53" i="17" s="1"/>
  <c r="AW88" i="17"/>
  <c r="AX88" i="17" s="1"/>
  <c r="AY88" i="17" s="1"/>
  <c r="AZ88" i="17" s="1"/>
  <c r="AW59" i="17"/>
  <c r="AX59" i="17" s="1"/>
  <c r="AY59" i="17" s="1"/>
  <c r="AZ59" i="17" s="1"/>
  <c r="AW40" i="17"/>
  <c r="AX40" i="17" s="1"/>
  <c r="AY40" i="17" s="1"/>
  <c r="AZ40" i="17" s="1"/>
  <c r="AW32" i="17"/>
  <c r="AX32" i="17" s="1"/>
  <c r="AY32" i="17" s="1"/>
  <c r="AZ32" i="17" s="1"/>
  <c r="AW97" i="17"/>
  <c r="AX97" i="17" s="1"/>
  <c r="AY97" i="17" s="1"/>
  <c r="AZ97" i="17" s="1"/>
  <c r="AW58" i="17"/>
  <c r="AX58" i="17" s="1"/>
  <c r="AY58" i="17" s="1"/>
  <c r="AZ58" i="17" s="1"/>
  <c r="AW48" i="17"/>
  <c r="AX48" i="17" s="1"/>
  <c r="AY48" i="17" s="1"/>
  <c r="AZ48" i="17" s="1"/>
  <c r="AW68" i="17"/>
  <c r="AX68" i="17" s="1"/>
  <c r="AY68" i="17" s="1"/>
  <c r="AZ68" i="17" s="1"/>
  <c r="AW42" i="17"/>
  <c r="AX42" i="17" s="1"/>
  <c r="AY42" i="17" s="1"/>
  <c r="AZ42" i="17" s="1"/>
  <c r="AW87" i="17"/>
  <c r="AX87" i="17" s="1"/>
  <c r="AY87" i="17" s="1"/>
  <c r="AZ87" i="17" s="1"/>
  <c r="AW77" i="17"/>
  <c r="AX77" i="17" s="1"/>
  <c r="AY77" i="17" s="1"/>
  <c r="AZ77" i="17" s="1"/>
  <c r="AW106" i="17"/>
  <c r="AX106" i="17" s="1"/>
  <c r="AY106" i="17" s="1"/>
  <c r="AZ106" i="17" s="1"/>
  <c r="AW96" i="17"/>
  <c r="AX96" i="17" s="1"/>
  <c r="AY96" i="17" s="1"/>
  <c r="AZ96" i="17" s="1"/>
  <c r="AW85" i="17"/>
  <c r="AX85" i="17" s="1"/>
  <c r="AY85" i="17" s="1"/>
  <c r="AZ85" i="17" s="1"/>
  <c r="AW104" i="17"/>
  <c r="AX104" i="17" s="1"/>
  <c r="AY104" i="17" s="1"/>
  <c r="AZ104" i="17" s="1"/>
  <c r="AW95" i="17"/>
  <c r="AX95" i="17" s="1"/>
  <c r="AY95" i="17" s="1"/>
  <c r="AZ95" i="17" s="1"/>
  <c r="AW113" i="17"/>
  <c r="AX113" i="17" s="1"/>
  <c r="AY113" i="17" s="1"/>
  <c r="AZ113" i="17" s="1"/>
  <c r="AW24" i="17"/>
  <c r="AX24" i="17" s="1"/>
  <c r="AY24" i="17" s="1"/>
  <c r="AZ24" i="17" s="1"/>
  <c r="AW29" i="17"/>
  <c r="AX29" i="17" s="1"/>
  <c r="AY29" i="17" s="1"/>
  <c r="AZ29" i="17" s="1"/>
  <c r="AW23" i="17"/>
  <c r="AX23" i="17" s="1"/>
  <c r="AY23" i="17" s="1"/>
  <c r="AZ23" i="17" s="1"/>
  <c r="AW65" i="17"/>
  <c r="AX65" i="17" s="1"/>
  <c r="AY65" i="17" s="1"/>
  <c r="AZ65" i="17" s="1"/>
  <c r="AW30" i="17"/>
  <c r="AX30" i="17" s="1"/>
  <c r="AY30" i="17" s="1"/>
  <c r="AZ30" i="17" s="1"/>
  <c r="AW20" i="17"/>
  <c r="AX20" i="17" s="1"/>
  <c r="AY20" i="17" s="1"/>
  <c r="AZ20" i="17" s="1"/>
  <c r="AW34" i="17"/>
  <c r="AX34" i="17" s="1"/>
  <c r="AY34" i="17" s="1"/>
  <c r="AZ34" i="17" s="1"/>
  <c r="AW44" i="17"/>
  <c r="AX44" i="17" s="1"/>
  <c r="AY44" i="17" s="1"/>
  <c r="AZ44" i="17" s="1"/>
  <c r="AW28" i="17"/>
  <c r="AX28" i="17" s="1"/>
  <c r="AY28" i="17" s="1"/>
  <c r="AZ28" i="17" s="1"/>
  <c r="AW72" i="17"/>
  <c r="AX72" i="17" s="1"/>
  <c r="AY72" i="17" s="1"/>
  <c r="AZ72" i="17" s="1"/>
  <c r="AW100" i="17"/>
  <c r="AX100" i="17" s="1"/>
  <c r="AY100" i="17" s="1"/>
  <c r="AZ100" i="17" s="1"/>
  <c r="AW92" i="17"/>
  <c r="AX92" i="17" s="1"/>
  <c r="AY92" i="17" s="1"/>
  <c r="AZ92" i="17" s="1"/>
  <c r="AW105" i="17"/>
  <c r="AX105" i="17" s="1"/>
  <c r="AY105" i="17" s="1"/>
  <c r="AZ105" i="17" s="1"/>
  <c r="AW111" i="17"/>
  <c r="AX111" i="17" s="1"/>
  <c r="AY111" i="17" s="1"/>
  <c r="AZ111" i="17" s="1"/>
  <c r="AW101" i="17"/>
  <c r="AX101" i="17" s="1"/>
  <c r="AY101" i="17" s="1"/>
  <c r="AZ101" i="17" s="1"/>
  <c r="AW93" i="17"/>
  <c r="AX93" i="17" s="1"/>
  <c r="AY93" i="17" s="1"/>
  <c r="AZ93" i="17" s="1"/>
  <c r="AW79" i="17"/>
  <c r="AX79" i="17" s="1"/>
  <c r="AY79" i="17" s="1"/>
  <c r="AZ79" i="17" s="1"/>
  <c r="AW38" i="17"/>
  <c r="AX38" i="17" s="1"/>
  <c r="AY38" i="17" s="1"/>
  <c r="AZ38" i="17" s="1"/>
  <c r="AW22" i="17"/>
  <c r="AX22" i="17" s="1"/>
  <c r="AY22" i="17" s="1"/>
  <c r="AZ22" i="17" s="1"/>
  <c r="AW94" i="17"/>
  <c r="AX94" i="17" s="1"/>
  <c r="AY94" i="17" s="1"/>
  <c r="AZ94" i="17" s="1"/>
  <c r="AW91" i="17"/>
  <c r="AX91" i="17" s="1"/>
  <c r="AY91" i="17" s="1"/>
  <c r="AZ91" i="17" s="1"/>
  <c r="AW112" i="17"/>
  <c r="AX112" i="17" s="1"/>
  <c r="AY112" i="17" s="1"/>
  <c r="AZ112" i="17" s="1"/>
  <c r="AW108" i="17"/>
  <c r="AX108" i="17" s="1"/>
  <c r="AY108" i="17" s="1"/>
  <c r="AZ108" i="17" s="1"/>
  <c r="AW81" i="17"/>
  <c r="AX81" i="17" s="1"/>
  <c r="AY81" i="17" s="1"/>
  <c r="AZ81" i="17" s="1"/>
  <c r="AW74" i="17"/>
  <c r="AX74" i="17" s="1"/>
  <c r="AY74" i="17" s="1"/>
  <c r="AZ74" i="17" s="1"/>
  <c r="AW107" i="17"/>
  <c r="AX107" i="17" s="1"/>
  <c r="AY107" i="17" s="1"/>
  <c r="AZ107" i="17" s="1"/>
  <c r="AW76" i="17"/>
  <c r="AX76" i="17" s="1"/>
  <c r="AY76" i="17" s="1"/>
  <c r="AZ76" i="17" s="1"/>
  <c r="Y5" i="17"/>
  <c r="Y6" i="17"/>
  <c r="Y7" i="17"/>
  <c r="Y8" i="17"/>
  <c r="Y9" i="17"/>
  <c r="Y10" i="17"/>
  <c r="Y18" i="17"/>
  <c r="Y19" i="17"/>
  <c r="Y3" i="17"/>
  <c r="Z3" i="17"/>
  <c r="BA3" i="17" s="1"/>
  <c r="BC7" i="17" l="1"/>
  <c r="BD7" i="17"/>
  <c r="BE7" i="17" s="1"/>
  <c r="BF7" i="17" s="1"/>
  <c r="BG7" i="17" s="1"/>
  <c r="BH7" i="17" s="1"/>
  <c r="BI7" i="17"/>
  <c r="AV7" i="17"/>
  <c r="AU7" i="17"/>
  <c r="BC11" i="17"/>
  <c r="BD11" i="17"/>
  <c r="BE11" i="17" s="1"/>
  <c r="BF11" i="17" s="1"/>
  <c r="BG11" i="17" s="1"/>
  <c r="BH11" i="17" s="1"/>
  <c r="BI11" i="17"/>
  <c r="AU11" i="17"/>
  <c r="AV11" i="17"/>
  <c r="BC19" i="17"/>
  <c r="BD19" i="17"/>
  <c r="BE19" i="17" s="1"/>
  <c r="BF19" i="17" s="1"/>
  <c r="BG19" i="17" s="1"/>
  <c r="BH19" i="17" s="1"/>
  <c r="BI19" i="17"/>
  <c r="AV19" i="17"/>
  <c r="AU19" i="17"/>
  <c r="BC10" i="17"/>
  <c r="BD10" i="17"/>
  <c r="BE10" i="17" s="1"/>
  <c r="BF10" i="17" s="1"/>
  <c r="BG10" i="17" s="1"/>
  <c r="BH10" i="17" s="1"/>
  <c r="BI10" i="17"/>
  <c r="AU10" i="17"/>
  <c r="AV10" i="17"/>
  <c r="BC6" i="17"/>
  <c r="BD6" i="17"/>
  <c r="BE6" i="17" s="1"/>
  <c r="BF6" i="17" s="1"/>
  <c r="BG6" i="17" s="1"/>
  <c r="BH6" i="17" s="1"/>
  <c r="BI6" i="17"/>
  <c r="AV6" i="17"/>
  <c r="AU6" i="17"/>
  <c r="BC18" i="17"/>
  <c r="BD18" i="17"/>
  <c r="BE18" i="17" s="1"/>
  <c r="BF18" i="17" s="1"/>
  <c r="BG18" i="17" s="1"/>
  <c r="BH18" i="17" s="1"/>
  <c r="BI18" i="17"/>
  <c r="AU18" i="17"/>
  <c r="AV18" i="17"/>
  <c r="BC9" i="17"/>
  <c r="BD9" i="17"/>
  <c r="BE9" i="17" s="1"/>
  <c r="BF9" i="17" s="1"/>
  <c r="BG9" i="17" s="1"/>
  <c r="BH9" i="17" s="1"/>
  <c r="BI9" i="17"/>
  <c r="AV9" i="17"/>
  <c r="AU9" i="17"/>
  <c r="BC5" i="17"/>
  <c r="BD5" i="17"/>
  <c r="BE5" i="17" s="1"/>
  <c r="BF5" i="17" s="1"/>
  <c r="BG5" i="17" s="1"/>
  <c r="BH5" i="17" s="1"/>
  <c r="BI5" i="17"/>
  <c r="AV5" i="17"/>
  <c r="AU5" i="17"/>
  <c r="BC17" i="17"/>
  <c r="BD17" i="17"/>
  <c r="BE17" i="17" s="1"/>
  <c r="BF17" i="17" s="1"/>
  <c r="BG17" i="17" s="1"/>
  <c r="BH17" i="17" s="1"/>
  <c r="BI17" i="17"/>
  <c r="AV17" i="17"/>
  <c r="AU17" i="17"/>
  <c r="BC8" i="17"/>
  <c r="BD8" i="17"/>
  <c r="BE8" i="17" s="1"/>
  <c r="BF8" i="17" s="1"/>
  <c r="BG8" i="17" s="1"/>
  <c r="BH8" i="17" s="1"/>
  <c r="BI8" i="17"/>
  <c r="AU8" i="17"/>
  <c r="AV8" i="17"/>
  <c r="BC3" i="17"/>
  <c r="AV3" i="17"/>
  <c r="AU3" i="17"/>
  <c r="BI3" i="17"/>
  <c r="BD3" i="17"/>
  <c r="BE3" i="17" s="1"/>
  <c r="BF3" i="17" s="1"/>
  <c r="BG3" i="17" s="1"/>
  <c r="BH3" i="17" s="1"/>
  <c r="AW9" i="17" l="1"/>
  <c r="AX9" i="17" s="1"/>
  <c r="AY9" i="17" s="1"/>
  <c r="AZ9" i="17" s="1"/>
  <c r="AW3" i="17"/>
  <c r="AX3" i="17" s="1"/>
  <c r="AY3" i="17" s="1"/>
  <c r="AZ3" i="17" s="1"/>
  <c r="AW11" i="17"/>
  <c r="AX11" i="17" s="1"/>
  <c r="AY11" i="17" s="1"/>
  <c r="AZ11" i="17" s="1"/>
  <c r="AW5" i="17"/>
  <c r="AX5" i="17" s="1"/>
  <c r="AY5" i="17" s="1"/>
  <c r="AZ5" i="17" s="1"/>
  <c r="AW18" i="17"/>
  <c r="AX18" i="17" s="1"/>
  <c r="AY18" i="17" s="1"/>
  <c r="AZ18" i="17" s="1"/>
  <c r="AW6" i="17"/>
  <c r="AX6" i="17" s="1"/>
  <c r="AY6" i="17" s="1"/>
  <c r="AZ6" i="17" s="1"/>
  <c r="AW7" i="17"/>
  <c r="AX7" i="17" s="1"/>
  <c r="AY7" i="17" s="1"/>
  <c r="AZ7" i="17" s="1"/>
  <c r="AW8" i="17"/>
  <c r="AX8" i="17" s="1"/>
  <c r="AY8" i="17" s="1"/>
  <c r="AZ8" i="17" s="1"/>
  <c r="AW17" i="17"/>
  <c r="AX17" i="17" s="1"/>
  <c r="AY17" i="17" s="1"/>
  <c r="AZ17" i="17" s="1"/>
  <c r="AW10" i="17"/>
  <c r="AX10" i="17" s="1"/>
  <c r="AY10" i="17" s="1"/>
  <c r="AZ10" i="17" s="1"/>
  <c r="AW19" i="17"/>
  <c r="AX19" i="17" s="1"/>
  <c r="AY19" i="17" s="1"/>
  <c r="AZ19" i="17" s="1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1. Arrecife rocoso
2. Arrecife coralino
3. Pastos marinos
4. Fondo arenoso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Indicar nombre del buzo compañero de fondo y de invertebrados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Categorias:
1. Buzo errante
2. Censo arrecifal
3. Censo Pelagico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numero del transecto en campo por sitio y por buzo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1. somero
2. intermedio
3. profundo</t>
        </r>
      </text>
    </comment>
  </commentList>
</comments>
</file>

<file path=xl/sharedStrings.xml><?xml version="1.0" encoding="utf-8"?>
<sst xmlns="http://schemas.openxmlformats.org/spreadsheetml/2006/main" count="6190" uniqueCount="1469">
  <si>
    <t>cm</t>
  </si>
  <si>
    <t>0-5</t>
  </si>
  <si>
    <t>6-10</t>
  </si>
  <si>
    <t>11-15</t>
  </si>
  <si>
    <t>16-20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</si>
  <si>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</si>
  <si>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</si>
  <si>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</si>
  <si>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</si>
  <si>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</si>
  <si>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</si>
  <si>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</si>
  <si>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</si>
  <si>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101-125</t>
  </si>
  <si>
    <t>126-150</t>
  </si>
  <si>
    <t>151-175</t>
  </si>
  <si>
    <t>176-200</t>
  </si>
  <si>
    <t>201-250</t>
  </si>
  <si>
    <t>250-300</t>
  </si>
  <si>
    <t>301-350</t>
  </si>
  <si>
    <t>700</t>
  </si>
  <si>
    <t>Área de conservación</t>
  </si>
  <si>
    <t>Localidad</t>
  </si>
  <si>
    <t>Sitio</t>
  </si>
  <si>
    <t>Buzo</t>
  </si>
  <si>
    <t>Fecha</t>
  </si>
  <si>
    <t>Año</t>
  </si>
  <si>
    <t>Visibilidad</t>
  </si>
  <si>
    <t>Código</t>
  </si>
  <si>
    <t>Especie</t>
  </si>
  <si>
    <t>Total</t>
  </si>
  <si>
    <t>a</t>
  </si>
  <si>
    <t>b</t>
  </si>
  <si>
    <t>Biomasa</t>
  </si>
  <si>
    <t>Biomasa (g/m2)</t>
  </si>
  <si>
    <t>Biomasa (Kg/Ha)</t>
  </si>
  <si>
    <t>Biomasa (tn/ha)</t>
  </si>
  <si>
    <t>Densidad</t>
  </si>
  <si>
    <t>NT</t>
  </si>
  <si>
    <t>IUCN</t>
  </si>
  <si>
    <t>cpu</t>
  </si>
  <si>
    <t>Canthigaster punctatissima</t>
  </si>
  <si>
    <t>Depredador</t>
  </si>
  <si>
    <t>LC</t>
  </si>
  <si>
    <t>lno</t>
  </si>
  <si>
    <t>Lutjanus novemfasciatus</t>
  </si>
  <si>
    <t>Depredador Tope</t>
  </si>
  <si>
    <t>ost</t>
  </si>
  <si>
    <t>Ophioblennius steindachneri</t>
  </si>
  <si>
    <t>Herbívoro</t>
  </si>
  <si>
    <t>rbi</t>
  </si>
  <si>
    <t>Rypticus bicolor</t>
  </si>
  <si>
    <t>sps</t>
  </si>
  <si>
    <t>Serranus psittacinus</t>
  </si>
  <si>
    <t>slac</t>
  </si>
  <si>
    <t>Synodus lacertinus</t>
  </si>
  <si>
    <t>cox</t>
  </si>
  <si>
    <t>Cirrhitichthys oxycephalus</t>
  </si>
  <si>
    <t>NE</t>
  </si>
  <si>
    <t>jni</t>
  </si>
  <si>
    <t>Johnrandallia nigrirostris</t>
  </si>
  <si>
    <t>kel</t>
  </si>
  <si>
    <t>Kyphosus elegans</t>
  </si>
  <si>
    <t>pna</t>
  </si>
  <si>
    <t>Pseudobalistes naufragium</t>
  </si>
  <si>
    <t>chu</t>
  </si>
  <si>
    <t>Chaetodon humeralis</t>
  </si>
  <si>
    <t>sgh</t>
  </si>
  <si>
    <t>Scarus ghobban</t>
  </si>
  <si>
    <t>sfl</t>
  </si>
  <si>
    <t>Stegastes flavilatus</t>
  </si>
  <si>
    <t>cbr</t>
  </si>
  <si>
    <t>Calamus brachysomus</t>
  </si>
  <si>
    <t>hch</t>
  </si>
  <si>
    <t>Halichoeres chierchiae</t>
  </si>
  <si>
    <t>sve</t>
  </si>
  <si>
    <t>Sufflamen verres</t>
  </si>
  <si>
    <t>oxa</t>
  </si>
  <si>
    <t>Odontoscion xanthops</t>
  </si>
  <si>
    <t>Planctívoro</t>
  </si>
  <si>
    <t>ssu</t>
  </si>
  <si>
    <t>Sargocentron suborbitalis</t>
  </si>
  <si>
    <t>sac</t>
  </si>
  <si>
    <t>Stegastes acapulcoensis</t>
  </si>
  <si>
    <t>lar</t>
  </si>
  <si>
    <t>Lutjanus argentiventris</t>
  </si>
  <si>
    <t>hni</t>
  </si>
  <si>
    <t>Halichoeres nicholsi</t>
  </si>
  <si>
    <t>mbre</t>
  </si>
  <si>
    <t>Malacanthus brevirostris</t>
  </si>
  <si>
    <t>mal</t>
  </si>
  <si>
    <t>Malacoctenus</t>
  </si>
  <si>
    <t>paz</t>
  </si>
  <si>
    <t>Plagiotremus azaleus</t>
  </si>
  <si>
    <t>atr</t>
  </si>
  <si>
    <t>Abudefduf troschelii</t>
  </si>
  <si>
    <t>ccab</t>
  </si>
  <si>
    <t>Caranx caballus</t>
  </si>
  <si>
    <t>ado</t>
  </si>
  <si>
    <t>Apogon dovii</t>
  </si>
  <si>
    <t>hma</t>
  </si>
  <si>
    <t>Haemulon maculicauda</t>
  </si>
  <si>
    <t>tlu</t>
  </si>
  <si>
    <t>Thalassoma lucasanum</t>
  </si>
  <si>
    <t>cat</t>
  </si>
  <si>
    <t>Chromis atrilobata</t>
  </si>
  <si>
    <t>Apogon pacificus</t>
  </si>
  <si>
    <t>pvi</t>
  </si>
  <si>
    <t>pzo</t>
  </si>
  <si>
    <t>Pomacanthus zonipectus</t>
  </si>
  <si>
    <t>Rhinobatos productus</t>
  </si>
  <si>
    <t>spe</t>
  </si>
  <si>
    <t>Scarus perrico</t>
  </si>
  <si>
    <t>sru</t>
  </si>
  <si>
    <t>Scarus rubroviolaceus</t>
  </si>
  <si>
    <t>smy</t>
  </si>
  <si>
    <t>Scorpaena mystes</t>
  </si>
  <si>
    <t>dho</t>
  </si>
  <si>
    <t>Diodon holocanthus</t>
  </si>
  <si>
    <t>ene</t>
  </si>
  <si>
    <t>Echidna nebulosa</t>
  </si>
  <si>
    <t>aaf</t>
  </si>
  <si>
    <t>Alphestes afer</t>
  </si>
  <si>
    <t>mle</t>
  </si>
  <si>
    <t>Muraena lentiginosa</t>
  </si>
  <si>
    <t>hgu</t>
  </si>
  <si>
    <t>Hoplopagrus guentherii</t>
  </si>
  <si>
    <t>Cre</t>
  </si>
  <si>
    <t>Dho</t>
  </si>
  <si>
    <t>Gsp</t>
  </si>
  <si>
    <t>Gnathanodon speciosus</t>
  </si>
  <si>
    <t>Gpa</t>
  </si>
  <si>
    <t>Gymnothorax panamensis</t>
  </si>
  <si>
    <t>Hpa</t>
  </si>
  <si>
    <t>Holacanthus passer</t>
  </si>
  <si>
    <t>Mba</t>
  </si>
  <si>
    <t>Microspathodon bairdii</t>
  </si>
  <si>
    <t>Mdo</t>
  </si>
  <si>
    <t>Microspathodon dorsalis</t>
  </si>
  <si>
    <t>Mle</t>
  </si>
  <si>
    <t>Pna</t>
  </si>
  <si>
    <t>Smy</t>
  </si>
  <si>
    <t>EN</t>
  </si>
  <si>
    <t>Sac</t>
  </si>
  <si>
    <t>Slac</t>
  </si>
  <si>
    <t>Hni</t>
  </si>
  <si>
    <t>Sru</t>
  </si>
  <si>
    <t>Bdi</t>
  </si>
  <si>
    <t>Bodianus diplotaenia</t>
  </si>
  <si>
    <t>Chu</t>
  </si>
  <si>
    <t>Fco</t>
  </si>
  <si>
    <t>Fistularia commersonii</t>
  </si>
  <si>
    <t>Hch</t>
  </si>
  <si>
    <t>Lar</t>
  </si>
  <si>
    <t>Sfl</t>
  </si>
  <si>
    <t>Sve</t>
  </si>
  <si>
    <t>Cri</t>
  </si>
  <si>
    <t>Cirrhitus rivulatus</t>
  </si>
  <si>
    <t>Spe</t>
  </si>
  <si>
    <t>Cpu</t>
  </si>
  <si>
    <t>Cox</t>
  </si>
  <si>
    <t>Cpa</t>
  </si>
  <si>
    <t>Cephalopholis panamensis</t>
  </si>
  <si>
    <t>Hst</t>
  </si>
  <si>
    <t>Haemulon steindachneri</t>
  </si>
  <si>
    <t>Hno</t>
  </si>
  <si>
    <t>Halichoeres notospilus</t>
  </si>
  <si>
    <t>Sgh</t>
  </si>
  <si>
    <t>Tlu</t>
  </si>
  <si>
    <t>Cat</t>
  </si>
  <si>
    <t>Kel</t>
  </si>
  <si>
    <t>Sps</t>
  </si>
  <si>
    <t>Ppa</t>
  </si>
  <si>
    <t>Parastichopus parvimensis</t>
  </si>
  <si>
    <t>VU</t>
  </si>
  <si>
    <t>Epu</t>
  </si>
  <si>
    <t>Elacatinus punticulatus</t>
  </si>
  <si>
    <t>Ssu</t>
  </si>
  <si>
    <t>Hma</t>
  </si>
  <si>
    <t>Hdi</t>
  </si>
  <si>
    <t>Halichoeres dispilus</t>
  </si>
  <si>
    <t>Apa</t>
  </si>
  <si>
    <t>Atr</t>
  </si>
  <si>
    <t>Bpo</t>
  </si>
  <si>
    <t>Balistes polylepis</t>
  </si>
  <si>
    <t>Cbr</t>
  </si>
  <si>
    <t>Cca</t>
  </si>
  <si>
    <t>Calotomus carolinus</t>
  </si>
  <si>
    <t>Hsc</t>
  </si>
  <si>
    <t>Haemulon scudderi</t>
  </si>
  <si>
    <t>Hgu</t>
  </si>
  <si>
    <t>Jni</t>
  </si>
  <si>
    <t>Kan</t>
  </si>
  <si>
    <t>Kyphosus analogus</t>
  </si>
  <si>
    <t>Lgu</t>
  </si>
  <si>
    <t>Lutjanus guttatus</t>
  </si>
  <si>
    <t>Lin</t>
  </si>
  <si>
    <t>Lutjanus inermis</t>
  </si>
  <si>
    <t>Lno</t>
  </si>
  <si>
    <t>Ost</t>
  </si>
  <si>
    <t>Microlepidotus brevipinnis</t>
  </si>
  <si>
    <t>Paz</t>
  </si>
  <si>
    <t>Ado</t>
  </si>
  <si>
    <t>Mlei</t>
  </si>
  <si>
    <t>Myripristis leiognathus</t>
  </si>
  <si>
    <t>Pzo</t>
  </si>
  <si>
    <t>Rbi</t>
  </si>
  <si>
    <t>Uha</t>
  </si>
  <si>
    <t>Urolophus halleri</t>
  </si>
  <si>
    <t>Ccab</t>
  </si>
  <si>
    <t>Ene</t>
  </si>
  <si>
    <t>Elacatinus sp.</t>
  </si>
  <si>
    <t>Eaf</t>
  </si>
  <si>
    <t>Elops affinis</t>
  </si>
  <si>
    <t>DD</t>
  </si>
  <si>
    <t>Ela</t>
  </si>
  <si>
    <t>Epinephelus labriformis</t>
  </si>
  <si>
    <t>Mbe</t>
  </si>
  <si>
    <t>Myripristis berndti</t>
  </si>
  <si>
    <t>Pco</t>
  </si>
  <si>
    <t>Paranthias colonus</t>
  </si>
  <si>
    <t>Sla</t>
  </si>
  <si>
    <t>Seriola lalandi</t>
  </si>
  <si>
    <t>Tob</t>
  </si>
  <si>
    <t>Triaenodon obesus</t>
  </si>
  <si>
    <t>Asc</t>
  </si>
  <si>
    <t>Aluterus scriptus</t>
  </si>
  <si>
    <t>Uco</t>
  </si>
  <si>
    <t>Urobatis concentricus</t>
  </si>
  <si>
    <t>Sphyrna sp.</t>
  </si>
  <si>
    <t>hpa</t>
  </si>
  <si>
    <t>ela</t>
  </si>
  <si>
    <t>slo</t>
  </si>
  <si>
    <t>Sphoeroides lobatus</t>
  </si>
  <si>
    <t>gsp</t>
  </si>
  <si>
    <t>fco</t>
  </si>
  <si>
    <t>axa</t>
  </si>
  <si>
    <t>Acanthurus xanthopterus</t>
  </si>
  <si>
    <t>ach</t>
  </si>
  <si>
    <t>Aulostomus chinensis</t>
  </si>
  <si>
    <t>ksp</t>
  </si>
  <si>
    <t>Kiphosus sp.</t>
  </si>
  <si>
    <t>dhy</t>
  </si>
  <si>
    <t>Diodon hystrix</t>
  </si>
  <si>
    <t>bdi</t>
  </si>
  <si>
    <t>hdi</t>
  </si>
  <si>
    <t>cmac</t>
  </si>
  <si>
    <t>Canthidermis maculata</t>
  </si>
  <si>
    <t>cri</t>
  </si>
  <si>
    <t>gci</t>
  </si>
  <si>
    <t>Ginglymostoma cirratum</t>
  </si>
  <si>
    <t>kan</t>
  </si>
  <si>
    <t>hfl</t>
  </si>
  <si>
    <t>Haemulon flaviguttatum</t>
  </si>
  <si>
    <t>cre</t>
  </si>
  <si>
    <t>Chilomycterus reticulatus</t>
  </si>
  <si>
    <t>mba</t>
  </si>
  <si>
    <t>bpo</t>
  </si>
  <si>
    <t>sri</t>
  </si>
  <si>
    <t>Seriola rivoliana</t>
  </si>
  <si>
    <t>pla</t>
  </si>
  <si>
    <t>Prionurus laticlavius</t>
  </si>
  <si>
    <t>Dhy</t>
  </si>
  <si>
    <t>mdo</t>
  </si>
  <si>
    <t>hst</t>
  </si>
  <si>
    <t>Nicholsina denticulata</t>
  </si>
  <si>
    <t>ahis</t>
  </si>
  <si>
    <t>Arothron hispidus</t>
  </si>
  <si>
    <t>Axa</t>
  </si>
  <si>
    <t>slew</t>
  </si>
  <si>
    <t>cpa</t>
  </si>
  <si>
    <t>hno</t>
  </si>
  <si>
    <t>epu</t>
  </si>
  <si>
    <t>hsc</t>
  </si>
  <si>
    <t>lgu</t>
  </si>
  <si>
    <t>lin</t>
  </si>
  <si>
    <t>mbrev</t>
  </si>
  <si>
    <t>mlei</t>
  </si>
  <si>
    <t>elac</t>
  </si>
  <si>
    <t>mbe</t>
  </si>
  <si>
    <t>pco</t>
  </si>
  <si>
    <t>tob</t>
  </si>
  <si>
    <t>asc</t>
  </si>
  <si>
    <t>sphy</t>
  </si>
  <si>
    <t>Sphyrna lewini</t>
  </si>
  <si>
    <t>Buceo errante</t>
  </si>
  <si>
    <t>Codigo</t>
  </si>
  <si>
    <t>Grupo</t>
  </si>
  <si>
    <t>aco</t>
  </si>
  <si>
    <t>Abudefduf concolor</t>
  </si>
  <si>
    <t>PK</t>
  </si>
  <si>
    <t>aatra</t>
  </si>
  <si>
    <t>Acanthemblemaria atrata</t>
  </si>
  <si>
    <t>aha</t>
  </si>
  <si>
    <t>Acanthemblemaria hancocki</t>
  </si>
  <si>
    <t>ani</t>
  </si>
  <si>
    <t>Acanthurus nigricans</t>
  </si>
  <si>
    <t>HM</t>
  </si>
  <si>
    <t>atri</t>
  </si>
  <si>
    <t>Acanthurus triostegus</t>
  </si>
  <si>
    <t>HD</t>
  </si>
  <si>
    <t>ana</t>
  </si>
  <si>
    <t>Aetobatus narinari</t>
  </si>
  <si>
    <t>IN</t>
  </si>
  <si>
    <t>aci</t>
  </si>
  <si>
    <t>Alectis ciliaris</t>
  </si>
  <si>
    <t>PS</t>
  </si>
  <si>
    <t>aim</t>
  </si>
  <si>
    <t>Alphestes immaculatus</t>
  </si>
  <si>
    <t>amu</t>
  </si>
  <si>
    <t>Alphestes multiguttatus</t>
  </si>
  <si>
    <t>amo</t>
  </si>
  <si>
    <t>Aluterus monocerus</t>
  </si>
  <si>
    <t>aca</t>
  </si>
  <si>
    <t>Anisotremus caesius</t>
  </si>
  <si>
    <t>ain</t>
  </si>
  <si>
    <t>Anisotremus interruptus</t>
  </si>
  <si>
    <t>ata</t>
  </si>
  <si>
    <t>Anisotremus taeniatus</t>
  </si>
  <si>
    <t>aat</t>
  </si>
  <si>
    <t>Apogon atradorsatus</t>
  </si>
  <si>
    <t>are</t>
  </si>
  <si>
    <t>Apogon retrosella</t>
  </si>
  <si>
    <t>ame</t>
  </si>
  <si>
    <t>Arothron meleagris</t>
  </si>
  <si>
    <t>acoc</t>
  </si>
  <si>
    <t>Axoclinus cocoensis</t>
  </si>
  <si>
    <t>OM</t>
  </si>
  <si>
    <t>bel</t>
  </si>
  <si>
    <t>Belonidae</t>
  </si>
  <si>
    <t>bma</t>
  </si>
  <si>
    <t>Bothus mancus</t>
  </si>
  <si>
    <t>cdu</t>
  </si>
  <si>
    <t>Cantherhines dumerilii</t>
  </si>
  <si>
    <t>ccan</t>
  </si>
  <si>
    <t>Caranx caninus</t>
  </si>
  <si>
    <t>clu</t>
  </si>
  <si>
    <t>Caranx lugubris</t>
  </si>
  <si>
    <t>cme</t>
  </si>
  <si>
    <t>Caranx melampygus</t>
  </si>
  <si>
    <t>cse</t>
  </si>
  <si>
    <t>Caranx sexfasciatus</t>
  </si>
  <si>
    <t>cli</t>
  </si>
  <si>
    <t>Carcharhinus limbatus</t>
  </si>
  <si>
    <t>czo</t>
  </si>
  <si>
    <t>Chaetodipterus zonatus</t>
  </si>
  <si>
    <t>cch</t>
  </si>
  <si>
    <t>Chanos chanos</t>
  </si>
  <si>
    <t>cma</t>
  </si>
  <si>
    <t>Ctenochaetus marginatus</t>
  </si>
  <si>
    <t>dlo</t>
  </si>
  <si>
    <t>Dasyatis longa</t>
  </si>
  <si>
    <t>dde</t>
  </si>
  <si>
    <t>Dermatolepis dermatolepis</t>
  </si>
  <si>
    <t>ebi</t>
  </si>
  <si>
    <t>Elagatis bipinnulata</t>
  </si>
  <si>
    <t>eli</t>
  </si>
  <si>
    <t>Euthynnus lineatus</t>
  </si>
  <si>
    <t>gcu</t>
  </si>
  <si>
    <t>Galeocerdo cuvier</t>
  </si>
  <si>
    <t>gca</t>
  </si>
  <si>
    <t>Gymnothorax castaneus</t>
  </si>
  <si>
    <t>gdo</t>
  </si>
  <si>
    <t>Gymnothorax dovii</t>
  </si>
  <si>
    <t>gfl</t>
  </si>
  <si>
    <t>Gymnothorax flavimarginatus</t>
  </si>
  <si>
    <t>hse</t>
  </si>
  <si>
    <t>Haemulon sexfasciatum</t>
  </si>
  <si>
    <t>had</t>
  </si>
  <si>
    <t>Halichoeres adustus</t>
  </si>
  <si>
    <t>hdis</t>
  </si>
  <si>
    <t>Halichoeres discolor</t>
  </si>
  <si>
    <t>hme</t>
  </si>
  <si>
    <t>Halichoeres melanotis</t>
  </si>
  <si>
    <t>hcr</t>
  </si>
  <si>
    <t>Heteropriacanthus cruentatus</t>
  </si>
  <si>
    <t>lara</t>
  </si>
  <si>
    <t>Lutjanus aratus</t>
  </si>
  <si>
    <t>ljo</t>
  </si>
  <si>
    <t>Lutjanus jordani</t>
  </si>
  <si>
    <t>lvi</t>
  </si>
  <si>
    <t>Lutjanus viridis</t>
  </si>
  <si>
    <t>mzo</t>
  </si>
  <si>
    <t>Malacoctenus zonifer</t>
  </si>
  <si>
    <t>mni</t>
  </si>
  <si>
    <t>Melichthys niger</t>
  </si>
  <si>
    <t>mvi</t>
  </si>
  <si>
    <t>Melichthys vidua</t>
  </si>
  <si>
    <t>mcu</t>
  </si>
  <si>
    <t>Mugil curema</t>
  </si>
  <si>
    <t>mde</t>
  </si>
  <si>
    <t>Mulloidichthys dentatus</t>
  </si>
  <si>
    <t>mar</t>
  </si>
  <si>
    <t>Muraena argus</t>
  </si>
  <si>
    <t>mol</t>
  </si>
  <si>
    <t>Mycteroperca olfax</t>
  </si>
  <si>
    <t>nta</t>
  </si>
  <si>
    <t>Novaculichthys taeniourus</t>
  </si>
  <si>
    <t>ome</t>
  </si>
  <si>
    <t>Ostracion meleagris</t>
  </si>
  <si>
    <t>par</t>
  </si>
  <si>
    <t>Pareques sp</t>
  </si>
  <si>
    <t>ppu</t>
  </si>
  <si>
    <t>Prionurus punctatus</t>
  </si>
  <si>
    <t>pcar</t>
  </si>
  <si>
    <t>Prognathodes carlhubbsi</t>
  </si>
  <si>
    <t>pgr</t>
  </si>
  <si>
    <t>Pseudupeneus grandisquamis</t>
  </si>
  <si>
    <t>rty</t>
  </si>
  <si>
    <t>Rhincodon typus</t>
  </si>
  <si>
    <t>rni</t>
  </si>
  <si>
    <t>Rypticus nigripinnis</t>
  </si>
  <si>
    <t>sco</t>
  </si>
  <si>
    <t>Scarus compressus</t>
  </si>
  <si>
    <t>ssp</t>
  </si>
  <si>
    <t>Scorpaena sp.</t>
  </si>
  <si>
    <t>soc</t>
  </si>
  <si>
    <t>Sectator ocyurus</t>
  </si>
  <si>
    <t>stic</t>
  </si>
  <si>
    <t>Serranus tico</t>
  </si>
  <si>
    <t>sid</t>
  </si>
  <si>
    <t>Sphyraena idiastes</t>
  </si>
  <si>
    <t>sqe</t>
  </si>
  <si>
    <t>Sphyraena qenie</t>
  </si>
  <si>
    <t>sar</t>
  </si>
  <si>
    <t>Stegastes arcifrons</t>
  </si>
  <si>
    <t>sba</t>
  </si>
  <si>
    <t>Stegastes baldwini</t>
  </si>
  <si>
    <t>sbe</t>
  </si>
  <si>
    <t>Stegastes beebei</t>
  </si>
  <si>
    <t>ser</t>
  </si>
  <si>
    <t>Stegastes rectrifaenum</t>
  </si>
  <si>
    <t>sban</t>
  </si>
  <si>
    <t>tme</t>
  </si>
  <si>
    <t>Taeniura meyeni</t>
  </si>
  <si>
    <t>tgr</t>
  </si>
  <si>
    <t>Thalassoma grammaticum</t>
  </si>
  <si>
    <t>tal</t>
  </si>
  <si>
    <t>Thunnus albacares</t>
  </si>
  <si>
    <t>trh</t>
  </si>
  <si>
    <t>Trachinotus rhodopus</t>
  </si>
  <si>
    <t>tst</t>
  </si>
  <si>
    <t>Trachinotus stilbe</t>
  </si>
  <si>
    <t>uhe</t>
  </si>
  <si>
    <t>Uraspis helvola</t>
  </si>
  <si>
    <t>xme</t>
  </si>
  <si>
    <t>Xanthichthys mento</t>
  </si>
  <si>
    <t>zco</t>
  </si>
  <si>
    <t>Zanclus cornutus</t>
  </si>
  <si>
    <t>Quén asignó el GF</t>
  </si>
  <si>
    <t>Nombre del grupo</t>
  </si>
  <si>
    <t>A.Beita</t>
  </si>
  <si>
    <t>gme</t>
  </si>
  <si>
    <t>Gymnothorax meleagris</t>
  </si>
  <si>
    <t>G.Arias</t>
  </si>
  <si>
    <t>cga</t>
  </si>
  <si>
    <t>Carcharhinus galapagensis</t>
  </si>
  <si>
    <t>Stethojulis bandanensis</t>
  </si>
  <si>
    <t>tpu</t>
  </si>
  <si>
    <t>Thalassoma purpureum</t>
  </si>
  <si>
    <t>ble</t>
  </si>
  <si>
    <t>Bothus leopardinus</t>
  </si>
  <si>
    <t>dex</t>
  </si>
  <si>
    <t>Doryrhamphus excisus</t>
  </si>
  <si>
    <t>Pareques viola</t>
  </si>
  <si>
    <t>Planktivores</t>
  </si>
  <si>
    <t>Macroalgae feeders</t>
  </si>
  <si>
    <t>Invertebrivores</t>
  </si>
  <si>
    <t>Omnivores</t>
  </si>
  <si>
    <t>Piscivores</t>
  </si>
  <si>
    <t>Detritivores</t>
  </si>
  <si>
    <t>Ablennes hians</t>
  </si>
  <si>
    <t>GF (Quimbayo/Roff)</t>
  </si>
  <si>
    <t>GF abrev. (Quimbayo/Roff)</t>
  </si>
  <si>
    <t>Genus</t>
  </si>
  <si>
    <t>Family</t>
  </si>
  <si>
    <t>Orden</t>
  </si>
  <si>
    <t>Clase</t>
  </si>
  <si>
    <t>Muraena</t>
  </si>
  <si>
    <t>Muraenidae</t>
  </si>
  <si>
    <t>Anguilliformes</t>
  </si>
  <si>
    <t>Actinopterygii</t>
  </si>
  <si>
    <t>Vertebrata</t>
  </si>
  <si>
    <t>Gymnothorax</t>
  </si>
  <si>
    <t>Myripristis</t>
  </si>
  <si>
    <t>Holocentridae</t>
  </si>
  <si>
    <t>Beryciformes</t>
  </si>
  <si>
    <t>Sargocentron</t>
  </si>
  <si>
    <t>Mugil</t>
  </si>
  <si>
    <t>Mugilidae</t>
  </si>
  <si>
    <t>Mugiliformes</t>
  </si>
  <si>
    <t>Prionurus</t>
  </si>
  <si>
    <t>Acanthuridae</t>
  </si>
  <si>
    <t>Perciformes</t>
  </si>
  <si>
    <t>Melichthys</t>
  </si>
  <si>
    <t>Balistidae</t>
  </si>
  <si>
    <t>Tetraodontiformes</t>
  </si>
  <si>
    <t>Plagiotremus</t>
  </si>
  <si>
    <t>Blenniidae</t>
  </si>
  <si>
    <t>Ophioblennius</t>
  </si>
  <si>
    <t>Gnathanodon</t>
  </si>
  <si>
    <t>Carangidae</t>
  </si>
  <si>
    <t>Seriola</t>
  </si>
  <si>
    <t>Uraspis</t>
  </si>
  <si>
    <t>Johnrandallia</t>
  </si>
  <si>
    <t>Chaetodontidae</t>
  </si>
  <si>
    <t>Prognathodes</t>
  </si>
  <si>
    <t>Haemulon</t>
  </si>
  <si>
    <t>Haemulidae</t>
  </si>
  <si>
    <t>Kyphosus</t>
  </si>
  <si>
    <t>Kyphosidae</t>
  </si>
  <si>
    <t>Kyphosus sp.</t>
  </si>
  <si>
    <t>Novaculichthys</t>
  </si>
  <si>
    <t>Labridae</t>
  </si>
  <si>
    <t>Halichoeres</t>
  </si>
  <si>
    <t>Thalassoma</t>
  </si>
  <si>
    <t>Labrisomidae</t>
  </si>
  <si>
    <t>Lutjanus</t>
  </si>
  <si>
    <t>Lutjanidae</t>
  </si>
  <si>
    <t>Malacanthus</t>
  </si>
  <si>
    <t>Malacanthidae</t>
  </si>
  <si>
    <t>Mulloidichthys</t>
  </si>
  <si>
    <t>Mullidae</t>
  </si>
  <si>
    <t>Pseudupeneus</t>
  </si>
  <si>
    <t>Sphyraena</t>
  </si>
  <si>
    <t>Phyraenidae</t>
  </si>
  <si>
    <t>Holacanthus</t>
  </si>
  <si>
    <t>Pomacanthidae</t>
  </si>
  <si>
    <t>Pomacanthus</t>
  </si>
  <si>
    <t>Abudefduf</t>
  </si>
  <si>
    <t>Pomacentridae</t>
  </si>
  <si>
    <t>Microspathodon</t>
  </si>
  <si>
    <t>Stegastes</t>
  </si>
  <si>
    <t>Heteropriacanthus</t>
  </si>
  <si>
    <t>Priacanthidae</t>
  </si>
  <si>
    <t>Scarus</t>
  </si>
  <si>
    <t>Scaridae</t>
  </si>
  <si>
    <t>Odontoscion</t>
  </si>
  <si>
    <t>Sciaenidae</t>
  </si>
  <si>
    <t>Thunnus</t>
  </si>
  <si>
    <t>Scombridae</t>
  </si>
  <si>
    <t>Mycteroperca</t>
  </si>
  <si>
    <t>Serranidae</t>
  </si>
  <si>
    <t>Paranthias</t>
  </si>
  <si>
    <t>Rypticus</t>
  </si>
  <si>
    <t>Serranus</t>
  </si>
  <si>
    <t>Zanclus</t>
  </si>
  <si>
    <t>Zanclidae</t>
  </si>
  <si>
    <t>Acanthurus</t>
  </si>
  <si>
    <t>Ctenochaetus</t>
  </si>
  <si>
    <t>Apogon</t>
  </si>
  <si>
    <t>Apogonidae</t>
  </si>
  <si>
    <t>Alectis</t>
  </si>
  <si>
    <t>Elagatis</t>
  </si>
  <si>
    <t>Caranx</t>
  </si>
  <si>
    <t>Acanthemblemaria</t>
  </si>
  <si>
    <t>Chaenopsidae</t>
  </si>
  <si>
    <t>Chaetodon</t>
  </si>
  <si>
    <t>Cirrhitichthys</t>
  </si>
  <si>
    <t>Cirrhitidae</t>
  </si>
  <si>
    <t>Cirrhitus</t>
  </si>
  <si>
    <t>Chaetodipterus</t>
  </si>
  <si>
    <t>Ephippidae</t>
  </si>
  <si>
    <t>Anisotremus</t>
  </si>
  <si>
    <t>Bodianus</t>
  </si>
  <si>
    <t>Chromis</t>
  </si>
  <si>
    <t>Alphestes</t>
  </si>
  <si>
    <t>Cephalopholis</t>
  </si>
  <si>
    <t>Dermatolepis</t>
  </si>
  <si>
    <t>Epinephelus</t>
  </si>
  <si>
    <t>Calamus</t>
  </si>
  <si>
    <t>Sparidae</t>
  </si>
  <si>
    <t>Axoclinus</t>
  </si>
  <si>
    <t>Tripterygiidae</t>
  </si>
  <si>
    <t>Scorpaena</t>
  </si>
  <si>
    <t>Scorpaenidae</t>
  </si>
  <si>
    <t>Scorpaeniformes</t>
  </si>
  <si>
    <t>Aulostomus</t>
  </si>
  <si>
    <t>Aulostomidae</t>
  </si>
  <si>
    <t>Syngnathiformes</t>
  </si>
  <si>
    <t>Fistularia</t>
  </si>
  <si>
    <t>Fistulariidae</t>
  </si>
  <si>
    <t>Balistes</t>
  </si>
  <si>
    <t>Canthidermis</t>
  </si>
  <si>
    <t>Pseudobalistes</t>
  </si>
  <si>
    <t>Sufflamen</t>
  </si>
  <si>
    <t>Xanthichthys</t>
  </si>
  <si>
    <t>Chilomycterus</t>
  </si>
  <si>
    <t>Diodontidae</t>
  </si>
  <si>
    <t>Diodon</t>
  </si>
  <si>
    <t>Aluterus</t>
  </si>
  <si>
    <t>Monacanthidae</t>
  </si>
  <si>
    <t>Cantherhines</t>
  </si>
  <si>
    <t>Ostracion</t>
  </si>
  <si>
    <t>Ostraciidae</t>
  </si>
  <si>
    <t>Arothron</t>
  </si>
  <si>
    <t>Tetraodontidae</t>
  </si>
  <si>
    <t>Canthigaster</t>
  </si>
  <si>
    <t>Triaenodon</t>
  </si>
  <si>
    <t>Carcharhinidae</t>
  </si>
  <si>
    <t>Carcharhiniformes</t>
  </si>
  <si>
    <t>Elasmobranchii</t>
  </si>
  <si>
    <t>Galeocerdo</t>
  </si>
  <si>
    <t>Sphyrna lewinii</t>
  </si>
  <si>
    <t>Sphyrna</t>
  </si>
  <si>
    <t>Sphyrnidae</t>
  </si>
  <si>
    <t>Carcharhinus</t>
  </si>
  <si>
    <t>Rhincodon</t>
  </si>
  <si>
    <t>Rhincodontidae</t>
  </si>
  <si>
    <t>Orectolobiformes</t>
  </si>
  <si>
    <t>Taeniura</t>
  </si>
  <si>
    <t>Dasyatidae</t>
  </si>
  <si>
    <t>Rajiformes</t>
  </si>
  <si>
    <t>Aetobatus</t>
  </si>
  <si>
    <t>Myliobatidae</t>
  </si>
  <si>
    <t>Hoplopagrus</t>
  </si>
  <si>
    <t xml:space="preserve">Echidna </t>
  </si>
  <si>
    <t>Elacatinus</t>
  </si>
  <si>
    <t>Gobiidae</t>
  </si>
  <si>
    <t>Dasyatis</t>
  </si>
  <si>
    <t>Shyrna lewinii</t>
  </si>
  <si>
    <t>Shyrna</t>
  </si>
  <si>
    <t>Sphyraenidae</t>
  </si>
  <si>
    <t>Trachinotus</t>
  </si>
  <si>
    <t>Stethojoulis bandanensis</t>
  </si>
  <si>
    <t>Stethojoulis</t>
  </si>
  <si>
    <t>Bothus</t>
  </si>
  <si>
    <t>Bothidae</t>
  </si>
  <si>
    <t>Pleuronectiformes</t>
  </si>
  <si>
    <t>Chanos</t>
  </si>
  <si>
    <t>Chanidae</t>
  </si>
  <si>
    <t>Gonorynchiformes</t>
  </si>
  <si>
    <t>Ginglymostoma</t>
  </si>
  <si>
    <t>Ginglymostomatidae</t>
  </si>
  <si>
    <t>Sphoeroides</t>
  </si>
  <si>
    <t>Nicholsina</t>
  </si>
  <si>
    <t>Gymnothorax undulatus</t>
  </si>
  <si>
    <t>Urolophus</t>
  </si>
  <si>
    <t>Urotrygonidae</t>
  </si>
  <si>
    <t>Species</t>
  </si>
  <si>
    <t>Subphyllum</t>
  </si>
  <si>
    <t>Nombre cientifico</t>
  </si>
  <si>
    <t>Nombre comun español</t>
  </si>
  <si>
    <t>nombre comun ingles</t>
  </si>
  <si>
    <t>Autor</t>
  </si>
  <si>
    <t>Nivel Trofico</t>
  </si>
  <si>
    <t>Grupo Funcional FISHBASE</t>
  </si>
  <si>
    <t>Grupo Funcional</t>
  </si>
  <si>
    <t>Grupo funcional Según Stevenson et al, 2007</t>
  </si>
  <si>
    <t>CITES</t>
  </si>
  <si>
    <t>Tendencia Poblacional</t>
  </si>
  <si>
    <t>Ahí</t>
  </si>
  <si>
    <t>Agujon/Sable</t>
  </si>
  <si>
    <t>Barred Needlefish</t>
  </si>
  <si>
    <t/>
  </si>
  <si>
    <t>Desconocida</t>
  </si>
  <si>
    <t>Aco</t>
  </si>
  <si>
    <t>Damisela parda</t>
  </si>
  <si>
    <t>Pacific night-sergeant</t>
  </si>
  <si>
    <t>Consumidor Primario</t>
  </si>
  <si>
    <t>Ade</t>
  </si>
  <si>
    <t>Abudefduf declivifrons</t>
  </si>
  <si>
    <t>Damisela Mexicana</t>
  </si>
  <si>
    <t>Mexican night-sergeant</t>
  </si>
  <si>
    <t>Mulegino</t>
  </si>
  <si>
    <t>Panamic sergeant-major</t>
  </si>
  <si>
    <t>Consumidor Secundario</t>
  </si>
  <si>
    <t>Apl</t>
  </si>
  <si>
    <t>Acanthaster plancii</t>
  </si>
  <si>
    <t>Corona de espinas</t>
  </si>
  <si>
    <t>Crown of thorns starfish</t>
  </si>
  <si>
    <t>Aba</t>
  </si>
  <si>
    <t>Acanthemblemaria balanorum</t>
  </si>
  <si>
    <t>Tubicola espinudo</t>
  </si>
  <si>
    <t>Club-head barnacle-blenny</t>
  </si>
  <si>
    <t>Acr</t>
  </si>
  <si>
    <t>Acanthemblemaria crockeri</t>
  </si>
  <si>
    <t>Tubicola cacheton</t>
  </si>
  <si>
    <t>Brown cheek barnacle-blenny</t>
  </si>
  <si>
    <t>Aha</t>
  </si>
  <si>
    <t>Tubicola hancocki</t>
  </si>
  <si>
    <t>Panamic barnacle-blenny</t>
  </si>
  <si>
    <t>Ama</t>
  </si>
  <si>
    <t>Acanthemblemaria macrospilus</t>
  </si>
  <si>
    <t>Tubicola mexicano</t>
  </si>
  <si>
    <t>Mexican barnacle-blenny</t>
  </si>
  <si>
    <t>Aso</t>
  </si>
  <si>
    <t>Acanthocybium solandri</t>
  </si>
  <si>
    <t>Wahoo</t>
  </si>
  <si>
    <t>piscívoros grandes &gt; 50 cm</t>
  </si>
  <si>
    <t>Estable</t>
  </si>
  <si>
    <t>Aac</t>
  </si>
  <si>
    <t>Acanthurus achilles</t>
  </si>
  <si>
    <t>Cirujano de Aquiles</t>
  </si>
  <si>
    <t>Achilles tang</t>
  </si>
  <si>
    <t>Ani</t>
  </si>
  <si>
    <t>Cirujano coliblanco</t>
  </si>
  <si>
    <t>Whitecheek surgeonfish</t>
  </si>
  <si>
    <t>Atri</t>
  </si>
  <si>
    <t>Cirujano reo</t>
  </si>
  <si>
    <t>Convict surgeonfish</t>
  </si>
  <si>
    <t>Cirujano aleta amarilla</t>
  </si>
  <si>
    <t>Yellowfin surgeonfish</t>
  </si>
  <si>
    <t>Ana</t>
  </si>
  <si>
    <t>Raya aguila/gavilan</t>
  </si>
  <si>
    <t>Spotted eagle ray</t>
  </si>
  <si>
    <t>Decreciendo</t>
  </si>
  <si>
    <t>Aim</t>
  </si>
  <si>
    <t>Guaseta del Pacifico</t>
  </si>
  <si>
    <t>Pacific mutton-hamlet</t>
  </si>
  <si>
    <t>Amo</t>
  </si>
  <si>
    <t>Lija barbuda</t>
  </si>
  <si>
    <t>Unicorn leatherjacket filefish</t>
  </si>
  <si>
    <t>Lija trompa</t>
  </si>
  <si>
    <t>Scrawled filefish</t>
  </si>
  <si>
    <t>Aca</t>
  </si>
  <si>
    <t>Burro mojarron</t>
  </si>
  <si>
    <t>Silver-gray grunt</t>
  </si>
  <si>
    <t>Ada</t>
  </si>
  <si>
    <t>Anisotremus davidsonii</t>
  </si>
  <si>
    <t>Sargo</t>
  </si>
  <si>
    <t>Ain</t>
  </si>
  <si>
    <t>Burro bacoco</t>
  </si>
  <si>
    <t>Burrito grunt</t>
  </si>
  <si>
    <t>Ata</t>
  </si>
  <si>
    <t>Burro bandera</t>
  </si>
  <si>
    <t>Panamic porkfish</t>
  </si>
  <si>
    <t>piscívoros pequeños &lt; 50 cm</t>
  </si>
  <si>
    <t>Aat</t>
  </si>
  <si>
    <t>Cardernal puntas negras</t>
  </si>
  <si>
    <t>Blacktip cardinalfish</t>
  </si>
  <si>
    <t>Aatr</t>
  </si>
  <si>
    <t>Apogon atricaudus</t>
  </si>
  <si>
    <t xml:space="preserve">Cardernal  </t>
  </si>
  <si>
    <t>Plain cardinalfish</t>
  </si>
  <si>
    <t>Cardenal colimanchado</t>
  </si>
  <si>
    <t>Tailspot cardinalfish</t>
  </si>
  <si>
    <t>Agu</t>
  </si>
  <si>
    <t>Apogon guadalupensis</t>
  </si>
  <si>
    <t>Cardenal mexicano</t>
  </si>
  <si>
    <t>Guadalupe cardinalfish</t>
  </si>
  <si>
    <t>Cardenal rosado</t>
  </si>
  <si>
    <t>Pink cardinalfish</t>
  </si>
  <si>
    <t>Are</t>
  </si>
  <si>
    <t>Cardenal de Cortes</t>
  </si>
  <si>
    <t>Bar-spot cardinalfish</t>
  </si>
  <si>
    <t>Ainc</t>
  </si>
  <si>
    <t>Arbacia incisa</t>
  </si>
  <si>
    <t>Ahis</t>
  </si>
  <si>
    <t>Botete verde</t>
  </si>
  <si>
    <t>White-spotted puffer</t>
  </si>
  <si>
    <t>Ame</t>
  </si>
  <si>
    <t>Botete negro</t>
  </si>
  <si>
    <t>Guineafowl puffer</t>
  </si>
  <si>
    <t>Acar</t>
  </si>
  <si>
    <t>Asteropsis carinifera</t>
  </si>
  <si>
    <t>Amau</t>
  </si>
  <si>
    <t>Atrina maura</t>
  </si>
  <si>
    <t>Apu</t>
  </si>
  <si>
    <t>Astropyga pulvinata</t>
  </si>
  <si>
    <t>Ach</t>
  </si>
  <si>
    <t>Trompeta china</t>
  </si>
  <si>
    <t>Chinese trumpetfish</t>
  </si>
  <si>
    <t>Ahir</t>
  </si>
  <si>
    <t>Azurina hirundo</t>
  </si>
  <si>
    <t>Damisela golondrina</t>
  </si>
  <si>
    <t>Swallow damselfish</t>
  </si>
  <si>
    <t>Cochito</t>
  </si>
  <si>
    <t>Fine-scale triggerfish</t>
  </si>
  <si>
    <t>Bmi</t>
  </si>
  <si>
    <t>Baptodoris mimetica</t>
  </si>
  <si>
    <t>Bru</t>
  </si>
  <si>
    <t>Bispira rugosa</t>
  </si>
  <si>
    <t>Vieja mexicana</t>
  </si>
  <si>
    <t>Mexican hogfish</t>
  </si>
  <si>
    <t>Bma</t>
  </si>
  <si>
    <t>Lenguado tropícal</t>
  </si>
  <si>
    <t>Tropical flounder</t>
  </si>
  <si>
    <t>Sargo del Pacifico</t>
  </si>
  <si>
    <t>Pacific porgy</t>
  </si>
  <si>
    <t>Perico pococho</t>
  </si>
  <si>
    <t>Halftooth parrothfish</t>
  </si>
  <si>
    <t>Cdu</t>
  </si>
  <si>
    <t>Lija coliamarilla</t>
  </si>
  <si>
    <t>Barred filefish</t>
  </si>
  <si>
    <t>Botete enano</t>
  </si>
  <si>
    <t>Spotted sharpnose-puffer</t>
  </si>
  <si>
    <t>Cocinero</t>
  </si>
  <si>
    <t>Green jack</t>
  </si>
  <si>
    <t>Ccan</t>
  </si>
  <si>
    <t>Jurel toro</t>
  </si>
  <si>
    <t>Pacific crevally-jack</t>
  </si>
  <si>
    <t>Clu</t>
  </si>
  <si>
    <t>Jurel negro</t>
  </si>
  <si>
    <t>Black jack</t>
  </si>
  <si>
    <t>Cme</t>
  </si>
  <si>
    <t>Jurel azul</t>
  </si>
  <si>
    <t>Bluefin crevalle-jack</t>
  </si>
  <si>
    <t>Cse</t>
  </si>
  <si>
    <t>Jurel ojon</t>
  </si>
  <si>
    <t>Bigeye crevalle-jack</t>
  </si>
  <si>
    <t>Cal</t>
  </si>
  <si>
    <t>Carcharhinus albimarginatus</t>
  </si>
  <si>
    <t>Tiburon puntas blancas</t>
  </si>
  <si>
    <t>Silvertip jack</t>
  </si>
  <si>
    <t>Cfa</t>
  </si>
  <si>
    <t>Carcharhinus falciformis</t>
  </si>
  <si>
    <t>Tiburon piloto</t>
  </si>
  <si>
    <t>Silky shark</t>
  </si>
  <si>
    <t>Cga</t>
  </si>
  <si>
    <t>Tiburon Galapagos</t>
  </si>
  <si>
    <t>Galapagos shark</t>
  </si>
  <si>
    <t>Cle</t>
  </si>
  <si>
    <t>Carcharhinus leucas</t>
  </si>
  <si>
    <t>Tiburon Toro</t>
  </si>
  <si>
    <t>Bullshark</t>
  </si>
  <si>
    <t>Cli</t>
  </si>
  <si>
    <t>Tiburon Puntas Negras</t>
  </si>
  <si>
    <t>Blacktip shark</t>
  </si>
  <si>
    <t>Clo</t>
  </si>
  <si>
    <t>Carcharhinus longimanus</t>
  </si>
  <si>
    <t>Tiburon Puntas Blancas Oceanico</t>
  </si>
  <si>
    <t>Oceanic whitetip shark</t>
  </si>
  <si>
    <t>Ccar</t>
  </si>
  <si>
    <t>Carcharodon carcharias</t>
  </si>
  <si>
    <t>Tiburon Blanco</t>
  </si>
  <si>
    <t>Great white shark</t>
  </si>
  <si>
    <t>Cpr</t>
  </si>
  <si>
    <t>Caulolatilus princeps</t>
  </si>
  <si>
    <t>Blanco</t>
  </si>
  <si>
    <t>Oceanic whitefish</t>
  </si>
  <si>
    <t>Cco</t>
  </si>
  <si>
    <t>Centrostephaunus coronatus</t>
  </si>
  <si>
    <t>Erizo Bandeado</t>
  </si>
  <si>
    <t>Cabrilla panamica/enjambre</t>
  </si>
  <si>
    <t>Panama graysby</t>
  </si>
  <si>
    <t>Cale</t>
  </si>
  <si>
    <t>Chaenopsis alepidota</t>
  </si>
  <si>
    <t>Tubicola lucio</t>
  </si>
  <si>
    <t>Orange throat pike-blenny</t>
  </si>
  <si>
    <t>Czo</t>
  </si>
  <si>
    <t>Chambo</t>
  </si>
  <si>
    <t>Pacific spadefish</t>
  </si>
  <si>
    <t>Mariposa tres bandas</t>
  </si>
  <si>
    <t>Threebanded butterflyfish</t>
  </si>
  <si>
    <t>Cch</t>
  </si>
  <si>
    <t>Sabalote</t>
  </si>
  <si>
    <t>Milkfish</t>
  </si>
  <si>
    <t>Pez Erizo Manchado</t>
  </si>
  <si>
    <t>Spotfin burrfish</t>
  </si>
  <si>
    <t>Chromis cola de tijera</t>
  </si>
  <si>
    <t>Scissortail chromis</t>
  </si>
  <si>
    <t>Clim</t>
  </si>
  <si>
    <t>Chromis limbaughi</t>
  </si>
  <si>
    <t>Limbaughi</t>
  </si>
  <si>
    <t>Blue and yellos chromis</t>
  </si>
  <si>
    <t>Chr</t>
  </si>
  <si>
    <t>Chromodoris sp</t>
  </si>
  <si>
    <t>Halconcito de coral</t>
  </si>
  <si>
    <t>Coral hawkfish</t>
  </si>
  <si>
    <t>Mero Chino</t>
  </si>
  <si>
    <t>Giant hawkfish</t>
  </si>
  <si>
    <t>Con</t>
  </si>
  <si>
    <t>Conus sp</t>
  </si>
  <si>
    <t>Caracol cono</t>
  </si>
  <si>
    <t>Chi</t>
  </si>
  <si>
    <t>Coryphaena hippurus</t>
  </si>
  <si>
    <t>Dorado</t>
  </si>
  <si>
    <t>Common dolphinfish</t>
  </si>
  <si>
    <t>Cma</t>
  </si>
  <si>
    <t>Cirujano Puntos azules</t>
  </si>
  <si>
    <t>Blue Spotted surgeon fish</t>
  </si>
  <si>
    <t>Cgr</t>
  </si>
  <si>
    <t>Crocodilichthys gracilis</t>
  </si>
  <si>
    <t>Lagartija tres aletas</t>
  </si>
  <si>
    <t>Lizard triplefin</t>
  </si>
  <si>
    <t>Cfl</t>
  </si>
  <si>
    <t>Cucumaria flamma</t>
  </si>
  <si>
    <t>Cuc</t>
  </si>
  <si>
    <t>Cucumaria sp</t>
  </si>
  <si>
    <t>Ddi</t>
  </si>
  <si>
    <t>Dasyatis dipterura</t>
  </si>
  <si>
    <t>Raya latigo/diamante</t>
  </si>
  <si>
    <t>Diamond stingray</t>
  </si>
  <si>
    <t>Dlo</t>
  </si>
  <si>
    <t>Raya latigo</t>
  </si>
  <si>
    <t>longtail stingray</t>
  </si>
  <si>
    <t>Dma</t>
  </si>
  <si>
    <t>Decapterus macarellus</t>
  </si>
  <si>
    <t>Macarela</t>
  </si>
  <si>
    <t>Mackerel scad</t>
  </si>
  <si>
    <t>Dde</t>
  </si>
  <si>
    <t>Mero cuero</t>
  </si>
  <si>
    <t>Leather bass</t>
  </si>
  <si>
    <t>Dme</t>
  </si>
  <si>
    <t>Diadema mexicanum</t>
  </si>
  <si>
    <t>Erizo Negro</t>
  </si>
  <si>
    <t>Black sea urchin</t>
  </si>
  <si>
    <t>Botete espinoso</t>
  </si>
  <si>
    <t>Long spine porcupinefish</t>
  </si>
  <si>
    <t>Botete gigante</t>
  </si>
  <si>
    <t>Spot-fin porcupinefish</t>
  </si>
  <si>
    <t>Dom</t>
  </si>
  <si>
    <t>Diplobatis ommata</t>
  </si>
  <si>
    <t>Raya electrica</t>
  </si>
  <si>
    <t>Electric ray</t>
  </si>
  <si>
    <t>Dex</t>
  </si>
  <si>
    <t>Pez pipa</t>
  </si>
  <si>
    <t>Fantail pipefish</t>
  </si>
  <si>
    <t>Ena</t>
  </si>
  <si>
    <t>Echeneis naucrates</t>
  </si>
  <si>
    <t>Remora rayada</t>
  </si>
  <si>
    <t>live sharksucker</t>
  </si>
  <si>
    <t>Morena estrellada</t>
  </si>
  <si>
    <t>Starry moray</t>
  </si>
  <si>
    <t>Eno</t>
  </si>
  <si>
    <t>Echidna nocturna</t>
  </si>
  <si>
    <t>Morena pecosa</t>
  </si>
  <si>
    <t>Palenose moray</t>
  </si>
  <si>
    <t>Ete</t>
  </si>
  <si>
    <t>Echinaster tenuispina</t>
  </si>
  <si>
    <t>Estrella</t>
  </si>
  <si>
    <t>Eva</t>
  </si>
  <si>
    <t>Echinometra vambrunti</t>
  </si>
  <si>
    <t>Erizo morado</t>
  </si>
  <si>
    <t>Purple Sea urchin</t>
  </si>
  <si>
    <t>Cerillito</t>
  </si>
  <si>
    <t>Read-head goby</t>
  </si>
  <si>
    <t>Ebi</t>
  </si>
  <si>
    <t>Macarela Salmon</t>
  </si>
  <si>
    <t>Rainbow runner</t>
  </si>
  <si>
    <t>Machete</t>
  </si>
  <si>
    <t>Pacific machete</t>
  </si>
  <si>
    <t>piscívoros grande &gt; 50 cm</t>
  </si>
  <si>
    <t>Edi</t>
  </si>
  <si>
    <t>Elysia diomedea</t>
  </si>
  <si>
    <t>Bailarina mexicana</t>
  </si>
  <si>
    <t>Eit</t>
  </si>
  <si>
    <t>Epinephelus quinquefasciatus</t>
  </si>
  <si>
    <t>Mero gigante</t>
  </si>
  <si>
    <t>Goliath grouper</t>
  </si>
  <si>
    <t>Ecl</t>
  </si>
  <si>
    <t>Epinephelus clippertonensis</t>
  </si>
  <si>
    <t>Cabrilla piedrera</t>
  </si>
  <si>
    <t>Flag cabrilla</t>
  </si>
  <si>
    <t>Ego</t>
  </si>
  <si>
    <t>Euapta godeoffroyi</t>
  </si>
  <si>
    <t>Eth</t>
  </si>
  <si>
    <t>Eucidaris thouarsi</t>
  </si>
  <si>
    <t>Euc</t>
  </si>
  <si>
    <t>Eucinostomus sp,</t>
  </si>
  <si>
    <t>Mojarra</t>
  </si>
  <si>
    <t xml:space="preserve">Mojarra  </t>
  </si>
  <si>
    <t>Evi</t>
  </si>
  <si>
    <t>Euleptorhamphus viridis</t>
  </si>
  <si>
    <t>Eco</t>
  </si>
  <si>
    <t>Eurythoe complanata</t>
  </si>
  <si>
    <t>Fma</t>
  </si>
  <si>
    <t>Felimida marislae</t>
  </si>
  <si>
    <t>Eli</t>
  </si>
  <si>
    <t>Barrilete negro</t>
  </si>
  <si>
    <t>Black skipjack tuna</t>
  </si>
  <si>
    <t xml:space="preserve">Trompeta  </t>
  </si>
  <si>
    <t>Reef cornetfish</t>
  </si>
  <si>
    <t>Ffl</t>
  </si>
  <si>
    <t>Forcipiger flavissimus</t>
  </si>
  <si>
    <t>Mariposa narizona</t>
  </si>
  <si>
    <t>Longnose butterflyfish</t>
  </si>
  <si>
    <t>Gcu</t>
  </si>
  <si>
    <t>Tiburon tigre</t>
  </si>
  <si>
    <t>Tiger shark</t>
  </si>
  <si>
    <t>Gni</t>
  </si>
  <si>
    <t>Girella nigricans</t>
  </si>
  <si>
    <t>Chopa verde</t>
  </si>
  <si>
    <t>California opaleye</t>
  </si>
  <si>
    <t>Gsi</t>
  </si>
  <si>
    <t>Girella simplicidens</t>
  </si>
  <si>
    <t>Chopa ojo azul</t>
  </si>
  <si>
    <t>Gulf opaleye</t>
  </si>
  <si>
    <t>Gse</t>
  </si>
  <si>
    <t>Glossodoris sedna</t>
  </si>
  <si>
    <t>Nudribranquio</t>
  </si>
  <si>
    <t>Jurel dorado</t>
  </si>
  <si>
    <t>Goldenjack</t>
  </si>
  <si>
    <t>Gor</t>
  </si>
  <si>
    <t>Gorgonido</t>
  </si>
  <si>
    <t>Gze</t>
  </si>
  <si>
    <t>Gymnomuraena zebra</t>
  </si>
  <si>
    <t>Morena zebra</t>
  </si>
  <si>
    <t>Zebra moray</t>
  </si>
  <si>
    <t>Gca</t>
  </si>
  <si>
    <t>Morena verde</t>
  </si>
  <si>
    <t>Green moray</t>
  </si>
  <si>
    <t>Gdo</t>
  </si>
  <si>
    <t>Morena pinta</t>
  </si>
  <si>
    <t>Fine-spotted moray</t>
  </si>
  <si>
    <t>Gfl</t>
  </si>
  <si>
    <t>Morena amarilla</t>
  </si>
  <si>
    <t>Yellowmargin moray</t>
  </si>
  <si>
    <t>Morena panamica</t>
  </si>
  <si>
    <t>Panamic moray</t>
  </si>
  <si>
    <t>Gun</t>
  </si>
  <si>
    <t>Morena ondulada</t>
  </si>
  <si>
    <t>Undulated moray</t>
  </si>
  <si>
    <t>Gma</t>
  </si>
  <si>
    <t>Gymnura marmorata</t>
  </si>
  <si>
    <t>Raya mariposa</t>
  </si>
  <si>
    <t>Butterfly ray</t>
  </si>
  <si>
    <t>Hfl</t>
  </si>
  <si>
    <t>Roncador amarillo</t>
  </si>
  <si>
    <t>Yellow spotted grunt</t>
  </si>
  <si>
    <t>Roncador manchado</t>
  </si>
  <si>
    <t>Spot-tail grunt</t>
  </si>
  <si>
    <t>Roncador bacoco</t>
  </si>
  <si>
    <t>Mojarra grunt</t>
  </si>
  <si>
    <t>Hse</t>
  </si>
  <si>
    <t>Roncador ostionero</t>
  </si>
  <si>
    <t>Greybar grunt</t>
  </si>
  <si>
    <t>Roncador frijol</t>
  </si>
  <si>
    <t>Chere chere grunt</t>
  </si>
  <si>
    <t>Had</t>
  </si>
  <si>
    <t>Señorita negra</t>
  </si>
  <si>
    <t>Black wrasse</t>
  </si>
  <si>
    <t>Vieja herida</t>
  </si>
  <si>
    <t>Wouded wrasse</t>
  </si>
  <si>
    <t>Señorita camaleon</t>
  </si>
  <si>
    <t>Chameleon wrasse</t>
  </si>
  <si>
    <t>Hins</t>
  </si>
  <si>
    <t>Halichoeres insularis</t>
  </si>
  <si>
    <t>Se;orita de socorro</t>
  </si>
  <si>
    <t>Socorro wrasse</t>
  </si>
  <si>
    <t>Hme</t>
  </si>
  <si>
    <t>Señorita dorada</t>
  </si>
  <si>
    <t>Golden wrasse</t>
  </si>
  <si>
    <t>Señorita solterona</t>
  </si>
  <si>
    <t>Spinster wrasse</t>
  </si>
  <si>
    <t>Señorita listada</t>
  </si>
  <si>
    <t>Banded wrasse</t>
  </si>
  <si>
    <t>Hsem</t>
  </si>
  <si>
    <t>Halichoeres semicinctus</t>
  </si>
  <si>
    <t>Señorita piedrera</t>
  </si>
  <si>
    <t>Rock wrasse</t>
  </si>
  <si>
    <t>Hku</t>
  </si>
  <si>
    <t>Heliaster kubiniji</t>
  </si>
  <si>
    <t>Estrella sol</t>
  </si>
  <si>
    <t>Hal</t>
  </si>
  <si>
    <t>Halichoeres sp</t>
  </si>
  <si>
    <t>Haz</t>
  </si>
  <si>
    <t>Hermosilla azurea</t>
  </si>
  <si>
    <t>Chopa zebra/bonita</t>
  </si>
  <si>
    <t>Zebra seachub</t>
  </si>
  <si>
    <t>Incrementando</t>
  </si>
  <si>
    <t>Has</t>
  </si>
  <si>
    <t>Hesperocidaris asteriscus</t>
  </si>
  <si>
    <t>Erizo punta de lapiz</t>
  </si>
  <si>
    <t>Hfr</t>
  </si>
  <si>
    <t>Heterodontus francisci</t>
  </si>
  <si>
    <t>Tiburon perro</t>
  </si>
  <si>
    <t>Horn Shark</t>
  </si>
  <si>
    <t>Hmex</t>
  </si>
  <si>
    <t>Heterodontus mexicanus</t>
  </si>
  <si>
    <t>Tiburon perro mexicano</t>
  </si>
  <si>
    <t>Mexican horn shark</t>
  </si>
  <si>
    <t>Hcr</t>
  </si>
  <si>
    <t>Catalufa roquera</t>
  </si>
  <si>
    <t>Glasseye</t>
  </si>
  <si>
    <t>Hpr</t>
  </si>
  <si>
    <t>Hexaplex princeps</t>
  </si>
  <si>
    <t>Caracol Chino</t>
  </si>
  <si>
    <t>Hin</t>
  </si>
  <si>
    <t>Hippocampus ingens</t>
  </si>
  <si>
    <t>Caballito de mar</t>
  </si>
  <si>
    <t>Seahorse</t>
  </si>
  <si>
    <t>Hli</t>
  </si>
  <si>
    <t>Holacanthus limbaughi</t>
  </si>
  <si>
    <t>Angel de Clipperton</t>
  </si>
  <si>
    <t>Clipperton Angelfish</t>
  </si>
  <si>
    <t>Hcl</t>
  </si>
  <si>
    <t>Holacanthus clarionensis</t>
  </si>
  <si>
    <t>Angel Clarion</t>
  </si>
  <si>
    <t>Clarion angelfish</t>
  </si>
  <si>
    <t>Angel Rey</t>
  </si>
  <si>
    <t>King angelfish</t>
  </si>
  <si>
    <t>Hol</t>
  </si>
  <si>
    <t>Holothuria sp</t>
  </si>
  <si>
    <t>Pepino arenero</t>
  </si>
  <si>
    <t>Coconaco</t>
  </si>
  <si>
    <t>Barred snapper</t>
  </si>
  <si>
    <t>Hhy</t>
  </si>
  <si>
    <t>Hyotissa hyotis</t>
  </si>
  <si>
    <t>Mantequilla</t>
  </si>
  <si>
    <t>Hag</t>
  </si>
  <si>
    <t>Hypselodoris agassizii</t>
  </si>
  <si>
    <t>Hca</t>
  </si>
  <si>
    <t>Hypselodoris californiensis</t>
  </si>
  <si>
    <t>Hgh</t>
  </si>
  <si>
    <t>Hypselodoris ghiselini</t>
  </si>
  <si>
    <t>Hyp</t>
  </si>
  <si>
    <t>Hypselodoris sp</t>
  </si>
  <si>
    <t>Hbr</t>
  </si>
  <si>
    <t>Hypsoblennius brevipinnis</t>
  </si>
  <si>
    <t>Borrachito vacilon</t>
  </si>
  <si>
    <t>Barnaclebill blenny</t>
  </si>
  <si>
    <t>Hru</t>
  </si>
  <si>
    <t>Hypsypops rubicundus</t>
  </si>
  <si>
    <t>Garibaldi</t>
  </si>
  <si>
    <t>Ifu</t>
  </si>
  <si>
    <t>Isostichopus fuscus</t>
  </si>
  <si>
    <t>Iso</t>
  </si>
  <si>
    <t>Isostichopus sp</t>
  </si>
  <si>
    <t>Mariposa babero</t>
  </si>
  <si>
    <t>Barber Buttefly fish</t>
  </si>
  <si>
    <t>Kmu</t>
  </si>
  <si>
    <t xml:space="preserve">Kuhlia mugil </t>
  </si>
  <si>
    <t>Chopa</t>
  </si>
  <si>
    <t>Striped Sea Chub</t>
  </si>
  <si>
    <t>Chopa del cortez</t>
  </si>
  <si>
    <t>Cortez Sea Chub</t>
  </si>
  <si>
    <t>Klu</t>
  </si>
  <si>
    <t>Kyphosus lutescens</t>
  </si>
  <si>
    <t>Chopa de Socorro</t>
  </si>
  <si>
    <t>Socorro sea chub</t>
  </si>
  <si>
    <t>Lte</t>
  </si>
  <si>
    <t>Leiaster teres</t>
  </si>
  <si>
    <t>Estrella morada</t>
  </si>
  <si>
    <t>Pargo amarilli</t>
  </si>
  <si>
    <t>Yellow snapper</t>
  </si>
  <si>
    <t>Pargo lunarejo</t>
  </si>
  <si>
    <t>Spotted rose snapper</t>
  </si>
  <si>
    <t>Pargo rabirrubia</t>
  </si>
  <si>
    <t>Golden snapper</t>
  </si>
  <si>
    <t>Pargo cenizo</t>
  </si>
  <si>
    <t>Pacific Dog Snapper</t>
  </si>
  <si>
    <t>Lvi</t>
  </si>
  <si>
    <t>Pargo azul</t>
  </si>
  <si>
    <t>Blue Striped snapper</t>
  </si>
  <si>
    <t>Lda</t>
  </si>
  <si>
    <t>Lythrypnus dalli</t>
  </si>
  <si>
    <t>Gobio Azul</t>
  </si>
  <si>
    <t>Bluebanded Goby</t>
  </si>
  <si>
    <t>Meb</t>
  </si>
  <si>
    <t>Malacoctenus ebisui</t>
  </si>
  <si>
    <t>Trambollo dorado</t>
  </si>
  <si>
    <t>Golden Blenny</t>
  </si>
  <si>
    <t>Mzo</t>
  </si>
  <si>
    <t>Trambollo brilloso</t>
  </si>
  <si>
    <t>Glossy blenny</t>
  </si>
  <si>
    <t>Mbi</t>
  </si>
  <si>
    <t>Manta birostris</t>
  </si>
  <si>
    <t>Manta gigante</t>
  </si>
  <si>
    <t>Giant manta</t>
  </si>
  <si>
    <t>Mni</t>
  </si>
  <si>
    <t>Cochito negro</t>
  </si>
  <si>
    <t>Black triggerfish</t>
  </si>
  <si>
    <t>Micr</t>
  </si>
  <si>
    <t>Micropogonias sp</t>
  </si>
  <si>
    <t>Damisela café/vistosa</t>
  </si>
  <si>
    <t>Bumphead damselfish</t>
  </si>
  <si>
    <t>Damisela gigante</t>
  </si>
  <si>
    <t>Mbr</t>
  </si>
  <si>
    <t>Mithrodia bradleyi</t>
  </si>
  <si>
    <t>Mde</t>
  </si>
  <si>
    <t>Chivato</t>
  </si>
  <si>
    <t>Mexican goatfish</t>
  </si>
  <si>
    <t>Mva</t>
  </si>
  <si>
    <t>Mulloidichthys vanicolensis</t>
  </si>
  <si>
    <t>Chivato del Pacifico</t>
  </si>
  <si>
    <t>Yellowfin goatfish</t>
  </si>
  <si>
    <t>Mcl</t>
  </si>
  <si>
    <t>Muraena clepsydra</t>
  </si>
  <si>
    <t>Morena clepsidra</t>
  </si>
  <si>
    <t>Hourglass moray</t>
  </si>
  <si>
    <t>Spotted moray</t>
  </si>
  <si>
    <t>Mur</t>
  </si>
  <si>
    <t>Muricidae sp</t>
  </si>
  <si>
    <t>Mjo</t>
  </si>
  <si>
    <t>Mycteroperca jordani</t>
  </si>
  <si>
    <t>Garropa/Mero</t>
  </si>
  <si>
    <t>Gulf grouper</t>
  </si>
  <si>
    <t>Mro</t>
  </si>
  <si>
    <t>Mycteroperca rosacea</t>
  </si>
  <si>
    <t>Cabrilla sardinera</t>
  </si>
  <si>
    <t>Leopard grouper</t>
  </si>
  <si>
    <t>Mxe</t>
  </si>
  <si>
    <t>Mycteroperca xenarcha</t>
  </si>
  <si>
    <t>Garropa pintada</t>
  </si>
  <si>
    <t>Broomtail grouper</t>
  </si>
  <si>
    <t>Mti</t>
  </si>
  <si>
    <t>Myrichthys tigrinus</t>
  </si>
  <si>
    <t>Soldado anaranjado</t>
  </si>
  <si>
    <t>Panamic soldierfish</t>
  </si>
  <si>
    <t>Nmu</t>
  </si>
  <si>
    <t>Neorapana muricata</t>
  </si>
  <si>
    <t>Nde</t>
  </si>
  <si>
    <t>Loose-tooth parrothfish</t>
  </si>
  <si>
    <t>Perico de mar</t>
  </si>
  <si>
    <t>Nar</t>
  </si>
  <si>
    <t>Nidorellia armata</t>
  </si>
  <si>
    <t>Nta</t>
  </si>
  <si>
    <t>Vestido de novia</t>
  </si>
  <si>
    <t>Rock mover wrasse</t>
  </si>
  <si>
    <t>Oct</t>
  </si>
  <si>
    <t>Octopus sp</t>
  </si>
  <si>
    <t>Pulpo</t>
  </si>
  <si>
    <t>Octopus</t>
  </si>
  <si>
    <t xml:space="preserve">Borrachito  </t>
  </si>
  <si>
    <t>Fanged Blenny</t>
  </si>
  <si>
    <t>Oro</t>
  </si>
  <si>
    <t>Opistognathus rosenblatti</t>
  </si>
  <si>
    <t>Bocon manchas azules</t>
  </si>
  <si>
    <t>Blue Spotted jaw fish</t>
  </si>
  <si>
    <t>Allen &amp; Robertson, 1991</t>
  </si>
  <si>
    <t>Ome</t>
  </si>
  <si>
    <t>Cofrecito moteado</t>
  </si>
  <si>
    <t>Whitespotted boxfish</t>
  </si>
  <si>
    <t>Ostr</t>
  </si>
  <si>
    <t>Ostrea sp</t>
  </si>
  <si>
    <t>Ostra</t>
  </si>
  <si>
    <t>Oyster</t>
  </si>
  <si>
    <t>ppe</t>
  </si>
  <si>
    <t>Panulirus penicillatus</t>
  </si>
  <si>
    <t>Langosta</t>
  </si>
  <si>
    <t>Lobster</t>
  </si>
  <si>
    <t>Pan</t>
  </si>
  <si>
    <t>Panulirus sp</t>
  </si>
  <si>
    <t>Cardenal</t>
  </si>
  <si>
    <t>Creolefish</t>
  </si>
  <si>
    <t>Pepino espinudo</t>
  </si>
  <si>
    <t>Sea cucumber</t>
  </si>
  <si>
    <t>Par</t>
  </si>
  <si>
    <t>Payasito</t>
  </si>
  <si>
    <t>Pacific hit hat</t>
  </si>
  <si>
    <t>pcl</t>
  </si>
  <si>
    <t>Pavona clavus</t>
  </si>
  <si>
    <t>Coral</t>
  </si>
  <si>
    <t>Pgi</t>
  </si>
  <si>
    <t>Pavona gigantea</t>
  </si>
  <si>
    <t>Pmi</t>
  </si>
  <si>
    <t>Pavona minuta</t>
  </si>
  <si>
    <t>pcu</t>
  </si>
  <si>
    <t>Pentaceraster cummingii</t>
  </si>
  <si>
    <t>Pet</t>
  </si>
  <si>
    <t>Petrolisthes sp</t>
  </si>
  <si>
    <t>Cangrejo</t>
  </si>
  <si>
    <t>Ppy</t>
  </si>
  <si>
    <t>Pharia pyramidata</t>
  </si>
  <si>
    <t>Estrella verde</t>
  </si>
  <si>
    <t>Pun</t>
  </si>
  <si>
    <t>Phataria unifascialis</t>
  </si>
  <si>
    <t>Estrella comun</t>
  </si>
  <si>
    <t>Pma</t>
  </si>
  <si>
    <t>Pinctada mazatlanica</t>
  </si>
  <si>
    <t>Madre perla</t>
  </si>
  <si>
    <t>Trambolillo sable</t>
  </si>
  <si>
    <t>Sabertooth blenny</t>
  </si>
  <si>
    <t>Pca</t>
  </si>
  <si>
    <t>Pocillopora capitata</t>
  </si>
  <si>
    <t>Pda</t>
  </si>
  <si>
    <t>Pocillopora damicornis</t>
  </si>
  <si>
    <t>Pey</t>
  </si>
  <si>
    <t>Pocillopora eydouxi</t>
  </si>
  <si>
    <t>Pin</t>
  </si>
  <si>
    <t>Pocillopora inflata</t>
  </si>
  <si>
    <t>Pme</t>
  </si>
  <si>
    <t>Pocillopora meandrina</t>
  </si>
  <si>
    <t>Pve</t>
  </si>
  <si>
    <t>Pocillopora verrucosa</t>
  </si>
  <si>
    <t>Angel del Cortez</t>
  </si>
  <si>
    <t>Cortez Angel Fish</t>
  </si>
  <si>
    <t>Ppan</t>
  </si>
  <si>
    <t>Porites panamensis</t>
  </si>
  <si>
    <t>Pla</t>
  </si>
  <si>
    <t>Cirujano barbero</t>
  </si>
  <si>
    <t>Razor surgeonfish</t>
  </si>
  <si>
    <t>Ppu</t>
  </si>
  <si>
    <t>Cirujano punteado</t>
  </si>
  <si>
    <t>Yellow tail surgeonfish</t>
  </si>
  <si>
    <t>Pfa</t>
  </si>
  <si>
    <t>Prognathodes falcifer</t>
  </si>
  <si>
    <t>Mariposa de profundidad</t>
  </si>
  <si>
    <t>Scythemarked butterflyfish</t>
  </si>
  <si>
    <t>Pst</t>
  </si>
  <si>
    <t>Psamocora stellata</t>
  </si>
  <si>
    <t>Cochito azul/bandas</t>
  </si>
  <si>
    <t>Stone triggerfish</t>
  </si>
  <si>
    <t>Pgr</t>
  </si>
  <si>
    <t>Chivato rosado</t>
  </si>
  <si>
    <t>Red goatfish</t>
  </si>
  <si>
    <t>Pte</t>
  </si>
  <si>
    <t>Pteria sp</t>
  </si>
  <si>
    <t>Choros</t>
  </si>
  <si>
    <t>Rre</t>
  </si>
  <si>
    <t>Remora remora</t>
  </si>
  <si>
    <t>Remora negra</t>
  </si>
  <si>
    <t>Black remora</t>
  </si>
  <si>
    <t>Jabonero</t>
  </si>
  <si>
    <t>Cortez Soapfish</t>
  </si>
  <si>
    <t>Rni</t>
  </si>
  <si>
    <t>Jabonero negro</t>
  </si>
  <si>
    <t>Blackfin Soapfish</t>
  </si>
  <si>
    <t>Ardilla</t>
  </si>
  <si>
    <t>Squirrelfish</t>
  </si>
  <si>
    <t>Sco</t>
  </si>
  <si>
    <t>Perico chato</t>
  </si>
  <si>
    <t>Azure parrothfish</t>
  </si>
  <si>
    <t>Perico amarillo</t>
  </si>
  <si>
    <t>Bluebarred parrothfish</t>
  </si>
  <si>
    <t>Perico cabezon</t>
  </si>
  <si>
    <t>Bunhead parrothfish</t>
  </si>
  <si>
    <t>Perico morado</t>
  </si>
  <si>
    <t>Bicolor parrothfish</t>
  </si>
  <si>
    <t>Lupon/Piedra</t>
  </si>
  <si>
    <t>Stone scorpionfish</t>
  </si>
  <si>
    <t>Sti</t>
  </si>
  <si>
    <t>Scuticaria tigrina</t>
  </si>
  <si>
    <t>Morena tigre</t>
  </si>
  <si>
    <t>Tiger reef moray</t>
  </si>
  <si>
    <t>Soc</t>
  </si>
  <si>
    <t>Chopa salema</t>
  </si>
  <si>
    <t>Bluestriped chub</t>
  </si>
  <si>
    <t>Jurel de castilla</t>
  </si>
  <si>
    <t>Yellowtail amberjack</t>
  </si>
  <si>
    <t>Napolitano</t>
  </si>
  <si>
    <t>Banded serrano</t>
  </si>
  <si>
    <t>Slo</t>
  </si>
  <si>
    <t>Botete verrugoso</t>
  </si>
  <si>
    <t>Lobeskin puffer</t>
  </si>
  <si>
    <t>Sca</t>
  </si>
  <si>
    <t>Spondylus calcifer</t>
  </si>
  <si>
    <t>Burra</t>
  </si>
  <si>
    <t>Damisela café</t>
  </si>
  <si>
    <t>Acapulco damselfish</t>
  </si>
  <si>
    <t>Sba</t>
  </si>
  <si>
    <t>Damisela de Clipperton</t>
  </si>
  <si>
    <t>Clipperton damselfish</t>
  </si>
  <si>
    <t>Damisela dorada</t>
  </si>
  <si>
    <t>Golden damselfish</t>
  </si>
  <si>
    <t>Sle</t>
  </si>
  <si>
    <t>Stegastes leucorus</t>
  </si>
  <si>
    <t>Damisela cola blanca</t>
  </si>
  <si>
    <t>Whitetail damselfish</t>
  </si>
  <si>
    <t>Ser</t>
  </si>
  <si>
    <t>Damisela del Cortes</t>
  </si>
  <si>
    <t>Cortez damselfish</t>
  </si>
  <si>
    <t>Sde</t>
  </si>
  <si>
    <t>Stenorynchus debilis</t>
  </si>
  <si>
    <t>Cangrejo araña</t>
  </si>
  <si>
    <t>Spider crab</t>
  </si>
  <si>
    <t>Sga</t>
  </si>
  <si>
    <t>Strombus galeatus</t>
  </si>
  <si>
    <t>Caracol burro</t>
  </si>
  <si>
    <t>Cochito taxi</t>
  </si>
  <si>
    <t>orange side triggerfish</t>
  </si>
  <si>
    <t>Tgr</t>
  </si>
  <si>
    <t>Vieja verde</t>
  </si>
  <si>
    <t>Sunset wrasse</t>
  </si>
  <si>
    <t>Vieja arcoiris</t>
  </si>
  <si>
    <t>Rainbow wrasse</t>
  </si>
  <si>
    <t>Tro</t>
  </si>
  <si>
    <t xml:space="preserve">Toxopneustes roseus </t>
  </si>
  <si>
    <t>Erizo rosa</t>
  </si>
  <si>
    <t>Trob</t>
  </si>
  <si>
    <t>Thalassoma robertsoni</t>
  </si>
  <si>
    <t>Trh</t>
  </si>
  <si>
    <t>Pampano rayado</t>
  </si>
  <si>
    <t>Gafftosail pampano</t>
  </si>
  <si>
    <t>Tra</t>
  </si>
  <si>
    <t>Trapezia sp</t>
  </si>
  <si>
    <t>Cangrejo pistolero</t>
  </si>
  <si>
    <t>Puntas balncas de arrecife</t>
  </si>
  <si>
    <t>Whitetip reef shark</t>
  </si>
  <si>
    <t>Tde</t>
  </si>
  <si>
    <t>Tripneustes depressus</t>
  </si>
  <si>
    <t>Erizo café</t>
  </si>
  <si>
    <t>Uhe</t>
  </si>
  <si>
    <t>Jurel lengua blanca</t>
  </si>
  <si>
    <t>Whitemouth jack</t>
  </si>
  <si>
    <t>Raya redonda</t>
  </si>
  <si>
    <t>Reef stingray</t>
  </si>
  <si>
    <t>Raya redonda de Haller</t>
  </si>
  <si>
    <t>Haller round gray</t>
  </si>
  <si>
    <t>Xme</t>
  </si>
  <si>
    <t>Cochito cola roja</t>
  </si>
  <si>
    <t>Redtail triggerfish</t>
  </si>
  <si>
    <t>Zco</t>
  </si>
  <si>
    <t>Idolo moro</t>
  </si>
  <si>
    <t>Morish idol</t>
  </si>
  <si>
    <t>Rpr</t>
  </si>
  <si>
    <t>Guitarra</t>
  </si>
  <si>
    <t>Shovelnose guitarfish</t>
  </si>
  <si>
    <t>Soldado azotado</t>
  </si>
  <si>
    <t>Blotcheye soldier</t>
  </si>
  <si>
    <t>Plo</t>
  </si>
  <si>
    <t>Porites lobata</t>
  </si>
  <si>
    <t>Mcu</t>
  </si>
  <si>
    <t>Sar</t>
  </si>
  <si>
    <t>Mvi</t>
  </si>
  <si>
    <t>3.6</t>
  </si>
  <si>
    <t>Genyatremus dovii</t>
  </si>
  <si>
    <t>gdov</t>
  </si>
  <si>
    <t>Sitio (otro nombre)</t>
  </si>
  <si>
    <t>Digitador</t>
  </si>
  <si>
    <t>Fecha digitación</t>
  </si>
  <si>
    <t>Profundidad</t>
  </si>
  <si>
    <t>Categoría profundidad</t>
  </si>
  <si>
    <t>Hora inicio</t>
  </si>
  <si>
    <t>Hora Final</t>
  </si>
  <si>
    <t>Tiempo fina (min)</t>
  </si>
  <si>
    <t>Código sp.</t>
  </si>
  <si>
    <t>NT (Fishbase)</t>
  </si>
  <si>
    <t>Área transecto (m)</t>
  </si>
  <si>
    <t>CPUE (individuos/min)</t>
  </si>
  <si>
    <t>Sphoeroides annulatus</t>
  </si>
  <si>
    <t>san</t>
  </si>
  <si>
    <t>Pareques</t>
  </si>
  <si>
    <t>Microlepidotus</t>
  </si>
  <si>
    <t>oty</t>
  </si>
  <si>
    <t>Oxycirrhites typus</t>
  </si>
  <si>
    <t>Oxycirrhites</t>
  </si>
  <si>
    <t>rst</t>
  </si>
  <si>
    <t>Rhinoptera steindachneri</t>
  </si>
  <si>
    <t>Rhinoptera</t>
  </si>
  <si>
    <t>Myliobatiformes</t>
  </si>
  <si>
    <t>Tipo muestreo</t>
  </si>
  <si>
    <t>Proyecto</t>
  </si>
  <si>
    <t># FUNDEVI</t>
  </si>
  <si>
    <t># V.I. -UCR</t>
  </si>
  <si>
    <t>Financiamiento</t>
  </si>
  <si>
    <t>Coordinador:</t>
  </si>
  <si>
    <t>Metodología:</t>
  </si>
  <si>
    <t>#</t>
  </si>
  <si>
    <t>Pais</t>
  </si>
  <si>
    <t>Costa</t>
  </si>
  <si>
    <t>Area de Conservacion</t>
  </si>
  <si>
    <t xml:space="preserve">Latitud </t>
  </si>
  <si>
    <t>Longitud</t>
  </si>
  <si>
    <t># transectos/Prof.</t>
  </si>
  <si>
    <t>BASE DE DATOS DE PECES PACÍFICO NORTE</t>
  </si>
  <si>
    <t># SITIO</t>
  </si>
  <si>
    <t>Tiempo de duración del transecto</t>
  </si>
  <si>
    <t>Ambiente</t>
  </si>
  <si>
    <t>AMP/NoAMP</t>
  </si>
  <si>
    <t>Familia</t>
  </si>
  <si>
    <t>AMP/No AMP</t>
  </si>
  <si>
    <t xml:space="preserve">Transecto </t>
  </si>
  <si>
    <t>Equipo de buceo</t>
  </si>
  <si>
    <t>ACMIC</t>
  </si>
  <si>
    <t>Isla del Coco</t>
  </si>
  <si>
    <t>Chatham</t>
  </si>
  <si>
    <t>Juan Azofeifa</t>
  </si>
  <si>
    <t>Cindy Fernández</t>
  </si>
  <si>
    <t>Monitoreo</t>
  </si>
  <si>
    <t>Ljo</t>
  </si>
  <si>
    <t>AMP</t>
  </si>
  <si>
    <t>Weston</t>
  </si>
  <si>
    <t>Ipav</t>
  </si>
  <si>
    <t>Iniistius pavo</t>
  </si>
  <si>
    <t>Arrecife coralino</t>
  </si>
  <si>
    <t>Hkl</t>
  </si>
  <si>
    <t>Heteroconger klausewitzi</t>
  </si>
  <si>
    <t>Hdis</t>
  </si>
  <si>
    <t>Manuelita Coral Garden</t>
  </si>
  <si>
    <t>Tme</t>
  </si>
  <si>
    <t>Slew</t>
  </si>
  <si>
    <t>Sex</t>
  </si>
  <si>
    <t>Strongylura exilis</t>
  </si>
  <si>
    <t>Weston Somero</t>
  </si>
  <si>
    <t>Hsal</t>
  </si>
  <si>
    <t>Halichoeres salmofasciatus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</si>
</sst>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dd/mm/yyyy;@"/>
    <numFmt numFmtId="166" formatCode="[$-140A]h:mm:ss\ AM/PM;@"/>
    <numFmt numFmtId="167" formatCode="0.0000"/>
    <numFmt numFmtId="168" formatCode="_-* #,##0.00000\ _€_-;\-* #,##0.00000\ _€_-;_-* &quot;-&quot;??\ _€_-;_-@_-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0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1"/>
      <color rgb="FF333333"/>
      <name val="Calibri"/>
      <family val="2"/>
      <scheme val="minor"/>
    </font>
    <font>
      <sz val="13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8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1" fillId="2" borderId="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/>
    <xf numFmtId="167" fontId="6" fillId="0" borderId="0" xfId="0" applyNumberFormat="1" applyFont="1" applyFill="1" applyBorder="1"/>
    <xf numFmtId="167" fontId="9" fillId="0" borderId="0" xfId="1" applyNumberFormat="1" applyFont="1"/>
    <xf numFmtId="167" fontId="9" fillId="0" borderId="0" xfId="1" applyNumberFormat="1" applyFont="1" applyAlignment="1">
      <alignment horizontal="right"/>
    </xf>
    <xf numFmtId="167" fontId="6" fillId="0" borderId="0" xfId="1" applyNumberFormat="1" applyFont="1"/>
    <xf numFmtId="0" fontId="6" fillId="0" borderId="0" xfId="0" applyFont="1" applyProtection="1">
      <protection locked="0"/>
    </xf>
    <xf numFmtId="167" fontId="10" fillId="0" borderId="0" xfId="0" applyNumberFormat="1" applyFont="1"/>
    <xf numFmtId="0" fontId="11" fillId="0" borderId="0" xfId="0" applyFont="1"/>
    <xf numFmtId="167" fontId="9" fillId="0" borderId="0" xfId="0" applyNumberFormat="1" applyFont="1"/>
    <xf numFmtId="0" fontId="9" fillId="0" borderId="0" xfId="1" applyFont="1" applyFill="1"/>
    <xf numFmtId="0" fontId="6" fillId="0" borderId="0" xfId="0" applyFont="1" applyFill="1" applyBorder="1"/>
    <xf numFmtId="0" fontId="6" fillId="0" borderId="0" xfId="0" applyFont="1" applyFill="1" applyBorder="1" applyProtection="1">
      <protection locked="0"/>
    </xf>
    <xf numFmtId="0" fontId="12" fillId="0" borderId="0" xfId="0" applyFont="1"/>
    <xf numFmtId="0" fontId="9" fillId="0" borderId="0" xfId="0" applyFont="1"/>
    <xf numFmtId="0" fontId="9" fillId="0" borderId="0" xfId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6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16" fillId="0" borderId="0" xfId="0" applyFont="1" applyFill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1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7" fontId="9" fillId="0" borderId="0" xfId="1" applyNumberFormat="1" applyFont="1" applyFill="1"/>
    <xf numFmtId="0" fontId="0" fillId="0" borderId="0" xfId="0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2" fillId="0" borderId="0" xfId="0" applyFont="1"/>
    <xf numFmtId="0" fontId="19" fillId="0" borderId="0" xfId="0" applyFont="1"/>
    <xf numFmtId="168" fontId="14" fillId="0" borderId="0" xfId="2" applyNumberFormat="1" applyFont="1"/>
    <xf numFmtId="168" fontId="6" fillId="0" borderId="0" xfId="2" applyNumberFormat="1" applyFont="1"/>
    <xf numFmtId="168" fontId="6" fillId="0" borderId="0" xfId="2" applyNumberFormat="1" applyFont="1" applyFill="1" applyBorder="1" applyAlignment="1" applyProtection="1">
      <alignment horizontal="right"/>
      <protection locked="0"/>
    </xf>
    <xf numFmtId="168" fontId="6" fillId="0" borderId="0" xfId="2" applyNumberFormat="1" applyFont="1" applyFill="1" applyBorder="1"/>
    <xf numFmtId="168" fontId="9" fillId="0" borderId="0" xfId="2" applyNumberFormat="1" applyFont="1"/>
    <xf numFmtId="168" fontId="9" fillId="0" borderId="0" xfId="2" applyNumberFormat="1" applyFont="1" applyAlignment="1">
      <alignment horizontal="right"/>
    </xf>
    <xf numFmtId="168" fontId="10" fillId="0" borderId="0" xfId="2" applyNumberFormat="1" applyFont="1"/>
    <xf numFmtId="168" fontId="9" fillId="0" borderId="0" xfId="2" applyNumberFormat="1" applyFont="1" applyAlignment="1" applyProtection="1"/>
    <xf numFmtId="168" fontId="9" fillId="0" borderId="0" xfId="2" applyNumberFormat="1" applyFont="1" applyBorder="1"/>
    <xf numFmtId="168" fontId="11" fillId="0" borderId="0" xfId="2" applyNumberFormat="1" applyFont="1"/>
    <xf numFmtId="168" fontId="9" fillId="0" borderId="0" xfId="2" applyNumberFormat="1" applyFont="1" applyFill="1"/>
    <xf numFmtId="168" fontId="6" fillId="0" borderId="0" xfId="2" applyNumberFormat="1" applyFont="1" applyFill="1"/>
    <xf numFmtId="168" fontId="10" fillId="0" borderId="0" xfId="2" applyNumberFormat="1" applyFont="1" applyAlignment="1" applyProtection="1"/>
    <xf numFmtId="168" fontId="9" fillId="0" borderId="0" xfId="2" applyNumberFormat="1" applyFont="1" applyFill="1" applyBorder="1"/>
    <xf numFmtId="168" fontId="13" fillId="0" borderId="0" xfId="2" applyNumberFormat="1" applyFont="1"/>
    <xf numFmtId="168" fontId="9" fillId="0" borderId="0" xfId="2" applyNumberFormat="1" applyFont="1" applyBorder="1" applyAlignment="1" applyProtection="1"/>
    <xf numFmtId="168" fontId="12" fillId="0" borderId="0" xfId="2" applyNumberFormat="1" applyFont="1"/>
    <xf numFmtId="0" fontId="0" fillId="0" borderId="0" xfId="0" applyFont="1"/>
    <xf numFmtId="0" fontId="2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0" fillId="0" borderId="0" xfId="0" applyFont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21" fillId="0" borderId="0" xfId="0" applyFont="1"/>
    <xf numFmtId="0" fontId="21" fillId="0" borderId="1" xfId="0" applyFont="1" applyBorder="1"/>
    <xf numFmtId="0" fontId="1" fillId="5" borderId="0" xfId="0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right" vertical="center"/>
    </xf>
    <xf numFmtId="166" fontId="1" fillId="5" borderId="0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1" fillId="3" borderId="0" xfId="0" applyFont="1" applyFill="1" applyBorder="1"/>
    <xf numFmtId="0" fontId="0" fillId="3" borderId="0" xfId="0" applyFill="1" applyBorder="1"/>
    <xf numFmtId="0" fontId="24" fillId="4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left" vertical="center"/>
    </xf>
    <xf numFmtId="0" fontId="24" fillId="4" borderId="0" xfId="0" applyFont="1" applyFill="1" applyBorder="1" applyAlignment="1">
      <alignment horizontal="center" vertical="center"/>
    </xf>
    <xf numFmtId="0" fontId="23" fillId="6" borderId="0" xfId="0" applyFont="1" applyFill="1" applyAlignment="1">
      <alignment vertical="center"/>
    </xf>
    <xf numFmtId="0" fontId="6" fillId="2" borderId="0" xfId="0" applyFont="1" applyFill="1"/>
  </cellXfs>
  <cellStyles count="4">
    <cellStyle name="Millares" xfId="2" builtinId="3"/>
    <cellStyle name="Millares 2" xfId="3"/>
    <cellStyle name="Normal" xfId="0" builtinId="0"/>
    <cellStyle name="Normal 2" xfId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80010</xdr:rowOff>
    </xdr:from>
    <xdr:to>
      <xdr:col>11</xdr:col>
      <xdr:colOff>200025</xdr:colOff>
      <xdr:row>13</xdr:row>
      <xdr:rowOff>156210</xdr:rowOff>
    </xdr:to>
    <xdr:pic>
      <xdr:nvPicPr>
        <xdr:cNvPr id="8262" name="1 Imagen">
          <a:extLst>
            <a:ext uri="{FF2B5EF4-FFF2-40B4-BE49-F238E27FC236}">
              <a16:creationId xmlns="" xmlns:a16="http://schemas.microsoft.com/office/drawing/2014/main" id="{00000000-0008-0000-0200-000046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285" y="80010"/>
          <a:ext cx="3429000" cy="245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workbookViewId="0">
      <pane ySplit="1" topLeftCell="A299" activePane="bottomLeft" state="frozen"/>
      <selection pane="bottomLeft" activeCell="E330" sqref="E330"/>
    </sheetView>
  </sheetViews>
  <sheetFormatPr baseColWidth="10" defaultColWidth="11.42578125" defaultRowHeight="15"/>
  <cols>
    <col min="1" max="1" width="16.5703125" style="14" customWidth="1"/>
    <col min="2" max="2" width="29.140625" style="14" customWidth="1"/>
    <col min="3" max="3" width="14.42578125" style="51" bestFit="1" customWidth="1"/>
    <col min="4" max="4" width="7.28515625" style="14" customWidth="1"/>
    <col min="5" max="5" width="9.7109375" style="14" customWidth="1"/>
    <col min="6" max="6" width="8.140625" style="14" customWidth="1"/>
    <col min="7" max="7" width="8" style="14" customWidth="1"/>
    <col min="8" max="8" width="11.42578125" style="16"/>
    <col min="9" max="9" width="23.5703125" customWidth="1"/>
    <col min="10" max="10" width="12.7109375" customWidth="1"/>
    <col min="11" max="11" width="9.7109375" customWidth="1"/>
    <col min="12" max="13" width="11.42578125" style="14"/>
    <col min="14" max="14" width="22.28515625" style="14" bestFit="1" customWidth="1"/>
    <col min="15" max="15" width="14.140625" style="14" bestFit="1" customWidth="1"/>
    <col min="16" max="16384" width="11.42578125" style="14"/>
  </cols>
  <sheetData>
    <row r="1" spans="1:16" s="35" customFormat="1">
      <c r="A1" s="35" t="s">
        <v>286</v>
      </c>
      <c r="B1" s="35" t="s">
        <v>641</v>
      </c>
      <c r="C1" s="50" t="s">
        <v>31</v>
      </c>
      <c r="D1" s="35" t="s">
        <v>32</v>
      </c>
      <c r="E1" s="35" t="s">
        <v>642</v>
      </c>
      <c r="F1" s="35" t="s">
        <v>643</v>
      </c>
      <c r="G1" s="35" t="s">
        <v>644</v>
      </c>
      <c r="H1" s="36" t="s">
        <v>645</v>
      </c>
      <c r="I1" s="36" t="s">
        <v>646</v>
      </c>
      <c r="J1" s="36" t="s">
        <v>647</v>
      </c>
      <c r="K1" s="36" t="s">
        <v>648</v>
      </c>
      <c r="L1" s="35" t="s">
        <v>39</v>
      </c>
      <c r="M1" s="35" t="s">
        <v>649</v>
      </c>
      <c r="N1" s="35" t="s">
        <v>650</v>
      </c>
    </row>
    <row r="2" spans="1:16">
      <c r="A2" s="14" t="s">
        <v>651</v>
      </c>
      <c r="B2" s="14" t="s">
        <v>471</v>
      </c>
      <c r="C2" s="51">
        <v>4.0000000000000002E-4</v>
      </c>
      <c r="D2" s="17">
        <v>3.3220000000000001</v>
      </c>
      <c r="E2" s="14" t="s">
        <v>652</v>
      </c>
      <c r="F2" s="14" t="s">
        <v>653</v>
      </c>
      <c r="I2" t="s">
        <v>654</v>
      </c>
      <c r="L2" s="14" t="s">
        <v>58</v>
      </c>
      <c r="N2" s="14" t="s">
        <v>655</v>
      </c>
      <c r="O2" s="14" t="e">
        <v>#N/A</v>
      </c>
      <c r="P2" s="14" t="e">
        <v>#N/A</v>
      </c>
    </row>
    <row r="3" spans="1:16">
      <c r="A3" s="14" t="s">
        <v>656</v>
      </c>
      <c r="B3" s="14" t="s">
        <v>289</v>
      </c>
      <c r="C3" s="52">
        <v>1.6E-2</v>
      </c>
      <c r="D3" s="18">
        <v>3.0516000000000001</v>
      </c>
      <c r="E3" s="14" t="s">
        <v>657</v>
      </c>
      <c r="F3" s="14" t="s">
        <v>658</v>
      </c>
      <c r="H3" s="16">
        <v>2.7</v>
      </c>
      <c r="I3" t="s">
        <v>659</v>
      </c>
      <c r="J3" t="s">
        <v>49</v>
      </c>
      <c r="K3" t="s">
        <v>49</v>
      </c>
      <c r="L3" s="14" t="s">
        <v>43</v>
      </c>
      <c r="N3" s="14" t="s">
        <v>655</v>
      </c>
      <c r="O3" s="14" t="s">
        <v>530</v>
      </c>
      <c r="P3" s="14" t="s">
        <v>493</v>
      </c>
    </row>
    <row r="4" spans="1:16">
      <c r="A4" s="14" t="s">
        <v>660</v>
      </c>
      <c r="B4" s="14" t="s">
        <v>661</v>
      </c>
      <c r="C4" s="52">
        <v>1.6E-2</v>
      </c>
      <c r="D4" s="18">
        <v>3.0516000000000001</v>
      </c>
      <c r="E4" s="14" t="s">
        <v>662</v>
      </c>
      <c r="F4" s="14" t="s">
        <v>663</v>
      </c>
      <c r="I4" t="s">
        <v>654</v>
      </c>
      <c r="L4" s="14" t="s">
        <v>43</v>
      </c>
      <c r="N4" s="14" t="s">
        <v>655</v>
      </c>
      <c r="O4" s="14" t="e">
        <v>#N/A</v>
      </c>
      <c r="P4" s="14" t="e">
        <v>#N/A</v>
      </c>
    </row>
    <row r="5" spans="1:16">
      <c r="A5" s="14" t="s">
        <v>182</v>
      </c>
      <c r="B5" s="14" t="s">
        <v>95</v>
      </c>
      <c r="C5" s="52">
        <v>1.6E-2</v>
      </c>
      <c r="D5" s="18">
        <v>3.0516000000000001</v>
      </c>
      <c r="E5" s="14" t="s">
        <v>664</v>
      </c>
      <c r="F5" s="14" t="s">
        <v>665</v>
      </c>
      <c r="H5" s="16">
        <v>3</v>
      </c>
      <c r="I5" t="s">
        <v>666</v>
      </c>
      <c r="J5" t="s">
        <v>79</v>
      </c>
      <c r="K5" t="s">
        <v>666</v>
      </c>
      <c r="L5" s="14" t="s">
        <v>43</v>
      </c>
      <c r="N5" s="14" t="s">
        <v>655</v>
      </c>
      <c r="O5" s="14" t="s">
        <v>530</v>
      </c>
      <c r="P5" s="14" t="s">
        <v>493</v>
      </c>
    </row>
    <row r="6" spans="1:16">
      <c r="A6" s="14" t="s">
        <v>667</v>
      </c>
      <c r="B6" s="14" t="s">
        <v>668</v>
      </c>
      <c r="D6" s="17"/>
      <c r="E6" s="14" t="s">
        <v>669</v>
      </c>
      <c r="F6" s="14" t="s">
        <v>670</v>
      </c>
      <c r="H6" s="16">
        <v>2.9</v>
      </c>
      <c r="I6" t="s">
        <v>659</v>
      </c>
      <c r="J6" t="s">
        <v>49</v>
      </c>
      <c r="K6" t="s">
        <v>49</v>
      </c>
      <c r="L6" s="14" t="s">
        <v>58</v>
      </c>
      <c r="N6" s="14" t="s">
        <v>655</v>
      </c>
      <c r="O6" s="14" t="e">
        <v>#N/A</v>
      </c>
      <c r="P6" s="14" t="e">
        <v>#N/A</v>
      </c>
    </row>
    <row r="7" spans="1:16">
      <c r="A7" s="14" t="s">
        <v>671</v>
      </c>
      <c r="B7" s="14" t="s">
        <v>672</v>
      </c>
      <c r="C7" s="51">
        <v>6.3E-3</v>
      </c>
      <c r="D7" s="17">
        <v>3.2170000000000001</v>
      </c>
      <c r="E7" s="14" t="s">
        <v>673</v>
      </c>
      <c r="F7" s="14" t="s">
        <v>674</v>
      </c>
      <c r="I7" t="s">
        <v>654</v>
      </c>
      <c r="L7" s="14" t="s">
        <v>43</v>
      </c>
      <c r="N7" s="14" t="s">
        <v>655</v>
      </c>
      <c r="O7" s="14" t="e">
        <v>#N/A</v>
      </c>
      <c r="P7" s="14" t="e">
        <v>#N/A</v>
      </c>
    </row>
    <row r="8" spans="1:16">
      <c r="A8" s="14" t="s">
        <v>675</v>
      </c>
      <c r="B8" s="14" t="s">
        <v>676</v>
      </c>
      <c r="C8" s="51">
        <v>9.5999999999999992E-3</v>
      </c>
      <c r="D8" s="17">
        <v>2.6269999999999998</v>
      </c>
      <c r="E8" s="14" t="s">
        <v>677</v>
      </c>
      <c r="F8" s="14" t="s">
        <v>678</v>
      </c>
      <c r="H8" s="16">
        <v>3.4</v>
      </c>
      <c r="I8" t="s">
        <v>666</v>
      </c>
      <c r="J8" t="s">
        <v>42</v>
      </c>
      <c r="K8" t="s">
        <v>666</v>
      </c>
      <c r="L8" s="14" t="s">
        <v>43</v>
      </c>
      <c r="N8" s="14" t="s">
        <v>655</v>
      </c>
      <c r="O8" s="14" t="e">
        <v>#N/A</v>
      </c>
      <c r="P8" s="14" t="e">
        <v>#N/A</v>
      </c>
    </row>
    <row r="9" spans="1:16">
      <c r="A9" s="14" t="s">
        <v>679</v>
      </c>
      <c r="B9" s="14" t="s">
        <v>294</v>
      </c>
      <c r="C9" s="51">
        <v>6.3E-3</v>
      </c>
      <c r="D9" s="17">
        <v>3.2170000000000001</v>
      </c>
      <c r="E9" s="14" t="s">
        <v>680</v>
      </c>
      <c r="F9" s="14" t="s">
        <v>681</v>
      </c>
      <c r="H9" s="19">
        <v>3.4</v>
      </c>
      <c r="I9" t="s">
        <v>666</v>
      </c>
      <c r="J9" t="s">
        <v>42</v>
      </c>
      <c r="K9" t="s">
        <v>666</v>
      </c>
      <c r="L9" s="14" t="s">
        <v>43</v>
      </c>
      <c r="N9" s="14" t="s">
        <v>655</v>
      </c>
      <c r="O9" s="14" t="s">
        <v>556</v>
      </c>
      <c r="P9" s="14" t="s">
        <v>493</v>
      </c>
    </row>
    <row r="10" spans="1:16">
      <c r="A10" s="14" t="s">
        <v>682</v>
      </c>
      <c r="B10" s="14" t="s">
        <v>683</v>
      </c>
      <c r="C10" s="52">
        <v>7.7000000000000002E-3</v>
      </c>
      <c r="D10" s="18">
        <v>2.9620000000000002</v>
      </c>
      <c r="E10" s="14" t="s">
        <v>684</v>
      </c>
      <c r="F10" s="14" t="s">
        <v>685</v>
      </c>
      <c r="H10" s="19">
        <v>3.4</v>
      </c>
      <c r="I10" t="s">
        <v>666</v>
      </c>
      <c r="J10" t="s">
        <v>42</v>
      </c>
      <c r="K10" t="s">
        <v>666</v>
      </c>
      <c r="L10" s="14" t="s">
        <v>43</v>
      </c>
      <c r="N10" s="14" t="s">
        <v>655</v>
      </c>
      <c r="O10" s="14" t="e">
        <v>#N/A</v>
      </c>
      <c r="P10" s="14" t="e">
        <v>#N/A</v>
      </c>
    </row>
    <row r="11" spans="1:16">
      <c r="A11" s="14" t="s">
        <v>686</v>
      </c>
      <c r="B11" s="14" t="s">
        <v>687</v>
      </c>
      <c r="C11" s="52">
        <v>3.2699999999999999E-3</v>
      </c>
      <c r="D11" s="18">
        <v>3.181</v>
      </c>
      <c r="E11" s="14" t="s">
        <v>688</v>
      </c>
      <c r="F11" s="14" t="s">
        <v>688</v>
      </c>
      <c r="H11" s="19">
        <v>4.42</v>
      </c>
      <c r="I11" t="s">
        <v>46</v>
      </c>
      <c r="J11" t="s">
        <v>46</v>
      </c>
      <c r="K11" t="s">
        <v>689</v>
      </c>
      <c r="L11" s="14" t="s">
        <v>43</v>
      </c>
      <c r="N11" s="14" t="s">
        <v>690</v>
      </c>
      <c r="O11" s="14" t="e">
        <v>#N/A</v>
      </c>
      <c r="P11" s="14" t="e">
        <v>#N/A</v>
      </c>
    </row>
    <row r="12" spans="1:16">
      <c r="A12" s="14" t="s">
        <v>691</v>
      </c>
      <c r="B12" s="14" t="s">
        <v>692</v>
      </c>
      <c r="C12" s="52">
        <v>4.1000000000000003E-3</v>
      </c>
      <c r="D12" s="18">
        <v>3</v>
      </c>
      <c r="E12" s="14" t="s">
        <v>693</v>
      </c>
      <c r="F12" s="14" t="s">
        <v>694</v>
      </c>
      <c r="H12" s="16">
        <v>2</v>
      </c>
      <c r="I12" t="s">
        <v>659</v>
      </c>
      <c r="J12" t="s">
        <v>49</v>
      </c>
      <c r="K12" t="s">
        <v>49</v>
      </c>
      <c r="L12" s="14" t="s">
        <v>43</v>
      </c>
      <c r="N12" s="14" t="s">
        <v>690</v>
      </c>
      <c r="O12" s="14" t="e">
        <v>#N/A</v>
      </c>
      <c r="P12" s="14" t="e">
        <v>#N/A</v>
      </c>
    </row>
    <row r="13" spans="1:16">
      <c r="A13" s="14" t="s">
        <v>695</v>
      </c>
      <c r="B13" s="14" t="s">
        <v>296</v>
      </c>
      <c r="C13" s="52">
        <v>6.7000000000000004E-2</v>
      </c>
      <c r="D13" s="18">
        <v>2.669</v>
      </c>
      <c r="E13" s="14" t="s">
        <v>696</v>
      </c>
      <c r="F13" s="14" t="s">
        <v>697</v>
      </c>
      <c r="H13" s="16">
        <v>2</v>
      </c>
      <c r="I13" t="s">
        <v>659</v>
      </c>
      <c r="J13" t="s">
        <v>49</v>
      </c>
      <c r="K13" t="s">
        <v>49</v>
      </c>
      <c r="L13" s="14" t="s">
        <v>43</v>
      </c>
      <c r="N13" s="14" t="s">
        <v>690</v>
      </c>
      <c r="O13" s="14" t="s">
        <v>492</v>
      </c>
      <c r="P13" s="14" t="s">
        <v>493</v>
      </c>
    </row>
    <row r="14" spans="1:16">
      <c r="A14" s="14" t="s">
        <v>698</v>
      </c>
      <c r="B14" s="14" t="s">
        <v>299</v>
      </c>
      <c r="C14" s="52">
        <v>8.3099999999999993E-2</v>
      </c>
      <c r="D14" s="18">
        <v>2.57</v>
      </c>
      <c r="E14" s="14" t="s">
        <v>699</v>
      </c>
      <c r="F14" s="14" t="s">
        <v>700</v>
      </c>
      <c r="H14" s="16">
        <v>2.8</v>
      </c>
      <c r="I14" t="s">
        <v>659</v>
      </c>
      <c r="J14" t="s">
        <v>49</v>
      </c>
      <c r="K14" t="s">
        <v>49</v>
      </c>
      <c r="L14" s="14" t="s">
        <v>43</v>
      </c>
      <c r="N14" s="14" t="s">
        <v>690</v>
      </c>
      <c r="O14" s="14" t="s">
        <v>492</v>
      </c>
      <c r="P14" s="14" t="s">
        <v>493</v>
      </c>
    </row>
    <row r="15" spans="1:16">
      <c r="A15" s="14" t="s">
        <v>268</v>
      </c>
      <c r="B15" s="14" t="s">
        <v>237</v>
      </c>
      <c r="C15" s="52">
        <v>2.673E-2</v>
      </c>
      <c r="D15" s="18">
        <v>2.9844900000000001</v>
      </c>
      <c r="E15" s="14" t="s">
        <v>701</v>
      </c>
      <c r="F15" s="14" t="s">
        <v>702</v>
      </c>
      <c r="H15" s="16">
        <v>2.9</v>
      </c>
      <c r="I15" t="s">
        <v>659</v>
      </c>
      <c r="J15" t="s">
        <v>49</v>
      </c>
      <c r="K15" t="s">
        <v>49</v>
      </c>
      <c r="L15" s="14" t="s">
        <v>43</v>
      </c>
      <c r="N15" s="14" t="s">
        <v>690</v>
      </c>
      <c r="O15" s="14" t="s">
        <v>492</v>
      </c>
      <c r="P15" s="14" t="s">
        <v>493</v>
      </c>
    </row>
    <row r="16" spans="1:16">
      <c r="A16" s="14" t="s">
        <v>703</v>
      </c>
      <c r="B16" s="14" t="s">
        <v>302</v>
      </c>
      <c r="C16" s="52">
        <v>5.8999999999999999E-3</v>
      </c>
      <c r="D16" s="18">
        <v>3.13</v>
      </c>
      <c r="E16" s="14" t="s">
        <v>704</v>
      </c>
      <c r="F16" s="14" t="s">
        <v>705</v>
      </c>
      <c r="H16" s="16">
        <v>3.2</v>
      </c>
      <c r="I16" t="s">
        <v>666</v>
      </c>
      <c r="J16" t="s">
        <v>42</v>
      </c>
      <c r="K16" t="s">
        <v>666</v>
      </c>
      <c r="L16" s="14" t="s">
        <v>38</v>
      </c>
      <c r="N16" s="14" t="s">
        <v>706</v>
      </c>
      <c r="O16" s="14" t="s">
        <v>614</v>
      </c>
      <c r="P16" s="14" t="s">
        <v>612</v>
      </c>
    </row>
    <row r="17" spans="1:16">
      <c r="A17" s="14" t="s">
        <v>707</v>
      </c>
      <c r="B17" s="14" t="s">
        <v>308</v>
      </c>
      <c r="C17" s="52">
        <v>1.5299999999999999E-2</v>
      </c>
      <c r="D17" s="18">
        <v>3.0038</v>
      </c>
      <c r="E17" s="14" t="s">
        <v>708</v>
      </c>
      <c r="F17" s="14" t="s">
        <v>709</v>
      </c>
      <c r="H17" s="16">
        <v>3.5</v>
      </c>
      <c r="I17" t="s">
        <v>666</v>
      </c>
      <c r="J17" t="s">
        <v>42</v>
      </c>
      <c r="K17" t="s">
        <v>666</v>
      </c>
      <c r="L17" s="14" t="s">
        <v>43</v>
      </c>
      <c r="N17" s="14" t="s">
        <v>655</v>
      </c>
      <c r="O17" s="14" t="s">
        <v>542</v>
      </c>
      <c r="P17" s="14" t="s">
        <v>493</v>
      </c>
    </row>
    <row r="18" spans="1:16">
      <c r="A18" s="14" t="s">
        <v>710</v>
      </c>
      <c r="B18" s="14" t="s">
        <v>312</v>
      </c>
      <c r="C18" s="53">
        <v>1.9400000000000001E-2</v>
      </c>
      <c r="D18" s="20">
        <v>2.96</v>
      </c>
      <c r="E18" s="14" t="s">
        <v>711</v>
      </c>
      <c r="F18" s="14" t="s">
        <v>712</v>
      </c>
      <c r="H18" s="16">
        <v>2.93</v>
      </c>
      <c r="I18" t="s">
        <v>659</v>
      </c>
      <c r="J18" t="s">
        <v>49</v>
      </c>
      <c r="K18" t="s">
        <v>49</v>
      </c>
      <c r="L18" s="14" t="s">
        <v>58</v>
      </c>
      <c r="N18" s="14" t="s">
        <v>655</v>
      </c>
      <c r="O18" s="14" t="s">
        <v>591</v>
      </c>
      <c r="P18" s="14" t="s">
        <v>496</v>
      </c>
    </row>
    <row r="19" spans="1:16">
      <c r="A19" s="14" t="s">
        <v>225</v>
      </c>
      <c r="B19" s="14" t="s">
        <v>226</v>
      </c>
      <c r="C19" s="52">
        <v>0.82299999999999995</v>
      </c>
      <c r="D19" s="18">
        <v>1.8140000000000001</v>
      </c>
      <c r="E19" s="14" t="s">
        <v>713</v>
      </c>
      <c r="F19" s="14" t="s">
        <v>714</v>
      </c>
      <c r="H19" s="16">
        <v>2.8</v>
      </c>
      <c r="I19" t="s">
        <v>659</v>
      </c>
      <c r="J19" t="s">
        <v>49</v>
      </c>
      <c r="K19" t="s">
        <v>49</v>
      </c>
      <c r="L19" s="14" t="s">
        <v>58</v>
      </c>
      <c r="N19" s="14" t="s">
        <v>655</v>
      </c>
      <c r="O19" s="14" t="s">
        <v>591</v>
      </c>
      <c r="P19" s="14" t="s">
        <v>496</v>
      </c>
    </row>
    <row r="20" spans="1:16">
      <c r="A20" s="14" t="s">
        <v>715</v>
      </c>
      <c r="B20" s="14" t="s">
        <v>314</v>
      </c>
      <c r="C20" s="54">
        <v>1.6799999999999999E-2</v>
      </c>
      <c r="D20" s="21">
        <v>2.9855999999999998</v>
      </c>
      <c r="E20" s="14" t="s">
        <v>716</v>
      </c>
      <c r="F20" s="14" t="s">
        <v>717</v>
      </c>
      <c r="H20" s="16">
        <v>3.4</v>
      </c>
      <c r="I20" t="s">
        <v>666</v>
      </c>
      <c r="J20" t="s">
        <v>42</v>
      </c>
      <c r="K20" t="s">
        <v>666</v>
      </c>
      <c r="L20" s="14" t="s">
        <v>43</v>
      </c>
      <c r="N20" s="14" t="s">
        <v>655</v>
      </c>
      <c r="O20" s="14" t="s">
        <v>508</v>
      </c>
      <c r="P20" s="14" t="s">
        <v>493</v>
      </c>
    </row>
    <row r="21" spans="1:16">
      <c r="A21" s="14" t="s">
        <v>718</v>
      </c>
      <c r="B21" s="14" t="s">
        <v>719</v>
      </c>
      <c r="C21" s="54">
        <v>1.6799999999999999E-2</v>
      </c>
      <c r="D21" s="21">
        <v>2.9855999999999998</v>
      </c>
      <c r="E21" s="14" t="s">
        <v>720</v>
      </c>
      <c r="F21" s="14" t="s">
        <v>720</v>
      </c>
      <c r="I21" t="s">
        <v>654</v>
      </c>
      <c r="L21" s="14" t="s">
        <v>43</v>
      </c>
      <c r="N21" s="14" t="s">
        <v>655</v>
      </c>
      <c r="O21" s="14" t="e">
        <v>#N/A</v>
      </c>
      <c r="P21" s="14" t="e">
        <v>#N/A</v>
      </c>
    </row>
    <row r="22" spans="1:16">
      <c r="A22" s="14" t="s">
        <v>721</v>
      </c>
      <c r="B22" s="14" t="s">
        <v>316</v>
      </c>
      <c r="C22" s="52">
        <v>5.6899999999999999E-2</v>
      </c>
      <c r="D22" s="18">
        <v>2.91</v>
      </c>
      <c r="E22" s="14" t="s">
        <v>722</v>
      </c>
      <c r="F22" s="14" t="s">
        <v>723</v>
      </c>
      <c r="H22" s="16">
        <v>3.5</v>
      </c>
      <c r="I22" t="s">
        <v>666</v>
      </c>
      <c r="J22" t="s">
        <v>42</v>
      </c>
      <c r="K22" t="s">
        <v>666</v>
      </c>
      <c r="L22" s="14" t="s">
        <v>43</v>
      </c>
      <c r="N22" s="14" t="s">
        <v>655</v>
      </c>
      <c r="O22" s="14" t="s">
        <v>508</v>
      </c>
      <c r="P22" s="14" t="s">
        <v>493</v>
      </c>
    </row>
    <row r="23" spans="1:16">
      <c r="A23" s="14" t="s">
        <v>724</v>
      </c>
      <c r="B23" s="14" t="s">
        <v>318</v>
      </c>
      <c r="C23" s="54">
        <v>1.6799999999999999E-2</v>
      </c>
      <c r="D23" s="21">
        <v>2.9855999999999998</v>
      </c>
      <c r="E23" s="14" t="s">
        <v>725</v>
      </c>
      <c r="F23" s="14" t="s">
        <v>726</v>
      </c>
      <c r="H23" s="16">
        <v>4.2</v>
      </c>
      <c r="I23" t="s">
        <v>46</v>
      </c>
      <c r="J23" t="s">
        <v>46</v>
      </c>
      <c r="K23" t="s">
        <v>727</v>
      </c>
      <c r="L23" s="14" t="s">
        <v>43</v>
      </c>
      <c r="N23" s="14" t="s">
        <v>655</v>
      </c>
      <c r="O23" s="14" t="s">
        <v>508</v>
      </c>
      <c r="P23" s="14" t="s">
        <v>493</v>
      </c>
    </row>
    <row r="24" spans="1:16">
      <c r="A24" s="14" t="s">
        <v>728</v>
      </c>
      <c r="B24" s="14" t="s">
        <v>320</v>
      </c>
      <c r="C24" s="55">
        <v>1.41E-2</v>
      </c>
      <c r="D24" s="21">
        <v>3.1286</v>
      </c>
      <c r="E24" s="14" t="s">
        <v>729</v>
      </c>
      <c r="F24" s="14" t="s">
        <v>730</v>
      </c>
      <c r="I24" t="s">
        <v>654</v>
      </c>
      <c r="L24" s="14" t="s">
        <v>43</v>
      </c>
      <c r="N24" s="14" t="s">
        <v>655</v>
      </c>
      <c r="O24" s="14" t="e">
        <v>#N/A</v>
      </c>
      <c r="P24" s="14" t="e">
        <v>#N/A</v>
      </c>
    </row>
    <row r="25" spans="1:16">
      <c r="A25" s="14" t="s">
        <v>731</v>
      </c>
      <c r="B25" s="14" t="s">
        <v>732</v>
      </c>
      <c r="C25" s="55">
        <v>1.41E-2</v>
      </c>
      <c r="D25" s="21">
        <v>3.1286</v>
      </c>
      <c r="E25" s="14" t="s">
        <v>733</v>
      </c>
      <c r="F25" s="14" t="s">
        <v>734</v>
      </c>
      <c r="H25" s="16">
        <v>3.5</v>
      </c>
      <c r="I25" t="s">
        <v>666</v>
      </c>
      <c r="J25" t="s">
        <v>42</v>
      </c>
      <c r="K25" t="s">
        <v>666</v>
      </c>
      <c r="L25" s="14" t="s">
        <v>43</v>
      </c>
      <c r="N25" s="14" t="s">
        <v>655</v>
      </c>
      <c r="O25" s="14" t="e">
        <v>#N/A</v>
      </c>
      <c r="P25" s="14" t="e">
        <v>#N/A</v>
      </c>
    </row>
    <row r="26" spans="1:16">
      <c r="A26" s="14" t="s">
        <v>202</v>
      </c>
      <c r="B26" s="14" t="s">
        <v>99</v>
      </c>
      <c r="C26" s="55">
        <v>1.41E-2</v>
      </c>
      <c r="D26" s="21">
        <v>3.1286</v>
      </c>
      <c r="E26" s="14" t="s">
        <v>735</v>
      </c>
      <c r="F26" s="14" t="s">
        <v>736</v>
      </c>
      <c r="H26" s="16">
        <v>3.4</v>
      </c>
      <c r="I26" t="s">
        <v>666</v>
      </c>
      <c r="J26" t="s">
        <v>79</v>
      </c>
      <c r="K26" t="s">
        <v>666</v>
      </c>
      <c r="L26" s="14" t="s">
        <v>43</v>
      </c>
      <c r="N26" s="14" t="s">
        <v>655</v>
      </c>
      <c r="O26" s="14" t="s">
        <v>551</v>
      </c>
      <c r="P26" s="14" t="s">
        <v>493</v>
      </c>
    </row>
    <row r="27" spans="1:16">
      <c r="A27" s="14" t="s">
        <v>737</v>
      </c>
      <c r="B27" s="14" t="s">
        <v>738</v>
      </c>
      <c r="C27" s="55">
        <v>1.41E-2</v>
      </c>
      <c r="D27" s="21">
        <v>3.1286</v>
      </c>
      <c r="E27" s="14" t="s">
        <v>739</v>
      </c>
      <c r="F27" s="14" t="s">
        <v>740</v>
      </c>
      <c r="H27" s="16">
        <v>3.4</v>
      </c>
      <c r="I27" t="s">
        <v>666</v>
      </c>
      <c r="J27" t="s">
        <v>79</v>
      </c>
      <c r="K27" t="s">
        <v>666</v>
      </c>
      <c r="L27" s="14" t="s">
        <v>43</v>
      </c>
      <c r="N27" s="14" t="s">
        <v>655</v>
      </c>
      <c r="O27" s="14" t="e">
        <v>#N/A</v>
      </c>
      <c r="P27" s="14" t="e">
        <v>#N/A</v>
      </c>
    </row>
    <row r="28" spans="1:16">
      <c r="A28" s="14" t="s">
        <v>181</v>
      </c>
      <c r="B28" s="14" t="s">
        <v>106</v>
      </c>
      <c r="C28" s="55">
        <v>1.41E-2</v>
      </c>
      <c r="D28" s="21">
        <v>3.1286</v>
      </c>
      <c r="E28" s="14" t="s">
        <v>741</v>
      </c>
      <c r="F28" s="14" t="s">
        <v>742</v>
      </c>
      <c r="H28" s="16">
        <v>3.4</v>
      </c>
      <c r="I28" t="s">
        <v>666</v>
      </c>
      <c r="J28" t="s">
        <v>79</v>
      </c>
      <c r="K28" t="s">
        <v>666</v>
      </c>
      <c r="L28" s="14" t="s">
        <v>43</v>
      </c>
      <c r="N28" s="14" t="s">
        <v>655</v>
      </c>
      <c r="O28" s="14" t="e">
        <v>#N/A</v>
      </c>
      <c r="P28" s="14" t="e">
        <v>#N/A</v>
      </c>
    </row>
    <row r="29" spans="1:16">
      <c r="A29" s="14" t="s">
        <v>743</v>
      </c>
      <c r="B29" s="14" t="s">
        <v>322</v>
      </c>
      <c r="C29" s="55">
        <v>1.41E-2</v>
      </c>
      <c r="D29" s="21">
        <v>3.1286</v>
      </c>
      <c r="E29" s="14" t="s">
        <v>744</v>
      </c>
      <c r="F29" s="14" t="s">
        <v>745</v>
      </c>
      <c r="H29" s="16">
        <v>3.4</v>
      </c>
      <c r="I29" t="s">
        <v>666</v>
      </c>
      <c r="J29" t="s">
        <v>42</v>
      </c>
      <c r="K29" t="s">
        <v>666</v>
      </c>
      <c r="L29" s="14" t="s">
        <v>43</v>
      </c>
      <c r="N29" s="14" t="s">
        <v>655</v>
      </c>
      <c r="O29" s="14" t="e">
        <v>#N/A</v>
      </c>
      <c r="P29" s="14" t="e">
        <v>#N/A</v>
      </c>
    </row>
    <row r="30" spans="1:16">
      <c r="A30" s="14" t="s">
        <v>746</v>
      </c>
      <c r="B30" s="14" t="s">
        <v>747</v>
      </c>
      <c r="D30" s="17"/>
      <c r="H30" s="16">
        <v>2</v>
      </c>
      <c r="I30" t="s">
        <v>659</v>
      </c>
      <c r="J30" t="s">
        <v>49</v>
      </c>
      <c r="K30" t="s">
        <v>49</v>
      </c>
      <c r="L30" s="14" t="s">
        <v>58</v>
      </c>
      <c r="N30" s="14" t="s">
        <v>655</v>
      </c>
      <c r="O30" s="14" t="e">
        <v>#N/A</v>
      </c>
      <c r="P30" s="14" t="e">
        <v>#N/A</v>
      </c>
    </row>
    <row r="31" spans="1:16">
      <c r="A31" s="14" t="s">
        <v>748</v>
      </c>
      <c r="B31" s="14" t="s">
        <v>267</v>
      </c>
      <c r="C31" s="51">
        <v>5.7000000000000002E-2</v>
      </c>
      <c r="D31" s="17">
        <v>2.8010000000000002</v>
      </c>
      <c r="E31" s="14" t="s">
        <v>749</v>
      </c>
      <c r="F31" s="14" t="s">
        <v>750</v>
      </c>
      <c r="H31" s="16">
        <v>3.1</v>
      </c>
      <c r="I31" t="s">
        <v>666</v>
      </c>
      <c r="J31" t="s">
        <v>42</v>
      </c>
      <c r="K31" t="s">
        <v>666</v>
      </c>
      <c r="L31" s="14" t="s">
        <v>58</v>
      </c>
      <c r="N31" s="14" t="s">
        <v>655</v>
      </c>
      <c r="O31" s="14" t="s">
        <v>596</v>
      </c>
      <c r="P31" s="14" t="s">
        <v>496</v>
      </c>
    </row>
    <row r="32" spans="1:16">
      <c r="A32" s="14" t="s">
        <v>751</v>
      </c>
      <c r="B32" s="14" t="s">
        <v>324</v>
      </c>
      <c r="C32" s="51">
        <v>3.0700000000000002E-2</v>
      </c>
      <c r="D32" s="23">
        <v>2.8498999999999999</v>
      </c>
      <c r="E32" s="14" t="s">
        <v>752</v>
      </c>
      <c r="F32" s="14" t="s">
        <v>753</v>
      </c>
      <c r="H32" s="16">
        <v>3.4</v>
      </c>
      <c r="I32" t="s">
        <v>666</v>
      </c>
      <c r="J32" t="s">
        <v>42</v>
      </c>
      <c r="K32" t="s">
        <v>666</v>
      </c>
      <c r="L32" s="14" t="s">
        <v>58</v>
      </c>
      <c r="N32" s="14" t="s">
        <v>655</v>
      </c>
      <c r="O32" s="14" t="s">
        <v>596</v>
      </c>
      <c r="P32" s="14" t="s">
        <v>496</v>
      </c>
    </row>
    <row r="33" spans="1:16">
      <c r="A33" s="15" t="s">
        <v>754</v>
      </c>
      <c r="B33" s="15" t="s">
        <v>755</v>
      </c>
      <c r="D33" s="23"/>
      <c r="H33" s="16">
        <v>2</v>
      </c>
      <c r="I33" t="s">
        <v>659</v>
      </c>
      <c r="J33" t="s">
        <v>49</v>
      </c>
      <c r="K33" t="s">
        <v>49</v>
      </c>
      <c r="L33" s="14" t="s">
        <v>58</v>
      </c>
      <c r="N33" s="14" t="s">
        <v>655</v>
      </c>
      <c r="O33" s="14" t="e">
        <v>#N/A</v>
      </c>
      <c r="P33" s="14" t="e">
        <v>#N/A</v>
      </c>
    </row>
    <row r="34" spans="1:16">
      <c r="A34" s="14" t="s">
        <v>756</v>
      </c>
      <c r="B34" s="14" t="s">
        <v>757</v>
      </c>
      <c r="D34" s="23"/>
      <c r="H34" s="16">
        <v>2</v>
      </c>
      <c r="I34" t="s">
        <v>659</v>
      </c>
      <c r="J34" t="s">
        <v>49</v>
      </c>
      <c r="K34" t="s">
        <v>49</v>
      </c>
      <c r="L34" s="14" t="s">
        <v>58</v>
      </c>
      <c r="N34" s="14" t="s">
        <v>655</v>
      </c>
      <c r="O34" s="14" t="e">
        <v>#N/A</v>
      </c>
      <c r="P34" s="14" t="e">
        <v>#N/A</v>
      </c>
    </row>
    <row r="35" spans="1:16">
      <c r="A35" s="14" t="s">
        <v>758</v>
      </c>
      <c r="B35" s="14" t="s">
        <v>759</v>
      </c>
      <c r="D35" s="17"/>
      <c r="H35" s="16">
        <v>2</v>
      </c>
      <c r="I35" t="s">
        <v>659</v>
      </c>
      <c r="J35" t="s">
        <v>49</v>
      </c>
      <c r="K35" t="s">
        <v>49</v>
      </c>
      <c r="L35" s="14" t="s">
        <v>58</v>
      </c>
      <c r="N35" s="14" t="s">
        <v>655</v>
      </c>
      <c r="O35" s="14" t="e">
        <v>#N/A</v>
      </c>
      <c r="P35" s="14" t="e">
        <v>#N/A</v>
      </c>
    </row>
    <row r="36" spans="1:16">
      <c r="A36" s="14" t="s">
        <v>760</v>
      </c>
      <c r="B36" s="14" t="s">
        <v>239</v>
      </c>
      <c r="C36" s="51">
        <v>2.0000000000000001E-4</v>
      </c>
      <c r="D36" s="23">
        <v>3.5144000000000002</v>
      </c>
      <c r="E36" s="14" t="s">
        <v>761</v>
      </c>
      <c r="F36" s="14" t="s">
        <v>762</v>
      </c>
      <c r="H36" s="16">
        <v>3.9</v>
      </c>
      <c r="I36" t="s">
        <v>666</v>
      </c>
      <c r="J36" t="s">
        <v>42</v>
      </c>
      <c r="K36" t="s">
        <v>666</v>
      </c>
      <c r="L36" s="14" t="s">
        <v>58</v>
      </c>
      <c r="N36" s="14" t="s">
        <v>655</v>
      </c>
      <c r="O36" s="14" t="s">
        <v>578</v>
      </c>
      <c r="P36" s="14" t="s">
        <v>579</v>
      </c>
    </row>
    <row r="37" spans="1:16">
      <c r="A37" s="14" t="s">
        <v>763</v>
      </c>
      <c r="B37" s="14" t="s">
        <v>764</v>
      </c>
      <c r="D37" s="17"/>
      <c r="E37" s="14" t="s">
        <v>765</v>
      </c>
      <c r="F37" s="14" t="s">
        <v>766</v>
      </c>
      <c r="H37" s="16">
        <v>2.7</v>
      </c>
      <c r="I37" t="s">
        <v>659</v>
      </c>
      <c r="J37" t="s">
        <v>49</v>
      </c>
      <c r="K37" t="s">
        <v>49</v>
      </c>
      <c r="L37" s="14" t="s">
        <v>38</v>
      </c>
      <c r="N37" s="14" t="s">
        <v>655</v>
      </c>
      <c r="O37" s="14" t="e">
        <v>#N/A</v>
      </c>
      <c r="P37" s="14" t="e">
        <v>#N/A</v>
      </c>
    </row>
    <row r="38" spans="1:16">
      <c r="A38" s="14" t="s">
        <v>183</v>
      </c>
      <c r="B38" s="14" t="s">
        <v>184</v>
      </c>
      <c r="C38" s="54">
        <v>2.6800000000000001E-2</v>
      </c>
      <c r="D38" s="21">
        <v>2.8982999999999999</v>
      </c>
      <c r="E38" s="14" t="s">
        <v>767</v>
      </c>
      <c r="F38" s="14" t="s">
        <v>768</v>
      </c>
      <c r="H38" s="16">
        <v>3.3</v>
      </c>
      <c r="I38" t="s">
        <v>666</v>
      </c>
      <c r="J38" t="s">
        <v>42</v>
      </c>
      <c r="K38" t="s">
        <v>666</v>
      </c>
      <c r="L38" s="14" t="s">
        <v>43</v>
      </c>
      <c r="N38" s="14" t="s">
        <v>655</v>
      </c>
      <c r="O38" s="14" t="s">
        <v>495</v>
      </c>
      <c r="P38" s="14" t="s">
        <v>496</v>
      </c>
    </row>
    <row r="39" spans="1:16">
      <c r="A39" s="15" t="s">
        <v>769</v>
      </c>
      <c r="B39" s="15" t="s">
        <v>770</v>
      </c>
      <c r="C39" s="54"/>
      <c r="D39" s="21"/>
      <c r="H39" s="16">
        <v>2</v>
      </c>
      <c r="I39" t="s">
        <v>659</v>
      </c>
      <c r="J39" t="s">
        <v>49</v>
      </c>
      <c r="K39" t="s">
        <v>49</v>
      </c>
      <c r="L39" s="14" t="s">
        <v>58</v>
      </c>
      <c r="N39" s="14" t="s">
        <v>655</v>
      </c>
      <c r="O39" s="14" t="e">
        <v>#N/A</v>
      </c>
      <c r="P39" s="14" t="e">
        <v>#N/A</v>
      </c>
    </row>
    <row r="40" spans="1:16">
      <c r="A40" s="15" t="s">
        <v>771</v>
      </c>
      <c r="B40" s="15" t="s">
        <v>772</v>
      </c>
      <c r="C40" s="54"/>
      <c r="D40" s="21"/>
      <c r="H40" s="16">
        <v>2</v>
      </c>
      <c r="I40" t="s">
        <v>659</v>
      </c>
      <c r="J40" t="s">
        <v>49</v>
      </c>
      <c r="K40" t="s">
        <v>49</v>
      </c>
      <c r="L40" s="14" t="s">
        <v>58</v>
      </c>
      <c r="N40" s="14" t="s">
        <v>655</v>
      </c>
      <c r="O40" s="14" t="e">
        <v>#N/A</v>
      </c>
      <c r="P40" s="14" t="e">
        <v>#N/A</v>
      </c>
    </row>
    <row r="41" spans="1:16">
      <c r="A41" s="24" t="s">
        <v>147</v>
      </c>
      <c r="B41" s="14" t="s">
        <v>148</v>
      </c>
      <c r="C41" s="54">
        <v>2.01E-2</v>
      </c>
      <c r="D41" s="21">
        <v>2.9992000000000001</v>
      </c>
      <c r="E41" s="14" t="s">
        <v>773</v>
      </c>
      <c r="F41" s="14" t="s">
        <v>774</v>
      </c>
      <c r="H41" s="16">
        <v>3.4</v>
      </c>
      <c r="I41" t="s">
        <v>666</v>
      </c>
      <c r="J41" t="s">
        <v>42</v>
      </c>
      <c r="K41" t="s">
        <v>666</v>
      </c>
      <c r="L41" s="14" t="s">
        <v>43</v>
      </c>
      <c r="N41" s="14" t="s">
        <v>690</v>
      </c>
      <c r="O41" s="14" t="s">
        <v>513</v>
      </c>
      <c r="P41" s="14" t="s">
        <v>493</v>
      </c>
    </row>
    <row r="42" spans="1:16">
      <c r="A42" s="14" t="s">
        <v>775</v>
      </c>
      <c r="B42" s="14" t="s">
        <v>331</v>
      </c>
      <c r="C42" s="51">
        <v>9.7999999999999997E-3</v>
      </c>
      <c r="D42" s="17">
        <v>3.1890000000000001</v>
      </c>
      <c r="E42" s="14" t="s">
        <v>776</v>
      </c>
      <c r="F42" s="14" t="s">
        <v>777</v>
      </c>
      <c r="I42" t="s">
        <v>654</v>
      </c>
      <c r="L42" s="14" t="s">
        <v>43</v>
      </c>
      <c r="N42" s="14" t="s">
        <v>690</v>
      </c>
      <c r="O42" s="14" t="s">
        <v>627</v>
      </c>
      <c r="P42" s="14" t="s">
        <v>628</v>
      </c>
    </row>
    <row r="43" spans="1:16">
      <c r="A43" s="14" t="s">
        <v>185</v>
      </c>
      <c r="B43" s="14" t="s">
        <v>72</v>
      </c>
      <c r="C43" s="54">
        <v>0.39750000000000002</v>
      </c>
      <c r="D43" s="21">
        <v>2.8761000000000001</v>
      </c>
      <c r="E43" s="14" t="s">
        <v>778</v>
      </c>
      <c r="F43" s="14" t="s">
        <v>779</v>
      </c>
      <c r="H43" s="16">
        <v>3.5</v>
      </c>
      <c r="I43" t="s">
        <v>666</v>
      </c>
      <c r="J43" t="s">
        <v>42</v>
      </c>
      <c r="K43" t="s">
        <v>666</v>
      </c>
      <c r="L43" s="14" t="s">
        <v>58</v>
      </c>
      <c r="N43" s="14" t="s">
        <v>655</v>
      </c>
      <c r="O43" s="14" t="s">
        <v>571</v>
      </c>
      <c r="P43" s="14" t="s">
        <v>493</v>
      </c>
    </row>
    <row r="44" spans="1:16">
      <c r="A44" s="14" t="s">
        <v>186</v>
      </c>
      <c r="B44" s="14" t="s">
        <v>187</v>
      </c>
      <c r="C44" s="51">
        <v>1.2200000000000001E-2</v>
      </c>
      <c r="D44" s="17">
        <v>3.1669999999999998</v>
      </c>
      <c r="E44" s="14" t="s">
        <v>780</v>
      </c>
      <c r="F44" s="14" t="s">
        <v>781</v>
      </c>
      <c r="H44" s="16">
        <v>2</v>
      </c>
      <c r="I44" t="s">
        <v>659</v>
      </c>
      <c r="J44" t="s">
        <v>49</v>
      </c>
      <c r="K44" t="s">
        <v>49</v>
      </c>
      <c r="L44" s="14" t="s">
        <v>43</v>
      </c>
      <c r="N44" s="14" t="s">
        <v>655</v>
      </c>
      <c r="O44" s="14" t="e">
        <v>#N/A</v>
      </c>
      <c r="P44" s="14" t="e">
        <v>#N/A</v>
      </c>
    </row>
    <row r="45" spans="1:16">
      <c r="A45" s="14" t="s">
        <v>782</v>
      </c>
      <c r="B45" s="14" t="s">
        <v>333</v>
      </c>
      <c r="C45" s="56">
        <v>4.0599999999999997E-2</v>
      </c>
      <c r="D45" s="25">
        <v>2.7919999999999998</v>
      </c>
      <c r="E45" s="14" t="s">
        <v>783</v>
      </c>
      <c r="F45" s="14" t="s">
        <v>784</v>
      </c>
      <c r="H45" s="16">
        <v>3.1</v>
      </c>
      <c r="I45" t="s">
        <v>666</v>
      </c>
      <c r="J45" t="s">
        <v>42</v>
      </c>
      <c r="K45" t="s">
        <v>666</v>
      </c>
      <c r="L45" s="14" t="s">
        <v>58</v>
      </c>
      <c r="N45" s="14" t="s">
        <v>655</v>
      </c>
      <c r="O45" s="14" t="s">
        <v>591</v>
      </c>
      <c r="P45" s="14" t="s">
        <v>496</v>
      </c>
    </row>
    <row r="46" spans="1:16">
      <c r="A46" s="14" t="s">
        <v>159</v>
      </c>
      <c r="B46" s="14" t="s">
        <v>41</v>
      </c>
      <c r="C46" s="54">
        <v>1.9699999999999999E-2</v>
      </c>
      <c r="D46" s="21">
        <v>2.9174000000000002</v>
      </c>
      <c r="E46" s="14" t="s">
        <v>785</v>
      </c>
      <c r="F46" s="14" t="s">
        <v>786</v>
      </c>
      <c r="H46" s="16">
        <v>3</v>
      </c>
      <c r="I46" t="s">
        <v>666</v>
      </c>
      <c r="J46" t="s">
        <v>42</v>
      </c>
      <c r="K46" t="s">
        <v>666</v>
      </c>
      <c r="L46" s="14" t="s">
        <v>43</v>
      </c>
      <c r="N46" s="14" t="s">
        <v>655</v>
      </c>
      <c r="O46" s="14" t="s">
        <v>596</v>
      </c>
      <c r="P46" s="14" t="s">
        <v>496</v>
      </c>
    </row>
    <row r="47" spans="1:16">
      <c r="A47" s="14" t="s">
        <v>209</v>
      </c>
      <c r="B47" s="14" t="s">
        <v>97</v>
      </c>
      <c r="C47" s="51">
        <v>2.5000000000000001E-2</v>
      </c>
      <c r="D47" s="17">
        <v>3</v>
      </c>
      <c r="E47" s="14" t="s">
        <v>787</v>
      </c>
      <c r="F47" s="14" t="s">
        <v>788</v>
      </c>
      <c r="H47" s="16">
        <v>4</v>
      </c>
      <c r="I47" t="s">
        <v>46</v>
      </c>
      <c r="J47" t="s">
        <v>46</v>
      </c>
      <c r="K47" t="s">
        <v>689</v>
      </c>
      <c r="L47" s="14" t="s">
        <v>43</v>
      </c>
      <c r="N47" s="14" t="s">
        <v>655</v>
      </c>
      <c r="O47" s="14" t="s">
        <v>501</v>
      </c>
      <c r="P47" s="14" t="s">
        <v>493</v>
      </c>
    </row>
    <row r="48" spans="1:16">
      <c r="A48" s="14" t="s">
        <v>789</v>
      </c>
      <c r="B48" s="14" t="s">
        <v>335</v>
      </c>
      <c r="C48" s="51">
        <v>1.61E-2</v>
      </c>
      <c r="D48" s="17">
        <v>3</v>
      </c>
      <c r="E48" s="14" t="s">
        <v>790</v>
      </c>
      <c r="F48" s="14" t="s">
        <v>791</v>
      </c>
      <c r="H48" s="16">
        <v>3.9</v>
      </c>
      <c r="I48" t="s">
        <v>666</v>
      </c>
      <c r="J48" t="s">
        <v>42</v>
      </c>
      <c r="K48" t="s">
        <v>666</v>
      </c>
      <c r="L48" s="14" t="s">
        <v>43</v>
      </c>
      <c r="N48" s="14" t="s">
        <v>655</v>
      </c>
      <c r="O48" s="14" t="s">
        <v>501</v>
      </c>
      <c r="P48" s="14" t="s">
        <v>493</v>
      </c>
    </row>
    <row r="49" spans="1:16">
      <c r="A49" s="14" t="s">
        <v>792</v>
      </c>
      <c r="B49" s="14" t="s">
        <v>337</v>
      </c>
      <c r="C49" s="51">
        <v>1.8700000000000001E-2</v>
      </c>
      <c r="D49" s="17">
        <v>2.9</v>
      </c>
      <c r="E49" s="14" t="s">
        <v>793</v>
      </c>
      <c r="F49" s="14" t="s">
        <v>794</v>
      </c>
      <c r="H49" s="16">
        <v>4.5</v>
      </c>
      <c r="I49" t="s">
        <v>46</v>
      </c>
      <c r="J49" t="s">
        <v>46</v>
      </c>
      <c r="K49" t="s">
        <v>689</v>
      </c>
      <c r="L49" s="14" t="s">
        <v>58</v>
      </c>
      <c r="N49" s="14" t="s">
        <v>655</v>
      </c>
      <c r="O49" s="14" t="s">
        <v>501</v>
      </c>
      <c r="P49" s="14" t="s">
        <v>493</v>
      </c>
    </row>
    <row r="50" spans="1:16">
      <c r="A50" s="14" t="s">
        <v>795</v>
      </c>
      <c r="B50" s="14" t="s">
        <v>339</v>
      </c>
      <c r="C50" s="51">
        <v>2.1100000000000001E-2</v>
      </c>
      <c r="D50" s="17">
        <v>2.9409999999999998</v>
      </c>
      <c r="E50" s="14" t="s">
        <v>796</v>
      </c>
      <c r="F50" s="14" t="s">
        <v>797</v>
      </c>
      <c r="H50" s="16">
        <v>4.5</v>
      </c>
      <c r="I50" t="s">
        <v>46</v>
      </c>
      <c r="J50" t="s">
        <v>46</v>
      </c>
      <c r="K50" t="s">
        <v>689</v>
      </c>
      <c r="L50" s="14" t="s">
        <v>58</v>
      </c>
      <c r="N50" s="14" t="s">
        <v>655</v>
      </c>
      <c r="O50" s="14" t="s">
        <v>501</v>
      </c>
      <c r="P50" s="14" t="s">
        <v>493</v>
      </c>
    </row>
    <row r="51" spans="1:16">
      <c r="A51" s="14" t="s">
        <v>798</v>
      </c>
      <c r="B51" s="14" t="s">
        <v>341</v>
      </c>
      <c r="C51" s="57">
        <v>2.6499999999999999E-2</v>
      </c>
      <c r="D51" s="21">
        <v>3.0049999999999999</v>
      </c>
      <c r="E51" s="14" t="s">
        <v>799</v>
      </c>
      <c r="F51" s="14" t="s">
        <v>800</v>
      </c>
      <c r="H51" s="16">
        <v>4.5</v>
      </c>
      <c r="I51" t="s">
        <v>46</v>
      </c>
      <c r="J51" t="s">
        <v>46</v>
      </c>
      <c r="K51" t="s">
        <v>689</v>
      </c>
      <c r="L51" s="14" t="s">
        <v>43</v>
      </c>
      <c r="N51" s="14" t="s">
        <v>706</v>
      </c>
      <c r="O51" s="14" t="s">
        <v>501</v>
      </c>
      <c r="P51" s="14" t="s">
        <v>493</v>
      </c>
    </row>
    <row r="52" spans="1:16">
      <c r="A52" s="14" t="s">
        <v>801</v>
      </c>
      <c r="B52" s="14" t="s">
        <v>802</v>
      </c>
      <c r="C52" s="51">
        <v>1E-4</v>
      </c>
      <c r="D52" s="17">
        <v>4.2678000000000003</v>
      </c>
      <c r="E52" s="14" t="s">
        <v>803</v>
      </c>
      <c r="F52" s="14" t="s">
        <v>804</v>
      </c>
      <c r="H52" s="19">
        <v>4</v>
      </c>
      <c r="I52" t="s">
        <v>46</v>
      </c>
      <c r="J52" t="s">
        <v>46</v>
      </c>
      <c r="K52" t="s">
        <v>689</v>
      </c>
      <c r="L52" s="14" t="s">
        <v>38</v>
      </c>
      <c r="N52" s="14" t="s">
        <v>655</v>
      </c>
      <c r="O52" s="14" t="e">
        <v>#N/A</v>
      </c>
      <c r="P52" s="14" t="e">
        <v>#N/A</v>
      </c>
    </row>
    <row r="53" spans="1:16">
      <c r="A53" s="14" t="s">
        <v>805</v>
      </c>
      <c r="B53" s="14" t="s">
        <v>806</v>
      </c>
      <c r="C53" s="51">
        <v>1.01E-2</v>
      </c>
      <c r="D53" s="17">
        <v>3.06</v>
      </c>
      <c r="E53" s="14" t="s">
        <v>807</v>
      </c>
      <c r="F53" s="14" t="s">
        <v>808</v>
      </c>
      <c r="H53" s="16">
        <v>4.5</v>
      </c>
      <c r="I53" t="s">
        <v>46</v>
      </c>
      <c r="J53" t="s">
        <v>46</v>
      </c>
      <c r="K53" t="s">
        <v>689</v>
      </c>
      <c r="L53" s="14" t="s">
        <v>38</v>
      </c>
      <c r="N53" s="14" t="s">
        <v>706</v>
      </c>
      <c r="O53" s="14" t="e">
        <v>#N/A</v>
      </c>
      <c r="P53" s="14" t="e">
        <v>#N/A</v>
      </c>
    </row>
    <row r="54" spans="1:16">
      <c r="A54" s="14" t="s">
        <v>809</v>
      </c>
      <c r="B54" s="14" t="s">
        <v>456</v>
      </c>
      <c r="C54" s="51">
        <v>1.3599999999999999E-2</v>
      </c>
      <c r="D54" s="17">
        <v>3</v>
      </c>
      <c r="E54" s="14" t="s">
        <v>810</v>
      </c>
      <c r="F54" s="14" t="s">
        <v>811</v>
      </c>
      <c r="H54" s="16">
        <v>4.2</v>
      </c>
      <c r="I54" t="s">
        <v>46</v>
      </c>
      <c r="J54" t="s">
        <v>46</v>
      </c>
      <c r="K54" t="s">
        <v>689</v>
      </c>
      <c r="L54" s="14" t="s">
        <v>38</v>
      </c>
      <c r="N54" s="14" t="s">
        <v>655</v>
      </c>
      <c r="O54" s="14" t="e">
        <v>#N/A</v>
      </c>
      <c r="P54" s="14" t="e">
        <v>#N/A</v>
      </c>
    </row>
    <row r="55" spans="1:16">
      <c r="A55" s="14" t="s">
        <v>812</v>
      </c>
      <c r="B55" s="14" t="s">
        <v>813</v>
      </c>
      <c r="C55" s="51">
        <v>1.11E-2</v>
      </c>
      <c r="D55" s="17">
        <v>2.923</v>
      </c>
      <c r="E55" s="14" t="s">
        <v>814</v>
      </c>
      <c r="F55" s="14" t="s">
        <v>815</v>
      </c>
      <c r="H55" s="16">
        <v>4.3</v>
      </c>
      <c r="I55" t="s">
        <v>46</v>
      </c>
      <c r="J55" t="s">
        <v>46</v>
      </c>
      <c r="K55" t="s">
        <v>689</v>
      </c>
      <c r="L55" s="14" t="s">
        <v>38</v>
      </c>
      <c r="N55" s="14" t="s">
        <v>655</v>
      </c>
      <c r="O55" s="14" t="e">
        <v>#N/A</v>
      </c>
      <c r="P55" s="14" t="e">
        <v>#N/A</v>
      </c>
    </row>
    <row r="56" spans="1:16">
      <c r="A56" s="14" t="s">
        <v>816</v>
      </c>
      <c r="B56" s="14" t="s">
        <v>343</v>
      </c>
      <c r="C56" s="51">
        <v>6.1000000000000004E-3</v>
      </c>
      <c r="D56" s="17">
        <v>3.01</v>
      </c>
      <c r="E56" s="14" t="s">
        <v>817</v>
      </c>
      <c r="F56" s="14" t="s">
        <v>818</v>
      </c>
      <c r="H56" s="16">
        <v>4</v>
      </c>
      <c r="I56" t="s">
        <v>46</v>
      </c>
      <c r="J56" t="s">
        <v>46</v>
      </c>
      <c r="K56" t="s">
        <v>689</v>
      </c>
      <c r="L56" s="14" t="s">
        <v>38</v>
      </c>
      <c r="N56" s="14" t="s">
        <v>655</v>
      </c>
      <c r="O56" s="14" t="s">
        <v>599</v>
      </c>
      <c r="P56" s="14" t="s">
        <v>600</v>
      </c>
    </row>
    <row r="57" spans="1:16">
      <c r="A57" s="14" t="s">
        <v>819</v>
      </c>
      <c r="B57" s="14" t="s">
        <v>820</v>
      </c>
      <c r="C57" s="51">
        <v>1.7000000000000001E-2</v>
      </c>
      <c r="D57" s="17">
        <v>2.98</v>
      </c>
      <c r="E57" s="14" t="s">
        <v>821</v>
      </c>
      <c r="F57" s="14" t="s">
        <v>822</v>
      </c>
      <c r="H57" s="16">
        <v>4.2</v>
      </c>
      <c r="I57" t="s">
        <v>46</v>
      </c>
      <c r="J57" t="s">
        <v>46</v>
      </c>
      <c r="K57" t="s">
        <v>689</v>
      </c>
      <c r="L57" s="14" t="s">
        <v>174</v>
      </c>
      <c r="N57" s="14" t="s">
        <v>706</v>
      </c>
      <c r="O57" s="14" t="e">
        <v>#N/A</v>
      </c>
      <c r="P57" s="14" t="e">
        <v>#N/A</v>
      </c>
    </row>
    <row r="58" spans="1:16">
      <c r="A58" s="14" t="s">
        <v>823</v>
      </c>
      <c r="B58" s="14" t="s">
        <v>824</v>
      </c>
      <c r="C58" s="51">
        <v>7.1999999999999998E-3</v>
      </c>
      <c r="D58" s="17">
        <v>3</v>
      </c>
      <c r="E58" s="14" t="s">
        <v>825</v>
      </c>
      <c r="F58" s="14" t="s">
        <v>826</v>
      </c>
      <c r="H58" s="16">
        <v>4.5</v>
      </c>
      <c r="I58" t="s">
        <v>46</v>
      </c>
      <c r="J58" t="s">
        <v>46</v>
      </c>
      <c r="K58" t="s">
        <v>689</v>
      </c>
      <c r="L58" s="14" t="s">
        <v>174</v>
      </c>
      <c r="N58" s="14" t="s">
        <v>655</v>
      </c>
      <c r="O58" s="14" t="e">
        <v>#N/A</v>
      </c>
      <c r="P58" s="14" t="e">
        <v>#N/A</v>
      </c>
    </row>
    <row r="59" spans="1:16">
      <c r="A59" s="14" t="s">
        <v>827</v>
      </c>
      <c r="B59" s="14" t="s">
        <v>828</v>
      </c>
      <c r="C59" s="51">
        <v>2.3900000000000001E-2</v>
      </c>
      <c r="D59" s="17">
        <v>3</v>
      </c>
      <c r="E59" s="14" t="s">
        <v>829</v>
      </c>
      <c r="F59" s="14" t="s">
        <v>830</v>
      </c>
      <c r="I59" t="s">
        <v>654</v>
      </c>
      <c r="L59" s="14" t="s">
        <v>43</v>
      </c>
      <c r="N59" s="14" t="s">
        <v>655</v>
      </c>
      <c r="O59" s="14" t="e">
        <v>#N/A</v>
      </c>
      <c r="P59" s="14" t="e">
        <v>#N/A</v>
      </c>
    </row>
    <row r="60" spans="1:16">
      <c r="A60" s="14" t="s">
        <v>831</v>
      </c>
      <c r="B60" s="14" t="s">
        <v>832</v>
      </c>
      <c r="D60" s="17"/>
      <c r="E60" s="14" t="s">
        <v>833</v>
      </c>
      <c r="I60" t="s">
        <v>654</v>
      </c>
      <c r="L60" s="14" t="s">
        <v>58</v>
      </c>
      <c r="N60" s="14" t="s">
        <v>655</v>
      </c>
      <c r="O60" s="14" t="e">
        <v>#N/A</v>
      </c>
      <c r="P60" s="14" t="e">
        <v>#N/A</v>
      </c>
    </row>
    <row r="61" spans="1:16">
      <c r="A61" s="14" t="s">
        <v>161</v>
      </c>
      <c r="B61" s="14" t="s">
        <v>162</v>
      </c>
      <c r="C61" s="54">
        <v>2.1700000000000001E-2</v>
      </c>
      <c r="D61" s="21">
        <v>3.0350000000000001</v>
      </c>
      <c r="E61" s="14" t="s">
        <v>834</v>
      </c>
      <c r="F61" s="14" t="s">
        <v>835</v>
      </c>
      <c r="H61" s="16">
        <v>4</v>
      </c>
      <c r="I61" t="s">
        <v>46</v>
      </c>
      <c r="J61" t="s">
        <v>46</v>
      </c>
      <c r="K61" t="s">
        <v>727</v>
      </c>
      <c r="L61" s="14" t="s">
        <v>43</v>
      </c>
      <c r="N61" s="14" t="s">
        <v>690</v>
      </c>
      <c r="O61" s="14" t="s">
        <v>542</v>
      </c>
      <c r="P61" s="14" t="s">
        <v>493</v>
      </c>
    </row>
    <row r="62" spans="1:16">
      <c r="A62" s="14" t="s">
        <v>836</v>
      </c>
      <c r="B62" s="14" t="s">
        <v>837</v>
      </c>
      <c r="D62" s="17"/>
      <c r="E62" s="14" t="s">
        <v>838</v>
      </c>
      <c r="F62" s="14" t="s">
        <v>839</v>
      </c>
      <c r="I62" t="s">
        <v>654</v>
      </c>
      <c r="L62" s="14" t="s">
        <v>43</v>
      </c>
      <c r="N62" s="14" t="s">
        <v>690</v>
      </c>
      <c r="O62" s="14" t="e">
        <v>#N/A</v>
      </c>
      <c r="P62" s="14" t="e">
        <v>#N/A</v>
      </c>
    </row>
    <row r="63" spans="1:16">
      <c r="A63" s="14" t="s">
        <v>840</v>
      </c>
      <c r="B63" s="14" t="s">
        <v>345</v>
      </c>
      <c r="C63" s="54">
        <v>6.0600000000000001E-2</v>
      </c>
      <c r="D63" s="21">
        <v>2.3980000000000001</v>
      </c>
      <c r="E63" s="14" t="s">
        <v>841</v>
      </c>
      <c r="F63" s="14" t="s">
        <v>842</v>
      </c>
      <c r="H63" s="16">
        <v>3.3</v>
      </c>
      <c r="I63" t="s">
        <v>666</v>
      </c>
      <c r="J63" t="s">
        <v>42</v>
      </c>
      <c r="K63" t="s">
        <v>666</v>
      </c>
      <c r="L63" s="14" t="s">
        <v>43</v>
      </c>
      <c r="N63" s="14" t="s">
        <v>655</v>
      </c>
      <c r="O63" s="14" t="s">
        <v>562</v>
      </c>
      <c r="P63" s="14" t="s">
        <v>493</v>
      </c>
    </row>
    <row r="64" spans="1:16">
      <c r="A64" s="14" t="s">
        <v>149</v>
      </c>
      <c r="B64" s="14" t="s">
        <v>66</v>
      </c>
      <c r="C64" s="54">
        <v>2.9600000000000001E-2</v>
      </c>
      <c r="D64" s="21">
        <v>2.9895</v>
      </c>
      <c r="E64" s="14" t="s">
        <v>843</v>
      </c>
      <c r="F64" s="14" t="s">
        <v>844</v>
      </c>
      <c r="H64" s="16">
        <v>2.7</v>
      </c>
      <c r="I64" t="s">
        <v>659</v>
      </c>
      <c r="J64" t="s">
        <v>49</v>
      </c>
      <c r="K64" t="s">
        <v>49</v>
      </c>
      <c r="L64" s="14" t="s">
        <v>43</v>
      </c>
      <c r="N64" s="14" t="s">
        <v>690</v>
      </c>
      <c r="O64" s="14" t="s">
        <v>505</v>
      </c>
      <c r="P64" s="14" t="s">
        <v>493</v>
      </c>
    </row>
    <row r="65" spans="1:16">
      <c r="A65" s="14" t="s">
        <v>845</v>
      </c>
      <c r="B65" s="14" t="s">
        <v>347</v>
      </c>
      <c r="C65" s="51">
        <v>6.7999999999999996E-3</v>
      </c>
      <c r="D65" s="17">
        <v>3.0249999999999999</v>
      </c>
      <c r="E65" s="14" t="s">
        <v>846</v>
      </c>
      <c r="F65" s="14" t="s">
        <v>847</v>
      </c>
      <c r="H65" s="16">
        <v>2</v>
      </c>
      <c r="I65" t="s">
        <v>659</v>
      </c>
      <c r="J65" t="s">
        <v>49</v>
      </c>
      <c r="K65" t="s">
        <v>49</v>
      </c>
      <c r="L65" s="14" t="s">
        <v>58</v>
      </c>
      <c r="N65" s="14" t="s">
        <v>655</v>
      </c>
      <c r="O65" s="14" t="s">
        <v>630</v>
      </c>
      <c r="P65" s="14" t="s">
        <v>631</v>
      </c>
    </row>
    <row r="66" spans="1:16">
      <c r="A66" s="14" t="s">
        <v>127</v>
      </c>
      <c r="B66" s="14" t="s">
        <v>255</v>
      </c>
      <c r="C66" s="51">
        <v>0.28499999999999998</v>
      </c>
      <c r="D66" s="17">
        <v>2.3450000000000002</v>
      </c>
      <c r="E66" s="14" t="s">
        <v>848</v>
      </c>
      <c r="F66" s="14" t="s">
        <v>849</v>
      </c>
      <c r="H66" s="16">
        <v>3.5</v>
      </c>
      <c r="I66" t="s">
        <v>666</v>
      </c>
      <c r="J66" t="s">
        <v>42</v>
      </c>
      <c r="K66" t="s">
        <v>666</v>
      </c>
      <c r="L66" s="14" t="s">
        <v>58</v>
      </c>
      <c r="N66" s="14" t="s">
        <v>655</v>
      </c>
      <c r="O66" s="14" t="s">
        <v>588</v>
      </c>
      <c r="P66" s="14" t="s">
        <v>496</v>
      </c>
    </row>
    <row r="67" spans="1:16">
      <c r="A67" s="14" t="s">
        <v>169</v>
      </c>
      <c r="B67" s="14" t="s">
        <v>105</v>
      </c>
      <c r="C67" s="58">
        <v>5.2300000000000003E-3</v>
      </c>
      <c r="D67" s="21">
        <v>3.41655</v>
      </c>
      <c r="E67" s="14" t="s">
        <v>850</v>
      </c>
      <c r="F67" s="14" t="s">
        <v>851</v>
      </c>
      <c r="H67" s="16">
        <v>3.4</v>
      </c>
      <c r="I67" t="s">
        <v>666</v>
      </c>
      <c r="J67" t="s">
        <v>79</v>
      </c>
      <c r="K67" t="s">
        <v>666</v>
      </c>
      <c r="L67" s="14" t="s">
        <v>43</v>
      </c>
      <c r="N67" s="14" t="s">
        <v>655</v>
      </c>
      <c r="O67" s="14" t="s">
        <v>530</v>
      </c>
      <c r="P67" s="14" t="s">
        <v>493</v>
      </c>
    </row>
    <row r="68" spans="1:16">
      <c r="A68" s="14" t="s">
        <v>852</v>
      </c>
      <c r="B68" s="14" t="s">
        <v>853</v>
      </c>
      <c r="C68" s="58">
        <v>1.5970000000000002E-2</v>
      </c>
      <c r="D68" s="21">
        <v>3.0422500000000001</v>
      </c>
      <c r="E68" s="14" t="s">
        <v>854</v>
      </c>
      <c r="F68" s="14" t="s">
        <v>855</v>
      </c>
      <c r="H68" s="16">
        <v>3.4</v>
      </c>
      <c r="I68" t="s">
        <v>666</v>
      </c>
      <c r="J68" t="s">
        <v>42</v>
      </c>
      <c r="K68" t="s">
        <v>666</v>
      </c>
      <c r="L68" s="14" t="s">
        <v>43</v>
      </c>
      <c r="N68" s="14" t="s">
        <v>655</v>
      </c>
      <c r="O68" s="14" t="e">
        <v>#N/A</v>
      </c>
      <c r="P68" s="14" t="e">
        <v>#N/A</v>
      </c>
    </row>
    <row r="69" spans="1:16">
      <c r="A69" s="14" t="s">
        <v>856</v>
      </c>
      <c r="B69" s="14" t="s">
        <v>857</v>
      </c>
      <c r="D69" s="17"/>
      <c r="I69" t="s">
        <v>654</v>
      </c>
      <c r="O69" s="14" t="e">
        <v>#N/A</v>
      </c>
      <c r="P69" s="14" t="e">
        <v>#N/A</v>
      </c>
    </row>
    <row r="70" spans="1:16">
      <c r="A70" s="14" t="s">
        <v>160</v>
      </c>
      <c r="B70" s="14" t="s">
        <v>57</v>
      </c>
      <c r="C70" s="54">
        <v>3.32E-2</v>
      </c>
      <c r="D70" s="21">
        <v>3</v>
      </c>
      <c r="E70" s="14" t="s">
        <v>858</v>
      </c>
      <c r="F70" s="14" t="s">
        <v>859</v>
      </c>
      <c r="H70" s="16">
        <v>3.9</v>
      </c>
      <c r="I70" t="s">
        <v>666</v>
      </c>
      <c r="J70" t="s">
        <v>42</v>
      </c>
      <c r="K70" t="s">
        <v>666</v>
      </c>
      <c r="L70" s="14" t="s">
        <v>58</v>
      </c>
      <c r="N70" s="14" t="s">
        <v>655</v>
      </c>
      <c r="O70" s="14" t="s">
        <v>559</v>
      </c>
      <c r="P70" s="14" t="s">
        <v>493</v>
      </c>
    </row>
    <row r="71" spans="1:16">
      <c r="A71" s="14" t="s">
        <v>156</v>
      </c>
      <c r="B71" s="14" t="s">
        <v>157</v>
      </c>
      <c r="C71" s="54">
        <v>2.76E-2</v>
      </c>
      <c r="D71" s="21">
        <v>3</v>
      </c>
      <c r="E71" s="14" t="s">
        <v>860</v>
      </c>
      <c r="F71" s="14" t="s">
        <v>861</v>
      </c>
      <c r="H71" s="16">
        <v>4</v>
      </c>
      <c r="I71" t="s">
        <v>46</v>
      </c>
      <c r="J71" t="s">
        <v>46</v>
      </c>
      <c r="K71" t="s">
        <v>689</v>
      </c>
      <c r="L71" s="14" t="s">
        <v>43</v>
      </c>
      <c r="N71" s="14" t="s">
        <v>690</v>
      </c>
      <c r="O71" s="14" t="s">
        <v>559</v>
      </c>
      <c r="P71" s="14" t="s">
        <v>493</v>
      </c>
    </row>
    <row r="72" spans="1:16">
      <c r="A72" s="14" t="s">
        <v>862</v>
      </c>
      <c r="B72" s="14" t="s">
        <v>863</v>
      </c>
      <c r="D72" s="17"/>
      <c r="E72" s="14" t="s">
        <v>864</v>
      </c>
      <c r="H72" s="16">
        <v>2.25</v>
      </c>
      <c r="I72" t="s">
        <v>659</v>
      </c>
      <c r="J72" t="s">
        <v>49</v>
      </c>
      <c r="K72" t="s">
        <v>49</v>
      </c>
      <c r="O72" s="14" t="e">
        <v>#N/A</v>
      </c>
      <c r="P72" s="14" t="e">
        <v>#N/A</v>
      </c>
    </row>
    <row r="73" spans="1:16">
      <c r="A73" s="14" t="s">
        <v>865</v>
      </c>
      <c r="B73" s="14" t="s">
        <v>866</v>
      </c>
      <c r="C73" s="51">
        <v>2.29E-2</v>
      </c>
      <c r="D73" s="17">
        <v>2.78</v>
      </c>
      <c r="E73" s="14" t="s">
        <v>867</v>
      </c>
      <c r="F73" s="14" t="s">
        <v>868</v>
      </c>
      <c r="I73" t="s">
        <v>654</v>
      </c>
      <c r="L73" s="14" t="s">
        <v>43</v>
      </c>
      <c r="N73" s="14" t="s">
        <v>690</v>
      </c>
      <c r="O73" s="14" t="e">
        <v>#N/A</v>
      </c>
      <c r="P73" s="14" t="e">
        <v>#N/A</v>
      </c>
    </row>
    <row r="74" spans="1:16">
      <c r="A74" s="15" t="s">
        <v>869</v>
      </c>
      <c r="B74" s="15" t="s">
        <v>349</v>
      </c>
      <c r="C74" s="59">
        <v>0.297619048</v>
      </c>
      <c r="D74" s="26">
        <v>3.0395136780000001</v>
      </c>
      <c r="E74" s="14" t="s">
        <v>870</v>
      </c>
      <c r="F74" s="14" t="s">
        <v>871</v>
      </c>
      <c r="H74" s="10">
        <v>2</v>
      </c>
      <c r="I74" t="s">
        <v>659</v>
      </c>
      <c r="J74" t="s">
        <v>49</v>
      </c>
      <c r="K74" t="s">
        <v>49</v>
      </c>
      <c r="L74" s="14" t="s">
        <v>43</v>
      </c>
      <c r="N74" s="14" t="s">
        <v>655</v>
      </c>
      <c r="O74" s="14" t="s">
        <v>492</v>
      </c>
      <c r="P74" s="14" t="s">
        <v>493</v>
      </c>
    </row>
    <row r="75" spans="1:16">
      <c r="A75" s="14" t="s">
        <v>872</v>
      </c>
      <c r="B75" s="14" t="s">
        <v>873</v>
      </c>
      <c r="C75" s="54">
        <v>6.6E-3</v>
      </c>
      <c r="D75" s="27">
        <v>3.1255000000000002</v>
      </c>
      <c r="E75" s="14" t="s">
        <v>874</v>
      </c>
      <c r="F75" s="14" t="s">
        <v>875</v>
      </c>
      <c r="H75" s="16">
        <v>2.7</v>
      </c>
      <c r="I75" t="s">
        <v>659</v>
      </c>
      <c r="J75" t="s">
        <v>49</v>
      </c>
      <c r="K75" t="s">
        <v>49</v>
      </c>
      <c r="L75" s="14" t="s">
        <v>43</v>
      </c>
      <c r="N75" s="14" t="s">
        <v>690</v>
      </c>
      <c r="O75" s="14" t="e">
        <v>#N/A</v>
      </c>
      <c r="P75" s="14" t="e">
        <v>#N/A</v>
      </c>
    </row>
    <row r="76" spans="1:16">
      <c r="A76" s="14" t="s">
        <v>876</v>
      </c>
      <c r="B76" s="14" t="s">
        <v>877</v>
      </c>
      <c r="D76" s="17"/>
      <c r="H76" s="16">
        <v>2</v>
      </c>
      <c r="I76" t="s">
        <v>659</v>
      </c>
      <c r="J76" t="s">
        <v>49</v>
      </c>
      <c r="K76" t="s">
        <v>49</v>
      </c>
      <c r="L76" s="14" t="s">
        <v>58</v>
      </c>
      <c r="N76" s="14" t="s">
        <v>655</v>
      </c>
      <c r="O76" s="14" t="e">
        <v>#N/A</v>
      </c>
      <c r="P76" s="14" t="e">
        <v>#N/A</v>
      </c>
    </row>
    <row r="77" spans="1:16">
      <c r="A77" s="14" t="s">
        <v>878</v>
      </c>
      <c r="B77" s="14" t="s">
        <v>879</v>
      </c>
      <c r="D77" s="17"/>
      <c r="H77" s="16">
        <v>2</v>
      </c>
      <c r="I77" t="s">
        <v>659</v>
      </c>
      <c r="J77" t="s">
        <v>49</v>
      </c>
      <c r="K77" t="s">
        <v>49</v>
      </c>
      <c r="O77" s="14" t="e">
        <v>#N/A</v>
      </c>
      <c r="P77" s="14" t="e">
        <v>#N/A</v>
      </c>
    </row>
    <row r="78" spans="1:16">
      <c r="A78" s="14" t="s">
        <v>880</v>
      </c>
      <c r="B78" s="14" t="s">
        <v>881</v>
      </c>
      <c r="C78" s="51">
        <v>7.1000000000000004E-3</v>
      </c>
      <c r="D78" s="17">
        <v>3</v>
      </c>
      <c r="E78" s="14" t="s">
        <v>882</v>
      </c>
      <c r="F78" s="14" t="s">
        <v>883</v>
      </c>
      <c r="I78" t="s">
        <v>654</v>
      </c>
      <c r="L78" s="14" t="s">
        <v>214</v>
      </c>
      <c r="N78" s="14" t="s">
        <v>655</v>
      </c>
      <c r="O78" s="14" t="e">
        <v>#N/A</v>
      </c>
      <c r="P78" s="14" t="e">
        <v>#N/A</v>
      </c>
    </row>
    <row r="79" spans="1:16">
      <c r="A79" s="14" t="s">
        <v>884</v>
      </c>
      <c r="B79" s="14" t="s">
        <v>351</v>
      </c>
      <c r="C79" s="51">
        <v>7.1000000000000004E-3</v>
      </c>
      <c r="D79" s="17">
        <v>3</v>
      </c>
      <c r="E79" s="14" t="s">
        <v>885</v>
      </c>
      <c r="F79" s="14" t="s">
        <v>886</v>
      </c>
      <c r="H79" s="16">
        <v>3.5</v>
      </c>
      <c r="I79" t="s">
        <v>666</v>
      </c>
      <c r="J79" t="s">
        <v>42</v>
      </c>
      <c r="K79" t="s">
        <v>666</v>
      </c>
      <c r="L79" s="14" t="s">
        <v>214</v>
      </c>
      <c r="N79" s="14" t="s">
        <v>655</v>
      </c>
      <c r="O79" s="14" t="s">
        <v>611</v>
      </c>
      <c r="P79" s="14" t="s">
        <v>612</v>
      </c>
    </row>
    <row r="80" spans="1:16">
      <c r="A80" s="14" t="s">
        <v>887</v>
      </c>
      <c r="B80" s="14" t="s">
        <v>888</v>
      </c>
      <c r="C80" s="51">
        <v>0.01</v>
      </c>
      <c r="D80" s="17">
        <v>3.15</v>
      </c>
      <c r="E80" s="14" t="s">
        <v>889</v>
      </c>
      <c r="F80" s="14" t="s">
        <v>890</v>
      </c>
      <c r="I80" t="s">
        <v>654</v>
      </c>
      <c r="L80" s="14" t="s">
        <v>58</v>
      </c>
      <c r="N80" s="14" t="s">
        <v>655</v>
      </c>
      <c r="O80" s="14" t="e">
        <v>#N/A</v>
      </c>
      <c r="P80" s="14" t="e">
        <v>#N/A</v>
      </c>
    </row>
    <row r="81" spans="1:16">
      <c r="A81" s="14" t="s">
        <v>891</v>
      </c>
      <c r="B81" s="14" t="s">
        <v>353</v>
      </c>
      <c r="C81" s="51">
        <v>1.7000000000000001E-2</v>
      </c>
      <c r="D81" s="17">
        <v>3</v>
      </c>
      <c r="E81" s="14" t="s">
        <v>892</v>
      </c>
      <c r="F81" s="14" t="s">
        <v>893</v>
      </c>
      <c r="H81" s="16">
        <v>4.5</v>
      </c>
      <c r="I81" t="s">
        <v>46</v>
      </c>
      <c r="J81" t="s">
        <v>46</v>
      </c>
      <c r="K81" t="s">
        <v>689</v>
      </c>
      <c r="L81" s="14" t="s">
        <v>43</v>
      </c>
      <c r="N81" s="14" t="s">
        <v>655</v>
      </c>
      <c r="O81" s="14" t="s">
        <v>542</v>
      </c>
      <c r="P81" s="14" t="s">
        <v>493</v>
      </c>
    </row>
    <row r="82" spans="1:16">
      <c r="A82" s="14" t="s">
        <v>894</v>
      </c>
      <c r="B82" s="14" t="s">
        <v>895</v>
      </c>
      <c r="D82" s="17"/>
      <c r="E82" s="14" t="s">
        <v>896</v>
      </c>
      <c r="F82" s="14" t="s">
        <v>897</v>
      </c>
      <c r="I82" t="s">
        <v>654</v>
      </c>
      <c r="L82" s="14" t="s">
        <v>58</v>
      </c>
      <c r="N82" s="14" t="s">
        <v>655</v>
      </c>
      <c r="O82" s="14" t="e">
        <v>#N/A</v>
      </c>
      <c r="P82" s="14" t="e">
        <v>#N/A</v>
      </c>
    </row>
    <row r="83" spans="1:16">
      <c r="A83" s="14" t="s">
        <v>128</v>
      </c>
      <c r="B83" s="14" t="s">
        <v>118</v>
      </c>
      <c r="C83" s="57">
        <v>2.1899999999999999E-2</v>
      </c>
      <c r="D83" s="21">
        <v>3</v>
      </c>
      <c r="E83" s="14" t="s">
        <v>898</v>
      </c>
      <c r="F83" s="14" t="s">
        <v>899</v>
      </c>
      <c r="H83" s="16">
        <v>3.3</v>
      </c>
      <c r="I83" t="s">
        <v>666</v>
      </c>
      <c r="J83" t="s">
        <v>42</v>
      </c>
      <c r="K83" t="s">
        <v>666</v>
      </c>
      <c r="L83" s="14" t="s">
        <v>58</v>
      </c>
      <c r="N83" s="14" t="s">
        <v>655</v>
      </c>
      <c r="O83" s="14" t="s">
        <v>588</v>
      </c>
      <c r="P83" s="14" t="s">
        <v>496</v>
      </c>
    </row>
    <row r="84" spans="1:16">
      <c r="A84" s="14" t="s">
        <v>262</v>
      </c>
      <c r="B84" s="14" t="s">
        <v>243</v>
      </c>
      <c r="C84" s="57">
        <v>0.28499999999999998</v>
      </c>
      <c r="D84" s="21">
        <v>2.3450000000000002</v>
      </c>
      <c r="E84" s="14" t="s">
        <v>900</v>
      </c>
      <c r="F84" s="14" t="s">
        <v>901</v>
      </c>
      <c r="H84" s="16">
        <v>3.3</v>
      </c>
      <c r="I84" t="s">
        <v>666</v>
      </c>
      <c r="J84" t="s">
        <v>42</v>
      </c>
      <c r="K84" t="s">
        <v>666</v>
      </c>
      <c r="L84" s="14" t="s">
        <v>58</v>
      </c>
      <c r="N84" s="14" t="s">
        <v>655</v>
      </c>
      <c r="O84" s="14" t="s">
        <v>588</v>
      </c>
      <c r="P84" s="14" t="s">
        <v>496</v>
      </c>
    </row>
    <row r="85" spans="1:16">
      <c r="A85" s="14" t="s">
        <v>902</v>
      </c>
      <c r="B85" s="14" t="s">
        <v>903</v>
      </c>
      <c r="C85" s="54">
        <v>2.4500000000000001E-2</v>
      </c>
      <c r="D85" s="21">
        <v>2.72</v>
      </c>
      <c r="E85" s="14" t="s">
        <v>904</v>
      </c>
      <c r="F85" s="14" t="s">
        <v>905</v>
      </c>
      <c r="H85" s="16">
        <v>3.3</v>
      </c>
      <c r="I85" t="s">
        <v>666</v>
      </c>
      <c r="J85" t="s">
        <v>42</v>
      </c>
      <c r="K85" t="s">
        <v>666</v>
      </c>
      <c r="L85" s="14" t="s">
        <v>174</v>
      </c>
      <c r="N85" s="14" t="s">
        <v>655</v>
      </c>
      <c r="O85" s="14" t="e">
        <v>#N/A</v>
      </c>
      <c r="P85" s="14" t="e">
        <v>#N/A</v>
      </c>
    </row>
    <row r="86" spans="1:16">
      <c r="A86" s="14" t="s">
        <v>906</v>
      </c>
      <c r="B86" s="14" t="s">
        <v>463</v>
      </c>
      <c r="C86" s="51">
        <v>1.1999999999999999E-3</v>
      </c>
      <c r="D86" s="17">
        <v>3.1389999999999998</v>
      </c>
      <c r="E86" s="14" t="s">
        <v>907</v>
      </c>
      <c r="F86" s="14" t="s">
        <v>908</v>
      </c>
      <c r="I86" t="s">
        <v>654</v>
      </c>
      <c r="L86" s="14" t="s">
        <v>58</v>
      </c>
      <c r="N86" s="14" t="s">
        <v>655</v>
      </c>
      <c r="O86" s="14" t="e">
        <v>#N/A</v>
      </c>
      <c r="P86" s="14" t="e">
        <v>#N/A</v>
      </c>
    </row>
    <row r="87" spans="1:16">
      <c r="A87" s="14" t="s">
        <v>909</v>
      </c>
      <c r="B87" s="14" t="s">
        <v>910</v>
      </c>
      <c r="C87" s="51">
        <v>1E-3</v>
      </c>
      <c r="D87" s="17">
        <v>3.29</v>
      </c>
      <c r="E87" s="14" t="s">
        <v>911</v>
      </c>
      <c r="F87" s="14" t="s">
        <v>912</v>
      </c>
      <c r="I87" t="s">
        <v>654</v>
      </c>
      <c r="L87" s="14" t="s">
        <v>58</v>
      </c>
      <c r="N87" s="14" t="s">
        <v>655</v>
      </c>
      <c r="O87" s="14" t="e">
        <v>#N/A</v>
      </c>
      <c r="P87" s="14" t="e">
        <v>#N/A</v>
      </c>
    </row>
    <row r="88" spans="1:16">
      <c r="A88" s="14" t="s">
        <v>210</v>
      </c>
      <c r="B88" s="14" t="s">
        <v>120</v>
      </c>
      <c r="C88" s="54">
        <v>1.1999999999999999E-3</v>
      </c>
      <c r="D88" s="21">
        <v>3</v>
      </c>
      <c r="E88" s="14" t="s">
        <v>913</v>
      </c>
      <c r="F88" s="14" t="s">
        <v>914</v>
      </c>
      <c r="H88" s="16">
        <v>4</v>
      </c>
      <c r="I88" t="s">
        <v>46</v>
      </c>
      <c r="J88" t="s">
        <v>46</v>
      </c>
      <c r="K88" t="s">
        <v>689</v>
      </c>
      <c r="L88" s="14" t="s">
        <v>58</v>
      </c>
      <c r="N88" s="14" t="s">
        <v>655</v>
      </c>
      <c r="O88" s="14" t="s">
        <v>479</v>
      </c>
      <c r="P88" s="14" t="s">
        <v>480</v>
      </c>
    </row>
    <row r="89" spans="1:16">
      <c r="A89" s="14" t="s">
        <v>915</v>
      </c>
      <c r="B89" s="14" t="s">
        <v>916</v>
      </c>
      <c r="C89" s="54">
        <v>1.1999999999999999E-3</v>
      </c>
      <c r="D89" s="21">
        <v>3</v>
      </c>
      <c r="E89" s="14" t="s">
        <v>917</v>
      </c>
      <c r="F89" s="14" t="s">
        <v>918</v>
      </c>
      <c r="I89" t="s">
        <v>654</v>
      </c>
      <c r="L89" s="14" t="s">
        <v>43</v>
      </c>
      <c r="N89" s="14" t="s">
        <v>655</v>
      </c>
      <c r="O89" s="14" t="e">
        <v>#N/A</v>
      </c>
      <c r="P89" s="14" t="e">
        <v>#N/A</v>
      </c>
    </row>
    <row r="90" spans="1:16">
      <c r="A90" s="15" t="s">
        <v>919</v>
      </c>
      <c r="B90" s="15" t="s">
        <v>920</v>
      </c>
      <c r="C90" s="54"/>
      <c r="D90" s="21"/>
      <c r="E90" s="14" t="s">
        <v>921</v>
      </c>
      <c r="H90" s="16">
        <v>2.9</v>
      </c>
      <c r="I90" t="s">
        <v>659</v>
      </c>
      <c r="J90" t="s">
        <v>49</v>
      </c>
      <c r="K90" t="s">
        <v>49</v>
      </c>
      <c r="L90" s="14" t="s">
        <v>58</v>
      </c>
      <c r="N90" s="14" t="s">
        <v>655</v>
      </c>
      <c r="O90" s="14" t="e">
        <v>#N/A</v>
      </c>
      <c r="P90" s="14" t="e">
        <v>#N/A</v>
      </c>
    </row>
    <row r="91" spans="1:16">
      <c r="A91" s="14" t="s">
        <v>922</v>
      </c>
      <c r="B91" s="14" t="s">
        <v>923</v>
      </c>
      <c r="D91" s="17"/>
      <c r="E91" s="14" t="s">
        <v>924</v>
      </c>
      <c r="F91" s="14" t="s">
        <v>925</v>
      </c>
      <c r="H91" s="16">
        <v>2</v>
      </c>
      <c r="I91" t="s">
        <v>659</v>
      </c>
      <c r="J91" t="s">
        <v>49</v>
      </c>
      <c r="K91" t="s">
        <v>49</v>
      </c>
      <c r="L91" s="14" t="s">
        <v>58</v>
      </c>
      <c r="N91" s="14" t="s">
        <v>655</v>
      </c>
      <c r="O91" s="14" t="e">
        <v>#N/A</v>
      </c>
      <c r="P91" s="14" t="e">
        <v>#N/A</v>
      </c>
    </row>
    <row r="92" spans="1:16">
      <c r="A92" s="14" t="s">
        <v>175</v>
      </c>
      <c r="B92" s="14" t="s">
        <v>176</v>
      </c>
      <c r="C92" s="54">
        <v>8.0000000000000002E-3</v>
      </c>
      <c r="D92" s="27">
        <v>3.137</v>
      </c>
      <c r="E92" s="14" t="s">
        <v>926</v>
      </c>
      <c r="F92" s="14" t="s">
        <v>927</v>
      </c>
      <c r="H92" s="16">
        <v>3.5</v>
      </c>
      <c r="I92" t="s">
        <v>666</v>
      </c>
      <c r="J92" t="s">
        <v>42</v>
      </c>
      <c r="K92" t="s">
        <v>666</v>
      </c>
      <c r="L92" s="14" t="s">
        <v>43</v>
      </c>
      <c r="N92" s="14" t="s">
        <v>655</v>
      </c>
      <c r="O92" s="14" t="s">
        <v>618</v>
      </c>
      <c r="P92" s="14" t="s">
        <v>493</v>
      </c>
    </row>
    <row r="93" spans="1:16">
      <c r="A93" s="14" t="s">
        <v>928</v>
      </c>
      <c r="B93" s="14" t="s">
        <v>355</v>
      </c>
      <c r="C93" s="51">
        <v>1.35E-2</v>
      </c>
      <c r="D93" s="17">
        <v>2.92</v>
      </c>
      <c r="E93" s="14" t="s">
        <v>929</v>
      </c>
      <c r="F93" s="14" t="s">
        <v>930</v>
      </c>
      <c r="H93" s="16">
        <v>3.6</v>
      </c>
      <c r="I93" t="s">
        <v>666</v>
      </c>
      <c r="J93" t="s">
        <v>42</v>
      </c>
      <c r="K93" t="s">
        <v>666</v>
      </c>
      <c r="L93" s="14" t="s">
        <v>58</v>
      </c>
      <c r="N93" s="14" t="s">
        <v>655</v>
      </c>
      <c r="O93" s="14" t="s">
        <v>501</v>
      </c>
      <c r="P93" s="14" t="s">
        <v>493</v>
      </c>
    </row>
    <row r="94" spans="1:16">
      <c r="A94" s="14" t="s">
        <v>212</v>
      </c>
      <c r="B94" s="14" t="s">
        <v>213</v>
      </c>
      <c r="C94" s="51">
        <v>6.7999999999999996E-3</v>
      </c>
      <c r="D94" s="17">
        <v>3.0249999999999999</v>
      </c>
      <c r="E94" s="14" t="s">
        <v>931</v>
      </c>
      <c r="F94" s="14" t="s">
        <v>932</v>
      </c>
      <c r="H94" s="16">
        <v>4</v>
      </c>
      <c r="I94" t="s">
        <v>46</v>
      </c>
      <c r="J94" t="s">
        <v>46</v>
      </c>
      <c r="K94" t="s">
        <v>933</v>
      </c>
      <c r="L94" s="14" t="s">
        <v>214</v>
      </c>
      <c r="N94" s="14" t="s">
        <v>655</v>
      </c>
      <c r="O94" s="14" t="e">
        <v>#N/A</v>
      </c>
      <c r="P94" s="14" t="e">
        <v>#N/A</v>
      </c>
    </row>
    <row r="95" spans="1:16">
      <c r="A95" s="15" t="s">
        <v>934</v>
      </c>
      <c r="B95" s="15" t="s">
        <v>935</v>
      </c>
      <c r="D95" s="17"/>
      <c r="E95" s="14" t="s">
        <v>936</v>
      </c>
      <c r="H95" s="16">
        <v>2</v>
      </c>
      <c r="I95" t="s">
        <v>659</v>
      </c>
      <c r="J95" t="s">
        <v>49</v>
      </c>
      <c r="K95" t="s">
        <v>49</v>
      </c>
      <c r="L95" s="14" t="s">
        <v>58</v>
      </c>
      <c r="N95" s="14" t="s">
        <v>655</v>
      </c>
      <c r="O95" s="14" t="e">
        <v>#N/A</v>
      </c>
      <c r="P95" s="14" t="e">
        <v>#N/A</v>
      </c>
    </row>
    <row r="96" spans="1:16">
      <c r="A96" s="14" t="s">
        <v>937</v>
      </c>
      <c r="B96" s="14" t="s">
        <v>938</v>
      </c>
      <c r="C96" s="51">
        <v>1.3100000000000001E-2</v>
      </c>
      <c r="D96" s="17">
        <v>3.056</v>
      </c>
      <c r="E96" s="14" t="s">
        <v>939</v>
      </c>
      <c r="F96" s="14" t="s">
        <v>940</v>
      </c>
      <c r="I96" t="s">
        <v>654</v>
      </c>
      <c r="L96" s="14" t="s">
        <v>214</v>
      </c>
      <c r="N96" s="14" t="s">
        <v>655</v>
      </c>
      <c r="O96" s="14" t="e">
        <v>#N/A</v>
      </c>
      <c r="P96" s="14" t="e">
        <v>#N/A</v>
      </c>
    </row>
    <row r="97" spans="1:16">
      <c r="A97" s="14" t="s">
        <v>941</v>
      </c>
      <c r="B97" s="14" t="s">
        <v>942</v>
      </c>
      <c r="C97" s="54">
        <v>3.4299999999999997E-2</v>
      </c>
      <c r="D97" s="21">
        <v>2.9</v>
      </c>
      <c r="E97" s="14" t="s">
        <v>943</v>
      </c>
      <c r="F97" s="14" t="s">
        <v>944</v>
      </c>
      <c r="H97" s="16">
        <v>3.9</v>
      </c>
      <c r="I97" t="s">
        <v>666</v>
      </c>
      <c r="J97" t="s">
        <v>42</v>
      </c>
      <c r="K97" t="s">
        <v>666</v>
      </c>
      <c r="L97" s="14" t="s">
        <v>43</v>
      </c>
      <c r="N97" s="14" t="s">
        <v>690</v>
      </c>
      <c r="O97" s="14" t="e">
        <v>#N/A</v>
      </c>
      <c r="P97" s="14" t="e">
        <v>#N/A</v>
      </c>
    </row>
    <row r="98" spans="1:16">
      <c r="A98" s="14" t="s">
        <v>215</v>
      </c>
      <c r="B98" s="14" t="s">
        <v>216</v>
      </c>
      <c r="C98" s="54">
        <v>3.4299999999999997E-2</v>
      </c>
      <c r="D98" s="21">
        <v>2.9</v>
      </c>
      <c r="E98" s="14" t="s">
        <v>943</v>
      </c>
      <c r="F98" s="14" t="s">
        <v>944</v>
      </c>
      <c r="H98" s="16">
        <v>4</v>
      </c>
      <c r="I98" t="s">
        <v>46</v>
      </c>
      <c r="J98" t="s">
        <v>46</v>
      </c>
      <c r="K98" t="s">
        <v>689</v>
      </c>
      <c r="L98" s="14" t="s">
        <v>43</v>
      </c>
      <c r="N98" s="14" t="s">
        <v>706</v>
      </c>
      <c r="O98" s="14" t="s">
        <v>542</v>
      </c>
      <c r="P98" s="14" t="s">
        <v>493</v>
      </c>
    </row>
    <row r="99" spans="1:16">
      <c r="A99" s="14" t="s">
        <v>945</v>
      </c>
      <c r="B99" s="14" t="s">
        <v>946</v>
      </c>
      <c r="D99" s="17"/>
      <c r="H99" s="16">
        <v>2</v>
      </c>
      <c r="I99" t="s">
        <v>659</v>
      </c>
      <c r="J99" t="s">
        <v>49</v>
      </c>
      <c r="K99" t="s">
        <v>49</v>
      </c>
      <c r="L99" s="14" t="s">
        <v>58</v>
      </c>
      <c r="N99" s="14" t="s">
        <v>655</v>
      </c>
      <c r="O99" s="14" t="e">
        <v>#N/A</v>
      </c>
      <c r="P99" s="14" t="e">
        <v>#N/A</v>
      </c>
    </row>
    <row r="100" spans="1:16">
      <c r="A100" s="14" t="s">
        <v>947</v>
      </c>
      <c r="B100" s="14" t="s">
        <v>948</v>
      </c>
      <c r="D100" s="17"/>
      <c r="H100" s="16">
        <v>2</v>
      </c>
      <c r="I100" t="s">
        <v>659</v>
      </c>
      <c r="J100" t="s">
        <v>49</v>
      </c>
      <c r="K100" t="s">
        <v>49</v>
      </c>
      <c r="L100" s="14" t="s">
        <v>58</v>
      </c>
      <c r="N100" s="14" t="s">
        <v>655</v>
      </c>
      <c r="O100" s="14" t="e">
        <v>#N/A</v>
      </c>
      <c r="P100" s="14" t="e">
        <v>#N/A</v>
      </c>
    </row>
    <row r="101" spans="1:16">
      <c r="A101" s="15" t="s">
        <v>949</v>
      </c>
      <c r="B101" s="15" t="s">
        <v>950</v>
      </c>
      <c r="C101" s="60">
        <v>2.3400000000000001E-2</v>
      </c>
      <c r="D101" s="28">
        <v>2.9601999999999999</v>
      </c>
      <c r="E101" s="14" t="s">
        <v>951</v>
      </c>
      <c r="F101" s="14" t="s">
        <v>952</v>
      </c>
      <c r="H101" s="3">
        <v>3.2</v>
      </c>
      <c r="I101" t="s">
        <v>666</v>
      </c>
      <c r="J101" t="s">
        <v>42</v>
      </c>
      <c r="K101" t="s">
        <v>666</v>
      </c>
      <c r="O101" s="14" t="e">
        <v>#N/A</v>
      </c>
      <c r="P101" s="14" t="e">
        <v>#N/A</v>
      </c>
    </row>
    <row r="102" spans="1:16">
      <c r="A102" s="29" t="s">
        <v>953</v>
      </c>
      <c r="B102" s="30" t="s">
        <v>954</v>
      </c>
      <c r="C102" s="61"/>
      <c r="D102" s="15"/>
      <c r="H102" s="10">
        <v>3.4</v>
      </c>
      <c r="I102" t="s">
        <v>666</v>
      </c>
      <c r="J102" t="s">
        <v>79</v>
      </c>
      <c r="K102" t="s">
        <v>666</v>
      </c>
      <c r="L102" s="14" t="s">
        <v>58</v>
      </c>
      <c r="N102" s="14" t="s">
        <v>655</v>
      </c>
      <c r="O102" s="14" t="e">
        <v>#N/A</v>
      </c>
      <c r="P102" s="14" t="e">
        <v>#N/A</v>
      </c>
    </row>
    <row r="103" spans="1:16">
      <c r="A103" s="15" t="s">
        <v>955</v>
      </c>
      <c r="B103" s="15" t="s">
        <v>956</v>
      </c>
      <c r="C103" s="61"/>
      <c r="D103" s="15"/>
      <c r="E103" s="11"/>
      <c r="H103" s="10">
        <v>2.9</v>
      </c>
      <c r="I103" t="s">
        <v>659</v>
      </c>
      <c r="J103" t="s">
        <v>49</v>
      </c>
      <c r="K103" t="s">
        <v>49</v>
      </c>
      <c r="L103" s="14" t="s">
        <v>58</v>
      </c>
      <c r="N103" s="14" t="s">
        <v>655</v>
      </c>
      <c r="O103" s="14" t="e">
        <v>#N/A</v>
      </c>
      <c r="P103" s="14" t="e">
        <v>#N/A</v>
      </c>
    </row>
    <row r="104" spans="1:16">
      <c r="A104" s="15" t="s">
        <v>957</v>
      </c>
      <c r="B104" s="15" t="s">
        <v>958</v>
      </c>
      <c r="C104" s="61"/>
      <c r="D104" s="15"/>
      <c r="E104" s="11"/>
      <c r="H104" s="10">
        <v>2</v>
      </c>
      <c r="I104" t="s">
        <v>659</v>
      </c>
      <c r="J104" t="s">
        <v>49</v>
      </c>
      <c r="K104" t="s">
        <v>49</v>
      </c>
      <c r="L104" s="14" t="s">
        <v>58</v>
      </c>
      <c r="N104" s="14" t="s">
        <v>655</v>
      </c>
      <c r="O104" s="14" t="e">
        <v>#N/A</v>
      </c>
      <c r="P104" s="14" t="e">
        <v>#N/A</v>
      </c>
    </row>
    <row r="105" spans="1:16">
      <c r="A105" s="14" t="s">
        <v>959</v>
      </c>
      <c r="B105" s="14" t="s">
        <v>357</v>
      </c>
      <c r="C105" s="51">
        <v>2.4199999999999999E-2</v>
      </c>
      <c r="D105" s="17">
        <v>3.0179999999999998</v>
      </c>
      <c r="E105" s="14" t="s">
        <v>960</v>
      </c>
      <c r="F105" s="14" t="s">
        <v>961</v>
      </c>
      <c r="I105" t="s">
        <v>654</v>
      </c>
      <c r="L105" s="14" t="s">
        <v>43</v>
      </c>
      <c r="N105" s="14" t="s">
        <v>690</v>
      </c>
      <c r="O105" s="14" t="e">
        <v>#N/A</v>
      </c>
      <c r="P105" s="14" t="e">
        <v>#N/A</v>
      </c>
    </row>
    <row r="106" spans="1:16">
      <c r="A106" s="14" t="s">
        <v>150</v>
      </c>
      <c r="B106" s="14" t="s">
        <v>151</v>
      </c>
      <c r="C106" s="57">
        <v>5.9999999999999995E-4</v>
      </c>
      <c r="D106" s="21">
        <v>3</v>
      </c>
      <c r="E106" s="14" t="s">
        <v>962</v>
      </c>
      <c r="F106" s="14" t="s">
        <v>963</v>
      </c>
      <c r="H106" s="16">
        <v>4.3</v>
      </c>
      <c r="I106" t="s">
        <v>46</v>
      </c>
      <c r="J106" t="s">
        <v>46</v>
      </c>
      <c r="K106" t="s">
        <v>689</v>
      </c>
      <c r="L106" s="14" t="s">
        <v>58</v>
      </c>
      <c r="N106" s="14" t="s">
        <v>655</v>
      </c>
      <c r="O106" s="14" t="s">
        <v>581</v>
      </c>
      <c r="P106" s="14" t="s">
        <v>579</v>
      </c>
    </row>
    <row r="107" spans="1:16">
      <c r="A107" s="14" t="s">
        <v>964</v>
      </c>
      <c r="B107" s="14" t="s">
        <v>965</v>
      </c>
      <c r="C107" s="57">
        <v>1.2500000000000001E-2</v>
      </c>
      <c r="D107" s="21">
        <v>3</v>
      </c>
      <c r="E107" s="14" t="s">
        <v>966</v>
      </c>
      <c r="F107" s="14" t="s">
        <v>967</v>
      </c>
      <c r="H107" s="16">
        <v>3.1</v>
      </c>
      <c r="I107" t="s">
        <v>666</v>
      </c>
      <c r="J107" t="s">
        <v>42</v>
      </c>
      <c r="K107" t="s">
        <v>666</v>
      </c>
      <c r="L107" s="14" t="s">
        <v>43</v>
      </c>
      <c r="N107" s="14" t="s">
        <v>690</v>
      </c>
      <c r="O107" s="14" t="e">
        <v>#N/A</v>
      </c>
      <c r="P107" s="14" t="e">
        <v>#N/A</v>
      </c>
    </row>
    <row r="108" spans="1:16" ht="16.5">
      <c r="A108" s="14" t="s">
        <v>968</v>
      </c>
      <c r="B108" s="14" t="s">
        <v>359</v>
      </c>
      <c r="C108" s="51">
        <v>1.4E-3</v>
      </c>
      <c r="D108" s="17">
        <v>3.24</v>
      </c>
      <c r="E108" s="14" t="s">
        <v>969</v>
      </c>
      <c r="F108" s="14" t="s">
        <v>970</v>
      </c>
      <c r="H108" s="31">
        <v>4.5</v>
      </c>
      <c r="I108" t="s">
        <v>46</v>
      </c>
      <c r="J108" t="s">
        <v>46</v>
      </c>
      <c r="K108" t="s">
        <v>689</v>
      </c>
      <c r="L108" s="14" t="s">
        <v>38</v>
      </c>
      <c r="N108" s="14" t="s">
        <v>655</v>
      </c>
      <c r="O108" s="14" t="s">
        <v>599</v>
      </c>
      <c r="P108" s="14" t="s">
        <v>600</v>
      </c>
    </row>
    <row r="109" spans="1:16">
      <c r="A109" s="14" t="s">
        <v>971</v>
      </c>
      <c r="B109" s="14" t="s">
        <v>972</v>
      </c>
      <c r="C109" s="54">
        <v>1.9900000000000001E-2</v>
      </c>
      <c r="D109" s="21">
        <v>3.0063</v>
      </c>
      <c r="E109" s="14" t="s">
        <v>973</v>
      </c>
      <c r="F109" s="14" t="s">
        <v>974</v>
      </c>
      <c r="H109" s="16">
        <v>2.8</v>
      </c>
      <c r="I109" t="s">
        <v>659</v>
      </c>
      <c r="J109" t="s">
        <v>49</v>
      </c>
      <c r="K109" t="s">
        <v>49</v>
      </c>
      <c r="L109" s="14" t="s">
        <v>43</v>
      </c>
      <c r="N109" s="14" t="s">
        <v>690</v>
      </c>
      <c r="O109" s="14" t="e">
        <v>#N/A</v>
      </c>
      <c r="P109" s="14" t="e">
        <v>#N/A</v>
      </c>
    </row>
    <row r="110" spans="1:16">
      <c r="A110" s="14" t="s">
        <v>975</v>
      </c>
      <c r="B110" s="14" t="s">
        <v>976</v>
      </c>
      <c r="C110" s="54">
        <v>1.9900000000000001E-2</v>
      </c>
      <c r="D110" s="21">
        <v>3.0063</v>
      </c>
      <c r="E110" s="14" t="s">
        <v>977</v>
      </c>
      <c r="F110" s="14" t="s">
        <v>978</v>
      </c>
      <c r="H110" s="16">
        <v>2.8</v>
      </c>
      <c r="I110" t="s">
        <v>659</v>
      </c>
      <c r="J110" t="s">
        <v>49</v>
      </c>
      <c r="K110" t="s">
        <v>49</v>
      </c>
      <c r="L110" s="14" t="s">
        <v>43</v>
      </c>
      <c r="N110" s="14" t="s">
        <v>690</v>
      </c>
      <c r="O110" s="14" t="e">
        <v>#N/A</v>
      </c>
      <c r="P110" s="14" t="e">
        <v>#N/A</v>
      </c>
    </row>
    <row r="111" spans="1:16">
      <c r="A111" s="15" t="s">
        <v>979</v>
      </c>
      <c r="B111" s="15" t="s">
        <v>980</v>
      </c>
      <c r="C111" s="54"/>
      <c r="D111" s="21"/>
      <c r="E111" s="14" t="s">
        <v>981</v>
      </c>
      <c r="H111" s="16">
        <v>2</v>
      </c>
      <c r="I111" t="s">
        <v>659</v>
      </c>
      <c r="J111" t="s">
        <v>49</v>
      </c>
      <c r="K111" t="s">
        <v>49</v>
      </c>
      <c r="L111" s="14" t="s">
        <v>58</v>
      </c>
      <c r="N111" s="14" t="s">
        <v>655</v>
      </c>
      <c r="O111" s="14" t="e">
        <v>#N/A</v>
      </c>
      <c r="P111" s="14" t="e">
        <v>#N/A</v>
      </c>
    </row>
    <row r="112" spans="1:16">
      <c r="A112" s="14" t="s">
        <v>129</v>
      </c>
      <c r="B112" s="14" t="s">
        <v>130</v>
      </c>
      <c r="C112" s="62">
        <v>3.9E-2</v>
      </c>
      <c r="D112" s="25">
        <v>2.84</v>
      </c>
      <c r="E112" s="14" t="s">
        <v>982</v>
      </c>
      <c r="F112" s="14" t="s">
        <v>983</v>
      </c>
      <c r="H112" s="16">
        <v>3.8</v>
      </c>
      <c r="I112" t="s">
        <v>666</v>
      </c>
      <c r="J112" t="s">
        <v>42</v>
      </c>
      <c r="K112" t="s">
        <v>666</v>
      </c>
      <c r="L112" s="14" t="s">
        <v>58</v>
      </c>
      <c r="N112" s="14" t="s">
        <v>655</v>
      </c>
      <c r="O112" s="14" t="s">
        <v>501</v>
      </c>
      <c r="P112" s="14" t="s">
        <v>493</v>
      </c>
    </row>
    <row r="113" spans="1:16">
      <c r="A113" s="14" t="s">
        <v>984</v>
      </c>
      <c r="B113" s="14" t="s">
        <v>985</v>
      </c>
      <c r="D113" s="17"/>
      <c r="I113" t="s">
        <v>654</v>
      </c>
      <c r="L113" s="14" t="s">
        <v>58</v>
      </c>
      <c r="N113" s="14" t="s">
        <v>655</v>
      </c>
      <c r="O113" s="14" t="e">
        <v>#N/A</v>
      </c>
      <c r="P113" s="14" t="e">
        <v>#N/A</v>
      </c>
    </row>
    <row r="114" spans="1:16">
      <c r="A114" s="14" t="s">
        <v>986</v>
      </c>
      <c r="B114" s="14" t="s">
        <v>987</v>
      </c>
      <c r="C114" s="54">
        <v>1.6999999999999999E-3</v>
      </c>
      <c r="D114" s="21">
        <v>2.9527999999999999</v>
      </c>
      <c r="E114" s="14" t="s">
        <v>988</v>
      </c>
      <c r="F114" s="14" t="s">
        <v>989</v>
      </c>
      <c r="H114" s="16">
        <v>3.4</v>
      </c>
      <c r="I114" t="s">
        <v>666</v>
      </c>
      <c r="J114" t="s">
        <v>42</v>
      </c>
      <c r="K114" t="s">
        <v>666</v>
      </c>
      <c r="L114" s="14" t="s">
        <v>58</v>
      </c>
      <c r="N114" s="14" t="s">
        <v>655</v>
      </c>
      <c r="O114" s="14" t="e">
        <v>#N/A</v>
      </c>
      <c r="P114" s="14" t="e">
        <v>#N/A</v>
      </c>
    </row>
    <row r="115" spans="1:16">
      <c r="A115" s="14" t="s">
        <v>990</v>
      </c>
      <c r="B115" s="14" t="s">
        <v>361</v>
      </c>
      <c r="C115" s="54">
        <v>1.4E-3</v>
      </c>
      <c r="D115" s="21">
        <v>3.0122</v>
      </c>
      <c r="E115" s="14" t="s">
        <v>991</v>
      </c>
      <c r="F115" s="14" t="s">
        <v>992</v>
      </c>
      <c r="H115" s="16">
        <v>4</v>
      </c>
      <c r="I115" t="s">
        <v>46</v>
      </c>
      <c r="J115" t="s">
        <v>46</v>
      </c>
      <c r="K115" t="s">
        <v>689</v>
      </c>
      <c r="L115" s="14" t="s">
        <v>43</v>
      </c>
      <c r="N115" s="14" t="s">
        <v>655</v>
      </c>
      <c r="O115" s="14" t="s">
        <v>479</v>
      </c>
      <c r="P115" s="14" t="s">
        <v>480</v>
      </c>
    </row>
    <row r="116" spans="1:16">
      <c r="A116" s="14" t="s">
        <v>993</v>
      </c>
      <c r="B116" s="14" t="s">
        <v>363</v>
      </c>
      <c r="C116" s="54">
        <v>1.4E-3</v>
      </c>
      <c r="D116" s="21">
        <v>3.0122</v>
      </c>
      <c r="E116" s="14" t="s">
        <v>994</v>
      </c>
      <c r="F116" s="14" t="s">
        <v>995</v>
      </c>
      <c r="H116" s="16">
        <v>4.3</v>
      </c>
      <c r="I116" t="s">
        <v>46</v>
      </c>
      <c r="J116" t="s">
        <v>46</v>
      </c>
      <c r="K116" t="s">
        <v>689</v>
      </c>
      <c r="L116" s="14" t="s">
        <v>43</v>
      </c>
      <c r="N116" s="14" t="s">
        <v>655</v>
      </c>
      <c r="O116" s="14" t="s">
        <v>479</v>
      </c>
      <c r="P116" s="14" t="s">
        <v>480</v>
      </c>
    </row>
    <row r="117" spans="1:16">
      <c r="A117" s="14" t="s">
        <v>996</v>
      </c>
      <c r="B117" s="14" t="s">
        <v>365</v>
      </c>
      <c r="C117" s="51">
        <v>4.0000000000000002E-4</v>
      </c>
      <c r="D117" s="17">
        <v>3.35</v>
      </c>
      <c r="E117" s="14" t="s">
        <v>997</v>
      </c>
      <c r="F117" s="14" t="s">
        <v>998</v>
      </c>
      <c r="H117" s="16">
        <v>4.2</v>
      </c>
      <c r="I117" t="s">
        <v>46</v>
      </c>
      <c r="J117" t="s">
        <v>46</v>
      </c>
      <c r="K117" t="s">
        <v>689</v>
      </c>
      <c r="L117" s="14" t="s">
        <v>58</v>
      </c>
      <c r="N117" s="14" t="s">
        <v>655</v>
      </c>
      <c r="O117" s="14" t="s">
        <v>479</v>
      </c>
      <c r="P117" s="14" t="s">
        <v>480</v>
      </c>
    </row>
    <row r="118" spans="1:16">
      <c r="A118" s="14" t="s">
        <v>131</v>
      </c>
      <c r="B118" s="14" t="s">
        <v>132</v>
      </c>
      <c r="C118" s="51">
        <v>6.9999999999999999E-4</v>
      </c>
      <c r="D118" s="17">
        <v>3.218</v>
      </c>
      <c r="E118" s="14" t="s">
        <v>999</v>
      </c>
      <c r="F118" s="14" t="s">
        <v>1000</v>
      </c>
      <c r="H118" s="16">
        <v>4</v>
      </c>
      <c r="I118" t="s">
        <v>46</v>
      </c>
      <c r="J118" t="s">
        <v>46</v>
      </c>
      <c r="K118" t="s">
        <v>689</v>
      </c>
      <c r="L118" s="14" t="s">
        <v>43</v>
      </c>
      <c r="N118" s="14" t="s">
        <v>655</v>
      </c>
      <c r="O118" s="14" t="e">
        <v>#N/A</v>
      </c>
      <c r="P118" s="14" t="e">
        <v>#N/A</v>
      </c>
    </row>
    <row r="119" spans="1:16">
      <c r="A119" s="14" t="s">
        <v>1001</v>
      </c>
      <c r="B119" s="14" t="s">
        <v>636</v>
      </c>
      <c r="C119" s="51">
        <v>1.6000000000000001E-3</v>
      </c>
      <c r="D119" s="17">
        <v>3</v>
      </c>
      <c r="E119" s="14" t="s">
        <v>1002</v>
      </c>
      <c r="F119" s="14" t="s">
        <v>1003</v>
      </c>
      <c r="H119" s="16">
        <v>3.6</v>
      </c>
      <c r="I119" t="s">
        <v>666</v>
      </c>
      <c r="J119" t="s">
        <v>42</v>
      </c>
      <c r="K119" t="s">
        <v>666</v>
      </c>
      <c r="L119" s="14" t="s">
        <v>58</v>
      </c>
      <c r="N119" s="14" t="s">
        <v>655</v>
      </c>
      <c r="O119" s="14" t="s">
        <v>479</v>
      </c>
      <c r="P119" s="14" t="s">
        <v>480</v>
      </c>
    </row>
    <row r="120" spans="1:16">
      <c r="A120" s="14" t="s">
        <v>1004</v>
      </c>
      <c r="B120" s="14" t="s">
        <v>1005</v>
      </c>
      <c r="C120" s="51">
        <v>3.0999999999999999E-3</v>
      </c>
      <c r="D120" s="17">
        <v>3</v>
      </c>
      <c r="E120" s="14" t="s">
        <v>1006</v>
      </c>
      <c r="F120" s="14" t="s">
        <v>1007</v>
      </c>
      <c r="H120" s="16">
        <v>4</v>
      </c>
      <c r="I120" t="s">
        <v>46</v>
      </c>
      <c r="J120" t="s">
        <v>46</v>
      </c>
      <c r="K120" t="s">
        <v>689</v>
      </c>
      <c r="L120" s="14" t="s">
        <v>43</v>
      </c>
      <c r="N120" s="14" t="s">
        <v>655</v>
      </c>
      <c r="O120" s="14" t="e">
        <v>#N/A</v>
      </c>
      <c r="P120" s="14" t="e">
        <v>#N/A</v>
      </c>
    </row>
    <row r="121" spans="1:16">
      <c r="A121" s="14" t="s">
        <v>1008</v>
      </c>
      <c r="B121" s="14" t="s">
        <v>253</v>
      </c>
      <c r="C121" s="51">
        <v>0.10299999999999999</v>
      </c>
      <c r="D121" s="17">
        <v>2.6</v>
      </c>
      <c r="E121" s="14" t="s">
        <v>1009</v>
      </c>
      <c r="F121" s="14" t="s">
        <v>1010</v>
      </c>
      <c r="H121" s="16">
        <v>4.2</v>
      </c>
      <c r="I121" t="s">
        <v>46</v>
      </c>
      <c r="J121" t="s">
        <v>46</v>
      </c>
      <c r="K121" t="s">
        <v>727</v>
      </c>
      <c r="L121" s="14" t="s">
        <v>43</v>
      </c>
      <c r="N121" s="14" t="s">
        <v>655</v>
      </c>
      <c r="O121" s="14" t="s">
        <v>508</v>
      </c>
      <c r="P121" s="14" t="s">
        <v>493</v>
      </c>
    </row>
    <row r="122" spans="1:16">
      <c r="A122" s="14" t="s">
        <v>178</v>
      </c>
      <c r="B122" s="14" t="s">
        <v>101</v>
      </c>
      <c r="C122" s="54">
        <v>8.8999999999999999E-3</v>
      </c>
      <c r="D122" s="21">
        <v>3.16</v>
      </c>
      <c r="E122" s="14" t="s">
        <v>1011</v>
      </c>
      <c r="F122" s="14" t="s">
        <v>1012</v>
      </c>
      <c r="H122" s="16">
        <v>4.2</v>
      </c>
      <c r="I122" t="s">
        <v>46</v>
      </c>
      <c r="J122" t="s">
        <v>46</v>
      </c>
      <c r="K122" t="s">
        <v>727</v>
      </c>
      <c r="L122" s="14" t="s">
        <v>43</v>
      </c>
      <c r="N122" s="14" t="s">
        <v>655</v>
      </c>
      <c r="O122" s="14" t="s">
        <v>508</v>
      </c>
      <c r="P122" s="14" t="s">
        <v>493</v>
      </c>
    </row>
    <row r="123" spans="1:16">
      <c r="A123" s="14" t="s">
        <v>188</v>
      </c>
      <c r="B123" s="14" t="s">
        <v>189</v>
      </c>
      <c r="C123" s="54">
        <v>8.1000000000000003E-2</v>
      </c>
      <c r="D123" s="21">
        <v>2.71</v>
      </c>
      <c r="E123" s="14" t="s">
        <v>1013</v>
      </c>
      <c r="F123" s="14" t="s">
        <v>1014</v>
      </c>
      <c r="H123" s="16">
        <v>4.2</v>
      </c>
      <c r="I123" t="s">
        <v>46</v>
      </c>
      <c r="J123" t="s">
        <v>46</v>
      </c>
      <c r="K123" t="s">
        <v>727</v>
      </c>
      <c r="L123" s="14" t="s">
        <v>43</v>
      </c>
      <c r="N123" s="14" t="s">
        <v>655</v>
      </c>
      <c r="O123" s="14" t="s">
        <v>508</v>
      </c>
      <c r="P123" s="14" t="s">
        <v>493</v>
      </c>
    </row>
    <row r="124" spans="1:16">
      <c r="A124" s="14" t="s">
        <v>1015</v>
      </c>
      <c r="B124" s="14" t="s">
        <v>367</v>
      </c>
      <c r="C124" s="54">
        <v>8.1000000000000003E-2</v>
      </c>
      <c r="D124" s="21">
        <v>2.71</v>
      </c>
      <c r="E124" s="14" t="s">
        <v>1016</v>
      </c>
      <c r="F124" s="14" t="s">
        <v>1017</v>
      </c>
      <c r="H124" s="16">
        <v>4.2</v>
      </c>
      <c r="I124" t="s">
        <v>46</v>
      </c>
      <c r="J124" t="s">
        <v>46</v>
      </c>
      <c r="K124" t="s">
        <v>727</v>
      </c>
      <c r="L124" s="14" t="s">
        <v>43</v>
      </c>
      <c r="N124" s="14" t="s">
        <v>655</v>
      </c>
      <c r="O124" s="14" t="s">
        <v>508</v>
      </c>
      <c r="P124" s="14" t="s">
        <v>493</v>
      </c>
    </row>
    <row r="125" spans="1:16">
      <c r="A125" s="14" t="s">
        <v>163</v>
      </c>
      <c r="B125" s="14" t="s">
        <v>164</v>
      </c>
      <c r="C125" s="51">
        <v>9.7999999999999997E-3</v>
      </c>
      <c r="D125" s="17">
        <v>3.1240000000000001</v>
      </c>
      <c r="E125" s="14" t="s">
        <v>1018</v>
      </c>
      <c r="F125" s="14" t="s">
        <v>1019</v>
      </c>
      <c r="H125" s="16">
        <v>3.5</v>
      </c>
      <c r="I125" t="s">
        <v>666</v>
      </c>
      <c r="J125" t="s">
        <v>42</v>
      </c>
      <c r="K125" t="s">
        <v>666</v>
      </c>
      <c r="L125" s="14" t="s">
        <v>43</v>
      </c>
      <c r="N125" s="14" t="s">
        <v>655</v>
      </c>
      <c r="O125" s="14" t="s">
        <v>508</v>
      </c>
      <c r="P125" s="14" t="s">
        <v>493</v>
      </c>
    </row>
    <row r="126" spans="1:16">
      <c r="A126" s="14" t="s">
        <v>1020</v>
      </c>
      <c r="B126" s="14" t="s">
        <v>369</v>
      </c>
      <c r="C126" s="54">
        <v>1.26E-2</v>
      </c>
      <c r="D126" s="21">
        <v>3.0672999999999999</v>
      </c>
      <c r="E126" s="14" t="s">
        <v>1021</v>
      </c>
      <c r="F126" s="14" t="s">
        <v>1022</v>
      </c>
      <c r="H126" s="10">
        <v>3.4</v>
      </c>
      <c r="I126" t="s">
        <v>666</v>
      </c>
      <c r="J126" t="s">
        <v>42</v>
      </c>
      <c r="K126" t="s">
        <v>666</v>
      </c>
      <c r="L126" s="14" t="s">
        <v>174</v>
      </c>
      <c r="N126" s="14" t="s">
        <v>655</v>
      </c>
      <c r="O126" s="14" t="s">
        <v>513</v>
      </c>
      <c r="P126" s="14" t="s">
        <v>493</v>
      </c>
    </row>
    <row r="127" spans="1:16">
      <c r="A127" s="14" t="s">
        <v>152</v>
      </c>
      <c r="B127" s="14" t="s">
        <v>74</v>
      </c>
      <c r="C127" s="54">
        <v>1.26E-2</v>
      </c>
      <c r="D127" s="21">
        <v>3.0672999999999999</v>
      </c>
      <c r="E127" s="14" t="s">
        <v>1023</v>
      </c>
      <c r="F127" s="14" t="s">
        <v>1024</v>
      </c>
      <c r="H127" s="10">
        <v>3.5</v>
      </c>
      <c r="I127" t="s">
        <v>666</v>
      </c>
      <c r="J127" t="s">
        <v>42</v>
      </c>
      <c r="K127" t="s">
        <v>666</v>
      </c>
      <c r="L127" s="14" t="s">
        <v>43</v>
      </c>
      <c r="N127" s="14" t="s">
        <v>690</v>
      </c>
      <c r="O127" s="14" t="s">
        <v>513</v>
      </c>
      <c r="P127" s="14" t="s">
        <v>493</v>
      </c>
    </row>
    <row r="128" spans="1:16">
      <c r="A128" s="14" t="s">
        <v>179</v>
      </c>
      <c r="B128" s="14" t="s">
        <v>180</v>
      </c>
      <c r="C128" s="54">
        <v>1.26E-2</v>
      </c>
      <c r="D128" s="21">
        <v>3.0672999999999999</v>
      </c>
      <c r="E128" s="14" t="s">
        <v>1025</v>
      </c>
      <c r="F128" s="14" t="s">
        <v>1026</v>
      </c>
      <c r="H128" s="10">
        <v>3.9</v>
      </c>
      <c r="I128" t="s">
        <v>666</v>
      </c>
      <c r="J128" t="s">
        <v>42</v>
      </c>
      <c r="K128" t="s">
        <v>666</v>
      </c>
      <c r="L128" s="14" t="s">
        <v>43</v>
      </c>
      <c r="N128" s="14" t="s">
        <v>690</v>
      </c>
      <c r="O128" s="14" t="s">
        <v>513</v>
      </c>
      <c r="P128" s="14" t="s">
        <v>493</v>
      </c>
    </row>
    <row r="129" spans="1:16">
      <c r="A129" s="14" t="s">
        <v>1027</v>
      </c>
      <c r="B129" s="14" t="s">
        <v>1028</v>
      </c>
      <c r="C129" s="54">
        <v>1.26E-2</v>
      </c>
      <c r="D129" s="27">
        <v>3.0672999999999999</v>
      </c>
      <c r="E129" s="14" t="s">
        <v>1029</v>
      </c>
      <c r="F129" s="14" t="s">
        <v>1030</v>
      </c>
      <c r="H129" s="10">
        <v>3.3</v>
      </c>
      <c r="I129" t="s">
        <v>666</v>
      </c>
      <c r="J129" t="s">
        <v>42</v>
      </c>
      <c r="K129" t="s">
        <v>666</v>
      </c>
      <c r="L129" s="14" t="s">
        <v>174</v>
      </c>
      <c r="N129" s="14" t="s">
        <v>655</v>
      </c>
      <c r="O129" s="14" t="e">
        <v>#N/A</v>
      </c>
      <c r="P129" s="14" t="e">
        <v>#N/A</v>
      </c>
    </row>
    <row r="130" spans="1:16">
      <c r="A130" s="14" t="s">
        <v>1031</v>
      </c>
      <c r="B130" s="14" t="s">
        <v>373</v>
      </c>
      <c r="C130" s="54">
        <v>1.26E-2</v>
      </c>
      <c r="D130" s="27">
        <v>3.0672999999999999</v>
      </c>
      <c r="E130" s="14" t="s">
        <v>1032</v>
      </c>
      <c r="F130" s="14" t="s">
        <v>1033</v>
      </c>
      <c r="H130" s="10">
        <v>3.5</v>
      </c>
      <c r="I130" t="s">
        <v>666</v>
      </c>
      <c r="J130" t="s">
        <v>42</v>
      </c>
      <c r="K130" t="s">
        <v>666</v>
      </c>
      <c r="L130" s="14" t="s">
        <v>43</v>
      </c>
      <c r="N130" s="14" t="s">
        <v>690</v>
      </c>
      <c r="O130" s="14" t="s">
        <v>513</v>
      </c>
      <c r="P130" s="14" t="s">
        <v>493</v>
      </c>
    </row>
    <row r="131" spans="1:16">
      <c r="A131" s="14" t="s">
        <v>145</v>
      </c>
      <c r="B131" s="14" t="s">
        <v>87</v>
      </c>
      <c r="C131" s="54">
        <v>1.26E-2</v>
      </c>
      <c r="D131" s="21">
        <v>3.0672999999999999</v>
      </c>
      <c r="E131" s="14" t="s">
        <v>1034</v>
      </c>
      <c r="F131" s="14" t="s">
        <v>1035</v>
      </c>
      <c r="H131" s="10">
        <v>4</v>
      </c>
      <c r="I131" t="s">
        <v>46</v>
      </c>
      <c r="J131" t="s">
        <v>46</v>
      </c>
      <c r="K131" t="s">
        <v>727</v>
      </c>
      <c r="L131" s="14" t="s">
        <v>43</v>
      </c>
      <c r="N131" s="14" t="s">
        <v>690</v>
      </c>
      <c r="O131" s="14" t="s">
        <v>513</v>
      </c>
      <c r="P131" s="14" t="s">
        <v>493</v>
      </c>
    </row>
    <row r="132" spans="1:16">
      <c r="A132" s="14" t="s">
        <v>165</v>
      </c>
      <c r="B132" s="14" t="s">
        <v>166</v>
      </c>
      <c r="C132" s="54">
        <v>1.26E-2</v>
      </c>
      <c r="D132" s="21">
        <v>3.0672999999999999</v>
      </c>
      <c r="E132" s="14" t="s">
        <v>1036</v>
      </c>
      <c r="F132" s="14" t="s">
        <v>1037</v>
      </c>
      <c r="H132" s="10">
        <v>3.5</v>
      </c>
      <c r="I132" t="s">
        <v>666</v>
      </c>
      <c r="J132" t="s">
        <v>42</v>
      </c>
      <c r="K132" t="s">
        <v>666</v>
      </c>
      <c r="L132" s="14" t="s">
        <v>43</v>
      </c>
      <c r="N132" s="14" t="s">
        <v>690</v>
      </c>
      <c r="O132" s="14" t="s">
        <v>513</v>
      </c>
      <c r="P132" s="14" t="s">
        <v>493</v>
      </c>
    </row>
    <row r="133" spans="1:16">
      <c r="A133" s="14" t="s">
        <v>1038</v>
      </c>
      <c r="B133" s="14" t="s">
        <v>1039</v>
      </c>
      <c r="C133" s="54">
        <v>1.26E-2</v>
      </c>
      <c r="D133" s="21">
        <v>3.0672999999999999</v>
      </c>
      <c r="E133" s="14" t="s">
        <v>1040</v>
      </c>
      <c r="F133" s="14" t="s">
        <v>1041</v>
      </c>
      <c r="I133" t="s">
        <v>654</v>
      </c>
      <c r="L133" s="14" t="s">
        <v>43</v>
      </c>
      <c r="N133" s="14" t="s">
        <v>690</v>
      </c>
      <c r="O133" s="14" t="e">
        <v>#N/A</v>
      </c>
      <c r="P133" s="14" t="e">
        <v>#N/A</v>
      </c>
    </row>
    <row r="134" spans="1:16">
      <c r="A134" s="15" t="s">
        <v>1042</v>
      </c>
      <c r="B134" s="15" t="s">
        <v>1043</v>
      </c>
      <c r="C134" s="54"/>
      <c r="D134" s="21"/>
      <c r="E134" s="14" t="s">
        <v>1044</v>
      </c>
      <c r="H134" s="16">
        <v>2.9</v>
      </c>
      <c r="I134" t="s">
        <v>659</v>
      </c>
      <c r="J134" t="s">
        <v>49</v>
      </c>
      <c r="K134" t="s">
        <v>49</v>
      </c>
      <c r="L134" s="14" t="s">
        <v>58</v>
      </c>
      <c r="N134" s="14" t="s">
        <v>655</v>
      </c>
      <c r="O134" s="14" t="e">
        <v>#N/A</v>
      </c>
      <c r="P134" s="14" t="e">
        <v>#N/A</v>
      </c>
    </row>
    <row r="135" spans="1:16">
      <c r="A135" s="14" t="s">
        <v>1045</v>
      </c>
      <c r="B135" s="14" t="s">
        <v>1046</v>
      </c>
      <c r="C135" s="54">
        <v>1.26E-2</v>
      </c>
      <c r="D135" s="21">
        <v>3.0672999999999999</v>
      </c>
      <c r="I135" t="s">
        <v>654</v>
      </c>
      <c r="O135" s="14" t="e">
        <v>#N/A</v>
      </c>
      <c r="P135" s="14" t="e">
        <v>#N/A</v>
      </c>
    </row>
    <row r="136" spans="1:16">
      <c r="A136" s="14" t="s">
        <v>1047</v>
      </c>
      <c r="B136" s="14" t="s">
        <v>1048</v>
      </c>
      <c r="C136" s="54">
        <v>2.0199999999999999E-2</v>
      </c>
      <c r="D136" s="21">
        <v>3.0011000000000001</v>
      </c>
      <c r="E136" s="14" t="s">
        <v>1049</v>
      </c>
      <c r="F136" s="14" t="s">
        <v>1050</v>
      </c>
      <c r="I136" t="s">
        <v>654</v>
      </c>
      <c r="L136" s="14" t="s">
        <v>43</v>
      </c>
      <c r="N136" s="14" t="s">
        <v>1051</v>
      </c>
      <c r="O136" s="14" t="e">
        <v>#N/A</v>
      </c>
      <c r="P136" s="14" t="e">
        <v>#N/A</v>
      </c>
    </row>
    <row r="137" spans="1:16">
      <c r="A137" s="14" t="s">
        <v>1052</v>
      </c>
      <c r="B137" s="14" t="s">
        <v>1053</v>
      </c>
      <c r="D137" s="17"/>
      <c r="E137" s="14" t="s">
        <v>1054</v>
      </c>
      <c r="I137" t="s">
        <v>654</v>
      </c>
      <c r="L137" s="14" t="s">
        <v>58</v>
      </c>
      <c r="N137" s="14" t="s">
        <v>655</v>
      </c>
      <c r="O137" s="14" t="e">
        <v>#N/A</v>
      </c>
      <c r="P137" s="14" t="e">
        <v>#N/A</v>
      </c>
    </row>
    <row r="138" spans="1:16">
      <c r="A138" s="14" t="s">
        <v>1055</v>
      </c>
      <c r="B138" s="14" t="s">
        <v>1056</v>
      </c>
      <c r="D138" s="17"/>
      <c r="E138" s="14" t="s">
        <v>1057</v>
      </c>
      <c r="F138" s="14" t="s">
        <v>1058</v>
      </c>
      <c r="I138" t="s">
        <v>654</v>
      </c>
      <c r="L138" s="14" t="s">
        <v>214</v>
      </c>
      <c r="N138" s="14" t="s">
        <v>690</v>
      </c>
      <c r="O138" s="14" t="e">
        <v>#N/A</v>
      </c>
      <c r="P138" s="14" t="e">
        <v>#N/A</v>
      </c>
    </row>
    <row r="139" spans="1:16">
      <c r="A139" s="14" t="s">
        <v>1059</v>
      </c>
      <c r="B139" s="14" t="s">
        <v>1060</v>
      </c>
      <c r="D139" s="17"/>
      <c r="E139" s="14" t="s">
        <v>1061</v>
      </c>
      <c r="F139" s="14" t="s">
        <v>1062</v>
      </c>
      <c r="I139" t="s">
        <v>654</v>
      </c>
      <c r="L139" s="14" t="s">
        <v>214</v>
      </c>
      <c r="N139" s="14" t="s">
        <v>655</v>
      </c>
      <c r="O139" s="14" t="e">
        <v>#N/A</v>
      </c>
      <c r="P139" s="14" t="e">
        <v>#N/A</v>
      </c>
    </row>
    <row r="140" spans="1:16">
      <c r="A140" s="14" t="s">
        <v>1063</v>
      </c>
      <c r="B140" s="14" t="s">
        <v>375</v>
      </c>
      <c r="C140" s="51">
        <v>1.52E-2</v>
      </c>
      <c r="D140" s="17">
        <v>3</v>
      </c>
      <c r="E140" s="14" t="s">
        <v>1064</v>
      </c>
      <c r="F140" s="14" t="s">
        <v>1065</v>
      </c>
      <c r="H140" s="16">
        <v>3.8</v>
      </c>
      <c r="I140" t="s">
        <v>666</v>
      </c>
      <c r="J140" t="s">
        <v>42</v>
      </c>
      <c r="K140" t="s">
        <v>666</v>
      </c>
      <c r="L140" s="14" t="s">
        <v>58</v>
      </c>
      <c r="N140" s="14" t="s">
        <v>655</v>
      </c>
      <c r="O140" s="14" t="s">
        <v>534</v>
      </c>
      <c r="P140" s="14" t="s">
        <v>493</v>
      </c>
    </row>
    <row r="141" spans="1:16">
      <c r="A141" s="14" t="s">
        <v>1066</v>
      </c>
      <c r="B141" s="14" t="s">
        <v>1067</v>
      </c>
      <c r="D141" s="17"/>
      <c r="E141" s="14" t="s">
        <v>1068</v>
      </c>
      <c r="H141" s="16">
        <v>2.25</v>
      </c>
      <c r="I141" t="s">
        <v>659</v>
      </c>
      <c r="J141" t="s">
        <v>49</v>
      </c>
      <c r="K141" t="s">
        <v>49</v>
      </c>
      <c r="L141" s="14" t="s">
        <v>58</v>
      </c>
      <c r="N141" s="14" t="s">
        <v>655</v>
      </c>
      <c r="O141" s="14" t="e">
        <v>#N/A</v>
      </c>
      <c r="P141" s="14" t="e">
        <v>#N/A</v>
      </c>
    </row>
    <row r="142" spans="1:16">
      <c r="A142" s="14" t="s">
        <v>1069</v>
      </c>
      <c r="B142" s="14" t="s">
        <v>1070</v>
      </c>
      <c r="C142" s="51">
        <v>4.0000000000000001E-3</v>
      </c>
      <c r="D142" s="17">
        <v>2.9489999999999998</v>
      </c>
      <c r="E142" s="14" t="s">
        <v>1071</v>
      </c>
      <c r="F142" s="14" t="s">
        <v>1072</v>
      </c>
      <c r="H142" s="16">
        <v>3.3</v>
      </c>
      <c r="I142" t="s">
        <v>666</v>
      </c>
      <c r="J142" t="s">
        <v>79</v>
      </c>
      <c r="K142" t="s">
        <v>666</v>
      </c>
      <c r="L142" s="14" t="s">
        <v>174</v>
      </c>
      <c r="M142" s="14">
        <v>2</v>
      </c>
      <c r="N142" s="14" t="s">
        <v>706</v>
      </c>
      <c r="O142" s="14" t="e">
        <v>#N/A</v>
      </c>
      <c r="P142" s="14" t="e">
        <v>#N/A</v>
      </c>
    </row>
    <row r="143" spans="1:16">
      <c r="A143" s="15" t="s">
        <v>1073</v>
      </c>
      <c r="B143" s="15" t="s">
        <v>1074</v>
      </c>
      <c r="C143" s="63">
        <v>2.7130000000000001E-2</v>
      </c>
      <c r="D143" s="17">
        <v>3.08</v>
      </c>
      <c r="E143" s="14" t="s">
        <v>1075</v>
      </c>
      <c r="F143" s="14" t="s">
        <v>1076</v>
      </c>
      <c r="H143" s="10">
        <v>3</v>
      </c>
      <c r="I143" t="s">
        <v>666</v>
      </c>
      <c r="J143" t="s">
        <v>42</v>
      </c>
      <c r="K143" t="s">
        <v>666</v>
      </c>
      <c r="L143" s="14" t="s">
        <v>38</v>
      </c>
      <c r="N143" s="14" t="s">
        <v>690</v>
      </c>
      <c r="O143" s="14" t="e">
        <v>#N/A</v>
      </c>
      <c r="P143" s="14" t="e">
        <v>#N/A</v>
      </c>
    </row>
    <row r="144" spans="1:16">
      <c r="A144" s="14" t="s">
        <v>1077</v>
      </c>
      <c r="B144" s="14" t="s">
        <v>1078</v>
      </c>
      <c r="C144" s="58">
        <v>2.7130000000000001E-2</v>
      </c>
      <c r="D144" s="21">
        <v>3.0842299999999998</v>
      </c>
      <c r="E144" s="14" t="s">
        <v>1079</v>
      </c>
      <c r="F144" s="14" t="s">
        <v>1080</v>
      </c>
      <c r="H144" s="16">
        <v>2.6</v>
      </c>
      <c r="I144" t="s">
        <v>659</v>
      </c>
      <c r="J144" t="s">
        <v>49</v>
      </c>
      <c r="K144" t="s">
        <v>49</v>
      </c>
      <c r="L144" s="14" t="s">
        <v>174</v>
      </c>
      <c r="N144" s="14" t="s">
        <v>690</v>
      </c>
      <c r="O144" s="14" t="e">
        <v>#N/A</v>
      </c>
      <c r="P144" s="14" t="e">
        <v>#N/A</v>
      </c>
    </row>
    <row r="145" spans="1:16">
      <c r="A145" s="14" t="s">
        <v>133</v>
      </c>
      <c r="B145" s="14" t="s">
        <v>134</v>
      </c>
      <c r="C145" s="58">
        <v>2.7130000000000001E-2</v>
      </c>
      <c r="D145" s="21">
        <v>3.0842299999999998</v>
      </c>
      <c r="E145" s="14" t="s">
        <v>1081</v>
      </c>
      <c r="F145" s="14" t="s">
        <v>1082</v>
      </c>
      <c r="H145" s="16">
        <v>2.6</v>
      </c>
      <c r="I145" t="s">
        <v>659</v>
      </c>
      <c r="J145" t="s">
        <v>49</v>
      </c>
      <c r="K145" t="s">
        <v>49</v>
      </c>
      <c r="L145" s="14" t="s">
        <v>43</v>
      </c>
      <c r="N145" s="14" t="s">
        <v>690</v>
      </c>
      <c r="O145" s="14" t="s">
        <v>527</v>
      </c>
      <c r="P145" s="14" t="s">
        <v>493</v>
      </c>
    </row>
    <row r="146" spans="1:16">
      <c r="A146" s="14" t="s">
        <v>1083</v>
      </c>
      <c r="B146" s="14" t="s">
        <v>1084</v>
      </c>
      <c r="D146" s="17"/>
      <c r="E146" s="14" t="s">
        <v>1085</v>
      </c>
      <c r="H146" s="16">
        <v>2</v>
      </c>
      <c r="I146" t="s">
        <v>659</v>
      </c>
      <c r="J146" t="s">
        <v>49</v>
      </c>
      <c r="K146" t="s">
        <v>49</v>
      </c>
      <c r="O146" s="14" t="e">
        <v>#N/A</v>
      </c>
      <c r="P146" s="14" t="e">
        <v>#N/A</v>
      </c>
    </row>
    <row r="147" spans="1:16">
      <c r="A147" s="14" t="s">
        <v>190</v>
      </c>
      <c r="B147" s="14" t="s">
        <v>126</v>
      </c>
      <c r="C147" s="54">
        <v>2.2800000000000001E-2</v>
      </c>
      <c r="D147" s="21">
        <v>3</v>
      </c>
      <c r="E147" s="14" t="s">
        <v>1086</v>
      </c>
      <c r="F147" s="14" t="s">
        <v>1087</v>
      </c>
      <c r="H147" s="16">
        <v>3.8</v>
      </c>
      <c r="I147" t="s">
        <v>666</v>
      </c>
      <c r="J147" t="s">
        <v>42</v>
      </c>
      <c r="K147" t="s">
        <v>666</v>
      </c>
      <c r="L147" s="14" t="s">
        <v>43</v>
      </c>
      <c r="N147" s="14" t="s">
        <v>655</v>
      </c>
      <c r="O147" s="14" t="s">
        <v>518</v>
      </c>
      <c r="P147" s="14" t="s">
        <v>493</v>
      </c>
    </row>
    <row r="148" spans="1:16">
      <c r="A148" s="14" t="s">
        <v>1088</v>
      </c>
      <c r="B148" s="14" t="s">
        <v>1089</v>
      </c>
      <c r="D148" s="17"/>
      <c r="E148" s="14" t="s">
        <v>1090</v>
      </c>
      <c r="H148" s="16">
        <v>2</v>
      </c>
      <c r="I148" t="s">
        <v>659</v>
      </c>
      <c r="J148" t="s">
        <v>49</v>
      </c>
      <c r="K148" t="s">
        <v>49</v>
      </c>
      <c r="L148" s="14" t="s">
        <v>58</v>
      </c>
      <c r="N148" s="14" t="s">
        <v>655</v>
      </c>
      <c r="O148" s="14" t="e">
        <v>#N/A</v>
      </c>
      <c r="P148" s="14" t="e">
        <v>#N/A</v>
      </c>
    </row>
    <row r="149" spans="1:16">
      <c r="A149" s="14" t="s">
        <v>1091</v>
      </c>
      <c r="B149" s="14" t="s">
        <v>1092</v>
      </c>
      <c r="D149" s="17"/>
      <c r="E149" s="14" t="s">
        <v>981</v>
      </c>
      <c r="H149" s="16">
        <v>2</v>
      </c>
      <c r="I149" t="s">
        <v>659</v>
      </c>
      <c r="J149" t="s">
        <v>49</v>
      </c>
      <c r="K149" t="s">
        <v>49</v>
      </c>
      <c r="L149" s="14" t="s">
        <v>58</v>
      </c>
      <c r="N149" s="14" t="s">
        <v>655</v>
      </c>
      <c r="O149" s="14" t="e">
        <v>#N/A</v>
      </c>
      <c r="P149" s="14" t="e">
        <v>#N/A</v>
      </c>
    </row>
    <row r="150" spans="1:16">
      <c r="A150" s="14" t="s">
        <v>1093</v>
      </c>
      <c r="B150" s="14" t="s">
        <v>1094</v>
      </c>
      <c r="D150" s="17"/>
      <c r="E150" s="14" t="s">
        <v>981</v>
      </c>
      <c r="H150" s="16">
        <v>2</v>
      </c>
      <c r="I150" t="s">
        <v>659</v>
      </c>
      <c r="J150" t="s">
        <v>49</v>
      </c>
      <c r="K150" t="s">
        <v>49</v>
      </c>
      <c r="L150" s="14" t="s">
        <v>58</v>
      </c>
      <c r="N150" s="14" t="s">
        <v>655</v>
      </c>
      <c r="O150" s="14" t="e">
        <v>#N/A</v>
      </c>
      <c r="P150" s="14" t="e">
        <v>#N/A</v>
      </c>
    </row>
    <row r="151" spans="1:16">
      <c r="A151" s="14" t="s">
        <v>1095</v>
      </c>
      <c r="B151" s="14" t="s">
        <v>1096</v>
      </c>
      <c r="D151" s="17"/>
      <c r="E151" s="14" t="s">
        <v>981</v>
      </c>
      <c r="H151" s="16">
        <v>2</v>
      </c>
      <c r="I151" t="s">
        <v>659</v>
      </c>
      <c r="J151" t="s">
        <v>49</v>
      </c>
      <c r="K151" t="s">
        <v>49</v>
      </c>
      <c r="L151" s="14" t="s">
        <v>58</v>
      </c>
      <c r="N151" s="14" t="s">
        <v>655</v>
      </c>
      <c r="O151" s="14" t="e">
        <v>#N/A</v>
      </c>
      <c r="P151" s="14" t="e">
        <v>#N/A</v>
      </c>
    </row>
    <row r="152" spans="1:16">
      <c r="A152" s="14" t="s">
        <v>1097</v>
      </c>
      <c r="B152" s="14" t="s">
        <v>1098</v>
      </c>
      <c r="D152" s="17"/>
      <c r="E152" s="14" t="s">
        <v>981</v>
      </c>
      <c r="H152" s="16">
        <v>2</v>
      </c>
      <c r="I152" t="s">
        <v>659</v>
      </c>
      <c r="J152" t="s">
        <v>49</v>
      </c>
      <c r="K152" t="s">
        <v>49</v>
      </c>
      <c r="O152" s="14" t="e">
        <v>#N/A</v>
      </c>
      <c r="P152" s="14" t="e">
        <v>#N/A</v>
      </c>
    </row>
    <row r="153" spans="1:16">
      <c r="A153" s="14" t="s">
        <v>1099</v>
      </c>
      <c r="B153" s="14" t="s">
        <v>1100</v>
      </c>
      <c r="C153" s="51">
        <v>1.12E-2</v>
      </c>
      <c r="D153" s="17">
        <v>2.9790000000000001</v>
      </c>
      <c r="E153" s="14" t="s">
        <v>1101</v>
      </c>
      <c r="F153" s="14" t="s">
        <v>1102</v>
      </c>
      <c r="I153" t="s">
        <v>654</v>
      </c>
      <c r="L153" s="14" t="s">
        <v>43</v>
      </c>
      <c r="N153" s="14" t="s">
        <v>655</v>
      </c>
      <c r="O153" s="14" t="e">
        <v>#N/A</v>
      </c>
      <c r="P153" s="14" t="e">
        <v>#N/A</v>
      </c>
    </row>
    <row r="154" spans="1:16">
      <c r="A154" s="14" t="s">
        <v>1103</v>
      </c>
      <c r="B154" s="14" t="s">
        <v>1104</v>
      </c>
      <c r="C154" s="54">
        <v>2.3900000000000001E-2</v>
      </c>
      <c r="D154" s="21">
        <v>3.0819999999999999</v>
      </c>
      <c r="E154" s="14" t="s">
        <v>1105</v>
      </c>
      <c r="F154" s="14" t="s">
        <v>1105</v>
      </c>
      <c r="I154" t="s">
        <v>654</v>
      </c>
      <c r="L154" s="14" t="s">
        <v>43</v>
      </c>
      <c r="N154" s="14" t="s">
        <v>655</v>
      </c>
      <c r="O154" s="14" t="e">
        <v>#N/A</v>
      </c>
      <c r="P154" s="14" t="e">
        <v>#N/A</v>
      </c>
    </row>
    <row r="155" spans="1:16">
      <c r="A155" s="14" t="s">
        <v>1106</v>
      </c>
      <c r="B155" s="14" t="s">
        <v>1107</v>
      </c>
      <c r="D155" s="17"/>
      <c r="H155" s="16">
        <v>2</v>
      </c>
      <c r="I155" t="s">
        <v>659</v>
      </c>
      <c r="J155" t="s">
        <v>49</v>
      </c>
      <c r="K155" t="s">
        <v>49</v>
      </c>
      <c r="L155" s="14" t="s">
        <v>142</v>
      </c>
      <c r="N155" s="14" t="s">
        <v>655</v>
      </c>
      <c r="O155" s="14" t="e">
        <v>#N/A</v>
      </c>
      <c r="P155" s="14" t="e">
        <v>#N/A</v>
      </c>
    </row>
    <row r="156" spans="1:16">
      <c r="A156" s="14" t="s">
        <v>1108</v>
      </c>
      <c r="B156" s="14" t="s">
        <v>1109</v>
      </c>
      <c r="D156" s="17"/>
      <c r="H156" s="16">
        <v>2</v>
      </c>
      <c r="I156" t="s">
        <v>659</v>
      </c>
      <c r="J156" t="s">
        <v>49</v>
      </c>
      <c r="K156" t="s">
        <v>49</v>
      </c>
      <c r="O156" s="14" t="e">
        <v>#N/A</v>
      </c>
      <c r="P156" s="14" t="e">
        <v>#N/A</v>
      </c>
    </row>
    <row r="157" spans="1:16">
      <c r="A157" s="14" t="s">
        <v>191</v>
      </c>
      <c r="B157" s="14" t="s">
        <v>60</v>
      </c>
      <c r="C157" s="54">
        <v>2.5600000000000001E-2</v>
      </c>
      <c r="D157" s="21">
        <v>3.0005999999999999</v>
      </c>
      <c r="E157" s="14" t="s">
        <v>1110</v>
      </c>
      <c r="F157" s="14" t="s">
        <v>1111</v>
      </c>
      <c r="H157" s="16">
        <v>3</v>
      </c>
      <c r="I157" t="s">
        <v>666</v>
      </c>
      <c r="J157" t="s">
        <v>42</v>
      </c>
      <c r="K157" t="s">
        <v>666</v>
      </c>
      <c r="L157" s="14" t="s">
        <v>43</v>
      </c>
      <c r="N157" s="14" t="s">
        <v>690</v>
      </c>
      <c r="O157" s="14" t="s">
        <v>505</v>
      </c>
      <c r="P157" s="14" t="s">
        <v>493</v>
      </c>
    </row>
    <row r="158" spans="1:16">
      <c r="A158" s="14" t="s">
        <v>1112</v>
      </c>
      <c r="B158" s="14" t="s">
        <v>1113</v>
      </c>
      <c r="C158" s="51">
        <v>1.7500000000000002E-2</v>
      </c>
      <c r="D158" s="14">
        <v>3</v>
      </c>
      <c r="H158" s="1">
        <v>3.8</v>
      </c>
      <c r="I158" t="s">
        <v>666</v>
      </c>
      <c r="J158" t="s">
        <v>79</v>
      </c>
      <c r="K158" t="s">
        <v>666</v>
      </c>
      <c r="L158" s="14" t="s">
        <v>43</v>
      </c>
      <c r="N158" s="14" t="s">
        <v>690</v>
      </c>
      <c r="O158" s="14" t="e">
        <v>#N/A</v>
      </c>
      <c r="P158" s="14" t="e">
        <v>#N/A</v>
      </c>
    </row>
    <row r="159" spans="1:16">
      <c r="A159" s="14" t="s">
        <v>192</v>
      </c>
      <c r="B159" s="14" t="s">
        <v>193</v>
      </c>
      <c r="C159" s="54">
        <v>2.18E-2</v>
      </c>
      <c r="D159" s="21">
        <v>3.0053000000000001</v>
      </c>
      <c r="E159" s="14" t="s">
        <v>1114</v>
      </c>
      <c r="F159" s="14" t="s">
        <v>1115</v>
      </c>
      <c r="H159" s="16">
        <v>2</v>
      </c>
      <c r="I159" t="s">
        <v>659</v>
      </c>
      <c r="J159" t="s">
        <v>49</v>
      </c>
      <c r="K159" t="s">
        <v>49</v>
      </c>
      <c r="L159" s="14" t="s">
        <v>43</v>
      </c>
      <c r="N159" s="14" t="s">
        <v>690</v>
      </c>
      <c r="O159" s="14" t="s">
        <v>510</v>
      </c>
      <c r="P159" s="14" t="s">
        <v>493</v>
      </c>
    </row>
    <row r="160" spans="1:16">
      <c r="A160" s="14" t="s">
        <v>170</v>
      </c>
      <c r="B160" s="14" t="s">
        <v>62</v>
      </c>
      <c r="C160" s="54">
        <v>2.18E-2</v>
      </c>
      <c r="D160" s="21">
        <v>3.0053000000000001</v>
      </c>
      <c r="E160" s="14" t="s">
        <v>1116</v>
      </c>
      <c r="F160" s="14" t="s">
        <v>1117</v>
      </c>
      <c r="H160" s="16">
        <v>2.9</v>
      </c>
      <c r="I160" t="s">
        <v>659</v>
      </c>
      <c r="J160" t="s">
        <v>49</v>
      </c>
      <c r="K160" t="s">
        <v>49</v>
      </c>
      <c r="L160" s="14" t="s">
        <v>43</v>
      </c>
      <c r="N160" s="14" t="s">
        <v>690</v>
      </c>
      <c r="O160" s="14" t="s">
        <v>510</v>
      </c>
      <c r="P160" s="14" t="s">
        <v>493</v>
      </c>
    </row>
    <row r="161" spans="1:16">
      <c r="A161" s="14" t="s">
        <v>1118</v>
      </c>
      <c r="B161" s="14" t="s">
        <v>1119</v>
      </c>
      <c r="C161" s="54">
        <v>2.18E-2</v>
      </c>
      <c r="D161" s="21">
        <v>3.0053000000000001</v>
      </c>
      <c r="E161" s="14" t="s">
        <v>1120</v>
      </c>
      <c r="F161" s="14" t="s">
        <v>1121</v>
      </c>
      <c r="H161" s="16">
        <v>2</v>
      </c>
      <c r="I161" t="s">
        <v>659</v>
      </c>
      <c r="J161" t="s">
        <v>49</v>
      </c>
      <c r="K161" t="s">
        <v>49</v>
      </c>
      <c r="L161" s="14" t="s">
        <v>43</v>
      </c>
      <c r="N161" s="14" t="s">
        <v>655</v>
      </c>
      <c r="O161" s="14" t="e">
        <v>#N/A</v>
      </c>
      <c r="P161" s="14" t="e">
        <v>#N/A</v>
      </c>
    </row>
    <row r="162" spans="1:16">
      <c r="A162" s="15" t="s">
        <v>1122</v>
      </c>
      <c r="B162" s="15" t="s">
        <v>1123</v>
      </c>
      <c r="C162" s="54"/>
      <c r="D162" s="21"/>
      <c r="E162" s="14" t="s">
        <v>1124</v>
      </c>
      <c r="H162" s="16">
        <v>2</v>
      </c>
      <c r="I162" t="s">
        <v>659</v>
      </c>
      <c r="J162" t="s">
        <v>49</v>
      </c>
      <c r="K162" t="s">
        <v>49</v>
      </c>
      <c r="L162" s="14" t="s">
        <v>58</v>
      </c>
      <c r="N162" s="14" t="s">
        <v>655</v>
      </c>
      <c r="O162" s="14" t="e">
        <v>#N/A</v>
      </c>
      <c r="P162" s="14" t="e">
        <v>#N/A</v>
      </c>
    </row>
    <row r="163" spans="1:16">
      <c r="A163" s="14" t="s">
        <v>153</v>
      </c>
      <c r="B163" s="14" t="s">
        <v>85</v>
      </c>
      <c r="C163" s="54">
        <v>1.7299999999999999E-2</v>
      </c>
      <c r="D163" s="21">
        <v>3</v>
      </c>
      <c r="E163" s="14" t="s">
        <v>1125</v>
      </c>
      <c r="F163" s="14" t="s">
        <v>1126</v>
      </c>
      <c r="H163" s="1">
        <v>4</v>
      </c>
      <c r="I163" t="s">
        <v>46</v>
      </c>
      <c r="J163" t="s">
        <v>46</v>
      </c>
      <c r="K163" t="s">
        <v>689</v>
      </c>
      <c r="L163" s="14" t="s">
        <v>43</v>
      </c>
      <c r="N163" s="14" t="s">
        <v>655</v>
      </c>
      <c r="O163" s="14" t="s">
        <v>518</v>
      </c>
      <c r="P163" s="14" t="s">
        <v>493</v>
      </c>
    </row>
    <row r="164" spans="1:16">
      <c r="A164" s="14" t="s">
        <v>194</v>
      </c>
      <c r="B164" s="14" t="s">
        <v>195</v>
      </c>
      <c r="C164" s="54">
        <v>1.43E-2</v>
      </c>
      <c r="D164" s="21">
        <v>3</v>
      </c>
      <c r="E164" s="14" t="s">
        <v>1127</v>
      </c>
      <c r="F164" s="14" t="s">
        <v>1128</v>
      </c>
      <c r="H164" s="1">
        <v>3.9</v>
      </c>
      <c r="I164" t="s">
        <v>666</v>
      </c>
      <c r="J164" t="s">
        <v>42</v>
      </c>
      <c r="K164" t="s">
        <v>666</v>
      </c>
      <c r="L164" s="14" t="s">
        <v>43</v>
      </c>
      <c r="N164" s="14" t="s">
        <v>655</v>
      </c>
      <c r="O164" s="14" t="s">
        <v>518</v>
      </c>
      <c r="P164" s="14" t="s">
        <v>493</v>
      </c>
    </row>
    <row r="165" spans="1:16">
      <c r="A165" s="14" t="s">
        <v>196</v>
      </c>
      <c r="B165" s="14" t="s">
        <v>197</v>
      </c>
      <c r="C165" s="54">
        <v>1.67E-2</v>
      </c>
      <c r="D165" s="21">
        <v>2.9773000000000001</v>
      </c>
      <c r="E165" s="14" t="s">
        <v>1129</v>
      </c>
      <c r="F165" s="14" t="s">
        <v>1130</v>
      </c>
      <c r="H165" s="1">
        <v>3.8</v>
      </c>
      <c r="I165" t="s">
        <v>666</v>
      </c>
      <c r="J165" t="s">
        <v>42</v>
      </c>
      <c r="K165" t="s">
        <v>666</v>
      </c>
      <c r="L165" s="14" t="s">
        <v>43</v>
      </c>
      <c r="N165" s="14" t="s">
        <v>655</v>
      </c>
      <c r="O165" s="14" t="s">
        <v>518</v>
      </c>
      <c r="P165" s="14" t="s">
        <v>493</v>
      </c>
    </row>
    <row r="166" spans="1:16">
      <c r="A166" s="14" t="s">
        <v>198</v>
      </c>
      <c r="B166" s="14" t="s">
        <v>45</v>
      </c>
      <c r="C166" s="51">
        <v>1.4500000000000001E-2</v>
      </c>
      <c r="D166" s="17">
        <v>3</v>
      </c>
      <c r="E166" s="14" t="s">
        <v>1131</v>
      </c>
      <c r="F166" s="14" t="s">
        <v>1132</v>
      </c>
      <c r="H166" s="1">
        <v>4</v>
      </c>
      <c r="I166" t="s">
        <v>46</v>
      </c>
      <c r="J166" t="s">
        <v>46</v>
      </c>
      <c r="K166" t="s">
        <v>689</v>
      </c>
      <c r="L166" s="14" t="s">
        <v>43</v>
      </c>
      <c r="N166" s="14" t="s">
        <v>655</v>
      </c>
      <c r="O166" s="14" t="s">
        <v>518</v>
      </c>
      <c r="P166" s="14" t="s">
        <v>493</v>
      </c>
    </row>
    <row r="167" spans="1:16">
      <c r="A167" s="14" t="s">
        <v>1133</v>
      </c>
      <c r="B167" s="14" t="s">
        <v>381</v>
      </c>
      <c r="C167" s="54">
        <v>1.67E-2</v>
      </c>
      <c r="D167" s="21">
        <v>2.9773000000000001</v>
      </c>
      <c r="E167" s="14" t="s">
        <v>1134</v>
      </c>
      <c r="F167" s="14" t="s">
        <v>1135</v>
      </c>
      <c r="H167" s="1">
        <v>4.2</v>
      </c>
      <c r="I167" t="s">
        <v>46</v>
      </c>
      <c r="J167" t="s">
        <v>46</v>
      </c>
      <c r="K167" t="s">
        <v>727</v>
      </c>
      <c r="L167" s="14" t="s">
        <v>43</v>
      </c>
      <c r="N167" s="14" t="s">
        <v>655</v>
      </c>
      <c r="O167" s="14" t="s">
        <v>518</v>
      </c>
      <c r="P167" s="14" t="s">
        <v>493</v>
      </c>
    </row>
    <row r="168" spans="1:16">
      <c r="A168" s="14" t="s">
        <v>1136</v>
      </c>
      <c r="B168" s="14" t="s">
        <v>1137</v>
      </c>
      <c r="C168" s="54">
        <v>1.2E-2</v>
      </c>
      <c r="D168" s="32">
        <v>2.7440000000000002</v>
      </c>
      <c r="E168" s="14" t="s">
        <v>1138</v>
      </c>
      <c r="F168" s="14" t="s">
        <v>1139</v>
      </c>
      <c r="H168" s="10">
        <v>3.2</v>
      </c>
      <c r="I168" t="s">
        <v>666</v>
      </c>
      <c r="J168" t="s">
        <v>79</v>
      </c>
      <c r="K168" t="s">
        <v>666</v>
      </c>
      <c r="L168" s="14" t="s">
        <v>43</v>
      </c>
      <c r="N168" s="14" t="s">
        <v>690</v>
      </c>
      <c r="O168" s="14" t="e">
        <v>#N/A</v>
      </c>
      <c r="P168" s="14" t="e">
        <v>#N/A</v>
      </c>
    </row>
    <row r="169" spans="1:16">
      <c r="A169" s="14" t="s">
        <v>1140</v>
      </c>
      <c r="B169" s="14" t="s">
        <v>1141</v>
      </c>
      <c r="C169" s="51">
        <v>8.8999999999999999E-3</v>
      </c>
      <c r="D169" s="17">
        <v>3</v>
      </c>
      <c r="E169" s="14" t="s">
        <v>1142</v>
      </c>
      <c r="F169" s="14" t="s">
        <v>1143</v>
      </c>
      <c r="H169" s="10">
        <v>3.5</v>
      </c>
      <c r="I169" t="s">
        <v>666</v>
      </c>
      <c r="J169" t="s">
        <v>42</v>
      </c>
      <c r="K169" t="s">
        <v>666</v>
      </c>
      <c r="L169" s="14" t="s">
        <v>43</v>
      </c>
      <c r="N169" s="14" t="s">
        <v>655</v>
      </c>
      <c r="O169" s="14" t="e">
        <v>#N/A</v>
      </c>
      <c r="P169" s="14" t="e">
        <v>#N/A</v>
      </c>
    </row>
    <row r="170" spans="1:16">
      <c r="A170" s="14" t="s">
        <v>1144</v>
      </c>
      <c r="B170" s="14" t="s">
        <v>383</v>
      </c>
      <c r="C170" s="51">
        <v>8.8999999999999999E-3</v>
      </c>
      <c r="D170" s="17">
        <v>3</v>
      </c>
      <c r="E170" s="14" t="s">
        <v>1145</v>
      </c>
      <c r="F170" s="14" t="s">
        <v>1146</v>
      </c>
      <c r="H170" s="10">
        <v>3.5</v>
      </c>
      <c r="I170" t="s">
        <v>666</v>
      </c>
      <c r="J170" t="s">
        <v>42</v>
      </c>
      <c r="K170" t="s">
        <v>666</v>
      </c>
      <c r="L170" s="14" t="s">
        <v>43</v>
      </c>
      <c r="N170" s="14" t="s">
        <v>655</v>
      </c>
      <c r="O170" s="14" t="s">
        <v>516</v>
      </c>
      <c r="P170" s="14" t="s">
        <v>493</v>
      </c>
    </row>
    <row r="171" spans="1:16">
      <c r="A171" s="14" t="s">
        <v>1147</v>
      </c>
      <c r="B171" s="14" t="s">
        <v>1148</v>
      </c>
      <c r="C171" s="51">
        <v>1.6400000000000001E-2</v>
      </c>
      <c r="D171" s="17">
        <v>3</v>
      </c>
      <c r="E171" s="14" t="s">
        <v>1149</v>
      </c>
      <c r="F171" s="14" t="s">
        <v>1150</v>
      </c>
      <c r="H171" s="1">
        <v>3.5</v>
      </c>
      <c r="I171" t="s">
        <v>666</v>
      </c>
      <c r="J171" t="s">
        <v>79</v>
      </c>
      <c r="K171" t="s">
        <v>666</v>
      </c>
      <c r="L171" s="14" t="s">
        <v>174</v>
      </c>
      <c r="M171" s="14">
        <v>2</v>
      </c>
      <c r="N171" s="14" t="s">
        <v>706</v>
      </c>
      <c r="O171" s="14" t="e">
        <v>#N/A</v>
      </c>
      <c r="P171" s="14" t="e">
        <v>#N/A</v>
      </c>
    </row>
    <row r="172" spans="1:16">
      <c r="A172" s="14" t="s">
        <v>1151</v>
      </c>
      <c r="B172" s="14" t="s">
        <v>385</v>
      </c>
      <c r="C172" s="51">
        <v>5.7999999999999996E-3</v>
      </c>
      <c r="D172" s="17">
        <v>3.5539999999999998</v>
      </c>
      <c r="E172" s="14" t="s">
        <v>1152</v>
      </c>
      <c r="F172" s="14" t="s">
        <v>1153</v>
      </c>
      <c r="H172" s="16">
        <v>2.4</v>
      </c>
      <c r="I172" t="s">
        <v>659</v>
      </c>
      <c r="J172" t="s">
        <v>49</v>
      </c>
      <c r="K172" t="s">
        <v>49</v>
      </c>
      <c r="L172" s="14" t="s">
        <v>58</v>
      </c>
      <c r="N172" s="14" t="s">
        <v>655</v>
      </c>
      <c r="O172" s="14" t="s">
        <v>495</v>
      </c>
      <c r="P172" s="14" t="s">
        <v>496</v>
      </c>
    </row>
    <row r="173" spans="1:16">
      <c r="A173" s="14" t="s">
        <v>1154</v>
      </c>
      <c r="B173" s="14" t="s">
        <v>1155</v>
      </c>
      <c r="D173" s="17"/>
      <c r="I173" t="s">
        <v>654</v>
      </c>
      <c r="O173" s="14" t="e">
        <v>#N/A</v>
      </c>
      <c r="P173" s="14" t="e">
        <v>#N/A</v>
      </c>
    </row>
    <row r="174" spans="1:16">
      <c r="A174" s="14" t="s">
        <v>135</v>
      </c>
      <c r="B174" s="14" t="s">
        <v>136</v>
      </c>
      <c r="C174" s="54">
        <v>2.3900000000000001E-2</v>
      </c>
      <c r="D174" s="21">
        <v>3.0819999999999999</v>
      </c>
      <c r="E174" s="14" t="s">
        <v>1156</v>
      </c>
      <c r="F174" s="14" t="s">
        <v>1157</v>
      </c>
      <c r="H174" s="16">
        <v>2.5</v>
      </c>
      <c r="I174" t="s">
        <v>659</v>
      </c>
      <c r="J174" t="s">
        <v>49</v>
      </c>
      <c r="K174" t="s">
        <v>49</v>
      </c>
      <c r="L174" s="14" t="s">
        <v>43</v>
      </c>
      <c r="N174" s="14" t="s">
        <v>655</v>
      </c>
      <c r="O174" s="14" t="s">
        <v>530</v>
      </c>
      <c r="P174" s="14" t="s">
        <v>493</v>
      </c>
    </row>
    <row r="175" spans="1:16">
      <c r="A175" s="14" t="s">
        <v>137</v>
      </c>
      <c r="B175" s="14" t="s">
        <v>138</v>
      </c>
      <c r="C175" s="54">
        <v>2.3900000000000001E-2</v>
      </c>
      <c r="D175" s="21">
        <v>3.0819999999999999</v>
      </c>
      <c r="E175" s="14" t="s">
        <v>1158</v>
      </c>
      <c r="H175" s="16">
        <v>2.1</v>
      </c>
      <c r="I175" t="s">
        <v>659</v>
      </c>
      <c r="J175" t="s">
        <v>49</v>
      </c>
      <c r="K175" t="s">
        <v>49</v>
      </c>
      <c r="L175" s="14" t="s">
        <v>43</v>
      </c>
      <c r="N175" s="14" t="s">
        <v>655</v>
      </c>
      <c r="O175" s="14" t="s">
        <v>530</v>
      </c>
      <c r="P175" s="14" t="s">
        <v>493</v>
      </c>
    </row>
    <row r="176" spans="1:16">
      <c r="A176" s="14" t="s">
        <v>1159</v>
      </c>
      <c r="B176" s="14" t="s">
        <v>1160</v>
      </c>
      <c r="D176" s="17"/>
      <c r="H176" s="16">
        <v>2</v>
      </c>
      <c r="I176" t="s">
        <v>659</v>
      </c>
      <c r="J176" t="s">
        <v>49</v>
      </c>
      <c r="K176" t="s">
        <v>49</v>
      </c>
      <c r="L176" s="14" t="s">
        <v>58</v>
      </c>
      <c r="N176" s="14" t="s">
        <v>655</v>
      </c>
      <c r="O176" s="14" t="e">
        <v>#N/A</v>
      </c>
      <c r="P176" s="14" t="e">
        <v>#N/A</v>
      </c>
    </row>
    <row r="177" spans="1:16">
      <c r="A177" s="14" t="s">
        <v>1161</v>
      </c>
      <c r="B177" s="14" t="s">
        <v>391</v>
      </c>
      <c r="C177" s="54">
        <v>1.26E-2</v>
      </c>
      <c r="D177" s="21">
        <v>3.0493999999999999</v>
      </c>
      <c r="E177" s="14" t="s">
        <v>1162</v>
      </c>
      <c r="F177" s="14" t="s">
        <v>1163</v>
      </c>
      <c r="H177" s="16">
        <v>3.7</v>
      </c>
      <c r="I177" t="s">
        <v>666</v>
      </c>
      <c r="J177" t="s">
        <v>42</v>
      </c>
      <c r="K177" t="s">
        <v>666</v>
      </c>
      <c r="L177" s="14" t="s">
        <v>43</v>
      </c>
      <c r="N177" s="14" t="s">
        <v>690</v>
      </c>
      <c r="O177" s="14" t="s">
        <v>522</v>
      </c>
      <c r="P177" s="14" t="s">
        <v>493</v>
      </c>
    </row>
    <row r="178" spans="1:16">
      <c r="A178" s="14" t="s">
        <v>1164</v>
      </c>
      <c r="B178" s="14" t="s">
        <v>1165</v>
      </c>
      <c r="C178" s="54">
        <v>1.26E-2</v>
      </c>
      <c r="D178" s="21">
        <v>3.0493999999999999</v>
      </c>
      <c r="E178" s="14" t="s">
        <v>1166</v>
      </c>
      <c r="F178" s="14" t="s">
        <v>1167</v>
      </c>
      <c r="I178" t="s">
        <v>654</v>
      </c>
      <c r="L178" s="14" t="s">
        <v>58</v>
      </c>
      <c r="N178" s="14" t="s">
        <v>655</v>
      </c>
      <c r="O178" s="14" t="e">
        <v>#N/A</v>
      </c>
      <c r="P178" s="14" t="e">
        <v>#N/A</v>
      </c>
    </row>
    <row r="179" spans="1:16">
      <c r="A179" s="14" t="s">
        <v>1168</v>
      </c>
      <c r="B179" s="14" t="s">
        <v>1169</v>
      </c>
      <c r="C179" s="54">
        <v>1.6999999999999999E-3</v>
      </c>
      <c r="D179" s="21">
        <v>2.9527999999999999</v>
      </c>
      <c r="E179" s="14" t="s">
        <v>1170</v>
      </c>
      <c r="F179" s="14" t="s">
        <v>1171</v>
      </c>
      <c r="I179" t="s">
        <v>654</v>
      </c>
      <c r="L179" s="14" t="s">
        <v>43</v>
      </c>
      <c r="N179" s="14" t="s">
        <v>655</v>
      </c>
      <c r="O179" s="14" t="e">
        <v>#N/A</v>
      </c>
      <c r="P179" s="14" t="e">
        <v>#N/A</v>
      </c>
    </row>
    <row r="180" spans="1:16">
      <c r="A180" s="14" t="s">
        <v>139</v>
      </c>
      <c r="B180" s="14" t="s">
        <v>124</v>
      </c>
      <c r="C180" s="54">
        <v>1.6999999999999999E-3</v>
      </c>
      <c r="D180" s="21">
        <v>2.9527999999999999</v>
      </c>
      <c r="E180" s="14" t="s">
        <v>994</v>
      </c>
      <c r="F180" s="14" t="s">
        <v>1172</v>
      </c>
      <c r="H180" s="16">
        <v>3.9</v>
      </c>
      <c r="I180" t="s">
        <v>666</v>
      </c>
      <c r="J180" t="s">
        <v>42</v>
      </c>
      <c r="K180" t="s">
        <v>666</v>
      </c>
      <c r="L180" s="14" t="s">
        <v>43</v>
      </c>
      <c r="N180" s="14" t="s">
        <v>655</v>
      </c>
      <c r="O180" s="14" t="s">
        <v>479</v>
      </c>
      <c r="P180" s="14" t="s">
        <v>480</v>
      </c>
    </row>
    <row r="181" spans="1:16">
      <c r="A181" s="14" t="s">
        <v>1173</v>
      </c>
      <c r="B181" s="14" t="s">
        <v>1174</v>
      </c>
      <c r="D181" s="17"/>
      <c r="I181" t="s">
        <v>654</v>
      </c>
      <c r="O181" s="14" t="e">
        <v>#N/A</v>
      </c>
      <c r="P181" s="14" t="e">
        <v>#N/A</v>
      </c>
    </row>
    <row r="182" spans="1:16">
      <c r="A182" s="14" t="s">
        <v>1175</v>
      </c>
      <c r="B182" s="14" t="s">
        <v>1176</v>
      </c>
      <c r="C182" s="54">
        <v>1.8700000000000001E-2</v>
      </c>
      <c r="D182" s="21">
        <v>3</v>
      </c>
      <c r="E182" s="14" t="s">
        <v>1177</v>
      </c>
      <c r="F182" s="14" t="s">
        <v>1178</v>
      </c>
      <c r="H182" s="16">
        <v>4.5</v>
      </c>
      <c r="I182" t="s">
        <v>46</v>
      </c>
      <c r="J182" t="s">
        <v>46</v>
      </c>
      <c r="K182" t="s">
        <v>689</v>
      </c>
      <c r="L182" s="14" t="s">
        <v>142</v>
      </c>
      <c r="N182" s="14" t="s">
        <v>706</v>
      </c>
      <c r="O182" s="14" t="e">
        <v>#N/A</v>
      </c>
      <c r="P182" s="14" t="e">
        <v>#N/A</v>
      </c>
    </row>
    <row r="183" spans="1:16">
      <c r="A183" s="14" t="s">
        <v>1179</v>
      </c>
      <c r="B183" s="14" t="s">
        <v>1180</v>
      </c>
      <c r="C183" s="57">
        <v>1.3299999999999999E-2</v>
      </c>
      <c r="D183" s="21">
        <v>2.97</v>
      </c>
      <c r="E183" s="14" t="s">
        <v>1181</v>
      </c>
      <c r="F183" s="14" t="s">
        <v>1182</v>
      </c>
      <c r="H183" s="16">
        <v>4.5</v>
      </c>
      <c r="I183" t="s">
        <v>46</v>
      </c>
      <c r="J183" t="s">
        <v>46</v>
      </c>
      <c r="K183" t="s">
        <v>689</v>
      </c>
      <c r="L183" s="14" t="s">
        <v>174</v>
      </c>
      <c r="N183" s="14" t="s">
        <v>706</v>
      </c>
      <c r="O183" s="14" t="e">
        <v>#N/A</v>
      </c>
      <c r="P183" s="14" t="e">
        <v>#N/A</v>
      </c>
    </row>
    <row r="184" spans="1:16">
      <c r="A184" s="14" t="s">
        <v>1183</v>
      </c>
      <c r="B184" s="14" t="s">
        <v>1184</v>
      </c>
      <c r="C184" s="54">
        <v>1.84E-2</v>
      </c>
      <c r="D184" s="21">
        <v>3</v>
      </c>
      <c r="E184" s="14" t="s">
        <v>1185</v>
      </c>
      <c r="F184" s="14" t="s">
        <v>1186</v>
      </c>
      <c r="I184" t="s">
        <v>654</v>
      </c>
      <c r="L184" s="14" t="s">
        <v>43</v>
      </c>
      <c r="N184" s="14" t="s">
        <v>655</v>
      </c>
      <c r="O184" s="14" t="e">
        <v>#N/A</v>
      </c>
      <c r="P184" s="14" t="e">
        <v>#N/A</v>
      </c>
    </row>
    <row r="185" spans="1:16">
      <c r="A185" s="29" t="s">
        <v>1187</v>
      </c>
      <c r="B185" s="30" t="s">
        <v>1188</v>
      </c>
      <c r="C185" s="60">
        <v>1.5100000000000001E-3</v>
      </c>
      <c r="D185" s="45">
        <v>2.91</v>
      </c>
      <c r="H185" s="10">
        <v>3.5</v>
      </c>
      <c r="I185" t="s">
        <v>666</v>
      </c>
      <c r="J185" t="s">
        <v>42</v>
      </c>
      <c r="K185" t="s">
        <v>666</v>
      </c>
      <c r="L185" s="14" t="s">
        <v>43</v>
      </c>
      <c r="N185" s="14" t="s">
        <v>655</v>
      </c>
      <c r="O185" s="14" t="e">
        <v>#N/A</v>
      </c>
      <c r="P185" s="14" t="e">
        <v>#N/A</v>
      </c>
    </row>
    <row r="186" spans="1:16">
      <c r="A186" s="14" t="s">
        <v>203</v>
      </c>
      <c r="B186" s="14" t="s">
        <v>204</v>
      </c>
      <c r="C186" s="54">
        <v>2.4899999999999999E-2</v>
      </c>
      <c r="D186" s="21">
        <v>3.0415999999999999</v>
      </c>
      <c r="E186" s="14" t="s">
        <v>1189</v>
      </c>
      <c r="F186" s="14" t="s">
        <v>1190</v>
      </c>
      <c r="H186" s="16">
        <v>3.1</v>
      </c>
      <c r="I186" t="s">
        <v>666</v>
      </c>
      <c r="J186" t="s">
        <v>79</v>
      </c>
      <c r="K186" t="s">
        <v>666</v>
      </c>
      <c r="L186" s="14" t="s">
        <v>43</v>
      </c>
      <c r="N186" s="14" t="s">
        <v>690</v>
      </c>
      <c r="O186" s="14" t="s">
        <v>485</v>
      </c>
      <c r="P186" s="14" t="s">
        <v>486</v>
      </c>
    </row>
    <row r="187" spans="1:16">
      <c r="A187" s="14" t="s">
        <v>1191</v>
      </c>
      <c r="B187" s="14" t="s">
        <v>1192</v>
      </c>
      <c r="D187" s="17"/>
      <c r="I187" t="s">
        <v>654</v>
      </c>
      <c r="L187" s="14" t="s">
        <v>58</v>
      </c>
      <c r="N187" s="14" t="s">
        <v>655</v>
      </c>
      <c r="O187" s="14" t="e">
        <v>#N/A</v>
      </c>
      <c r="P187" s="14" t="e">
        <v>#N/A</v>
      </c>
    </row>
    <row r="188" spans="1:16">
      <c r="A188" s="14" t="s">
        <v>1193</v>
      </c>
      <c r="B188" s="14" t="s">
        <v>265</v>
      </c>
      <c r="C188" s="51">
        <v>1.2200000000000001E-2</v>
      </c>
      <c r="D188" s="17">
        <v>3.1669999999999998</v>
      </c>
      <c r="E188" s="14" t="s">
        <v>1194</v>
      </c>
      <c r="F188" s="14" t="s">
        <v>1195</v>
      </c>
      <c r="H188" s="1">
        <v>2</v>
      </c>
      <c r="I188" t="s">
        <v>659</v>
      </c>
      <c r="J188" t="s">
        <v>49</v>
      </c>
      <c r="K188" t="s">
        <v>49</v>
      </c>
      <c r="L188" s="14" t="s">
        <v>43</v>
      </c>
      <c r="N188" s="14" t="s">
        <v>655</v>
      </c>
      <c r="O188" s="14" t="s">
        <v>536</v>
      </c>
      <c r="P188" s="14" t="s">
        <v>493</v>
      </c>
    </row>
    <row r="189" spans="1:16">
      <c r="A189" s="14" t="s">
        <v>1196</v>
      </c>
      <c r="B189" s="14" t="s">
        <v>1197</v>
      </c>
      <c r="C189" s="54"/>
      <c r="D189" s="33"/>
      <c r="H189" s="1">
        <v>2</v>
      </c>
      <c r="I189" t="s">
        <v>659</v>
      </c>
      <c r="J189" t="s">
        <v>49</v>
      </c>
      <c r="K189" t="s">
        <v>49</v>
      </c>
      <c r="L189" s="14" t="s">
        <v>58</v>
      </c>
      <c r="N189" s="14" t="s">
        <v>655</v>
      </c>
      <c r="O189" s="14" t="e">
        <v>#N/A</v>
      </c>
      <c r="P189" s="14" t="e">
        <v>#N/A</v>
      </c>
    </row>
    <row r="190" spans="1:16">
      <c r="A190" s="14" t="s">
        <v>1198</v>
      </c>
      <c r="B190" s="14" t="s">
        <v>397</v>
      </c>
      <c r="C190" s="51">
        <v>1.2999999999999999E-2</v>
      </c>
      <c r="D190" s="17">
        <v>2.91</v>
      </c>
      <c r="E190" s="14" t="s">
        <v>1199</v>
      </c>
      <c r="F190" s="14" t="s">
        <v>1200</v>
      </c>
      <c r="H190" s="16">
        <v>3.3</v>
      </c>
      <c r="I190" t="s">
        <v>666</v>
      </c>
      <c r="J190" t="s">
        <v>42</v>
      </c>
      <c r="K190" t="s">
        <v>666</v>
      </c>
      <c r="L190" s="14" t="s">
        <v>43</v>
      </c>
      <c r="N190" s="14" t="s">
        <v>655</v>
      </c>
      <c r="O190" s="14" t="s">
        <v>513</v>
      </c>
      <c r="P190" s="14" t="s">
        <v>493</v>
      </c>
    </row>
    <row r="191" spans="1:16">
      <c r="A191" s="14" t="s">
        <v>1201</v>
      </c>
      <c r="B191" s="14" t="s">
        <v>1202</v>
      </c>
      <c r="D191" s="17"/>
      <c r="E191" s="14" t="s">
        <v>1203</v>
      </c>
      <c r="F191" s="14" t="s">
        <v>1204</v>
      </c>
      <c r="H191" s="16">
        <v>3.6</v>
      </c>
      <c r="I191" t="s">
        <v>666</v>
      </c>
      <c r="J191" t="s">
        <v>42</v>
      </c>
      <c r="K191" t="s">
        <v>666</v>
      </c>
      <c r="O191" s="14" t="e">
        <v>#N/A</v>
      </c>
      <c r="P191" s="14" t="e">
        <v>#N/A</v>
      </c>
    </row>
    <row r="192" spans="1:16">
      <c r="A192" s="14" t="s">
        <v>199</v>
      </c>
      <c r="B192" s="14" t="s">
        <v>48</v>
      </c>
      <c r="C192" s="54">
        <v>3.2399999999999998E-2</v>
      </c>
      <c r="D192" s="21">
        <v>2.379</v>
      </c>
      <c r="E192" s="14" t="s">
        <v>1205</v>
      </c>
      <c r="F192" s="14" t="s">
        <v>1206</v>
      </c>
      <c r="H192" s="16">
        <v>2.7</v>
      </c>
      <c r="I192" t="s">
        <v>659</v>
      </c>
      <c r="J192" t="s">
        <v>49</v>
      </c>
      <c r="K192" t="s">
        <v>49</v>
      </c>
      <c r="L192" s="14" t="s">
        <v>43</v>
      </c>
      <c r="N192" s="14" t="s">
        <v>690</v>
      </c>
      <c r="O192" s="14" t="s">
        <v>498</v>
      </c>
      <c r="P192" s="14" t="s">
        <v>493</v>
      </c>
    </row>
    <row r="193" spans="1:16">
      <c r="A193" s="14" t="s">
        <v>1207</v>
      </c>
      <c r="B193" s="14" t="s">
        <v>1208</v>
      </c>
      <c r="C193" s="64">
        <v>1.1900000000000001E-2</v>
      </c>
      <c r="D193" s="34">
        <v>2.9950000000000001</v>
      </c>
      <c r="E193" s="14" t="s">
        <v>1209</v>
      </c>
      <c r="F193" s="14" t="s">
        <v>1210</v>
      </c>
      <c r="G193" s="14" t="s">
        <v>1211</v>
      </c>
      <c r="H193" s="16">
        <v>3.5</v>
      </c>
      <c r="I193" t="s">
        <v>666</v>
      </c>
      <c r="J193" s="14" t="s">
        <v>79</v>
      </c>
      <c r="K193" t="s">
        <v>666</v>
      </c>
      <c r="L193" s="14" t="s">
        <v>43</v>
      </c>
      <c r="N193" s="14" t="s">
        <v>655</v>
      </c>
      <c r="O193" s="14" t="e">
        <v>#N/A</v>
      </c>
      <c r="P193" s="14" t="e">
        <v>#N/A</v>
      </c>
    </row>
    <row r="194" spans="1:16">
      <c r="A194" s="14" t="s">
        <v>1212</v>
      </c>
      <c r="B194" s="14" t="s">
        <v>399</v>
      </c>
      <c r="C194" s="51">
        <v>0.10100000000000001</v>
      </c>
      <c r="D194" s="17">
        <v>2.5880000000000001</v>
      </c>
      <c r="E194" s="14" t="s">
        <v>1213</v>
      </c>
      <c r="F194" s="14" t="s">
        <v>1214</v>
      </c>
      <c r="H194" s="16">
        <v>2.9</v>
      </c>
      <c r="I194" t="s">
        <v>659</v>
      </c>
      <c r="J194" t="s">
        <v>49</v>
      </c>
      <c r="K194" t="s">
        <v>49</v>
      </c>
      <c r="L194" s="14" t="s">
        <v>58</v>
      </c>
      <c r="N194" s="14" t="s">
        <v>655</v>
      </c>
      <c r="O194" s="14" t="s">
        <v>594</v>
      </c>
      <c r="P194" s="14" t="s">
        <v>496</v>
      </c>
    </row>
    <row r="195" spans="1:16">
      <c r="A195" s="14" t="s">
        <v>1215</v>
      </c>
      <c r="B195" s="14" t="s">
        <v>1216</v>
      </c>
      <c r="D195" s="17"/>
      <c r="E195" s="14" t="s">
        <v>1217</v>
      </c>
      <c r="F195" s="14" t="s">
        <v>1218</v>
      </c>
      <c r="H195" s="16">
        <v>2</v>
      </c>
      <c r="I195" t="s">
        <v>659</v>
      </c>
      <c r="J195" t="s">
        <v>49</v>
      </c>
      <c r="K195" t="s">
        <v>49</v>
      </c>
      <c r="O195" s="14" t="e">
        <v>#N/A</v>
      </c>
      <c r="P195" s="14" t="e">
        <v>#N/A</v>
      </c>
    </row>
    <row r="196" spans="1:16">
      <c r="A196" s="14" t="s">
        <v>1219</v>
      </c>
      <c r="B196" s="14" t="s">
        <v>1220</v>
      </c>
      <c r="D196" s="17"/>
      <c r="E196" s="14" t="s">
        <v>1221</v>
      </c>
      <c r="F196" s="14" t="s">
        <v>1222</v>
      </c>
      <c r="I196" t="s">
        <v>654</v>
      </c>
      <c r="L196" s="14" t="s">
        <v>43</v>
      </c>
      <c r="N196" s="14" t="s">
        <v>655</v>
      </c>
      <c r="O196" s="14" t="e">
        <v>#N/A</v>
      </c>
      <c r="P196" s="14" t="e">
        <v>#N/A</v>
      </c>
    </row>
    <row r="197" spans="1:16">
      <c r="A197" s="14" t="s">
        <v>1223</v>
      </c>
      <c r="B197" s="14" t="s">
        <v>1224</v>
      </c>
      <c r="D197" s="17"/>
      <c r="E197" s="14" t="s">
        <v>1221</v>
      </c>
      <c r="F197" s="14" t="s">
        <v>1222</v>
      </c>
      <c r="I197" t="s">
        <v>654</v>
      </c>
      <c r="O197" s="14" t="e">
        <v>#N/A</v>
      </c>
      <c r="P197" s="14" t="e">
        <v>#N/A</v>
      </c>
    </row>
    <row r="198" spans="1:16">
      <c r="A198" s="14" t="s">
        <v>219</v>
      </c>
      <c r="B198" s="14" t="s">
        <v>220</v>
      </c>
      <c r="C198" s="58">
        <v>1.485E-2</v>
      </c>
      <c r="D198" s="21">
        <v>2.8633299999999999</v>
      </c>
      <c r="E198" s="14" t="s">
        <v>1225</v>
      </c>
      <c r="F198" s="14" t="s">
        <v>1226</v>
      </c>
      <c r="H198" s="16">
        <v>3.8</v>
      </c>
      <c r="I198" t="s">
        <v>666</v>
      </c>
      <c r="J198" t="s">
        <v>79</v>
      </c>
      <c r="K198" t="s">
        <v>666</v>
      </c>
      <c r="L198" s="14" t="s">
        <v>43</v>
      </c>
      <c r="N198" s="14" t="s">
        <v>690</v>
      </c>
      <c r="O198" s="14" t="s">
        <v>542</v>
      </c>
      <c r="P198" s="14" t="s">
        <v>493</v>
      </c>
    </row>
    <row r="199" spans="1:16">
      <c r="A199" s="14" t="s">
        <v>172</v>
      </c>
      <c r="B199" s="14" t="s">
        <v>173</v>
      </c>
      <c r="D199" s="17"/>
      <c r="E199" s="14" t="s">
        <v>1227</v>
      </c>
      <c r="F199" s="14" t="s">
        <v>1228</v>
      </c>
      <c r="H199" s="16">
        <v>2</v>
      </c>
      <c r="I199" t="s">
        <v>659</v>
      </c>
      <c r="J199" t="s">
        <v>49</v>
      </c>
      <c r="K199" t="s">
        <v>49</v>
      </c>
      <c r="L199" s="14" t="s">
        <v>174</v>
      </c>
      <c r="N199" s="14" t="s">
        <v>690</v>
      </c>
      <c r="O199" s="14" t="e">
        <v>#N/A</v>
      </c>
      <c r="P199" s="14" t="e">
        <v>#N/A</v>
      </c>
    </row>
    <row r="200" spans="1:16">
      <c r="A200" s="14" t="s">
        <v>1229</v>
      </c>
      <c r="B200" s="14" t="s">
        <v>401</v>
      </c>
      <c r="C200" s="54">
        <v>8.6999999999999994E-3</v>
      </c>
      <c r="D200" s="21">
        <v>3.202</v>
      </c>
      <c r="E200" s="14" t="s">
        <v>1230</v>
      </c>
      <c r="F200" s="14" t="s">
        <v>1231</v>
      </c>
      <c r="H200" s="16">
        <v>3.5</v>
      </c>
      <c r="I200" t="s">
        <v>666</v>
      </c>
      <c r="J200" t="s">
        <v>42</v>
      </c>
      <c r="K200" t="s">
        <v>666</v>
      </c>
      <c r="O200" s="14" t="e">
        <v>#N/A</v>
      </c>
      <c r="P200" s="14" t="e">
        <v>#N/A</v>
      </c>
    </row>
    <row r="201" spans="1:16">
      <c r="A201" s="14" t="s">
        <v>1232</v>
      </c>
      <c r="B201" s="14" t="s">
        <v>1233</v>
      </c>
      <c r="D201" s="17"/>
      <c r="E201" s="14" t="s">
        <v>1234</v>
      </c>
      <c r="F201" s="14" t="s">
        <v>1234</v>
      </c>
      <c r="I201" t="s">
        <v>654</v>
      </c>
      <c r="L201" s="14" t="s">
        <v>43</v>
      </c>
      <c r="N201" s="14" t="s">
        <v>655</v>
      </c>
      <c r="O201" s="14" t="e">
        <v>#N/A</v>
      </c>
      <c r="P201" s="14" t="e">
        <v>#N/A</v>
      </c>
    </row>
    <row r="202" spans="1:16">
      <c r="A202" s="14" t="s">
        <v>1235</v>
      </c>
      <c r="B202" s="14" t="s">
        <v>1236</v>
      </c>
      <c r="D202" s="17"/>
      <c r="E202" s="14" t="s">
        <v>1234</v>
      </c>
      <c r="F202" s="14" t="s">
        <v>1234</v>
      </c>
      <c r="I202" t="s">
        <v>654</v>
      </c>
      <c r="L202" s="14" t="s">
        <v>43</v>
      </c>
      <c r="N202" s="14" t="s">
        <v>1051</v>
      </c>
      <c r="O202" s="14" t="e">
        <v>#N/A</v>
      </c>
      <c r="P202" s="14" t="e">
        <v>#N/A</v>
      </c>
    </row>
    <row r="203" spans="1:16">
      <c r="A203" s="14" t="s">
        <v>1237</v>
      </c>
      <c r="B203" s="14" t="s">
        <v>1238</v>
      </c>
      <c r="D203" s="17"/>
      <c r="E203" s="14" t="s">
        <v>1234</v>
      </c>
      <c r="F203" s="14" t="s">
        <v>1234</v>
      </c>
      <c r="I203" t="s">
        <v>654</v>
      </c>
      <c r="L203" s="14" t="s">
        <v>38</v>
      </c>
      <c r="N203" s="14" t="s">
        <v>655</v>
      </c>
      <c r="O203" s="14" t="e">
        <v>#N/A</v>
      </c>
      <c r="P203" s="14" t="e">
        <v>#N/A</v>
      </c>
    </row>
    <row r="204" spans="1:16">
      <c r="A204" s="14" t="s">
        <v>1239</v>
      </c>
      <c r="B204" s="14" t="s">
        <v>1240</v>
      </c>
      <c r="D204" s="17"/>
      <c r="E204" s="14" t="s">
        <v>921</v>
      </c>
      <c r="H204" s="16">
        <v>2</v>
      </c>
      <c r="I204" t="s">
        <v>659</v>
      </c>
      <c r="J204" t="s">
        <v>49</v>
      </c>
      <c r="K204" t="s">
        <v>49</v>
      </c>
      <c r="L204" s="14" t="s">
        <v>58</v>
      </c>
      <c r="N204" s="14" t="s">
        <v>655</v>
      </c>
      <c r="O204" s="14" t="e">
        <v>#N/A</v>
      </c>
      <c r="P204" s="14" t="e">
        <v>#N/A</v>
      </c>
    </row>
    <row r="205" spans="1:16">
      <c r="A205" s="14" t="s">
        <v>1241</v>
      </c>
      <c r="B205" s="14" t="s">
        <v>1242</v>
      </c>
      <c r="D205" s="17"/>
      <c r="E205" s="14" t="s">
        <v>1243</v>
      </c>
      <c r="I205" t="s">
        <v>654</v>
      </c>
      <c r="O205" s="14" t="e">
        <v>#N/A</v>
      </c>
      <c r="P205" s="14" t="e">
        <v>#N/A</v>
      </c>
    </row>
    <row r="206" spans="1:16">
      <c r="A206" s="14" t="s">
        <v>1244</v>
      </c>
      <c r="B206" s="14" t="s">
        <v>1245</v>
      </c>
      <c r="D206" s="17"/>
      <c r="E206" s="14" t="s">
        <v>1246</v>
      </c>
      <c r="H206" s="16">
        <v>2</v>
      </c>
      <c r="I206" t="s">
        <v>659</v>
      </c>
      <c r="J206" t="s">
        <v>49</v>
      </c>
      <c r="K206" t="s">
        <v>49</v>
      </c>
      <c r="L206" s="14" t="s">
        <v>58</v>
      </c>
      <c r="N206" s="14" t="s">
        <v>655</v>
      </c>
      <c r="O206" s="14" t="e">
        <v>#N/A</v>
      </c>
      <c r="P206" s="14" t="e">
        <v>#N/A</v>
      </c>
    </row>
    <row r="207" spans="1:16">
      <c r="A207" s="14" t="s">
        <v>1247</v>
      </c>
      <c r="B207" s="14" t="s">
        <v>1248</v>
      </c>
      <c r="D207" s="17"/>
      <c r="E207" s="14" t="s">
        <v>1249</v>
      </c>
      <c r="H207" s="16">
        <v>2</v>
      </c>
      <c r="I207" t="s">
        <v>659</v>
      </c>
      <c r="J207" t="s">
        <v>49</v>
      </c>
      <c r="K207" t="s">
        <v>49</v>
      </c>
      <c r="L207" s="14" t="s">
        <v>58</v>
      </c>
      <c r="N207" s="14" t="s">
        <v>655</v>
      </c>
      <c r="O207" s="14" t="e">
        <v>#N/A</v>
      </c>
      <c r="P207" s="14" t="e">
        <v>#N/A</v>
      </c>
    </row>
    <row r="208" spans="1:16">
      <c r="A208" s="14" t="s">
        <v>1250</v>
      </c>
      <c r="B208" s="14" t="s">
        <v>1251</v>
      </c>
      <c r="D208" s="17"/>
      <c r="E208" s="14" t="s">
        <v>1252</v>
      </c>
      <c r="H208" s="16">
        <v>2</v>
      </c>
      <c r="I208" t="s">
        <v>659</v>
      </c>
      <c r="J208" t="s">
        <v>49</v>
      </c>
      <c r="K208" t="s">
        <v>49</v>
      </c>
      <c r="L208" s="14" t="s">
        <v>58</v>
      </c>
      <c r="N208" s="14" t="s">
        <v>655</v>
      </c>
      <c r="O208" s="14" t="e">
        <v>#N/A</v>
      </c>
      <c r="P208" s="14" t="e">
        <v>#N/A</v>
      </c>
    </row>
    <row r="209" spans="1:16">
      <c r="A209" s="14" t="s">
        <v>201</v>
      </c>
      <c r="B209" s="14" t="s">
        <v>93</v>
      </c>
      <c r="C209" s="54">
        <v>4.5999999999999999E-3</v>
      </c>
      <c r="D209" s="21">
        <v>3.1387999999999998</v>
      </c>
      <c r="E209" s="14" t="s">
        <v>1253</v>
      </c>
      <c r="F209" s="14" t="s">
        <v>1254</v>
      </c>
      <c r="H209" s="16">
        <v>4</v>
      </c>
      <c r="I209" t="s">
        <v>46</v>
      </c>
      <c r="J209" t="s">
        <v>46</v>
      </c>
      <c r="K209" t="s">
        <v>727</v>
      </c>
      <c r="L209" s="14" t="s">
        <v>43</v>
      </c>
      <c r="N209" s="14" t="s">
        <v>690</v>
      </c>
      <c r="O209" s="14" t="s">
        <v>498</v>
      </c>
      <c r="P209" s="14" t="s">
        <v>493</v>
      </c>
    </row>
    <row r="210" spans="1:16">
      <c r="A210" s="14" t="s">
        <v>1255</v>
      </c>
      <c r="B210" s="14" t="s">
        <v>1256</v>
      </c>
      <c r="D210" s="17"/>
      <c r="E210" s="14" t="s">
        <v>1234</v>
      </c>
      <c r="I210" t="s">
        <v>654</v>
      </c>
      <c r="L210" s="14" t="s">
        <v>43</v>
      </c>
      <c r="N210" s="14" t="s">
        <v>655</v>
      </c>
      <c r="O210" s="14" t="e">
        <v>#N/A</v>
      </c>
      <c r="P210" s="14" t="e">
        <v>#N/A</v>
      </c>
    </row>
    <row r="211" spans="1:16">
      <c r="A211" s="14" t="s">
        <v>1257</v>
      </c>
      <c r="B211" s="14" t="s">
        <v>1258</v>
      </c>
      <c r="D211" s="17"/>
      <c r="E211" s="14" t="s">
        <v>1234</v>
      </c>
      <c r="I211" t="s">
        <v>654</v>
      </c>
      <c r="L211" s="14" t="s">
        <v>43</v>
      </c>
      <c r="N211" s="14" t="s">
        <v>655</v>
      </c>
      <c r="O211" s="14" t="e">
        <v>#N/A</v>
      </c>
      <c r="P211" s="14" t="e">
        <v>#N/A</v>
      </c>
    </row>
    <row r="212" spans="1:16">
      <c r="A212" s="14" t="s">
        <v>1259</v>
      </c>
      <c r="B212" s="14" t="s">
        <v>1260</v>
      </c>
      <c r="D212" s="17"/>
      <c r="E212" s="14" t="s">
        <v>1234</v>
      </c>
      <c r="I212" t="s">
        <v>654</v>
      </c>
      <c r="L212" s="14" t="s">
        <v>38</v>
      </c>
      <c r="N212" s="14" t="s">
        <v>655</v>
      </c>
      <c r="O212" s="14" t="e">
        <v>#N/A</v>
      </c>
      <c r="P212" s="14" t="e">
        <v>#N/A</v>
      </c>
    </row>
    <row r="213" spans="1:16">
      <c r="A213" s="14" t="s">
        <v>1261</v>
      </c>
      <c r="B213" s="14" t="s">
        <v>1262</v>
      </c>
      <c r="D213" s="17"/>
      <c r="E213" s="14" t="s">
        <v>1234</v>
      </c>
      <c r="I213" t="s">
        <v>654</v>
      </c>
      <c r="L213" s="14" t="s">
        <v>174</v>
      </c>
      <c r="N213" s="14" t="s">
        <v>655</v>
      </c>
      <c r="O213" s="14" t="e">
        <v>#N/A</v>
      </c>
      <c r="P213" s="14" t="e">
        <v>#N/A</v>
      </c>
    </row>
    <row r="214" spans="1:16">
      <c r="A214" s="14" t="s">
        <v>1263</v>
      </c>
      <c r="B214" s="14" t="s">
        <v>1264</v>
      </c>
      <c r="D214" s="17"/>
      <c r="E214" s="14" t="s">
        <v>1234</v>
      </c>
      <c r="I214" t="s">
        <v>654</v>
      </c>
      <c r="L214" s="14" t="s">
        <v>43</v>
      </c>
      <c r="N214" s="14" t="s">
        <v>655</v>
      </c>
      <c r="O214" s="14" t="e">
        <v>#N/A</v>
      </c>
      <c r="P214" s="14" t="e">
        <v>#N/A</v>
      </c>
    </row>
    <row r="215" spans="1:16">
      <c r="A215" s="14" t="s">
        <v>1265</v>
      </c>
      <c r="B215" s="14" t="s">
        <v>1266</v>
      </c>
      <c r="D215" s="17"/>
      <c r="E215" s="14" t="s">
        <v>1234</v>
      </c>
      <c r="I215" t="s">
        <v>654</v>
      </c>
      <c r="L215" s="14" t="s">
        <v>43</v>
      </c>
      <c r="N215" s="14" t="s">
        <v>655</v>
      </c>
      <c r="O215" s="14" t="e">
        <v>#N/A</v>
      </c>
      <c r="P215" s="14" t="e">
        <v>#N/A</v>
      </c>
    </row>
    <row r="216" spans="1:16">
      <c r="A216" s="14" t="s">
        <v>205</v>
      </c>
      <c r="B216" s="14" t="s">
        <v>109</v>
      </c>
      <c r="C216" s="54">
        <v>1.9300000000000001E-2</v>
      </c>
      <c r="D216" s="21">
        <v>2.9695999999999998</v>
      </c>
      <c r="E216" s="14" t="s">
        <v>1267</v>
      </c>
      <c r="F216" s="14" t="s">
        <v>1268</v>
      </c>
      <c r="H216" s="16">
        <v>3.1</v>
      </c>
      <c r="I216" t="s">
        <v>666</v>
      </c>
      <c r="J216" t="s">
        <v>42</v>
      </c>
      <c r="K216" t="s">
        <v>666</v>
      </c>
      <c r="L216" s="14" t="s">
        <v>43</v>
      </c>
      <c r="N216" s="14" t="s">
        <v>690</v>
      </c>
      <c r="O216" s="14" t="s">
        <v>527</v>
      </c>
      <c r="P216" s="14" t="s">
        <v>493</v>
      </c>
    </row>
    <row r="217" spans="1:16">
      <c r="A217" s="14" t="s">
        <v>1269</v>
      </c>
      <c r="B217" s="14" t="s">
        <v>1270</v>
      </c>
      <c r="D217" s="17"/>
      <c r="E217" s="14" t="s">
        <v>1234</v>
      </c>
      <c r="I217" t="s">
        <v>654</v>
      </c>
      <c r="L217" s="14" t="s">
        <v>43</v>
      </c>
      <c r="N217" s="14" t="s">
        <v>690</v>
      </c>
      <c r="O217" s="14" t="e">
        <v>#N/A</v>
      </c>
      <c r="P217" s="14" t="e">
        <v>#N/A</v>
      </c>
    </row>
    <row r="218" spans="1:16">
      <c r="A218" s="14" t="s">
        <v>1271</v>
      </c>
      <c r="B218" s="14" t="s">
        <v>261</v>
      </c>
      <c r="C218" s="54">
        <v>0.19800000000000001</v>
      </c>
      <c r="D218" s="21">
        <v>2.504</v>
      </c>
      <c r="E218" s="14" t="s">
        <v>1272</v>
      </c>
      <c r="F218" s="14" t="s">
        <v>1273</v>
      </c>
      <c r="H218" s="16">
        <v>2.7</v>
      </c>
      <c r="I218" t="s">
        <v>659</v>
      </c>
      <c r="J218" t="s">
        <v>49</v>
      </c>
      <c r="K218" t="s">
        <v>49</v>
      </c>
      <c r="L218" s="14" t="s">
        <v>43</v>
      </c>
      <c r="N218" s="14" t="s">
        <v>690</v>
      </c>
      <c r="O218" s="14" t="s">
        <v>492</v>
      </c>
      <c r="P218" s="14" t="s">
        <v>493</v>
      </c>
    </row>
    <row r="219" spans="1:16">
      <c r="A219" s="14" t="s">
        <v>1274</v>
      </c>
      <c r="B219" s="14" t="s">
        <v>403</v>
      </c>
      <c r="C219" s="54">
        <v>0.19800000000000001</v>
      </c>
      <c r="D219" s="21">
        <v>2.504</v>
      </c>
      <c r="E219" s="14" t="s">
        <v>1275</v>
      </c>
      <c r="F219" s="14" t="s">
        <v>1276</v>
      </c>
      <c r="H219" s="16">
        <v>2</v>
      </c>
      <c r="I219" t="s">
        <v>659</v>
      </c>
      <c r="J219" t="s">
        <v>49</v>
      </c>
      <c r="K219" t="s">
        <v>49</v>
      </c>
      <c r="L219" s="14" t="s">
        <v>43</v>
      </c>
      <c r="N219" s="14" t="s">
        <v>690</v>
      </c>
      <c r="O219" s="14" t="s">
        <v>492</v>
      </c>
      <c r="P219" s="14" t="s">
        <v>493</v>
      </c>
    </row>
    <row r="220" spans="1:16">
      <c r="A220" s="14" t="s">
        <v>1277</v>
      </c>
      <c r="B220" s="14" t="s">
        <v>1278</v>
      </c>
      <c r="C220" s="51">
        <v>1.89E-2</v>
      </c>
      <c r="D220" s="17">
        <v>3</v>
      </c>
      <c r="E220" s="14" t="s">
        <v>1279</v>
      </c>
      <c r="F220" s="13" t="s">
        <v>1280</v>
      </c>
      <c r="I220" t="s">
        <v>654</v>
      </c>
      <c r="L220" s="14" t="s">
        <v>43</v>
      </c>
      <c r="N220" s="14" t="s">
        <v>655</v>
      </c>
      <c r="O220" s="14" t="e">
        <v>#N/A</v>
      </c>
      <c r="P220" s="14" t="e">
        <v>#N/A</v>
      </c>
    </row>
    <row r="221" spans="1:16">
      <c r="A221" s="14" t="s">
        <v>1281</v>
      </c>
      <c r="B221" s="14" t="s">
        <v>1282</v>
      </c>
      <c r="D221" s="17"/>
      <c r="E221" s="14" t="s">
        <v>1234</v>
      </c>
      <c r="I221" t="s">
        <v>654</v>
      </c>
      <c r="L221" s="14" t="s">
        <v>58</v>
      </c>
      <c r="N221" s="14" t="s">
        <v>655</v>
      </c>
      <c r="O221" s="14" t="e">
        <v>#N/A</v>
      </c>
      <c r="P221" s="14" t="e">
        <v>#N/A</v>
      </c>
    </row>
    <row r="222" spans="1:16">
      <c r="A222" s="14" t="s">
        <v>140</v>
      </c>
      <c r="B222" s="14" t="s">
        <v>64</v>
      </c>
      <c r="C222" s="54">
        <v>0.12970000000000001</v>
      </c>
      <c r="D222" s="21">
        <v>2.6061000000000001</v>
      </c>
      <c r="E222" s="14" t="s">
        <v>1283</v>
      </c>
      <c r="F222" s="14" t="s">
        <v>1284</v>
      </c>
      <c r="H222" s="16">
        <v>3.8</v>
      </c>
      <c r="I222" t="s">
        <v>666</v>
      </c>
      <c r="J222" t="s">
        <v>42</v>
      </c>
      <c r="K222" t="s">
        <v>666</v>
      </c>
      <c r="L222" s="14" t="s">
        <v>43</v>
      </c>
      <c r="N222" s="14" t="s">
        <v>655</v>
      </c>
      <c r="O222" s="14" t="s">
        <v>495</v>
      </c>
      <c r="P222" s="14" t="s">
        <v>496</v>
      </c>
    </row>
    <row r="223" spans="1:16">
      <c r="A223" s="14" t="s">
        <v>1285</v>
      </c>
      <c r="B223" s="14" t="s">
        <v>407</v>
      </c>
      <c r="C223" s="51">
        <v>8.0000000000000002E-3</v>
      </c>
      <c r="D223" s="17">
        <v>3.18</v>
      </c>
      <c r="E223" s="14" t="s">
        <v>1286</v>
      </c>
      <c r="F223" s="14" t="s">
        <v>1287</v>
      </c>
      <c r="H223" s="16">
        <v>3.3</v>
      </c>
      <c r="I223" t="s">
        <v>666</v>
      </c>
      <c r="J223" t="s">
        <v>42</v>
      </c>
      <c r="K223" t="s">
        <v>666</v>
      </c>
      <c r="L223" s="14" t="s">
        <v>43</v>
      </c>
      <c r="N223" s="14" t="s">
        <v>655</v>
      </c>
      <c r="O223" s="14" t="s">
        <v>522</v>
      </c>
      <c r="P223" s="14" t="s">
        <v>493</v>
      </c>
    </row>
    <row r="224" spans="1:16">
      <c r="A224" s="14" t="s">
        <v>1288</v>
      </c>
      <c r="B224" s="14" t="s">
        <v>1289</v>
      </c>
      <c r="D224" s="17"/>
      <c r="E224" s="14" t="s">
        <v>1290</v>
      </c>
      <c r="H224" s="16">
        <v>2</v>
      </c>
      <c r="I224" t="s">
        <v>659</v>
      </c>
      <c r="J224" t="s">
        <v>49</v>
      </c>
      <c r="K224" t="s">
        <v>49</v>
      </c>
      <c r="O224" s="14" t="e">
        <v>#N/A</v>
      </c>
      <c r="P224" s="14" t="e">
        <v>#N/A</v>
      </c>
    </row>
    <row r="225" spans="1:16">
      <c r="A225" s="14" t="s">
        <v>1291</v>
      </c>
      <c r="B225" s="14" t="s">
        <v>1292</v>
      </c>
      <c r="C225" s="51">
        <v>4.1999999999999997E-3</v>
      </c>
      <c r="D225" s="17">
        <v>3</v>
      </c>
      <c r="E225" s="14" t="s">
        <v>1293</v>
      </c>
      <c r="F225" s="14" t="s">
        <v>1294</v>
      </c>
      <c r="H225" s="16">
        <v>3.1</v>
      </c>
      <c r="I225" t="s">
        <v>666</v>
      </c>
      <c r="J225" t="s">
        <v>42</v>
      </c>
      <c r="K225" t="s">
        <v>666</v>
      </c>
      <c r="L225" s="14" t="s">
        <v>58</v>
      </c>
      <c r="N225" s="14" t="s">
        <v>655</v>
      </c>
      <c r="O225" s="14" t="e">
        <v>#N/A</v>
      </c>
      <c r="P225" s="14" t="e">
        <v>#N/A</v>
      </c>
    </row>
    <row r="226" spans="1:16">
      <c r="A226" s="14" t="s">
        <v>206</v>
      </c>
      <c r="B226" s="14" t="s">
        <v>51</v>
      </c>
      <c r="C226" s="54">
        <v>1.52E-2</v>
      </c>
      <c r="D226" s="27">
        <v>3.0063</v>
      </c>
      <c r="E226" s="14" t="s">
        <v>1295</v>
      </c>
      <c r="F226" s="14" t="s">
        <v>1296</v>
      </c>
      <c r="H226" s="16">
        <v>4</v>
      </c>
      <c r="I226" t="s">
        <v>46</v>
      </c>
      <c r="J226" t="s">
        <v>46</v>
      </c>
      <c r="K226" t="s">
        <v>727</v>
      </c>
      <c r="L226" s="14" t="s">
        <v>43</v>
      </c>
      <c r="N226" s="14" t="s">
        <v>655</v>
      </c>
      <c r="O226" s="14" t="s">
        <v>542</v>
      </c>
      <c r="P226" s="14" t="s">
        <v>493</v>
      </c>
    </row>
    <row r="227" spans="1:16">
      <c r="A227" s="14" t="s">
        <v>1297</v>
      </c>
      <c r="B227" s="14" t="s">
        <v>411</v>
      </c>
      <c r="C227" s="54">
        <v>1.52E-2</v>
      </c>
      <c r="D227" s="27">
        <v>3.0063</v>
      </c>
      <c r="E227" s="14" t="s">
        <v>1298</v>
      </c>
      <c r="F227" s="14" t="s">
        <v>1299</v>
      </c>
      <c r="H227" s="16">
        <v>3.9</v>
      </c>
      <c r="I227" t="s">
        <v>666</v>
      </c>
      <c r="J227" t="s">
        <v>42</v>
      </c>
      <c r="K227" t="s">
        <v>666</v>
      </c>
      <c r="L227" s="14" t="s">
        <v>43</v>
      </c>
      <c r="N227" s="14" t="s">
        <v>655</v>
      </c>
      <c r="O227" s="14" t="s">
        <v>542</v>
      </c>
      <c r="P227" s="14" t="s">
        <v>493</v>
      </c>
    </row>
    <row r="228" spans="1:16">
      <c r="A228" s="14" t="s">
        <v>177</v>
      </c>
      <c r="B228" s="14" t="s">
        <v>81</v>
      </c>
      <c r="C228" s="54">
        <v>2.3199999999999998E-2</v>
      </c>
      <c r="D228" s="21">
        <v>2.9554</v>
      </c>
      <c r="E228" s="14" t="s">
        <v>1300</v>
      </c>
      <c r="F228" s="14" t="s">
        <v>1301</v>
      </c>
      <c r="H228" s="16">
        <v>3.5</v>
      </c>
      <c r="I228" t="s">
        <v>666</v>
      </c>
      <c r="J228" t="s">
        <v>42</v>
      </c>
      <c r="K228" t="s">
        <v>666</v>
      </c>
      <c r="L228" s="14" t="s">
        <v>43</v>
      </c>
      <c r="N228" s="14" t="s">
        <v>690</v>
      </c>
      <c r="O228" s="14" t="s">
        <v>485</v>
      </c>
      <c r="P228" s="14" t="s">
        <v>486</v>
      </c>
    </row>
    <row r="229" spans="1:16">
      <c r="A229" s="14" t="s">
        <v>1302</v>
      </c>
      <c r="B229" s="14" t="s">
        <v>413</v>
      </c>
      <c r="C229" s="54">
        <v>1.8599999999999998E-2</v>
      </c>
      <c r="D229" s="21">
        <v>3.0455000000000001</v>
      </c>
      <c r="E229" s="14" t="s">
        <v>1303</v>
      </c>
      <c r="F229" s="14" t="s">
        <v>1304</v>
      </c>
      <c r="H229" s="16">
        <v>2</v>
      </c>
      <c r="I229" t="s">
        <v>659</v>
      </c>
      <c r="J229" t="s">
        <v>49</v>
      </c>
      <c r="K229" t="s">
        <v>49</v>
      </c>
      <c r="L229" s="14" t="s">
        <v>43</v>
      </c>
      <c r="N229" s="14" t="s">
        <v>690</v>
      </c>
      <c r="O229" s="14" t="s">
        <v>536</v>
      </c>
      <c r="P229" s="14" t="s">
        <v>493</v>
      </c>
    </row>
    <row r="230" spans="1:16">
      <c r="A230" s="14" t="s">
        <v>167</v>
      </c>
      <c r="B230" s="14" t="s">
        <v>68</v>
      </c>
      <c r="C230" s="57">
        <v>2.3300000000000001E-2</v>
      </c>
      <c r="D230" s="21">
        <v>2.919</v>
      </c>
      <c r="E230" s="14" t="s">
        <v>1305</v>
      </c>
      <c r="F230" s="14" t="s">
        <v>1306</v>
      </c>
      <c r="H230" s="16">
        <v>2</v>
      </c>
      <c r="I230" t="s">
        <v>659</v>
      </c>
      <c r="J230" t="s">
        <v>49</v>
      </c>
      <c r="K230" t="s">
        <v>49</v>
      </c>
      <c r="L230" s="14" t="s">
        <v>43</v>
      </c>
      <c r="N230" s="14" t="s">
        <v>655</v>
      </c>
      <c r="O230" s="14" t="s">
        <v>536</v>
      </c>
      <c r="P230" s="14" t="s">
        <v>493</v>
      </c>
    </row>
    <row r="231" spans="1:16">
      <c r="A231" s="14" t="s">
        <v>158</v>
      </c>
      <c r="B231" s="14" t="s">
        <v>112</v>
      </c>
      <c r="C231" s="54">
        <v>1.8599999999999998E-2</v>
      </c>
      <c r="D231" s="21">
        <v>3.0455000000000001</v>
      </c>
      <c r="E231" s="14" t="s">
        <v>1307</v>
      </c>
      <c r="F231" s="14" t="s">
        <v>1308</v>
      </c>
      <c r="H231" s="16">
        <v>2</v>
      </c>
      <c r="I231" t="s">
        <v>659</v>
      </c>
      <c r="J231" t="s">
        <v>49</v>
      </c>
      <c r="K231" t="s">
        <v>49</v>
      </c>
      <c r="L231" s="14" t="s">
        <v>43</v>
      </c>
      <c r="N231" s="14" t="s">
        <v>690</v>
      </c>
      <c r="O231" s="14" t="s">
        <v>536</v>
      </c>
      <c r="P231" s="14" t="s">
        <v>493</v>
      </c>
    </row>
    <row r="232" spans="1:16">
      <c r="A232" s="14" t="s">
        <v>146</v>
      </c>
      <c r="B232" s="14" t="s">
        <v>114</v>
      </c>
      <c r="C232" s="54">
        <v>1.3599999999999999E-2</v>
      </c>
      <c r="D232" s="21">
        <v>3.109</v>
      </c>
      <c r="E232" s="14" t="s">
        <v>1309</v>
      </c>
      <c r="F232" s="14" t="s">
        <v>1310</v>
      </c>
      <c r="H232" s="16">
        <v>2</v>
      </c>
      <c r="I232" t="s">
        <v>659</v>
      </c>
      <c r="J232" t="s">
        <v>49</v>
      </c>
      <c r="K232" t="s">
        <v>49</v>
      </c>
      <c r="L232" s="14" t="s">
        <v>43</v>
      </c>
      <c r="N232" s="14" t="s">
        <v>655</v>
      </c>
      <c r="O232" s="14" t="s">
        <v>536</v>
      </c>
      <c r="P232" s="14" t="s">
        <v>493</v>
      </c>
    </row>
    <row r="233" spans="1:16">
      <c r="A233" s="14" t="s">
        <v>141</v>
      </c>
      <c r="B233" s="14" t="s">
        <v>116</v>
      </c>
      <c r="C233" s="54">
        <v>1.95E-2</v>
      </c>
      <c r="D233" s="21">
        <v>3.0055999999999998</v>
      </c>
      <c r="E233" s="14" t="s">
        <v>1311</v>
      </c>
      <c r="F233" s="14" t="s">
        <v>1312</v>
      </c>
      <c r="H233" s="16">
        <v>3.8</v>
      </c>
      <c r="I233" t="s">
        <v>666</v>
      </c>
      <c r="J233" t="s">
        <v>42</v>
      </c>
      <c r="K233" t="s">
        <v>666</v>
      </c>
      <c r="L233" s="14" t="s">
        <v>43</v>
      </c>
      <c r="N233" s="14" t="s">
        <v>655</v>
      </c>
      <c r="O233" s="14" t="s">
        <v>575</v>
      </c>
      <c r="P233" s="14" t="s">
        <v>576</v>
      </c>
    </row>
    <row r="234" spans="1:16">
      <c r="A234" s="14" t="s">
        <v>1313</v>
      </c>
      <c r="B234" s="14" t="s">
        <v>1314</v>
      </c>
      <c r="C234" s="54">
        <v>1.6999999999999999E-3</v>
      </c>
      <c r="D234" s="21">
        <v>2.9527999999999999</v>
      </c>
      <c r="E234" s="14" t="s">
        <v>1315</v>
      </c>
      <c r="F234" s="14" t="s">
        <v>1316</v>
      </c>
      <c r="H234" s="16">
        <v>3.8</v>
      </c>
      <c r="I234" t="s">
        <v>666</v>
      </c>
      <c r="J234" t="s">
        <v>42</v>
      </c>
      <c r="K234" t="s">
        <v>666</v>
      </c>
      <c r="L234" s="14" t="s">
        <v>58</v>
      </c>
      <c r="N234" s="14" t="s">
        <v>655</v>
      </c>
      <c r="O234" s="14" t="e">
        <v>#N/A</v>
      </c>
      <c r="P234" s="14" t="e">
        <v>#N/A</v>
      </c>
    </row>
    <row r="235" spans="1:16">
      <c r="A235" s="14" t="s">
        <v>1317</v>
      </c>
      <c r="B235" s="14" t="s">
        <v>417</v>
      </c>
      <c r="D235" s="17"/>
      <c r="E235" s="14" t="s">
        <v>1318</v>
      </c>
      <c r="F235" s="14" t="s">
        <v>1319</v>
      </c>
      <c r="H235" s="16">
        <v>3.5</v>
      </c>
      <c r="I235" t="s">
        <v>666</v>
      </c>
      <c r="J235" t="s">
        <v>42</v>
      </c>
      <c r="K235" t="s">
        <v>666</v>
      </c>
      <c r="L235" s="14" t="s">
        <v>58</v>
      </c>
      <c r="N235" s="14" t="s">
        <v>655</v>
      </c>
      <c r="O235" s="14" t="s">
        <v>510</v>
      </c>
      <c r="P235" s="14" t="s">
        <v>493</v>
      </c>
    </row>
    <row r="236" spans="1:16">
      <c r="A236" s="14" t="s">
        <v>221</v>
      </c>
      <c r="B236" s="14" t="s">
        <v>222</v>
      </c>
      <c r="C236" s="54">
        <v>2.46E-2</v>
      </c>
      <c r="D236" s="22">
        <v>2.8450000000000002</v>
      </c>
      <c r="E236" s="14" t="s">
        <v>1320</v>
      </c>
      <c r="F236" s="14" t="s">
        <v>1321</v>
      </c>
      <c r="H236" s="16">
        <v>4</v>
      </c>
      <c r="I236" t="s">
        <v>46</v>
      </c>
      <c r="J236" t="s">
        <v>46</v>
      </c>
      <c r="K236" t="s">
        <v>689</v>
      </c>
      <c r="L236" s="14" t="s">
        <v>58</v>
      </c>
      <c r="N236" s="14" t="s">
        <v>655</v>
      </c>
      <c r="O236" s="14" t="e">
        <v>#N/A</v>
      </c>
      <c r="P236" s="14" t="e">
        <v>#N/A</v>
      </c>
    </row>
    <row r="237" spans="1:16">
      <c r="A237" s="14" t="s">
        <v>171</v>
      </c>
      <c r="B237" s="14" t="s">
        <v>53</v>
      </c>
      <c r="C237" s="54">
        <v>1.9300000000000001E-2</v>
      </c>
      <c r="D237" s="21">
        <v>2.8511000000000002</v>
      </c>
      <c r="E237" s="14" t="s">
        <v>1322</v>
      </c>
      <c r="F237" s="14" t="s">
        <v>1323</v>
      </c>
      <c r="H237" s="16">
        <v>3.6</v>
      </c>
      <c r="I237" t="s">
        <v>666</v>
      </c>
      <c r="J237" t="s">
        <v>42</v>
      </c>
      <c r="K237" t="s">
        <v>666</v>
      </c>
      <c r="L237" s="14" t="s">
        <v>43</v>
      </c>
      <c r="N237" s="14" t="s">
        <v>655</v>
      </c>
      <c r="O237" s="14" t="s">
        <v>542</v>
      </c>
      <c r="P237" s="14" t="s">
        <v>493</v>
      </c>
    </row>
    <row r="238" spans="1:16">
      <c r="A238" s="14" t="s">
        <v>1324</v>
      </c>
      <c r="B238" s="14" t="s">
        <v>233</v>
      </c>
      <c r="C238" s="65">
        <v>3.7199999999999997E-2</v>
      </c>
      <c r="D238" s="21">
        <v>2.77</v>
      </c>
      <c r="E238" s="14" t="s">
        <v>1325</v>
      </c>
      <c r="F238" s="14" t="s">
        <v>1326</v>
      </c>
      <c r="H238" s="16">
        <v>3.1</v>
      </c>
      <c r="I238" t="s">
        <v>666</v>
      </c>
      <c r="J238" t="s">
        <v>42</v>
      </c>
      <c r="K238" t="s">
        <v>666</v>
      </c>
      <c r="L238" s="14" t="s">
        <v>43</v>
      </c>
      <c r="N238" s="14" t="s">
        <v>655</v>
      </c>
      <c r="O238" s="14" t="s">
        <v>596</v>
      </c>
      <c r="P238" s="14" t="s">
        <v>496</v>
      </c>
    </row>
    <row r="239" spans="1:16">
      <c r="A239" s="14" t="s">
        <v>1327</v>
      </c>
      <c r="B239" s="14" t="s">
        <v>1328</v>
      </c>
      <c r="D239" s="17"/>
      <c r="E239" s="14" t="s">
        <v>1329</v>
      </c>
      <c r="H239" s="16">
        <v>2</v>
      </c>
      <c r="I239" t="s">
        <v>659</v>
      </c>
      <c r="J239" t="s">
        <v>49</v>
      </c>
      <c r="K239" t="s">
        <v>49</v>
      </c>
      <c r="L239" s="14" t="s">
        <v>58</v>
      </c>
      <c r="N239" s="14" t="s">
        <v>655</v>
      </c>
      <c r="O239" s="14" t="e">
        <v>#N/A</v>
      </c>
      <c r="P239" s="14" t="e">
        <v>#N/A</v>
      </c>
    </row>
    <row r="240" spans="1:16">
      <c r="A240" s="14" t="s">
        <v>143</v>
      </c>
      <c r="B240" s="14" t="s">
        <v>83</v>
      </c>
      <c r="C240" s="54">
        <v>3.49E-2</v>
      </c>
      <c r="D240" s="21">
        <v>2.9108999999999998</v>
      </c>
      <c r="E240" s="14" t="s">
        <v>1330</v>
      </c>
      <c r="F240" s="14" t="s">
        <v>1331</v>
      </c>
      <c r="H240" s="16">
        <v>2</v>
      </c>
      <c r="I240" t="s">
        <v>659</v>
      </c>
      <c r="J240" t="s">
        <v>49</v>
      </c>
      <c r="K240" t="s">
        <v>49</v>
      </c>
      <c r="L240" s="14" t="s">
        <v>43</v>
      </c>
      <c r="N240" s="14" t="s">
        <v>655</v>
      </c>
      <c r="O240" s="14" t="s">
        <v>530</v>
      </c>
      <c r="P240" s="14" t="s">
        <v>493</v>
      </c>
    </row>
    <row r="241" spans="1:16">
      <c r="A241" s="14" t="s">
        <v>1332</v>
      </c>
      <c r="B241" s="14" t="s">
        <v>427</v>
      </c>
      <c r="C241" s="60">
        <v>3.49E-2</v>
      </c>
      <c r="D241" s="28">
        <v>2.9108999999999998</v>
      </c>
      <c r="E241" s="14" t="s">
        <v>1333</v>
      </c>
      <c r="F241" s="14" t="s">
        <v>1334</v>
      </c>
      <c r="H241" s="10">
        <v>2</v>
      </c>
      <c r="I241" t="s">
        <v>659</v>
      </c>
      <c r="J241" t="s">
        <v>49</v>
      </c>
      <c r="K241" t="s">
        <v>49</v>
      </c>
      <c r="L241" s="14" t="s">
        <v>38</v>
      </c>
      <c r="N241" s="14" t="s">
        <v>655</v>
      </c>
      <c r="O241" s="14" t="s">
        <v>530</v>
      </c>
      <c r="P241" s="14" t="s">
        <v>493</v>
      </c>
    </row>
    <row r="242" spans="1:16">
      <c r="A242" s="14" t="s">
        <v>154</v>
      </c>
      <c r="B242" s="14" t="s">
        <v>70</v>
      </c>
      <c r="C242" s="54">
        <v>3.49E-2</v>
      </c>
      <c r="D242" s="21">
        <v>2.9108999999999998</v>
      </c>
      <c r="E242" s="14" t="s">
        <v>1335</v>
      </c>
      <c r="F242" s="14" t="s">
        <v>1336</v>
      </c>
      <c r="H242" s="16">
        <v>2</v>
      </c>
      <c r="I242" t="s">
        <v>659</v>
      </c>
      <c r="J242" t="s">
        <v>49</v>
      </c>
      <c r="K242" t="s">
        <v>49</v>
      </c>
      <c r="L242" s="14" t="s">
        <v>43</v>
      </c>
      <c r="N242" s="14" t="s">
        <v>655</v>
      </c>
      <c r="O242" s="14" t="s">
        <v>530</v>
      </c>
      <c r="P242" s="14" t="s">
        <v>493</v>
      </c>
    </row>
    <row r="243" spans="1:16">
      <c r="A243" s="14" t="s">
        <v>1337</v>
      </c>
      <c r="B243" s="14" t="s">
        <v>1338</v>
      </c>
      <c r="C243" s="54">
        <v>3.49E-2</v>
      </c>
      <c r="D243" s="21">
        <v>2.9108999999999998</v>
      </c>
      <c r="E243" s="14" t="s">
        <v>1339</v>
      </c>
      <c r="F243" s="14" t="s">
        <v>1340</v>
      </c>
      <c r="H243" s="16">
        <v>2</v>
      </c>
      <c r="I243" t="s">
        <v>659</v>
      </c>
      <c r="J243" t="s">
        <v>49</v>
      </c>
      <c r="K243" t="s">
        <v>49</v>
      </c>
      <c r="L243" s="14" t="s">
        <v>174</v>
      </c>
      <c r="N243" s="14" t="s">
        <v>655</v>
      </c>
      <c r="O243" s="14" t="e">
        <v>#N/A</v>
      </c>
      <c r="P243" s="14" t="e">
        <v>#N/A</v>
      </c>
    </row>
    <row r="244" spans="1:16">
      <c r="A244" s="14" t="s">
        <v>1341</v>
      </c>
      <c r="B244" s="14" t="s">
        <v>431</v>
      </c>
      <c r="C244" s="58">
        <v>1.813E-2</v>
      </c>
      <c r="D244" s="21">
        <v>3.07552</v>
      </c>
      <c r="E244" s="14" t="s">
        <v>1342</v>
      </c>
      <c r="F244" s="14" t="s">
        <v>1343</v>
      </c>
      <c r="H244" s="16">
        <v>2</v>
      </c>
      <c r="I244" t="s">
        <v>659</v>
      </c>
      <c r="J244" t="s">
        <v>49</v>
      </c>
      <c r="K244" t="s">
        <v>49</v>
      </c>
      <c r="L244" s="14" t="s">
        <v>58</v>
      </c>
      <c r="N244" s="14" t="s">
        <v>655</v>
      </c>
      <c r="O244" s="14" t="s">
        <v>530</v>
      </c>
      <c r="P244" s="14" t="s">
        <v>493</v>
      </c>
    </row>
    <row r="245" spans="1:16">
      <c r="A245" s="14" t="s">
        <v>1344</v>
      </c>
      <c r="B245" s="14" t="s">
        <v>1345</v>
      </c>
      <c r="D245" s="17"/>
      <c r="E245" s="14" t="s">
        <v>1346</v>
      </c>
      <c r="F245" s="14" t="s">
        <v>1347</v>
      </c>
      <c r="H245" s="16">
        <v>2</v>
      </c>
      <c r="I245" t="s">
        <v>659</v>
      </c>
      <c r="J245" t="s">
        <v>49</v>
      </c>
      <c r="K245" t="s">
        <v>49</v>
      </c>
      <c r="L245" s="14" t="s">
        <v>58</v>
      </c>
      <c r="N245" s="14" t="s">
        <v>655</v>
      </c>
      <c r="O245" s="14" t="e">
        <v>#N/A</v>
      </c>
      <c r="P245" s="14" t="e">
        <v>#N/A</v>
      </c>
    </row>
    <row r="246" spans="1:16">
      <c r="A246" s="14" t="s">
        <v>1348</v>
      </c>
      <c r="B246" s="14" t="s">
        <v>1349</v>
      </c>
      <c r="D246" s="17"/>
      <c r="E246" s="14" t="s">
        <v>1350</v>
      </c>
      <c r="H246" s="16">
        <v>2</v>
      </c>
      <c r="I246" t="s">
        <v>659</v>
      </c>
      <c r="J246" t="s">
        <v>49</v>
      </c>
      <c r="K246" t="s">
        <v>49</v>
      </c>
      <c r="L246" s="14" t="s">
        <v>58</v>
      </c>
      <c r="N246" s="14" t="s">
        <v>655</v>
      </c>
      <c r="O246" s="14" t="e">
        <v>#N/A</v>
      </c>
      <c r="P246" s="14" t="e">
        <v>#N/A</v>
      </c>
    </row>
    <row r="247" spans="1:16">
      <c r="A247" s="15" t="s">
        <v>144</v>
      </c>
      <c r="B247" s="15" t="s">
        <v>55</v>
      </c>
      <c r="C247" s="61">
        <v>6.4999999999999997E-3</v>
      </c>
      <c r="D247" s="15">
        <v>2.99</v>
      </c>
      <c r="H247" s="1">
        <v>4.2</v>
      </c>
      <c r="I247" t="s">
        <v>46</v>
      </c>
      <c r="J247" t="s">
        <v>46</v>
      </c>
      <c r="K247" t="s">
        <v>727</v>
      </c>
      <c r="L247" s="14" t="s">
        <v>43</v>
      </c>
      <c r="N247" s="14" t="s">
        <v>655</v>
      </c>
      <c r="O247" s="14" t="e">
        <v>#N/A</v>
      </c>
      <c r="P247" s="14" t="e">
        <v>#N/A</v>
      </c>
    </row>
    <row r="248" spans="1:16">
      <c r="A248" s="14" t="s">
        <v>155</v>
      </c>
      <c r="B248" s="14" t="s">
        <v>76</v>
      </c>
      <c r="C248" s="54">
        <v>2.4899999999999999E-2</v>
      </c>
      <c r="D248" s="21">
        <v>3.0129999999999999</v>
      </c>
      <c r="E248" s="14" t="s">
        <v>1351</v>
      </c>
      <c r="F248" s="14" t="s">
        <v>1352</v>
      </c>
      <c r="H248" s="16">
        <v>3.3</v>
      </c>
      <c r="I248" t="s">
        <v>666</v>
      </c>
      <c r="J248" t="s">
        <v>42</v>
      </c>
      <c r="K248" t="s">
        <v>666</v>
      </c>
      <c r="L248" s="14" t="s">
        <v>43</v>
      </c>
      <c r="N248" s="14" t="s">
        <v>690</v>
      </c>
      <c r="O248" s="14" t="s">
        <v>495</v>
      </c>
      <c r="P248" s="14" t="s">
        <v>496</v>
      </c>
    </row>
    <row r="249" spans="1:16">
      <c r="A249" s="14" t="s">
        <v>1353</v>
      </c>
      <c r="B249" s="14" t="s">
        <v>436</v>
      </c>
      <c r="C249" s="54">
        <v>1.5900000000000001E-2</v>
      </c>
      <c r="D249" s="21">
        <v>2.9718</v>
      </c>
      <c r="E249" s="14" t="s">
        <v>1354</v>
      </c>
      <c r="F249" s="14" t="s">
        <v>1355</v>
      </c>
      <c r="H249" s="16">
        <v>3.5</v>
      </c>
      <c r="I249" t="s">
        <v>666</v>
      </c>
      <c r="J249" t="s">
        <v>42</v>
      </c>
      <c r="K249" t="s">
        <v>666</v>
      </c>
      <c r="L249" s="14" t="s">
        <v>43</v>
      </c>
      <c r="N249" s="14" t="s">
        <v>690</v>
      </c>
      <c r="O249" s="14" t="s">
        <v>513</v>
      </c>
      <c r="P249" s="14" t="s">
        <v>493</v>
      </c>
    </row>
    <row r="250" spans="1:16">
      <c r="A250" s="14" t="s">
        <v>168</v>
      </c>
      <c r="B250" s="14" t="s">
        <v>103</v>
      </c>
      <c r="C250" s="58">
        <v>1.261E-2</v>
      </c>
      <c r="D250" s="21">
        <v>2.8782999999999999</v>
      </c>
      <c r="E250" s="14" t="s">
        <v>1356</v>
      </c>
      <c r="F250" s="14" t="s">
        <v>1357</v>
      </c>
      <c r="H250" s="16">
        <v>3.5</v>
      </c>
      <c r="I250" t="s">
        <v>666</v>
      </c>
      <c r="J250" t="s">
        <v>42</v>
      </c>
      <c r="K250" t="s">
        <v>666</v>
      </c>
      <c r="L250" s="14" t="s">
        <v>43</v>
      </c>
      <c r="N250" s="14" t="s">
        <v>690</v>
      </c>
      <c r="O250" s="14" t="s">
        <v>513</v>
      </c>
      <c r="P250" s="14" t="s">
        <v>493</v>
      </c>
    </row>
    <row r="251" spans="1:16">
      <c r="A251" s="14" t="s">
        <v>1358</v>
      </c>
      <c r="B251" s="14" t="s">
        <v>1359</v>
      </c>
      <c r="D251" s="17"/>
      <c r="E251" s="14" t="s">
        <v>1360</v>
      </c>
      <c r="H251" s="16">
        <v>2</v>
      </c>
      <c r="I251" t="s">
        <v>659</v>
      </c>
      <c r="J251" t="s">
        <v>49</v>
      </c>
      <c r="K251" t="s">
        <v>49</v>
      </c>
      <c r="L251" s="14" t="s">
        <v>58</v>
      </c>
      <c r="N251" s="14" t="s">
        <v>655</v>
      </c>
      <c r="O251" s="14" t="e">
        <v>#N/A</v>
      </c>
      <c r="P251" s="14" t="e">
        <v>#N/A</v>
      </c>
    </row>
    <row r="252" spans="1:16">
      <c r="A252" s="15" t="s">
        <v>1361</v>
      </c>
      <c r="B252" s="15" t="s">
        <v>1362</v>
      </c>
      <c r="C252" s="60">
        <v>1.5900000000000001E-2</v>
      </c>
      <c r="D252" s="28">
        <v>2.9718</v>
      </c>
      <c r="H252" s="10">
        <v>3.3</v>
      </c>
      <c r="I252" t="s">
        <v>666</v>
      </c>
      <c r="J252" t="s">
        <v>42</v>
      </c>
      <c r="K252" t="s">
        <v>666</v>
      </c>
      <c r="L252" s="14" t="s">
        <v>174</v>
      </c>
      <c r="N252" s="14" t="s">
        <v>690</v>
      </c>
      <c r="O252" s="14" t="e">
        <v>#N/A</v>
      </c>
      <c r="P252" s="14" t="e">
        <v>#N/A</v>
      </c>
    </row>
    <row r="253" spans="1:16">
      <c r="A253" s="14" t="s">
        <v>1363</v>
      </c>
      <c r="B253" s="14" t="s">
        <v>440</v>
      </c>
      <c r="C253" s="54">
        <v>2.53E-2</v>
      </c>
      <c r="D253" s="21">
        <v>3</v>
      </c>
      <c r="E253" s="14" t="s">
        <v>1364</v>
      </c>
      <c r="F253" s="14" t="s">
        <v>1365</v>
      </c>
      <c r="H253" s="16">
        <v>4</v>
      </c>
      <c r="I253" t="s">
        <v>46</v>
      </c>
      <c r="J253" t="s">
        <v>46</v>
      </c>
      <c r="K253" t="s">
        <v>689</v>
      </c>
      <c r="L253" s="14" t="s">
        <v>43</v>
      </c>
      <c r="N253" s="14" t="s">
        <v>690</v>
      </c>
      <c r="O253" s="14" t="s">
        <v>501</v>
      </c>
      <c r="P253" s="14" t="s">
        <v>493</v>
      </c>
    </row>
    <row r="254" spans="1:16">
      <c r="A254" s="14" t="s">
        <v>1366</v>
      </c>
      <c r="B254" s="14" t="s">
        <v>1367</v>
      </c>
      <c r="D254" s="17"/>
      <c r="E254" s="14" t="s">
        <v>1368</v>
      </c>
      <c r="I254" t="s">
        <v>654</v>
      </c>
      <c r="O254" s="14" t="e">
        <v>#N/A</v>
      </c>
      <c r="P254" s="14" t="e">
        <v>#N/A</v>
      </c>
    </row>
    <row r="255" spans="1:16">
      <c r="A255" s="14" t="s">
        <v>223</v>
      </c>
      <c r="B255" s="14" t="s">
        <v>224</v>
      </c>
      <c r="C255" s="51">
        <v>1.5E-3</v>
      </c>
      <c r="D255" s="17">
        <v>3.3820000000000001</v>
      </c>
      <c r="E255" s="14" t="s">
        <v>1369</v>
      </c>
      <c r="F255" s="14" t="s">
        <v>1370</v>
      </c>
      <c r="H255" s="16">
        <v>4.2</v>
      </c>
      <c r="I255" t="s">
        <v>46</v>
      </c>
      <c r="J255" t="s">
        <v>46</v>
      </c>
      <c r="K255" t="s">
        <v>689</v>
      </c>
      <c r="L255" s="14" t="s">
        <v>38</v>
      </c>
      <c r="N255" s="14" t="s">
        <v>655</v>
      </c>
      <c r="O255" s="14" t="s">
        <v>599</v>
      </c>
      <c r="P255" s="14" t="s">
        <v>600</v>
      </c>
    </row>
    <row r="256" spans="1:16">
      <c r="A256" s="14" t="s">
        <v>1371</v>
      </c>
      <c r="B256" s="14" t="s">
        <v>1372</v>
      </c>
      <c r="C256" s="51">
        <v>1.5E-3</v>
      </c>
      <c r="D256" s="17">
        <v>3.3820000000000001</v>
      </c>
      <c r="E256" s="14" t="s">
        <v>1373</v>
      </c>
      <c r="I256" t="s">
        <v>654</v>
      </c>
      <c r="L256" s="14" t="s">
        <v>58</v>
      </c>
      <c r="N256" s="14" t="s">
        <v>655</v>
      </c>
      <c r="O256" s="14" t="e">
        <v>#N/A</v>
      </c>
      <c r="P256" s="14" t="e">
        <v>#N/A</v>
      </c>
    </row>
    <row r="257" spans="1:16">
      <c r="A257" s="14" t="s">
        <v>1374</v>
      </c>
      <c r="B257" s="14" t="s">
        <v>444</v>
      </c>
      <c r="C257" s="51">
        <v>2.9600000000000001E-2</v>
      </c>
      <c r="D257" s="17">
        <v>3</v>
      </c>
      <c r="E257" s="14" t="s">
        <v>1375</v>
      </c>
      <c r="F257" s="14" t="s">
        <v>1376</v>
      </c>
      <c r="H257" s="16">
        <v>3.8</v>
      </c>
      <c r="I257" t="s">
        <v>666</v>
      </c>
      <c r="J257" t="s">
        <v>42</v>
      </c>
      <c r="K257" t="s">
        <v>666</v>
      </c>
      <c r="L257" s="14" t="s">
        <v>58</v>
      </c>
      <c r="N257" s="14" t="s">
        <v>655</v>
      </c>
      <c r="O257" s="14" t="s">
        <v>501</v>
      </c>
      <c r="P257" s="14" t="s">
        <v>493</v>
      </c>
    </row>
    <row r="258" spans="1:16">
      <c r="A258" s="14" t="s">
        <v>227</v>
      </c>
      <c r="B258" s="14" t="s">
        <v>228</v>
      </c>
      <c r="C258" s="51">
        <v>7.3000000000000001E-3</v>
      </c>
      <c r="D258" s="17">
        <v>3</v>
      </c>
      <c r="E258" s="14" t="s">
        <v>1377</v>
      </c>
      <c r="F258" s="14" t="s">
        <v>1378</v>
      </c>
      <c r="H258" s="16">
        <v>2.6</v>
      </c>
      <c r="I258" t="s">
        <v>659</v>
      </c>
      <c r="J258" t="s">
        <v>49</v>
      </c>
      <c r="K258" t="s">
        <v>49</v>
      </c>
      <c r="L258" s="14" t="s">
        <v>214</v>
      </c>
      <c r="N258" s="14" t="s">
        <v>655</v>
      </c>
      <c r="O258" s="14" t="e">
        <v>#N/A</v>
      </c>
      <c r="P258" s="14" t="e">
        <v>#N/A</v>
      </c>
    </row>
    <row r="259" spans="1:16">
      <c r="A259" s="14" t="s">
        <v>207</v>
      </c>
      <c r="B259" s="14" t="s">
        <v>208</v>
      </c>
      <c r="C259" s="51">
        <v>7.3000000000000001E-3</v>
      </c>
      <c r="D259" s="17">
        <v>3</v>
      </c>
      <c r="E259" s="14" t="s">
        <v>1379</v>
      </c>
      <c r="F259" s="14" t="s">
        <v>1380</v>
      </c>
      <c r="H259" s="16">
        <v>3.2</v>
      </c>
      <c r="I259" t="s">
        <v>666</v>
      </c>
      <c r="J259" t="s">
        <v>42</v>
      </c>
      <c r="K259" t="s">
        <v>666</v>
      </c>
      <c r="L259" s="14" t="s">
        <v>43</v>
      </c>
      <c r="N259" s="14" t="s">
        <v>655</v>
      </c>
      <c r="O259" s="14" t="s">
        <v>638</v>
      </c>
      <c r="P259" s="14" t="s">
        <v>612</v>
      </c>
    </row>
    <row r="260" spans="1:16">
      <c r="A260" s="14" t="s">
        <v>1381</v>
      </c>
      <c r="B260" s="14" t="s">
        <v>446</v>
      </c>
      <c r="C260" s="54">
        <v>2.4899999999999999E-2</v>
      </c>
      <c r="D260" s="21">
        <v>3.0129999999999999</v>
      </c>
      <c r="E260" s="14" t="s">
        <v>1382</v>
      </c>
      <c r="F260" s="14" t="s">
        <v>1383</v>
      </c>
      <c r="H260" s="16">
        <v>4</v>
      </c>
      <c r="I260" t="s">
        <v>46</v>
      </c>
      <c r="J260" t="s">
        <v>46</v>
      </c>
      <c r="K260" t="s">
        <v>727</v>
      </c>
      <c r="L260" s="14" t="s">
        <v>43</v>
      </c>
      <c r="N260" s="14" t="s">
        <v>655</v>
      </c>
      <c r="O260" s="14" t="s">
        <v>495</v>
      </c>
      <c r="P260" s="14" t="s">
        <v>496</v>
      </c>
    </row>
    <row r="261" spans="1:16">
      <c r="A261" s="14" t="s">
        <v>1384</v>
      </c>
      <c r="B261" s="14" t="s">
        <v>448</v>
      </c>
      <c r="C261" s="54">
        <v>1.47E-2</v>
      </c>
      <c r="D261" s="21">
        <v>3.3698999999999999</v>
      </c>
      <c r="E261" s="14" t="s">
        <v>1385</v>
      </c>
      <c r="F261" s="14" t="s">
        <v>1386</v>
      </c>
      <c r="H261" s="16">
        <v>2.9</v>
      </c>
      <c r="I261" t="s">
        <v>659</v>
      </c>
      <c r="J261" t="s">
        <v>49</v>
      </c>
      <c r="K261" t="s">
        <v>49</v>
      </c>
      <c r="L261" s="14" t="s">
        <v>58</v>
      </c>
      <c r="N261" s="14" t="s">
        <v>655</v>
      </c>
      <c r="O261" s="14" t="s">
        <v>547</v>
      </c>
      <c r="P261" s="14" t="s">
        <v>493</v>
      </c>
    </row>
    <row r="262" spans="1:16">
      <c r="A262" s="14" t="s">
        <v>1387</v>
      </c>
      <c r="B262" s="14" t="s">
        <v>110</v>
      </c>
      <c r="C262" s="51">
        <v>3.96E-3</v>
      </c>
      <c r="D262" s="17">
        <v>3</v>
      </c>
      <c r="E262" s="14" t="s">
        <v>1388</v>
      </c>
      <c r="F262" s="14" t="s">
        <v>1389</v>
      </c>
      <c r="I262" t="s">
        <v>654</v>
      </c>
      <c r="L262" s="14" t="s">
        <v>38</v>
      </c>
      <c r="N262" s="14" t="s">
        <v>655</v>
      </c>
      <c r="O262" s="14" t="e">
        <v>#N/A</v>
      </c>
      <c r="P262" s="14" t="e">
        <v>#N/A</v>
      </c>
    </row>
    <row r="263" spans="1:16">
      <c r="A263" s="14" t="s">
        <v>217</v>
      </c>
      <c r="B263" s="14" t="s">
        <v>218</v>
      </c>
      <c r="C263" s="51">
        <v>2.4E-2</v>
      </c>
      <c r="D263" s="14">
        <v>3.02</v>
      </c>
      <c r="E263" s="14" t="s">
        <v>1390</v>
      </c>
      <c r="F263" s="14" t="s">
        <v>1391</v>
      </c>
      <c r="H263" s="16">
        <v>3.7</v>
      </c>
      <c r="I263" t="s">
        <v>666</v>
      </c>
      <c r="J263" t="s">
        <v>79</v>
      </c>
      <c r="K263" t="s">
        <v>666</v>
      </c>
      <c r="L263" s="14" t="s">
        <v>58</v>
      </c>
      <c r="N263" s="14" t="s">
        <v>655</v>
      </c>
      <c r="O263" s="14" t="s">
        <v>485</v>
      </c>
      <c r="P263" s="14" t="s">
        <v>486</v>
      </c>
    </row>
    <row r="264" spans="1:16">
      <c r="A264" s="14" t="s">
        <v>1392</v>
      </c>
      <c r="B264" s="14" t="s">
        <v>1393</v>
      </c>
      <c r="I264" t="s">
        <v>654</v>
      </c>
      <c r="L264" s="14" t="s">
        <v>38</v>
      </c>
      <c r="N264" s="14" t="s">
        <v>655</v>
      </c>
      <c r="O264" s="14" t="e">
        <v>#N/A</v>
      </c>
      <c r="P264" s="14" t="e">
        <v>#N/A</v>
      </c>
    </row>
    <row r="265" spans="1:16">
      <c r="A265" s="15" t="s">
        <v>1394</v>
      </c>
      <c r="B265" s="15" t="s">
        <v>389</v>
      </c>
      <c r="C265" s="54">
        <v>1.17E-2</v>
      </c>
      <c r="D265" s="21">
        <v>2.95</v>
      </c>
      <c r="H265" s="16">
        <v>2.42</v>
      </c>
      <c r="I265" t="s">
        <v>659</v>
      </c>
      <c r="J265" t="s">
        <v>49</v>
      </c>
      <c r="K265" t="s">
        <v>49</v>
      </c>
      <c r="L265" s="14" t="s">
        <v>58</v>
      </c>
      <c r="N265" s="14" t="s">
        <v>655</v>
      </c>
      <c r="O265" s="14" t="s">
        <v>489</v>
      </c>
      <c r="P265" s="14" t="s">
        <v>490</v>
      </c>
    </row>
    <row r="266" spans="1:16" ht="16.5">
      <c r="A266" s="15" t="s">
        <v>77</v>
      </c>
      <c r="B266" s="15" t="s">
        <v>78</v>
      </c>
      <c r="C266" s="66">
        <v>9.3299999999999998E-3</v>
      </c>
      <c r="D266" s="21">
        <v>3.09</v>
      </c>
      <c r="H266" s="16">
        <v>3.7</v>
      </c>
      <c r="I266" t="s">
        <v>666</v>
      </c>
      <c r="J266" t="s">
        <v>79</v>
      </c>
      <c r="K266" t="s">
        <v>666</v>
      </c>
      <c r="L266" s="14" t="s">
        <v>43</v>
      </c>
      <c r="N266" s="14" t="s">
        <v>655</v>
      </c>
      <c r="O266" s="14" t="s">
        <v>538</v>
      </c>
      <c r="P266" s="14" t="s">
        <v>493</v>
      </c>
    </row>
    <row r="267" spans="1:16">
      <c r="A267" s="15" t="s">
        <v>1395</v>
      </c>
      <c r="B267" s="15" t="s">
        <v>425</v>
      </c>
      <c r="C267" s="54">
        <v>3.49E-2</v>
      </c>
      <c r="D267" s="21">
        <v>2</v>
      </c>
      <c r="H267" s="16">
        <v>2.97</v>
      </c>
      <c r="I267" t="s">
        <v>659</v>
      </c>
      <c r="J267" t="s">
        <v>49</v>
      </c>
      <c r="K267" t="s">
        <v>49</v>
      </c>
      <c r="L267" s="14" t="s">
        <v>43</v>
      </c>
      <c r="N267" s="14" t="s">
        <v>655</v>
      </c>
      <c r="O267" s="14" t="s">
        <v>530</v>
      </c>
      <c r="P267" s="14" t="s">
        <v>493</v>
      </c>
    </row>
    <row r="268" spans="1:16" ht="16.5">
      <c r="A268" s="15" t="s">
        <v>1396</v>
      </c>
      <c r="B268" s="15" t="s">
        <v>387</v>
      </c>
      <c r="C268" s="66">
        <v>2.69E-2</v>
      </c>
      <c r="D268" s="21">
        <v>3.07</v>
      </c>
      <c r="H268" s="16">
        <v>3.4</v>
      </c>
      <c r="I268" t="s">
        <v>666</v>
      </c>
      <c r="J268" t="s">
        <v>42</v>
      </c>
      <c r="K268" t="s">
        <v>666</v>
      </c>
      <c r="L268" s="14" t="s">
        <v>58</v>
      </c>
      <c r="N268" s="14" t="s">
        <v>655</v>
      </c>
      <c r="O268" s="14" t="s">
        <v>495</v>
      </c>
      <c r="P268" s="14" t="s">
        <v>496</v>
      </c>
    </row>
    <row r="269" spans="1:16">
      <c r="A269" s="15" t="s">
        <v>370</v>
      </c>
      <c r="B269" s="15" t="s">
        <v>371</v>
      </c>
      <c r="C269" s="54">
        <v>0.01</v>
      </c>
      <c r="D269" s="21">
        <v>3.04</v>
      </c>
      <c r="H269" s="16">
        <v>3.4</v>
      </c>
      <c r="I269" t="s">
        <v>666</v>
      </c>
      <c r="J269" t="s">
        <v>42</v>
      </c>
      <c r="K269" t="s">
        <v>666</v>
      </c>
      <c r="L269" s="14" t="s">
        <v>174</v>
      </c>
      <c r="N269" s="14" t="s">
        <v>655</v>
      </c>
      <c r="O269" s="14" t="s">
        <v>513</v>
      </c>
      <c r="P269" s="14" t="s">
        <v>493</v>
      </c>
    </row>
    <row r="270" spans="1:16">
      <c r="A270" s="15" t="s">
        <v>404</v>
      </c>
      <c r="B270" s="15" t="s">
        <v>405</v>
      </c>
      <c r="C270" s="54">
        <v>0.01</v>
      </c>
      <c r="D270" s="21">
        <v>3.04</v>
      </c>
      <c r="H270" s="16">
        <v>3</v>
      </c>
      <c r="I270" t="s">
        <v>666</v>
      </c>
      <c r="J270" t="s">
        <v>42</v>
      </c>
      <c r="K270" t="s">
        <v>666</v>
      </c>
      <c r="L270" s="14" t="s">
        <v>38</v>
      </c>
      <c r="N270" s="14" t="s">
        <v>690</v>
      </c>
      <c r="O270" s="14" t="s">
        <v>505</v>
      </c>
      <c r="P270" s="14" t="s">
        <v>493</v>
      </c>
    </row>
    <row r="271" spans="1:16" ht="16.5">
      <c r="A271" s="15" t="s">
        <v>348</v>
      </c>
      <c r="B271" s="15" t="s">
        <v>349</v>
      </c>
      <c r="C271" s="66">
        <v>2.5100000000000001E-2</v>
      </c>
      <c r="D271" s="21">
        <v>2.97</v>
      </c>
      <c r="H271" s="16">
        <v>2</v>
      </c>
      <c r="I271" t="s">
        <v>659</v>
      </c>
      <c r="J271" t="s">
        <v>49</v>
      </c>
      <c r="K271" t="s">
        <v>49</v>
      </c>
      <c r="L271" s="14" t="s">
        <v>43</v>
      </c>
      <c r="N271" s="14" t="s">
        <v>655</v>
      </c>
      <c r="O271" s="14" t="s">
        <v>492</v>
      </c>
      <c r="P271" s="14" t="s">
        <v>493</v>
      </c>
    </row>
    <row r="272" spans="1:16">
      <c r="A272" s="15" t="s">
        <v>246</v>
      </c>
      <c r="B272" s="15" t="s">
        <v>247</v>
      </c>
      <c r="C272" s="54">
        <v>2.29E-2</v>
      </c>
      <c r="D272" s="21">
        <v>2.96</v>
      </c>
      <c r="H272" s="16">
        <v>3.5</v>
      </c>
      <c r="I272" t="s">
        <v>666</v>
      </c>
      <c r="J272" t="s">
        <v>42</v>
      </c>
      <c r="K272" t="s">
        <v>666</v>
      </c>
      <c r="L272" s="14" t="s">
        <v>58</v>
      </c>
      <c r="N272" s="14" t="s">
        <v>655</v>
      </c>
      <c r="O272" s="14" t="s">
        <v>495</v>
      </c>
      <c r="P272" s="14" t="s">
        <v>496</v>
      </c>
    </row>
    <row r="273" spans="1:16">
      <c r="A273" s="15" t="s">
        <v>408</v>
      </c>
      <c r="B273" s="15" t="s">
        <v>409</v>
      </c>
      <c r="C273" s="54">
        <v>4.2500000000000003E-3</v>
      </c>
      <c r="D273" s="21">
        <v>3</v>
      </c>
      <c r="H273" s="16">
        <v>3.6</v>
      </c>
      <c r="I273" t="s">
        <v>666</v>
      </c>
      <c r="J273" t="s">
        <v>79</v>
      </c>
      <c r="K273" t="s">
        <v>666</v>
      </c>
      <c r="L273" s="14" t="s">
        <v>174</v>
      </c>
      <c r="M273" s="14">
        <v>2</v>
      </c>
      <c r="N273" s="14" t="s">
        <v>706</v>
      </c>
      <c r="O273" s="14" t="s">
        <v>608</v>
      </c>
      <c r="P273" s="14" t="s">
        <v>609</v>
      </c>
    </row>
    <row r="274" spans="1:16">
      <c r="A274" s="15" t="s">
        <v>269</v>
      </c>
      <c r="B274" s="15" t="s">
        <v>620</v>
      </c>
      <c r="C274" s="54">
        <v>3.47E-3</v>
      </c>
      <c r="D274" s="21">
        <v>3.15</v>
      </c>
      <c r="H274" s="16">
        <v>4</v>
      </c>
      <c r="I274" t="s">
        <v>46</v>
      </c>
      <c r="J274" t="s">
        <v>46</v>
      </c>
      <c r="K274" t="s">
        <v>689</v>
      </c>
      <c r="L274" s="14" t="s">
        <v>142</v>
      </c>
      <c r="M274" s="14">
        <v>2</v>
      </c>
      <c r="N274" s="14" t="s">
        <v>655</v>
      </c>
      <c r="O274" s="14" t="s">
        <v>605</v>
      </c>
      <c r="P274" s="14" t="s">
        <v>600</v>
      </c>
    </row>
    <row r="275" spans="1:16">
      <c r="A275" s="15" t="s">
        <v>418</v>
      </c>
      <c r="B275" s="15" t="s">
        <v>419</v>
      </c>
      <c r="C275" s="54">
        <v>1.12E-2</v>
      </c>
      <c r="D275" s="21">
        <v>3.05</v>
      </c>
      <c r="H275" s="16">
        <v>3.6</v>
      </c>
      <c r="I275" t="s">
        <v>666</v>
      </c>
      <c r="J275" t="s">
        <v>42</v>
      </c>
      <c r="K275" t="s">
        <v>666</v>
      </c>
      <c r="L275" s="14" t="s">
        <v>43</v>
      </c>
      <c r="N275" s="14" t="s">
        <v>655</v>
      </c>
      <c r="O275" s="14" t="s">
        <v>542</v>
      </c>
      <c r="P275" s="14" t="s">
        <v>493</v>
      </c>
    </row>
    <row r="276" spans="1:16" ht="16.5">
      <c r="A276" s="15" t="s">
        <v>258</v>
      </c>
      <c r="B276" s="15" t="s">
        <v>259</v>
      </c>
      <c r="C276" s="66">
        <v>0.02</v>
      </c>
      <c r="D276" s="21">
        <v>2.98</v>
      </c>
      <c r="H276" s="16">
        <v>4.5</v>
      </c>
      <c r="I276" t="s">
        <v>46</v>
      </c>
      <c r="J276" t="s">
        <v>46</v>
      </c>
      <c r="K276" t="s">
        <v>689</v>
      </c>
      <c r="L276" s="14" t="s">
        <v>58</v>
      </c>
      <c r="N276" s="14" t="s">
        <v>655</v>
      </c>
      <c r="O276" s="14" t="s">
        <v>501</v>
      </c>
      <c r="P276" s="14" t="s">
        <v>493</v>
      </c>
    </row>
    <row r="277" spans="1:16" ht="16.5">
      <c r="A277" s="15" t="s">
        <v>420</v>
      </c>
      <c r="B277" s="15" t="s">
        <v>421</v>
      </c>
      <c r="C277" s="66">
        <v>9.3299999999999998E-3</v>
      </c>
      <c r="D277" s="21">
        <v>2.97</v>
      </c>
      <c r="H277" s="16">
        <v>4.5</v>
      </c>
      <c r="I277" t="s">
        <v>46</v>
      </c>
      <c r="J277" t="s">
        <v>46</v>
      </c>
      <c r="K277" t="s">
        <v>689</v>
      </c>
      <c r="L277" s="14" t="s">
        <v>43</v>
      </c>
      <c r="N277" s="14" t="s">
        <v>655</v>
      </c>
      <c r="O277" s="14" t="s">
        <v>525</v>
      </c>
      <c r="P277" s="14" t="s">
        <v>493</v>
      </c>
    </row>
    <row r="278" spans="1:16" ht="16.5">
      <c r="A278" s="15" t="s">
        <v>394</v>
      </c>
      <c r="B278" s="15" t="s">
        <v>395</v>
      </c>
      <c r="C278" s="66">
        <v>1.0500000000000001E-2</v>
      </c>
      <c r="D278" s="21">
        <v>3.06</v>
      </c>
      <c r="H278" s="16">
        <v>4.5</v>
      </c>
      <c r="I278" t="s">
        <v>46</v>
      </c>
      <c r="J278" t="s">
        <v>46</v>
      </c>
      <c r="K278" t="s">
        <v>689</v>
      </c>
      <c r="L278" s="14" t="s">
        <v>174</v>
      </c>
      <c r="N278" s="14" t="s">
        <v>655</v>
      </c>
      <c r="O278" s="14" t="s">
        <v>542</v>
      </c>
      <c r="P278" s="14" t="s">
        <v>493</v>
      </c>
    </row>
    <row r="279" spans="1:16" ht="16.5">
      <c r="A279" s="15" t="s">
        <v>325</v>
      </c>
      <c r="B279" s="15" t="s">
        <v>326</v>
      </c>
      <c r="C279" s="66">
        <v>1.23E-2</v>
      </c>
      <c r="D279" s="21">
        <v>3.01</v>
      </c>
      <c r="H279" s="16">
        <v>2.8</v>
      </c>
      <c r="I279" t="s">
        <v>659</v>
      </c>
      <c r="J279" t="s">
        <v>49</v>
      </c>
      <c r="K279" t="s">
        <v>49</v>
      </c>
      <c r="L279" s="14" t="s">
        <v>174</v>
      </c>
      <c r="N279" s="14" t="s">
        <v>655</v>
      </c>
      <c r="O279" s="14" t="s">
        <v>573</v>
      </c>
      <c r="P279" s="14" t="s">
        <v>493</v>
      </c>
    </row>
    <row r="280" spans="1:16">
      <c r="A280" s="15" t="s">
        <v>376</v>
      </c>
      <c r="B280" s="15" t="s">
        <v>377</v>
      </c>
      <c r="C280" s="54">
        <v>1.26E-2</v>
      </c>
      <c r="D280" s="21">
        <v>3</v>
      </c>
      <c r="H280" s="16">
        <v>4</v>
      </c>
      <c r="I280" t="s">
        <v>46</v>
      </c>
      <c r="J280" t="s">
        <v>46</v>
      </c>
      <c r="K280" t="s">
        <v>689</v>
      </c>
      <c r="L280" s="14" t="s">
        <v>43</v>
      </c>
      <c r="N280" s="14" t="s">
        <v>655</v>
      </c>
      <c r="O280" s="14" t="s">
        <v>518</v>
      </c>
      <c r="P280" s="14" t="s">
        <v>493</v>
      </c>
    </row>
    <row r="281" spans="1:16" ht="16.5">
      <c r="A281" s="15" t="s">
        <v>437</v>
      </c>
      <c r="B281" s="15" t="s">
        <v>438</v>
      </c>
      <c r="C281" s="66">
        <v>1.78E-2</v>
      </c>
      <c r="D281" s="21">
        <v>3.02</v>
      </c>
      <c r="H281" s="16">
        <v>4.3</v>
      </c>
      <c r="I281" t="s">
        <v>46</v>
      </c>
      <c r="J281" t="s">
        <v>46</v>
      </c>
      <c r="K281" t="s">
        <v>689</v>
      </c>
      <c r="L281" s="14" t="s">
        <v>38</v>
      </c>
      <c r="N281" s="14" t="s">
        <v>706</v>
      </c>
      <c r="O281" s="14" t="s">
        <v>540</v>
      </c>
      <c r="P281" s="14" t="s">
        <v>493</v>
      </c>
    </row>
    <row r="282" spans="1:16">
      <c r="A282" s="15" t="s">
        <v>88</v>
      </c>
      <c r="B282" s="15" t="s">
        <v>89</v>
      </c>
      <c r="C282" s="54">
        <v>4.9399999999999999E-3</v>
      </c>
      <c r="D282" s="21">
        <v>3</v>
      </c>
      <c r="H282" s="16">
        <v>3.5</v>
      </c>
      <c r="I282" t="s">
        <v>666</v>
      </c>
      <c r="J282" t="s">
        <v>79</v>
      </c>
      <c r="K282" t="s">
        <v>666</v>
      </c>
      <c r="L282" s="14" t="s">
        <v>58</v>
      </c>
      <c r="N282" s="14" t="s">
        <v>655</v>
      </c>
      <c r="O282" s="14" t="s">
        <v>520</v>
      </c>
      <c r="P282" s="14" t="s">
        <v>493</v>
      </c>
    </row>
    <row r="283" spans="1:16">
      <c r="A283" s="15" t="s">
        <v>433</v>
      </c>
      <c r="B283" s="15" t="s">
        <v>434</v>
      </c>
      <c r="C283" s="54">
        <v>8.6899999999999998E-3</v>
      </c>
      <c r="D283" s="21">
        <v>3.1</v>
      </c>
      <c r="H283" s="16">
        <v>4.2</v>
      </c>
      <c r="I283" t="s">
        <v>46</v>
      </c>
      <c r="J283" t="s">
        <v>46</v>
      </c>
      <c r="K283" t="s">
        <v>689</v>
      </c>
      <c r="L283" s="14" t="s">
        <v>174</v>
      </c>
      <c r="N283" s="14" t="s">
        <v>655</v>
      </c>
      <c r="O283" s="14" t="s">
        <v>611</v>
      </c>
      <c r="P283" s="14" t="s">
        <v>612</v>
      </c>
    </row>
    <row r="284" spans="1:16">
      <c r="A284" s="15" t="s">
        <v>426</v>
      </c>
      <c r="B284" s="15" t="s">
        <v>457</v>
      </c>
      <c r="C284" s="54">
        <v>1.15E-2</v>
      </c>
      <c r="D284" s="21">
        <v>2.98</v>
      </c>
      <c r="H284" s="16">
        <v>3.2</v>
      </c>
      <c r="I284" t="s">
        <v>666</v>
      </c>
      <c r="J284" t="s">
        <v>42</v>
      </c>
      <c r="K284" t="s">
        <v>666</v>
      </c>
      <c r="L284" s="14" t="s">
        <v>43</v>
      </c>
      <c r="N284" s="14" t="s">
        <v>655</v>
      </c>
      <c r="O284" s="14" t="e">
        <v>#N/A</v>
      </c>
      <c r="P284" s="14" t="e">
        <v>#N/A</v>
      </c>
    </row>
    <row r="285" spans="1:16">
      <c r="A285" s="15" t="s">
        <v>378</v>
      </c>
      <c r="B285" s="15" t="s">
        <v>379</v>
      </c>
      <c r="C285" s="54">
        <v>1.41E-2</v>
      </c>
      <c r="D285" s="21">
        <v>2.98</v>
      </c>
      <c r="H285" s="16">
        <v>4.5</v>
      </c>
      <c r="I285" t="s">
        <v>46</v>
      </c>
      <c r="J285" t="s">
        <v>46</v>
      </c>
      <c r="K285" t="s">
        <v>689</v>
      </c>
      <c r="L285" s="14" t="s">
        <v>43</v>
      </c>
      <c r="N285" s="14" t="s">
        <v>655</v>
      </c>
      <c r="O285" s="14" t="s">
        <v>518</v>
      </c>
      <c r="P285" s="14" t="s">
        <v>493</v>
      </c>
    </row>
    <row r="286" spans="1:16">
      <c r="A286" s="15" t="s">
        <v>304</v>
      </c>
      <c r="B286" s="15" t="s">
        <v>305</v>
      </c>
      <c r="C286" s="54">
        <v>3.09E-2</v>
      </c>
      <c r="D286" s="21">
        <v>2.9</v>
      </c>
      <c r="H286" s="16">
        <v>3.5</v>
      </c>
      <c r="I286" t="s">
        <v>666</v>
      </c>
      <c r="J286" t="s">
        <v>42</v>
      </c>
      <c r="K286" t="s">
        <v>666</v>
      </c>
      <c r="L286" s="14" t="s">
        <v>43</v>
      </c>
      <c r="N286" s="14" t="s">
        <v>655</v>
      </c>
      <c r="O286" s="14" t="s">
        <v>501</v>
      </c>
      <c r="P286" s="14" t="s">
        <v>493</v>
      </c>
    </row>
    <row r="287" spans="1:16">
      <c r="A287" s="14" t="s">
        <v>414</v>
      </c>
      <c r="B287" s="14" t="s">
        <v>415</v>
      </c>
      <c r="C287" s="54">
        <v>1.95E-2</v>
      </c>
      <c r="D287" s="21">
        <v>3</v>
      </c>
      <c r="E287" s="14" t="s">
        <v>1311</v>
      </c>
      <c r="F287" s="14" t="s">
        <v>1312</v>
      </c>
      <c r="H287" s="16">
        <v>3.8</v>
      </c>
      <c r="I287" t="s">
        <v>666</v>
      </c>
      <c r="J287" t="s">
        <v>42</v>
      </c>
      <c r="K287" t="s">
        <v>666</v>
      </c>
      <c r="L287" s="14" t="s">
        <v>43</v>
      </c>
      <c r="N287" s="14" t="s">
        <v>655</v>
      </c>
      <c r="O287" s="14" t="s">
        <v>575</v>
      </c>
      <c r="P287" s="14" t="s">
        <v>576</v>
      </c>
    </row>
    <row r="288" spans="1:16">
      <c r="A288" s="14" t="s">
        <v>240</v>
      </c>
      <c r="B288" s="14" t="s">
        <v>241</v>
      </c>
      <c r="C288" s="54">
        <v>2.18E-2</v>
      </c>
      <c r="D288" s="21">
        <v>3</v>
      </c>
      <c r="E288" s="14" t="s">
        <v>1116</v>
      </c>
      <c r="F288" s="14" t="s">
        <v>1117</v>
      </c>
      <c r="H288" s="16">
        <v>2.9</v>
      </c>
      <c r="I288" t="s">
        <v>659</v>
      </c>
      <c r="J288" t="s">
        <v>49</v>
      </c>
      <c r="K288" t="s">
        <v>49</v>
      </c>
      <c r="L288" s="14" t="s">
        <v>43</v>
      </c>
      <c r="N288" s="14" t="s">
        <v>690</v>
      </c>
      <c r="O288" s="14" t="e">
        <v>#N/A</v>
      </c>
      <c r="P288" s="14" t="e">
        <v>#N/A</v>
      </c>
    </row>
    <row r="289" spans="1:16">
      <c r="A289" s="14" t="s">
        <v>422</v>
      </c>
      <c r="B289" s="14" t="s">
        <v>423</v>
      </c>
      <c r="C289" s="51">
        <v>5.5500000000000002E-3</v>
      </c>
      <c r="D289" s="14">
        <v>3</v>
      </c>
      <c r="H289" s="16">
        <v>4.5</v>
      </c>
      <c r="I289" t="s">
        <v>46</v>
      </c>
      <c r="J289" t="s">
        <v>46</v>
      </c>
      <c r="K289" t="s">
        <v>689</v>
      </c>
      <c r="L289" s="14" t="s">
        <v>58</v>
      </c>
      <c r="N289" s="14" t="s">
        <v>655</v>
      </c>
      <c r="O289" s="14" t="s">
        <v>622</v>
      </c>
      <c r="P289" s="14" t="s">
        <v>493</v>
      </c>
    </row>
    <row r="290" spans="1:16">
      <c r="A290" s="14" t="s">
        <v>309</v>
      </c>
      <c r="B290" s="14" t="s">
        <v>310</v>
      </c>
      <c r="C290" s="51">
        <v>1.0999999999999999E-2</v>
      </c>
      <c r="D290" s="14">
        <v>3.05</v>
      </c>
      <c r="H290" s="16">
        <v>3.5</v>
      </c>
      <c r="I290" t="s">
        <v>666</v>
      </c>
      <c r="J290" t="s">
        <v>42</v>
      </c>
      <c r="K290" t="s">
        <v>666</v>
      </c>
      <c r="L290" s="14" t="s">
        <v>43</v>
      </c>
      <c r="N290" s="14" t="s">
        <v>655</v>
      </c>
      <c r="O290" s="14" t="s">
        <v>542</v>
      </c>
      <c r="P290" s="14" t="s">
        <v>493</v>
      </c>
    </row>
    <row r="291" spans="1:16">
      <c r="A291" s="14" t="s">
        <v>441</v>
      </c>
      <c r="B291" s="14" t="s">
        <v>442</v>
      </c>
      <c r="C291" s="51">
        <v>0.01</v>
      </c>
      <c r="D291" s="14">
        <v>3.04</v>
      </c>
      <c r="H291" s="16" t="s">
        <v>1397</v>
      </c>
      <c r="I291" t="s">
        <v>46</v>
      </c>
      <c r="J291" t="s">
        <v>46</v>
      </c>
      <c r="L291" s="14" t="s">
        <v>43</v>
      </c>
      <c r="N291" s="14" t="s">
        <v>655</v>
      </c>
      <c r="O291" s="14" t="s">
        <v>501</v>
      </c>
      <c r="P291" s="14" t="s">
        <v>493</v>
      </c>
    </row>
    <row r="292" spans="1:16">
      <c r="A292" s="14" t="s">
        <v>432</v>
      </c>
      <c r="B292" s="14" t="s">
        <v>624</v>
      </c>
      <c r="C292" s="51">
        <v>1.0959999999999999E-2</v>
      </c>
      <c r="D292" s="14">
        <v>3.09</v>
      </c>
      <c r="H292" s="16">
        <v>3.2</v>
      </c>
      <c r="I292" t="s">
        <v>666</v>
      </c>
      <c r="J292" t="s">
        <v>42</v>
      </c>
      <c r="K292" t="s">
        <v>666</v>
      </c>
      <c r="L292" s="14" t="s">
        <v>43</v>
      </c>
      <c r="N292" s="14" t="s">
        <v>655</v>
      </c>
      <c r="O292" s="14" t="s">
        <v>513</v>
      </c>
      <c r="P292" s="14" t="s">
        <v>493</v>
      </c>
    </row>
    <row r="293" spans="1:16">
      <c r="A293" s="14" t="s">
        <v>291</v>
      </c>
      <c r="B293" s="14" t="s">
        <v>292</v>
      </c>
      <c r="C293" s="51">
        <v>4.6800000000000001E-3</v>
      </c>
      <c r="D293" s="14">
        <v>3.08</v>
      </c>
      <c r="H293" s="16">
        <v>3.3</v>
      </c>
      <c r="I293" t="s">
        <v>666</v>
      </c>
      <c r="J293" t="s">
        <v>42</v>
      </c>
      <c r="K293" t="s">
        <v>666</v>
      </c>
      <c r="L293" s="14" t="s">
        <v>174</v>
      </c>
      <c r="N293" s="14" t="s">
        <v>655</v>
      </c>
      <c r="O293" s="14" t="s">
        <v>556</v>
      </c>
      <c r="P293" s="14" t="s">
        <v>493</v>
      </c>
    </row>
    <row r="294" spans="1:16">
      <c r="A294" s="14" t="s">
        <v>428</v>
      </c>
      <c r="B294" s="14" t="s">
        <v>429</v>
      </c>
      <c r="C294" s="51">
        <v>1.01</v>
      </c>
      <c r="D294" s="14">
        <v>3.04</v>
      </c>
      <c r="H294" s="16">
        <v>3</v>
      </c>
      <c r="I294" t="s">
        <v>666</v>
      </c>
      <c r="J294" t="s">
        <v>42</v>
      </c>
      <c r="K294" t="s">
        <v>666</v>
      </c>
      <c r="L294" s="14" t="s">
        <v>174</v>
      </c>
      <c r="N294" s="14" t="s">
        <v>655</v>
      </c>
      <c r="O294" s="14" t="s">
        <v>530</v>
      </c>
      <c r="P294" s="14" t="s">
        <v>493</v>
      </c>
    </row>
    <row r="295" spans="1:16">
      <c r="A295" s="14" t="s">
        <v>249</v>
      </c>
      <c r="B295" s="14" t="s">
        <v>250</v>
      </c>
      <c r="C295" s="51">
        <v>4.0000000000000001E-3</v>
      </c>
      <c r="D295" s="14">
        <v>3.07</v>
      </c>
      <c r="H295" s="16">
        <v>4.2</v>
      </c>
      <c r="I295" t="s">
        <v>46</v>
      </c>
      <c r="J295" t="s">
        <v>46</v>
      </c>
      <c r="K295" t="s">
        <v>689</v>
      </c>
      <c r="L295" s="14" t="s">
        <v>214</v>
      </c>
      <c r="N295" s="14" t="s">
        <v>655</v>
      </c>
    </row>
    <row r="296" spans="1:16">
      <c r="A296" s="14" t="s">
        <v>1399</v>
      </c>
      <c r="B296" s="14" t="s">
        <v>1398</v>
      </c>
      <c r="C296" s="51">
        <v>1.95E-2</v>
      </c>
      <c r="D296" s="14">
        <v>297</v>
      </c>
    </row>
    <row r="297" spans="1:16">
      <c r="A297" s="14" t="s">
        <v>1413</v>
      </c>
      <c r="B297" s="14" t="s">
        <v>1412</v>
      </c>
      <c r="C297" s="51">
        <v>2.63E-2</v>
      </c>
      <c r="D297" s="14">
        <v>2.86</v>
      </c>
    </row>
    <row r="298" spans="1:16">
      <c r="A298" s="14" t="s">
        <v>90</v>
      </c>
      <c r="B298" t="s">
        <v>91</v>
      </c>
    </row>
    <row r="299" spans="1:16">
      <c r="A299" s="14" t="s">
        <v>283</v>
      </c>
      <c r="B299" t="s">
        <v>229</v>
      </c>
    </row>
    <row r="300" spans="1:16">
      <c r="A300" s="14" t="s">
        <v>107</v>
      </c>
      <c r="B300" t="s">
        <v>464</v>
      </c>
    </row>
    <row r="301" spans="1:16">
      <c r="A301" s="14" t="s">
        <v>121</v>
      </c>
      <c r="B301" t="s">
        <v>122</v>
      </c>
    </row>
    <row r="302" spans="1:16">
      <c r="A302" s="14" t="s">
        <v>276</v>
      </c>
      <c r="B302" t="s">
        <v>200</v>
      </c>
    </row>
    <row r="303" spans="1:16">
      <c r="A303" s="14" t="s">
        <v>278</v>
      </c>
      <c r="B303" t="s">
        <v>211</v>
      </c>
    </row>
    <row r="304" spans="1:16">
      <c r="A304" s="14" t="s">
        <v>1416</v>
      </c>
      <c r="B304" s="14" t="s">
        <v>1417</v>
      </c>
      <c r="C304" s="51">
        <v>3.8899999999999998E-3</v>
      </c>
      <c r="D304" s="14">
        <v>3.12</v>
      </c>
      <c r="H304" s="16">
        <v>3.3</v>
      </c>
      <c r="I304" t="s">
        <v>666</v>
      </c>
      <c r="J304" t="s">
        <v>42</v>
      </c>
      <c r="K304" t="s">
        <v>666</v>
      </c>
      <c r="L304" s="14" t="s">
        <v>43</v>
      </c>
      <c r="N304" s="14" t="s">
        <v>655</v>
      </c>
    </row>
    <row r="305" spans="1:14">
      <c r="A305" s="14" t="s">
        <v>1419</v>
      </c>
      <c r="B305" s="49" t="s">
        <v>1420</v>
      </c>
      <c r="C305" s="51">
        <v>1.0959999999999999E-2</v>
      </c>
      <c r="D305" s="14">
        <v>2.99</v>
      </c>
      <c r="H305" s="16">
        <v>3.6</v>
      </c>
      <c r="I305" t="s">
        <v>666</v>
      </c>
      <c r="J305" t="s">
        <v>42</v>
      </c>
      <c r="K305" t="s">
        <v>666</v>
      </c>
      <c r="L305" s="14" t="s">
        <v>38</v>
      </c>
      <c r="N305" s="14" t="s">
        <v>655</v>
      </c>
    </row>
    <row r="306" spans="1:14">
      <c r="A306" s="97" t="s">
        <v>1455</v>
      </c>
      <c r="B306" s="97" t="s">
        <v>1456</v>
      </c>
    </row>
    <row r="307" spans="1:14">
      <c r="A307" s="97" t="s">
        <v>1458</v>
      </c>
      <c r="B307" s="97" t="s">
        <v>1459</v>
      </c>
    </row>
    <row r="308" spans="1:14">
      <c r="A308" s="97" t="s">
        <v>1464</v>
      </c>
      <c r="B308" s="97" t="s">
        <v>1465</v>
      </c>
    </row>
    <row r="309" spans="1:14">
      <c r="A309" s="97" t="s">
        <v>1467</v>
      </c>
      <c r="B309" s="97" t="s">
        <v>1468</v>
      </c>
    </row>
    <row r="399" spans="2:2">
      <c r="B399"/>
    </row>
  </sheetData>
  <autoFilter ref="A1:P308"/>
  <conditionalFormatting sqref="I1:K1048576">
    <cfRule type="cellIs" dxfId="2" priority="1" operator="equal">
      <formula>"Depredador Tope"</formula>
    </cfRule>
    <cfRule type="cellIs" dxfId="1" priority="2" operator="equal">
      <formula>"Consumidor Secundario"</formula>
    </cfRule>
    <cfRule type="cellIs" dxfId="0" priority="3" operator="equal">
      <formula>"Consumidor Primario"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140" workbookViewId="0">
      <selection activeCell="A157" sqref="A157"/>
    </sheetView>
  </sheetViews>
  <sheetFormatPr baseColWidth="10" defaultRowHeight="15"/>
  <cols>
    <col min="1" max="1" width="27.85546875" bestFit="1" customWidth="1"/>
    <col min="2" max="2" width="18" bestFit="1" customWidth="1"/>
    <col min="3" max="3" width="19.5703125" bestFit="1" customWidth="1"/>
    <col min="4" max="4" width="17.85546875" bestFit="1" customWidth="1"/>
    <col min="5" max="5" width="14.42578125" bestFit="1" customWidth="1"/>
    <col min="6" max="6" width="11.85546875" bestFit="1" customWidth="1"/>
  </cols>
  <sheetData>
    <row r="1" spans="1:6">
      <c r="A1" s="12" t="s">
        <v>639</v>
      </c>
      <c r="B1" s="12" t="s">
        <v>474</v>
      </c>
      <c r="C1" s="12" t="s">
        <v>475</v>
      </c>
      <c r="D1" s="12" t="s">
        <v>476</v>
      </c>
      <c r="E1" s="12" t="s">
        <v>477</v>
      </c>
      <c r="F1" s="12" t="s">
        <v>640</v>
      </c>
    </row>
    <row r="2" spans="1:6">
      <c r="A2" t="s">
        <v>289</v>
      </c>
      <c r="B2" t="s">
        <v>529</v>
      </c>
      <c r="C2" s="13" t="s">
        <v>530</v>
      </c>
      <c r="D2" s="13" t="s">
        <v>493</v>
      </c>
      <c r="E2" s="13" t="s">
        <v>481</v>
      </c>
      <c r="F2" s="13" t="s">
        <v>482</v>
      </c>
    </row>
    <row r="3" spans="1:6">
      <c r="A3" s="13" t="s">
        <v>95</v>
      </c>
      <c r="B3" s="13" t="s">
        <v>529</v>
      </c>
      <c r="C3" s="13" t="s">
        <v>530</v>
      </c>
      <c r="D3" s="13" t="s">
        <v>493</v>
      </c>
      <c r="E3" s="13" t="s">
        <v>481</v>
      </c>
      <c r="F3" s="13" t="s">
        <v>482</v>
      </c>
    </row>
    <row r="4" spans="1:6">
      <c r="A4" s="14" t="s">
        <v>292</v>
      </c>
      <c r="B4" t="s">
        <v>555</v>
      </c>
      <c r="C4" s="13" t="s">
        <v>556</v>
      </c>
      <c r="D4" s="13" t="s">
        <v>493</v>
      </c>
      <c r="E4" s="13" t="s">
        <v>481</v>
      </c>
      <c r="F4" s="13" t="s">
        <v>482</v>
      </c>
    </row>
    <row r="5" spans="1:6">
      <c r="A5" s="13" t="s">
        <v>294</v>
      </c>
      <c r="B5" s="13" t="s">
        <v>555</v>
      </c>
      <c r="C5" s="13" t="s">
        <v>556</v>
      </c>
      <c r="D5" s="13" t="s">
        <v>493</v>
      </c>
      <c r="E5" s="13" t="s">
        <v>481</v>
      </c>
      <c r="F5" s="13" t="s">
        <v>482</v>
      </c>
    </row>
    <row r="6" spans="1:6">
      <c r="A6" s="13" t="s">
        <v>296</v>
      </c>
      <c r="B6" s="13" t="s">
        <v>548</v>
      </c>
      <c r="C6" s="13" t="s">
        <v>492</v>
      </c>
      <c r="D6" s="13" t="s">
        <v>493</v>
      </c>
      <c r="E6" s="13" t="s">
        <v>481</v>
      </c>
      <c r="F6" s="13" t="s">
        <v>482</v>
      </c>
    </row>
    <row r="7" spans="1:6">
      <c r="A7" s="13" t="s">
        <v>299</v>
      </c>
      <c r="B7" s="13" t="s">
        <v>548</v>
      </c>
      <c r="C7" s="13" t="s">
        <v>492</v>
      </c>
      <c r="D7" s="13" t="s">
        <v>493</v>
      </c>
      <c r="E7" s="13" t="s">
        <v>481</v>
      </c>
      <c r="F7" s="13" t="s">
        <v>482</v>
      </c>
    </row>
    <row r="8" spans="1:6">
      <c r="A8" s="13" t="s">
        <v>237</v>
      </c>
      <c r="B8" s="13" t="s">
        <v>548</v>
      </c>
      <c r="C8" s="13" t="s">
        <v>492</v>
      </c>
      <c r="D8" s="13" t="s">
        <v>493</v>
      </c>
      <c r="E8" s="13" t="s">
        <v>481</v>
      </c>
      <c r="F8" s="13" t="s">
        <v>482</v>
      </c>
    </row>
    <row r="9" spans="1:6">
      <c r="A9" s="13" t="s">
        <v>302</v>
      </c>
      <c r="B9" s="13" t="s">
        <v>613</v>
      </c>
      <c r="C9" s="13" t="s">
        <v>614</v>
      </c>
      <c r="D9" s="13" t="s">
        <v>1422</v>
      </c>
      <c r="E9" s="13" t="s">
        <v>601</v>
      </c>
      <c r="F9" s="13" t="s">
        <v>482</v>
      </c>
    </row>
    <row r="10" spans="1:6">
      <c r="A10" s="13" t="s">
        <v>305</v>
      </c>
      <c r="B10" s="13" t="s">
        <v>552</v>
      </c>
      <c r="C10" s="13" t="s">
        <v>501</v>
      </c>
      <c r="D10" s="13" t="s">
        <v>493</v>
      </c>
      <c r="E10" s="13" t="s">
        <v>481</v>
      </c>
      <c r="F10" s="13" t="s">
        <v>482</v>
      </c>
    </row>
    <row r="11" spans="1:6">
      <c r="A11" s="13" t="s">
        <v>308</v>
      </c>
      <c r="B11" s="13" t="s">
        <v>566</v>
      </c>
      <c r="C11" s="13" t="s">
        <v>542</v>
      </c>
      <c r="D11" s="13" t="s">
        <v>493</v>
      </c>
      <c r="E11" s="13" t="s">
        <v>481</v>
      </c>
      <c r="F11" s="13" t="s">
        <v>482</v>
      </c>
    </row>
    <row r="12" spans="1:6">
      <c r="A12" s="14" t="s">
        <v>310</v>
      </c>
      <c r="B12" t="s">
        <v>566</v>
      </c>
      <c r="C12" s="13" t="s">
        <v>542</v>
      </c>
      <c r="D12" s="13" t="s">
        <v>493</v>
      </c>
      <c r="E12" s="13" t="s">
        <v>481</v>
      </c>
      <c r="F12" s="13" t="s">
        <v>482</v>
      </c>
    </row>
    <row r="13" spans="1:6">
      <c r="A13" t="s">
        <v>312</v>
      </c>
      <c r="B13" t="s">
        <v>590</v>
      </c>
      <c r="C13" s="13" t="s">
        <v>591</v>
      </c>
      <c r="D13" s="13" t="s">
        <v>496</v>
      </c>
      <c r="E13" s="13" t="s">
        <v>481</v>
      </c>
      <c r="F13" s="13" t="s">
        <v>482</v>
      </c>
    </row>
    <row r="14" spans="1:6">
      <c r="A14" s="13" t="s">
        <v>226</v>
      </c>
      <c r="B14" s="13" t="s">
        <v>590</v>
      </c>
      <c r="C14" s="13" t="s">
        <v>591</v>
      </c>
      <c r="D14" s="13" t="s">
        <v>496</v>
      </c>
      <c r="E14" s="13" t="s">
        <v>481</v>
      </c>
      <c r="F14" s="13" t="s">
        <v>482</v>
      </c>
    </row>
    <row r="15" spans="1:6">
      <c r="A15" s="13" t="s">
        <v>314</v>
      </c>
      <c r="B15" s="13" t="s">
        <v>563</v>
      </c>
      <c r="C15" s="13" t="s">
        <v>508</v>
      </c>
      <c r="D15" s="13" t="s">
        <v>493</v>
      </c>
      <c r="E15" s="13" t="s">
        <v>481</v>
      </c>
      <c r="F15" s="13" t="s">
        <v>482</v>
      </c>
    </row>
    <row r="16" spans="1:6">
      <c r="A16" s="13" t="s">
        <v>316</v>
      </c>
      <c r="B16" s="13" t="s">
        <v>563</v>
      </c>
      <c r="C16" s="13" t="s">
        <v>508</v>
      </c>
      <c r="D16" s="13" t="s">
        <v>493</v>
      </c>
      <c r="E16" s="13" t="s">
        <v>481</v>
      </c>
      <c r="F16" s="13" t="s">
        <v>482</v>
      </c>
    </row>
    <row r="17" spans="1:6">
      <c r="A17" s="13" t="s">
        <v>318</v>
      </c>
      <c r="B17" s="13" t="s">
        <v>563</v>
      </c>
      <c r="C17" s="13" t="s">
        <v>508</v>
      </c>
      <c r="D17" s="13" t="s">
        <v>493</v>
      </c>
      <c r="E17" s="13" t="s">
        <v>481</v>
      </c>
      <c r="F17" s="13" t="s">
        <v>482</v>
      </c>
    </row>
    <row r="18" spans="1:6">
      <c r="A18" s="13" t="s">
        <v>99</v>
      </c>
      <c r="B18" s="13" t="s">
        <v>550</v>
      </c>
      <c r="C18" s="13" t="s">
        <v>551</v>
      </c>
      <c r="D18" s="13" t="s">
        <v>493</v>
      </c>
      <c r="E18" s="13" t="s">
        <v>481</v>
      </c>
      <c r="F18" s="13" t="s">
        <v>482</v>
      </c>
    </row>
    <row r="19" spans="1:6">
      <c r="A19" s="13" t="s">
        <v>267</v>
      </c>
      <c r="B19" s="13" t="s">
        <v>595</v>
      </c>
      <c r="C19" s="13" t="s">
        <v>596</v>
      </c>
      <c r="D19" s="13" t="s">
        <v>496</v>
      </c>
      <c r="E19" s="13" t="s">
        <v>481</v>
      </c>
      <c r="F19" s="13" t="s">
        <v>482</v>
      </c>
    </row>
    <row r="20" spans="1:6">
      <c r="A20" s="13" t="s">
        <v>324</v>
      </c>
      <c r="B20" s="13" t="s">
        <v>595</v>
      </c>
      <c r="C20" s="13" t="s">
        <v>596</v>
      </c>
      <c r="D20" s="13" t="s">
        <v>496</v>
      </c>
      <c r="E20" s="13" t="s">
        <v>481</v>
      </c>
      <c r="F20" s="13" t="s">
        <v>482</v>
      </c>
    </row>
    <row r="21" spans="1:6">
      <c r="A21" s="13" t="s">
        <v>239</v>
      </c>
      <c r="B21" s="13" t="s">
        <v>577</v>
      </c>
      <c r="C21" s="13" t="s">
        <v>578</v>
      </c>
      <c r="D21" s="13" t="s">
        <v>579</v>
      </c>
      <c r="E21" s="13" t="s">
        <v>481</v>
      </c>
      <c r="F21" s="13" t="s">
        <v>482</v>
      </c>
    </row>
    <row r="22" spans="1:6">
      <c r="A22" s="13" t="s">
        <v>326</v>
      </c>
      <c r="B22" s="13" t="s">
        <v>572</v>
      </c>
      <c r="C22" s="13" t="s">
        <v>573</v>
      </c>
      <c r="D22" s="13" t="s">
        <v>493</v>
      </c>
      <c r="E22" s="13" t="s">
        <v>481</v>
      </c>
      <c r="F22" s="13" t="s">
        <v>482</v>
      </c>
    </row>
    <row r="23" spans="1:6">
      <c r="A23" s="13" t="s">
        <v>184</v>
      </c>
      <c r="B23" s="13" t="s">
        <v>582</v>
      </c>
      <c r="C23" s="13" t="s">
        <v>495</v>
      </c>
      <c r="D23" s="13" t="s">
        <v>496</v>
      </c>
      <c r="E23" s="13" t="s">
        <v>481</v>
      </c>
      <c r="F23" s="13" t="s">
        <v>482</v>
      </c>
    </row>
    <row r="24" spans="1:6">
      <c r="A24" s="13" t="s">
        <v>148</v>
      </c>
      <c r="B24" s="13" t="s">
        <v>564</v>
      </c>
      <c r="C24" s="13" t="s">
        <v>513</v>
      </c>
      <c r="D24" s="13" t="s">
        <v>493</v>
      </c>
      <c r="E24" s="13" t="s">
        <v>481</v>
      </c>
      <c r="F24" s="13" t="s">
        <v>482</v>
      </c>
    </row>
    <row r="25" spans="1:6">
      <c r="A25" t="s">
        <v>331</v>
      </c>
      <c r="B25" t="s">
        <v>626</v>
      </c>
      <c r="C25" s="13" t="s">
        <v>627</v>
      </c>
      <c r="D25" t="s">
        <v>628</v>
      </c>
      <c r="E25" s="13" t="s">
        <v>481</v>
      </c>
      <c r="F25" s="13" t="s">
        <v>482</v>
      </c>
    </row>
    <row r="26" spans="1:6">
      <c r="A26" s="13" t="s">
        <v>72</v>
      </c>
      <c r="B26" s="13" t="s">
        <v>570</v>
      </c>
      <c r="C26" s="13" t="s">
        <v>571</v>
      </c>
      <c r="D26" s="13" t="s">
        <v>493</v>
      </c>
      <c r="E26" s="13" t="s">
        <v>481</v>
      </c>
      <c r="F26" s="13" t="s">
        <v>482</v>
      </c>
    </row>
    <row r="27" spans="1:6">
      <c r="A27" s="13" t="s">
        <v>333</v>
      </c>
      <c r="B27" s="13" t="s">
        <v>592</v>
      </c>
      <c r="C27" s="13" t="s">
        <v>591</v>
      </c>
      <c r="D27" s="13" t="s">
        <v>496</v>
      </c>
      <c r="E27" s="13" t="s">
        <v>481</v>
      </c>
      <c r="F27" s="13" t="s">
        <v>482</v>
      </c>
    </row>
    <row r="28" spans="1:6">
      <c r="A28" s="13" t="s">
        <v>247</v>
      </c>
      <c r="B28" s="13" t="s">
        <v>583</v>
      </c>
      <c r="C28" s="13" t="s">
        <v>495</v>
      </c>
      <c r="D28" s="13" t="s">
        <v>496</v>
      </c>
      <c r="E28" s="13" t="s">
        <v>481</v>
      </c>
      <c r="F28" s="13" t="s">
        <v>482</v>
      </c>
    </row>
    <row r="29" spans="1:6">
      <c r="A29" s="13" t="s">
        <v>41</v>
      </c>
      <c r="B29" s="13" t="s">
        <v>597</v>
      </c>
      <c r="C29" s="13" t="s">
        <v>596</v>
      </c>
      <c r="D29" s="13" t="s">
        <v>496</v>
      </c>
      <c r="E29" s="13" t="s">
        <v>481</v>
      </c>
      <c r="F29" s="13" t="s">
        <v>482</v>
      </c>
    </row>
    <row r="30" spans="1:6">
      <c r="A30" s="13" t="s">
        <v>97</v>
      </c>
      <c r="B30" s="13" t="s">
        <v>554</v>
      </c>
      <c r="C30" s="13" t="s">
        <v>501</v>
      </c>
      <c r="D30" s="13" t="s">
        <v>493</v>
      </c>
      <c r="E30" s="13" t="s">
        <v>481</v>
      </c>
      <c r="F30" s="13" t="s">
        <v>482</v>
      </c>
    </row>
    <row r="31" spans="1:6">
      <c r="A31" s="13" t="s">
        <v>335</v>
      </c>
      <c r="B31" s="13" t="s">
        <v>554</v>
      </c>
      <c r="C31" s="13" t="s">
        <v>501</v>
      </c>
      <c r="D31" s="13" t="s">
        <v>493</v>
      </c>
      <c r="E31" s="13" t="s">
        <v>481</v>
      </c>
      <c r="F31" s="13" t="s">
        <v>482</v>
      </c>
    </row>
    <row r="32" spans="1:6">
      <c r="A32" s="13" t="s">
        <v>337</v>
      </c>
      <c r="B32" s="13" t="s">
        <v>554</v>
      </c>
      <c r="C32" s="13" t="s">
        <v>501</v>
      </c>
      <c r="D32" s="13" t="s">
        <v>493</v>
      </c>
      <c r="E32" s="13" t="s">
        <v>481</v>
      </c>
      <c r="F32" s="13" t="s">
        <v>482</v>
      </c>
    </row>
    <row r="33" spans="1:6">
      <c r="A33" s="13" t="s">
        <v>339</v>
      </c>
      <c r="B33" s="13" t="s">
        <v>554</v>
      </c>
      <c r="C33" s="13" t="s">
        <v>501</v>
      </c>
      <c r="D33" s="13" t="s">
        <v>493</v>
      </c>
      <c r="E33" s="13" t="s">
        <v>481</v>
      </c>
      <c r="F33" s="13" t="s">
        <v>482</v>
      </c>
    </row>
    <row r="34" spans="1:6">
      <c r="A34" s="13" t="s">
        <v>341</v>
      </c>
      <c r="B34" s="13" t="s">
        <v>554</v>
      </c>
      <c r="C34" s="13" t="s">
        <v>501</v>
      </c>
      <c r="D34" s="13" t="s">
        <v>493</v>
      </c>
      <c r="E34" s="13" t="s">
        <v>481</v>
      </c>
      <c r="F34" s="13" t="s">
        <v>482</v>
      </c>
    </row>
    <row r="35" spans="1:6">
      <c r="A35" s="13" t="s">
        <v>343</v>
      </c>
      <c r="B35" s="13" t="s">
        <v>606</v>
      </c>
      <c r="C35" s="13" t="s">
        <v>599</v>
      </c>
      <c r="D35" s="13" t="s">
        <v>600</v>
      </c>
      <c r="E35" s="13" t="s">
        <v>601</v>
      </c>
      <c r="F35" s="13" t="s">
        <v>482</v>
      </c>
    </row>
    <row r="36" spans="1:6">
      <c r="A36" s="13" t="s">
        <v>162</v>
      </c>
      <c r="B36" s="13" t="s">
        <v>567</v>
      </c>
      <c r="C36" s="13" t="s">
        <v>542</v>
      </c>
      <c r="D36" s="13" t="s">
        <v>493</v>
      </c>
      <c r="E36" s="13" t="s">
        <v>481</v>
      </c>
      <c r="F36" s="13" t="s">
        <v>482</v>
      </c>
    </row>
    <row r="37" spans="1:6">
      <c r="A37" s="13" t="s">
        <v>345</v>
      </c>
      <c r="B37" s="13" t="s">
        <v>561</v>
      </c>
      <c r="C37" s="13" t="s">
        <v>562</v>
      </c>
      <c r="D37" s="13" t="s">
        <v>493</v>
      </c>
      <c r="E37" s="13" t="s">
        <v>481</v>
      </c>
      <c r="F37" s="13" t="s">
        <v>482</v>
      </c>
    </row>
    <row r="38" spans="1:6">
      <c r="A38" s="13" t="s">
        <v>66</v>
      </c>
      <c r="B38" s="13" t="s">
        <v>557</v>
      </c>
      <c r="C38" s="13" t="s">
        <v>505</v>
      </c>
      <c r="D38" s="13" t="s">
        <v>493</v>
      </c>
      <c r="E38" s="13" t="s">
        <v>481</v>
      </c>
      <c r="F38" s="13" t="s">
        <v>482</v>
      </c>
    </row>
    <row r="39" spans="1:6">
      <c r="A39" t="s">
        <v>347</v>
      </c>
      <c r="B39" t="s">
        <v>629</v>
      </c>
      <c r="C39" s="13" t="s">
        <v>630</v>
      </c>
      <c r="D39" t="s">
        <v>631</v>
      </c>
      <c r="E39" s="13" t="s">
        <v>481</v>
      </c>
      <c r="F39" s="13" t="s">
        <v>482</v>
      </c>
    </row>
    <row r="40" spans="1:6">
      <c r="A40" s="13" t="s">
        <v>255</v>
      </c>
      <c r="B40" s="13" t="s">
        <v>587</v>
      </c>
      <c r="C40" s="13" t="s">
        <v>588</v>
      </c>
      <c r="D40" s="13" t="s">
        <v>496</v>
      </c>
      <c r="E40" s="13" t="s">
        <v>481</v>
      </c>
      <c r="F40" s="13" t="s">
        <v>482</v>
      </c>
    </row>
    <row r="41" spans="1:6">
      <c r="A41" s="13" t="s">
        <v>105</v>
      </c>
      <c r="B41" s="13" t="s">
        <v>565</v>
      </c>
      <c r="C41" s="13" t="s">
        <v>530</v>
      </c>
      <c r="D41" s="13" t="s">
        <v>493</v>
      </c>
      <c r="E41" s="13" t="s">
        <v>481</v>
      </c>
      <c r="F41" s="13" t="s">
        <v>482</v>
      </c>
    </row>
    <row r="42" spans="1:6">
      <c r="A42" s="13" t="s">
        <v>57</v>
      </c>
      <c r="B42" s="13" t="s">
        <v>558</v>
      </c>
      <c r="C42" s="13" t="s">
        <v>559</v>
      </c>
      <c r="D42" s="13" t="s">
        <v>493</v>
      </c>
      <c r="E42" s="13" t="s">
        <v>481</v>
      </c>
      <c r="F42" s="13" t="s">
        <v>482</v>
      </c>
    </row>
    <row r="43" spans="1:6">
      <c r="A43" s="13" t="s">
        <v>157</v>
      </c>
      <c r="B43" s="13" t="s">
        <v>560</v>
      </c>
      <c r="C43" s="13" t="s">
        <v>559</v>
      </c>
      <c r="D43" s="13" t="s">
        <v>493</v>
      </c>
      <c r="E43" s="13" t="s">
        <v>481</v>
      </c>
      <c r="F43" s="13" t="s">
        <v>482</v>
      </c>
    </row>
    <row r="44" spans="1:6">
      <c r="A44" s="13" t="s">
        <v>349</v>
      </c>
      <c r="B44" s="13" t="s">
        <v>549</v>
      </c>
      <c r="C44" s="13" t="s">
        <v>492</v>
      </c>
      <c r="D44" s="13" t="s">
        <v>493</v>
      </c>
      <c r="E44" s="13" t="s">
        <v>481</v>
      </c>
      <c r="F44" s="13" t="s">
        <v>482</v>
      </c>
    </row>
    <row r="45" spans="1:6">
      <c r="A45" s="14" t="s">
        <v>351</v>
      </c>
      <c r="B45" t="s">
        <v>619</v>
      </c>
      <c r="C45" s="13" t="s">
        <v>611</v>
      </c>
      <c r="D45" s="13" t="s">
        <v>612</v>
      </c>
      <c r="E45" s="13" t="s">
        <v>601</v>
      </c>
      <c r="F45" s="13" t="s">
        <v>482</v>
      </c>
    </row>
    <row r="46" spans="1:6">
      <c r="A46" s="13" t="s">
        <v>353</v>
      </c>
      <c r="B46" s="13" t="s">
        <v>568</v>
      </c>
      <c r="C46" s="13" t="s">
        <v>542</v>
      </c>
      <c r="D46" s="13" t="s">
        <v>493</v>
      </c>
      <c r="E46" s="13" t="s">
        <v>481</v>
      </c>
      <c r="F46" s="13" t="s">
        <v>482</v>
      </c>
    </row>
    <row r="47" spans="1:6">
      <c r="A47" s="13" t="s">
        <v>118</v>
      </c>
      <c r="B47" s="13" t="s">
        <v>589</v>
      </c>
      <c r="C47" s="13" t="s">
        <v>588</v>
      </c>
      <c r="D47" s="13" t="s">
        <v>496</v>
      </c>
      <c r="E47" s="13" t="s">
        <v>481</v>
      </c>
      <c r="F47" s="13" t="s">
        <v>482</v>
      </c>
    </row>
    <row r="48" spans="1:6">
      <c r="A48" s="13" t="s">
        <v>243</v>
      </c>
      <c r="B48" s="13" t="s">
        <v>589</v>
      </c>
      <c r="C48" s="13" t="s">
        <v>588</v>
      </c>
      <c r="D48" s="13" t="s">
        <v>496</v>
      </c>
      <c r="E48" s="13" t="s">
        <v>481</v>
      </c>
      <c r="F48" s="13" t="s">
        <v>482</v>
      </c>
    </row>
    <row r="49" spans="1:6">
      <c r="A49" s="14" t="s">
        <v>120</v>
      </c>
      <c r="B49" t="s">
        <v>616</v>
      </c>
      <c r="C49" s="13" t="s">
        <v>479</v>
      </c>
      <c r="D49" s="13" t="s">
        <v>480</v>
      </c>
      <c r="E49" s="13" t="s">
        <v>481</v>
      </c>
      <c r="F49" s="13" t="s">
        <v>482</v>
      </c>
    </row>
    <row r="50" spans="1:6">
      <c r="A50" s="14" t="s">
        <v>176</v>
      </c>
      <c r="B50" t="s">
        <v>617</v>
      </c>
      <c r="C50" s="13" t="s">
        <v>618</v>
      </c>
      <c r="D50" s="13" t="s">
        <v>493</v>
      </c>
      <c r="E50" s="13" t="s">
        <v>481</v>
      </c>
      <c r="F50" s="13" t="s">
        <v>482</v>
      </c>
    </row>
    <row r="51" spans="1:6">
      <c r="A51" s="13" t="s">
        <v>355</v>
      </c>
      <c r="B51" s="13" t="s">
        <v>553</v>
      </c>
      <c r="C51" s="13" t="s">
        <v>501</v>
      </c>
      <c r="D51" s="13" t="s">
        <v>493</v>
      </c>
      <c r="E51" s="13" t="s">
        <v>481</v>
      </c>
      <c r="F51" s="13" t="s">
        <v>482</v>
      </c>
    </row>
    <row r="52" spans="1:6">
      <c r="A52" s="13" t="s">
        <v>216</v>
      </c>
      <c r="B52" s="13" t="s">
        <v>569</v>
      </c>
      <c r="C52" s="13" t="s">
        <v>542</v>
      </c>
      <c r="D52" s="13" t="s">
        <v>493</v>
      </c>
      <c r="E52" s="13" t="s">
        <v>481</v>
      </c>
      <c r="F52" s="13" t="s">
        <v>482</v>
      </c>
    </row>
    <row r="53" spans="1:6">
      <c r="A53" s="13" t="s">
        <v>151</v>
      </c>
      <c r="B53" s="13" t="s">
        <v>580</v>
      </c>
      <c r="C53" s="13" t="s">
        <v>581</v>
      </c>
      <c r="D53" s="13" t="s">
        <v>579</v>
      </c>
      <c r="E53" s="13" t="s">
        <v>481</v>
      </c>
      <c r="F53" s="13" t="s">
        <v>482</v>
      </c>
    </row>
    <row r="54" spans="1:6">
      <c r="A54" s="13" t="s">
        <v>359</v>
      </c>
      <c r="B54" s="13" t="s">
        <v>602</v>
      </c>
      <c r="C54" s="13" t="s">
        <v>599</v>
      </c>
      <c r="D54" s="13" t="s">
        <v>600</v>
      </c>
      <c r="E54" s="13" t="s">
        <v>601</v>
      </c>
      <c r="F54" s="13" t="s">
        <v>482</v>
      </c>
    </row>
    <row r="55" spans="1:6">
      <c r="A55" s="14" t="s">
        <v>250</v>
      </c>
      <c r="B55" s="14" t="s">
        <v>632</v>
      </c>
      <c r="C55" s="13" t="s">
        <v>633</v>
      </c>
      <c r="D55" s="13" t="s">
        <v>609</v>
      </c>
      <c r="E55" s="13" t="s">
        <v>601</v>
      </c>
      <c r="F55" s="13" t="s">
        <v>482</v>
      </c>
    </row>
    <row r="56" spans="1:6">
      <c r="A56" s="13" t="s">
        <v>130</v>
      </c>
      <c r="B56" s="13" t="s">
        <v>500</v>
      </c>
      <c r="C56" s="13" t="s">
        <v>501</v>
      </c>
      <c r="D56" s="13" t="s">
        <v>493</v>
      </c>
      <c r="E56" s="13" t="s">
        <v>481</v>
      </c>
      <c r="F56" s="13" t="s">
        <v>482</v>
      </c>
    </row>
    <row r="57" spans="1:6">
      <c r="A57" s="13" t="s">
        <v>361</v>
      </c>
      <c r="B57" s="13" t="s">
        <v>483</v>
      </c>
      <c r="C57" s="13" t="s">
        <v>479</v>
      </c>
      <c r="D57" s="13" t="s">
        <v>480</v>
      </c>
      <c r="E57" s="13" t="s">
        <v>481</v>
      </c>
      <c r="F57" s="13" t="s">
        <v>482</v>
      </c>
    </row>
    <row r="58" spans="1:6">
      <c r="A58" s="13" t="s">
        <v>363</v>
      </c>
      <c r="B58" s="13" t="s">
        <v>483</v>
      </c>
      <c r="C58" s="13" t="s">
        <v>479</v>
      </c>
      <c r="D58" s="13" t="s">
        <v>480</v>
      </c>
      <c r="E58" s="13" t="s">
        <v>481</v>
      </c>
      <c r="F58" s="13" t="s">
        <v>482</v>
      </c>
    </row>
    <row r="59" spans="1:6">
      <c r="A59" s="13" t="s">
        <v>365</v>
      </c>
      <c r="B59" s="13" t="s">
        <v>483</v>
      </c>
      <c r="C59" s="13" t="s">
        <v>479</v>
      </c>
      <c r="D59" s="13" t="s">
        <v>480</v>
      </c>
      <c r="E59" s="13" t="s">
        <v>481</v>
      </c>
      <c r="F59" s="13" t="s">
        <v>482</v>
      </c>
    </row>
    <row r="60" spans="1:6">
      <c r="A60" t="s">
        <v>636</v>
      </c>
      <c r="B60" t="s">
        <v>483</v>
      </c>
      <c r="C60" s="13" t="s">
        <v>479</v>
      </c>
      <c r="D60" s="13" t="s">
        <v>480</v>
      </c>
      <c r="E60" s="13" t="s">
        <v>481</v>
      </c>
      <c r="F60" s="13" t="s">
        <v>482</v>
      </c>
    </row>
    <row r="61" spans="1:6">
      <c r="A61" s="13" t="s">
        <v>253</v>
      </c>
      <c r="B61" s="13" t="s">
        <v>507</v>
      </c>
      <c r="C61" s="13" t="s">
        <v>508</v>
      </c>
      <c r="D61" s="13" t="s">
        <v>493</v>
      </c>
      <c r="E61" s="13" t="s">
        <v>481</v>
      </c>
      <c r="F61" s="13" t="s">
        <v>482</v>
      </c>
    </row>
    <row r="62" spans="1:6">
      <c r="A62" s="13" t="s">
        <v>101</v>
      </c>
      <c r="B62" s="13" t="s">
        <v>507</v>
      </c>
      <c r="C62" s="13" t="s">
        <v>508</v>
      </c>
      <c r="D62" s="13" t="s">
        <v>493</v>
      </c>
      <c r="E62" s="13" t="s">
        <v>481</v>
      </c>
      <c r="F62" s="13" t="s">
        <v>482</v>
      </c>
    </row>
    <row r="63" spans="1:6">
      <c r="A63" s="14" t="s">
        <v>189</v>
      </c>
      <c r="B63" s="13" t="s">
        <v>507</v>
      </c>
      <c r="C63" s="13" t="s">
        <v>508</v>
      </c>
      <c r="D63" s="13" t="s">
        <v>493</v>
      </c>
      <c r="E63" s="13" t="s">
        <v>481</v>
      </c>
      <c r="F63" s="13" t="s">
        <v>482</v>
      </c>
    </row>
    <row r="64" spans="1:6">
      <c r="A64" s="13" t="s">
        <v>367</v>
      </c>
      <c r="B64" s="13" t="s">
        <v>507</v>
      </c>
      <c r="C64" s="13" t="s">
        <v>508</v>
      </c>
      <c r="D64" s="13" t="s">
        <v>493</v>
      </c>
      <c r="E64" s="13" t="s">
        <v>481</v>
      </c>
      <c r="F64" s="13" t="s">
        <v>482</v>
      </c>
    </row>
    <row r="65" spans="1:6">
      <c r="A65" s="13" t="s">
        <v>164</v>
      </c>
      <c r="B65" s="13" t="s">
        <v>507</v>
      </c>
      <c r="C65" s="13" t="s">
        <v>508</v>
      </c>
      <c r="D65" s="13" t="s">
        <v>493</v>
      </c>
      <c r="E65" s="13" t="s">
        <v>481</v>
      </c>
      <c r="F65" s="13" t="s">
        <v>482</v>
      </c>
    </row>
    <row r="66" spans="1:6">
      <c r="A66" s="13" t="s">
        <v>369</v>
      </c>
      <c r="B66" s="13" t="s">
        <v>514</v>
      </c>
      <c r="C66" s="13" t="s">
        <v>513</v>
      </c>
      <c r="D66" s="13" t="s">
        <v>493</v>
      </c>
      <c r="E66" s="13" t="s">
        <v>481</v>
      </c>
      <c r="F66" s="13" t="s">
        <v>482</v>
      </c>
    </row>
    <row r="67" spans="1:6">
      <c r="A67" s="13" t="s">
        <v>74</v>
      </c>
      <c r="B67" s="13" t="s">
        <v>514</v>
      </c>
      <c r="C67" s="13" t="s">
        <v>513</v>
      </c>
      <c r="D67" s="13" t="s">
        <v>493</v>
      </c>
      <c r="E67" s="13" t="s">
        <v>481</v>
      </c>
      <c r="F67" s="13" t="s">
        <v>482</v>
      </c>
    </row>
    <row r="68" spans="1:6">
      <c r="A68" s="13" t="s">
        <v>371</v>
      </c>
      <c r="B68" s="13" t="s">
        <v>514</v>
      </c>
      <c r="C68" s="13" t="s">
        <v>513</v>
      </c>
      <c r="D68" s="13" t="s">
        <v>493</v>
      </c>
      <c r="E68" s="13" t="s">
        <v>481</v>
      </c>
      <c r="F68" s="13" t="s">
        <v>482</v>
      </c>
    </row>
    <row r="69" spans="1:6">
      <c r="A69" s="13" t="s">
        <v>180</v>
      </c>
      <c r="B69" s="13" t="s">
        <v>514</v>
      </c>
      <c r="C69" s="13" t="s">
        <v>513</v>
      </c>
      <c r="D69" s="13" t="s">
        <v>493</v>
      </c>
      <c r="E69" s="13" t="s">
        <v>481</v>
      </c>
      <c r="F69" s="13" t="s">
        <v>482</v>
      </c>
    </row>
    <row r="70" spans="1:6">
      <c r="A70" s="14" t="s">
        <v>373</v>
      </c>
      <c r="B70" s="13" t="s">
        <v>514</v>
      </c>
      <c r="C70" s="13" t="s">
        <v>513</v>
      </c>
      <c r="D70" s="13" t="s">
        <v>493</v>
      </c>
      <c r="E70" s="13" t="s">
        <v>481</v>
      </c>
      <c r="F70" s="13" t="s">
        <v>482</v>
      </c>
    </row>
    <row r="71" spans="1:6">
      <c r="A71" s="13" t="s">
        <v>87</v>
      </c>
      <c r="B71" s="13" t="s">
        <v>514</v>
      </c>
      <c r="C71" s="13" t="s">
        <v>513</v>
      </c>
      <c r="D71" s="13" t="s">
        <v>493</v>
      </c>
      <c r="E71" s="13" t="s">
        <v>481</v>
      </c>
      <c r="F71" s="13" t="s">
        <v>482</v>
      </c>
    </row>
    <row r="72" spans="1:6">
      <c r="A72" s="13" t="s">
        <v>166</v>
      </c>
      <c r="B72" s="13" t="s">
        <v>514</v>
      </c>
      <c r="C72" s="13" t="s">
        <v>513</v>
      </c>
      <c r="D72" s="13" t="s">
        <v>493</v>
      </c>
      <c r="E72" s="13" t="s">
        <v>481</v>
      </c>
      <c r="F72" s="13" t="s">
        <v>482</v>
      </c>
    </row>
    <row r="73" spans="1:6">
      <c r="A73" s="13" t="s">
        <v>375</v>
      </c>
      <c r="B73" s="13" t="s">
        <v>533</v>
      </c>
      <c r="C73" s="13" t="s">
        <v>534</v>
      </c>
      <c r="D73" s="13" t="s">
        <v>493</v>
      </c>
      <c r="E73" s="13" t="s">
        <v>481</v>
      </c>
      <c r="F73" s="13" t="s">
        <v>482</v>
      </c>
    </row>
    <row r="74" spans="1:6">
      <c r="A74" s="13" t="s">
        <v>134</v>
      </c>
      <c r="B74" s="13" t="s">
        <v>526</v>
      </c>
      <c r="C74" s="13" t="s">
        <v>527</v>
      </c>
      <c r="D74" s="13" t="s">
        <v>493</v>
      </c>
      <c r="E74" s="13" t="s">
        <v>481</v>
      </c>
      <c r="F74" s="13" t="s">
        <v>482</v>
      </c>
    </row>
    <row r="75" spans="1:6">
      <c r="A75" s="14" t="s">
        <v>126</v>
      </c>
      <c r="B75" s="13" t="s">
        <v>615</v>
      </c>
      <c r="C75" s="13" t="s">
        <v>518</v>
      </c>
      <c r="D75" s="13" t="s">
        <v>493</v>
      </c>
      <c r="E75" s="13" t="s">
        <v>481</v>
      </c>
      <c r="F75" s="13" t="s">
        <v>482</v>
      </c>
    </row>
    <row r="76" spans="1:6">
      <c r="A76" s="13" t="s">
        <v>60</v>
      </c>
      <c r="B76" s="13" t="s">
        <v>504</v>
      </c>
      <c r="C76" s="13" t="s">
        <v>505</v>
      </c>
      <c r="D76" s="13" t="s">
        <v>493</v>
      </c>
      <c r="E76" s="13" t="s">
        <v>481</v>
      </c>
      <c r="F76" s="13" t="s">
        <v>482</v>
      </c>
    </row>
    <row r="77" spans="1:6">
      <c r="A77" s="13" t="s">
        <v>193</v>
      </c>
      <c r="B77" s="13" t="s">
        <v>509</v>
      </c>
      <c r="C77" s="13" t="s">
        <v>510</v>
      </c>
      <c r="D77" s="13" t="s">
        <v>493</v>
      </c>
      <c r="E77" s="13" t="s">
        <v>481</v>
      </c>
      <c r="F77" s="13" t="s">
        <v>482</v>
      </c>
    </row>
    <row r="78" spans="1:6">
      <c r="A78" s="13" t="s">
        <v>62</v>
      </c>
      <c r="B78" s="13" t="s">
        <v>509</v>
      </c>
      <c r="C78" s="13" t="s">
        <v>510</v>
      </c>
      <c r="D78" s="13" t="s">
        <v>493</v>
      </c>
      <c r="E78" s="13" t="s">
        <v>481</v>
      </c>
      <c r="F78" s="13" t="s">
        <v>482</v>
      </c>
    </row>
    <row r="79" spans="1:6">
      <c r="A79" s="14" t="s">
        <v>511</v>
      </c>
      <c r="B79" s="13" t="s">
        <v>509</v>
      </c>
      <c r="C79" s="13" t="s">
        <v>510</v>
      </c>
      <c r="D79" s="13" t="s">
        <v>493</v>
      </c>
      <c r="E79" s="13" t="s">
        <v>481</v>
      </c>
      <c r="F79" s="13" t="s">
        <v>482</v>
      </c>
    </row>
    <row r="80" spans="1:6">
      <c r="A80" s="13" t="s">
        <v>377</v>
      </c>
      <c r="B80" s="13" t="s">
        <v>517</v>
      </c>
      <c r="C80" s="13" t="s">
        <v>518</v>
      </c>
      <c r="D80" s="13" t="s">
        <v>493</v>
      </c>
      <c r="E80" s="13" t="s">
        <v>481</v>
      </c>
      <c r="F80" s="13" t="s">
        <v>482</v>
      </c>
    </row>
    <row r="81" spans="1:6">
      <c r="A81" s="13" t="s">
        <v>85</v>
      </c>
      <c r="B81" s="13" t="s">
        <v>517</v>
      </c>
      <c r="C81" s="13" t="s">
        <v>518</v>
      </c>
      <c r="D81" s="13" t="s">
        <v>493</v>
      </c>
      <c r="E81" s="13" t="s">
        <v>481</v>
      </c>
      <c r="F81" s="13" t="s">
        <v>482</v>
      </c>
    </row>
    <row r="82" spans="1:6">
      <c r="A82" s="13" t="s">
        <v>195</v>
      </c>
      <c r="B82" s="13" t="s">
        <v>517</v>
      </c>
      <c r="C82" s="13" t="s">
        <v>518</v>
      </c>
      <c r="D82" s="13" t="s">
        <v>493</v>
      </c>
      <c r="E82" s="13" t="s">
        <v>481</v>
      </c>
      <c r="F82" s="13" t="s">
        <v>482</v>
      </c>
    </row>
    <row r="83" spans="1:6">
      <c r="A83" s="13" t="s">
        <v>197</v>
      </c>
      <c r="B83" s="13" t="s">
        <v>517</v>
      </c>
      <c r="C83" s="13" t="s">
        <v>518</v>
      </c>
      <c r="D83" s="13" t="s">
        <v>493</v>
      </c>
      <c r="E83" s="13" t="s">
        <v>481</v>
      </c>
      <c r="F83" s="13" t="s">
        <v>482</v>
      </c>
    </row>
    <row r="84" spans="1:6">
      <c r="A84" s="13" t="s">
        <v>379</v>
      </c>
      <c r="B84" s="13" t="s">
        <v>517</v>
      </c>
      <c r="C84" s="13" t="s">
        <v>518</v>
      </c>
      <c r="D84" s="13" t="s">
        <v>493</v>
      </c>
      <c r="E84" s="13" t="s">
        <v>481</v>
      </c>
      <c r="F84" s="13" t="s">
        <v>482</v>
      </c>
    </row>
    <row r="85" spans="1:6">
      <c r="A85" s="13" t="s">
        <v>45</v>
      </c>
      <c r="B85" s="13" t="s">
        <v>517</v>
      </c>
      <c r="C85" s="13" t="s">
        <v>518</v>
      </c>
      <c r="D85" s="13" t="s">
        <v>493</v>
      </c>
      <c r="E85" s="13" t="s">
        <v>481</v>
      </c>
      <c r="F85" s="13" t="s">
        <v>482</v>
      </c>
    </row>
    <row r="86" spans="1:6">
      <c r="A86" s="13" t="s">
        <v>381</v>
      </c>
      <c r="B86" s="13" t="s">
        <v>517</v>
      </c>
      <c r="C86" s="13" t="s">
        <v>518</v>
      </c>
      <c r="D86" s="13" t="s">
        <v>493</v>
      </c>
      <c r="E86" s="13" t="s">
        <v>481</v>
      </c>
      <c r="F86" s="13" t="s">
        <v>482</v>
      </c>
    </row>
    <row r="87" spans="1:6">
      <c r="A87" s="13" t="s">
        <v>89</v>
      </c>
      <c r="B87" s="13" t="s">
        <v>519</v>
      </c>
      <c r="C87" s="13" t="s">
        <v>520</v>
      </c>
      <c r="D87" s="13" t="s">
        <v>493</v>
      </c>
      <c r="E87" s="13" t="s">
        <v>481</v>
      </c>
      <c r="F87" s="13" t="s">
        <v>482</v>
      </c>
    </row>
    <row r="88" spans="1:6">
      <c r="A88" s="13" t="s">
        <v>383</v>
      </c>
      <c r="B88" s="13" t="s">
        <v>91</v>
      </c>
      <c r="C88" s="13" t="s">
        <v>516</v>
      </c>
      <c r="D88" s="13" t="s">
        <v>493</v>
      </c>
      <c r="E88" s="13" t="s">
        <v>481</v>
      </c>
      <c r="F88" s="13" t="s">
        <v>482</v>
      </c>
    </row>
    <row r="89" spans="1:6">
      <c r="A89" s="13" t="s">
        <v>385</v>
      </c>
      <c r="B89" s="13" t="s">
        <v>494</v>
      </c>
      <c r="C89" s="13" t="s">
        <v>495</v>
      </c>
      <c r="D89" s="13" t="s">
        <v>496</v>
      </c>
      <c r="E89" s="13" t="s">
        <v>481</v>
      </c>
      <c r="F89" s="13" t="s">
        <v>482</v>
      </c>
    </row>
    <row r="90" spans="1:6">
      <c r="A90" s="13" t="s">
        <v>387</v>
      </c>
      <c r="B90" s="13" t="s">
        <v>494</v>
      </c>
      <c r="C90" s="13" t="s">
        <v>495</v>
      </c>
      <c r="D90" s="13" t="s">
        <v>496</v>
      </c>
      <c r="E90" s="13" t="s">
        <v>481</v>
      </c>
      <c r="F90" s="13" t="s">
        <v>482</v>
      </c>
    </row>
    <row r="91" spans="1:6">
      <c r="A91" s="13" t="s">
        <v>136</v>
      </c>
      <c r="B91" s="13" t="s">
        <v>531</v>
      </c>
      <c r="C91" s="13" t="s">
        <v>530</v>
      </c>
      <c r="D91" s="13" t="s">
        <v>493</v>
      </c>
      <c r="E91" s="13" t="s">
        <v>481</v>
      </c>
      <c r="F91" s="13" t="s">
        <v>482</v>
      </c>
    </row>
    <row r="92" spans="1:6">
      <c r="A92" s="13" t="s">
        <v>138</v>
      </c>
      <c r="B92" s="13" t="s">
        <v>531</v>
      </c>
      <c r="C92" s="13" t="s">
        <v>530</v>
      </c>
      <c r="D92" s="13" t="s">
        <v>493</v>
      </c>
      <c r="E92" s="13" t="s">
        <v>481</v>
      </c>
      <c r="F92" s="13" t="s">
        <v>482</v>
      </c>
    </row>
    <row r="93" spans="1:6">
      <c r="A93" s="13" t="s">
        <v>389</v>
      </c>
      <c r="B93" s="13" t="s">
        <v>488</v>
      </c>
      <c r="C93" s="13" t="s">
        <v>489</v>
      </c>
      <c r="D93" s="13" t="s">
        <v>490</v>
      </c>
      <c r="E93" s="13" t="s">
        <v>481</v>
      </c>
      <c r="F93" s="13" t="s">
        <v>482</v>
      </c>
    </row>
    <row r="94" spans="1:6">
      <c r="A94" s="13" t="s">
        <v>391</v>
      </c>
      <c r="B94" s="13" t="s">
        <v>521</v>
      </c>
      <c r="C94" s="13" t="s">
        <v>522</v>
      </c>
      <c r="D94" s="13" t="s">
        <v>493</v>
      </c>
      <c r="E94" s="13" t="s">
        <v>481</v>
      </c>
      <c r="F94" s="13" t="s">
        <v>482</v>
      </c>
    </row>
    <row r="95" spans="1:6">
      <c r="A95" s="13" t="s">
        <v>124</v>
      </c>
      <c r="B95" s="13" t="s">
        <v>478</v>
      </c>
      <c r="C95" s="13" t="s">
        <v>479</v>
      </c>
      <c r="D95" s="13" t="s">
        <v>480</v>
      </c>
      <c r="E95" s="13" t="s">
        <v>481</v>
      </c>
      <c r="F95" s="13" t="s">
        <v>482</v>
      </c>
    </row>
    <row r="96" spans="1:6">
      <c r="A96" s="13" t="s">
        <v>395</v>
      </c>
      <c r="B96" s="13" t="s">
        <v>541</v>
      </c>
      <c r="C96" s="13" t="s">
        <v>542</v>
      </c>
      <c r="D96" s="13" t="s">
        <v>493</v>
      </c>
      <c r="E96" s="13" t="s">
        <v>481</v>
      </c>
      <c r="F96" s="13" t="s">
        <v>482</v>
      </c>
    </row>
    <row r="97" spans="1:6">
      <c r="A97" s="13" t="s">
        <v>218</v>
      </c>
      <c r="B97" s="13" t="s">
        <v>484</v>
      </c>
      <c r="C97" s="13" t="s">
        <v>485</v>
      </c>
      <c r="D97" s="13" t="s">
        <v>486</v>
      </c>
      <c r="E97" s="13" t="s">
        <v>481</v>
      </c>
      <c r="F97" s="13" t="s">
        <v>482</v>
      </c>
    </row>
    <row r="98" spans="1:6">
      <c r="A98" t="s">
        <v>204</v>
      </c>
      <c r="B98" t="s">
        <v>484</v>
      </c>
      <c r="C98" s="13" t="s">
        <v>485</v>
      </c>
      <c r="D98" s="13" t="s">
        <v>486</v>
      </c>
      <c r="E98" s="13" t="s">
        <v>481</v>
      </c>
      <c r="F98" s="13" t="s">
        <v>482</v>
      </c>
    </row>
    <row r="99" spans="1:6">
      <c r="A99" t="s">
        <v>265</v>
      </c>
      <c r="B99" t="s">
        <v>635</v>
      </c>
      <c r="C99" s="13" t="s">
        <v>536</v>
      </c>
      <c r="D99" s="13" t="s">
        <v>493</v>
      </c>
      <c r="E99" s="13" t="s">
        <v>481</v>
      </c>
      <c r="F99" s="13" t="s">
        <v>482</v>
      </c>
    </row>
    <row r="100" spans="1:6">
      <c r="A100" s="13" t="s">
        <v>397</v>
      </c>
      <c r="B100" s="13" t="s">
        <v>512</v>
      </c>
      <c r="C100" s="13" t="s">
        <v>513</v>
      </c>
      <c r="D100" s="13" t="s">
        <v>493</v>
      </c>
      <c r="E100" s="13" t="s">
        <v>481</v>
      </c>
      <c r="F100" s="13" t="s">
        <v>482</v>
      </c>
    </row>
    <row r="101" spans="1:6">
      <c r="A101" s="13" t="s">
        <v>78</v>
      </c>
      <c r="B101" s="13" t="s">
        <v>537</v>
      </c>
      <c r="C101" s="13" t="s">
        <v>538</v>
      </c>
      <c r="D101" s="13" t="s">
        <v>493</v>
      </c>
      <c r="E101" s="13" t="s">
        <v>481</v>
      </c>
      <c r="F101" s="13" t="s">
        <v>482</v>
      </c>
    </row>
    <row r="102" spans="1:6">
      <c r="A102" s="13" t="s">
        <v>48</v>
      </c>
      <c r="B102" s="13" t="s">
        <v>499</v>
      </c>
      <c r="C102" s="13" t="s">
        <v>498</v>
      </c>
      <c r="D102" s="13" t="s">
        <v>493</v>
      </c>
      <c r="E102" s="13" t="s">
        <v>481</v>
      </c>
      <c r="F102" s="13" t="s">
        <v>482</v>
      </c>
    </row>
    <row r="103" spans="1:6">
      <c r="A103" s="13" t="s">
        <v>399</v>
      </c>
      <c r="B103" s="13" t="s">
        <v>593</v>
      </c>
      <c r="C103" s="13" t="s">
        <v>594</v>
      </c>
      <c r="D103" s="13" t="s">
        <v>496</v>
      </c>
      <c r="E103" s="13" t="s">
        <v>481</v>
      </c>
      <c r="F103" s="13" t="s">
        <v>482</v>
      </c>
    </row>
    <row r="104" spans="1:6">
      <c r="A104" s="13" t="s">
        <v>220</v>
      </c>
      <c r="B104" s="13" t="s">
        <v>543</v>
      </c>
      <c r="C104" s="13" t="s">
        <v>542</v>
      </c>
      <c r="D104" s="13" t="s">
        <v>493</v>
      </c>
      <c r="E104" s="13" t="s">
        <v>481</v>
      </c>
      <c r="F104" s="13" t="s">
        <v>482</v>
      </c>
    </row>
    <row r="105" spans="1:6">
      <c r="A105" s="13" t="s">
        <v>93</v>
      </c>
      <c r="B105" s="13" t="s">
        <v>497</v>
      </c>
      <c r="C105" s="13" t="s">
        <v>498</v>
      </c>
      <c r="D105" s="13" t="s">
        <v>493</v>
      </c>
      <c r="E105" s="13" t="s">
        <v>481</v>
      </c>
      <c r="F105" s="13" t="s">
        <v>482</v>
      </c>
    </row>
    <row r="106" spans="1:6">
      <c r="A106" s="13" t="s">
        <v>109</v>
      </c>
      <c r="B106" s="13" t="s">
        <v>528</v>
      </c>
      <c r="C106" s="13" t="s">
        <v>527</v>
      </c>
      <c r="D106" s="13" t="s">
        <v>493</v>
      </c>
      <c r="E106" s="13" t="s">
        <v>481</v>
      </c>
      <c r="F106" s="13" t="s">
        <v>482</v>
      </c>
    </row>
    <row r="107" spans="1:6">
      <c r="A107" s="13" t="s">
        <v>261</v>
      </c>
      <c r="B107" s="13" t="s">
        <v>491</v>
      </c>
      <c r="C107" s="13" t="s">
        <v>492</v>
      </c>
      <c r="D107" s="13" t="s">
        <v>493</v>
      </c>
      <c r="E107" s="13" t="s">
        <v>481</v>
      </c>
      <c r="F107" s="13" t="s">
        <v>482</v>
      </c>
    </row>
    <row r="108" spans="1:6">
      <c r="A108" s="13" t="s">
        <v>403</v>
      </c>
      <c r="B108" s="13" t="s">
        <v>491</v>
      </c>
      <c r="C108" s="13" t="s">
        <v>492</v>
      </c>
      <c r="D108" s="13" t="s">
        <v>493</v>
      </c>
      <c r="E108" s="13" t="s">
        <v>481</v>
      </c>
      <c r="F108" s="13" t="s">
        <v>482</v>
      </c>
    </row>
    <row r="109" spans="1:6">
      <c r="A109" s="13" t="s">
        <v>405</v>
      </c>
      <c r="B109" s="13" t="s">
        <v>506</v>
      </c>
      <c r="C109" s="13" t="s">
        <v>505</v>
      </c>
      <c r="D109" s="13" t="s">
        <v>493</v>
      </c>
      <c r="E109" s="13" t="s">
        <v>481</v>
      </c>
      <c r="F109" s="13" t="s">
        <v>482</v>
      </c>
    </row>
    <row r="110" spans="1:6">
      <c r="A110" s="13" t="s">
        <v>64</v>
      </c>
      <c r="B110" s="13" t="s">
        <v>584</v>
      </c>
      <c r="C110" s="13" t="s">
        <v>495</v>
      </c>
      <c r="D110" s="13" t="s">
        <v>496</v>
      </c>
      <c r="E110" s="13" t="s">
        <v>481</v>
      </c>
      <c r="F110" s="13" t="s">
        <v>482</v>
      </c>
    </row>
    <row r="111" spans="1:6">
      <c r="A111" s="13" t="s">
        <v>407</v>
      </c>
      <c r="B111" s="13" t="s">
        <v>523</v>
      </c>
      <c r="C111" s="13" t="s">
        <v>522</v>
      </c>
      <c r="D111" s="13" t="s">
        <v>493</v>
      </c>
      <c r="E111" s="13" t="s">
        <v>481</v>
      </c>
      <c r="F111" s="13" t="s">
        <v>482</v>
      </c>
    </row>
    <row r="112" spans="1:6">
      <c r="A112" s="13" t="s">
        <v>409</v>
      </c>
      <c r="B112" s="13" t="s">
        <v>607</v>
      </c>
      <c r="C112" s="13" t="s">
        <v>608</v>
      </c>
      <c r="D112" s="13" t="s">
        <v>609</v>
      </c>
      <c r="E112" s="13" t="s">
        <v>601</v>
      </c>
      <c r="F112" s="13" t="s">
        <v>482</v>
      </c>
    </row>
    <row r="113" spans="1:6">
      <c r="A113" s="13" t="s">
        <v>51</v>
      </c>
      <c r="B113" s="13" t="s">
        <v>544</v>
      </c>
      <c r="C113" s="13" t="s">
        <v>542</v>
      </c>
      <c r="D113" s="13" t="s">
        <v>493</v>
      </c>
      <c r="E113" s="13" t="s">
        <v>481</v>
      </c>
      <c r="F113" s="13" t="s">
        <v>482</v>
      </c>
    </row>
    <row r="114" spans="1:6">
      <c r="A114" s="13" t="s">
        <v>411</v>
      </c>
      <c r="B114" s="13" t="s">
        <v>544</v>
      </c>
      <c r="C114" s="13" t="s">
        <v>542</v>
      </c>
      <c r="D114" s="13" t="s">
        <v>493</v>
      </c>
      <c r="E114" s="13" t="s">
        <v>481</v>
      </c>
      <c r="F114" s="13" t="s">
        <v>482</v>
      </c>
    </row>
    <row r="115" spans="1:6">
      <c r="A115" s="13" t="s">
        <v>81</v>
      </c>
      <c r="B115" s="13" t="s">
        <v>487</v>
      </c>
      <c r="C115" s="13" t="s">
        <v>485</v>
      </c>
      <c r="D115" s="13" t="s">
        <v>486</v>
      </c>
      <c r="E115" s="13" t="s">
        <v>481</v>
      </c>
      <c r="F115" s="13" t="s">
        <v>482</v>
      </c>
    </row>
    <row r="116" spans="1:6">
      <c r="A116" s="13" t="s">
        <v>413</v>
      </c>
      <c r="B116" s="13" t="s">
        <v>535</v>
      </c>
      <c r="C116" s="13" t="s">
        <v>536</v>
      </c>
      <c r="D116" s="13" t="s">
        <v>493</v>
      </c>
      <c r="E116" s="13" t="s">
        <v>481</v>
      </c>
      <c r="F116" s="13" t="s">
        <v>482</v>
      </c>
    </row>
    <row r="117" spans="1:6">
      <c r="A117" s="13" t="s">
        <v>68</v>
      </c>
      <c r="B117" s="13" t="s">
        <v>535</v>
      </c>
      <c r="C117" s="13" t="s">
        <v>536</v>
      </c>
      <c r="D117" s="13" t="s">
        <v>493</v>
      </c>
      <c r="E117" s="13" t="s">
        <v>481</v>
      </c>
      <c r="F117" s="13" t="s">
        <v>482</v>
      </c>
    </row>
    <row r="118" spans="1:6">
      <c r="A118" s="13" t="s">
        <v>112</v>
      </c>
      <c r="B118" s="13" t="s">
        <v>535</v>
      </c>
      <c r="C118" s="13" t="s">
        <v>536</v>
      </c>
      <c r="D118" s="13" t="s">
        <v>493</v>
      </c>
      <c r="E118" s="13" t="s">
        <v>481</v>
      </c>
      <c r="F118" s="13" t="s">
        <v>482</v>
      </c>
    </row>
    <row r="119" spans="1:6">
      <c r="A119" s="13" t="s">
        <v>114</v>
      </c>
      <c r="B119" s="13" t="s">
        <v>535</v>
      </c>
      <c r="C119" s="13" t="s">
        <v>536</v>
      </c>
      <c r="D119" s="13" t="s">
        <v>493</v>
      </c>
      <c r="E119" s="13" t="s">
        <v>481</v>
      </c>
      <c r="F119" s="13" t="s">
        <v>482</v>
      </c>
    </row>
    <row r="120" spans="1:6">
      <c r="A120" s="13" t="s">
        <v>116</v>
      </c>
      <c r="B120" s="13" t="s">
        <v>574</v>
      </c>
      <c r="C120" s="13" t="s">
        <v>575</v>
      </c>
      <c r="D120" s="13" t="s">
        <v>576</v>
      </c>
      <c r="E120" s="13" t="s">
        <v>481</v>
      </c>
      <c r="F120" s="13" t="s">
        <v>482</v>
      </c>
    </row>
    <row r="121" spans="1:6">
      <c r="A121" s="14" t="s">
        <v>415</v>
      </c>
      <c r="B121" s="13" t="s">
        <v>574</v>
      </c>
      <c r="C121" s="13" t="s">
        <v>575</v>
      </c>
      <c r="D121" s="13" t="s">
        <v>576</v>
      </c>
      <c r="E121" s="13" t="s">
        <v>481</v>
      </c>
      <c r="F121" s="13" t="s">
        <v>482</v>
      </c>
    </row>
    <row r="122" spans="1:6">
      <c r="A122" s="14" t="s">
        <v>417</v>
      </c>
      <c r="B122" s="13" t="s">
        <v>509</v>
      </c>
      <c r="C122" s="13" t="s">
        <v>510</v>
      </c>
      <c r="D122" s="13" t="s">
        <v>493</v>
      </c>
      <c r="E122" s="13" t="s">
        <v>481</v>
      </c>
      <c r="F122" s="13" t="s">
        <v>482</v>
      </c>
    </row>
    <row r="123" spans="1:6">
      <c r="A123" s="13" t="s">
        <v>259</v>
      </c>
      <c r="B123" s="13" t="s">
        <v>502</v>
      </c>
      <c r="C123" s="13" t="s">
        <v>501</v>
      </c>
      <c r="D123" s="13" t="s">
        <v>493</v>
      </c>
      <c r="E123" s="13" t="s">
        <v>481</v>
      </c>
      <c r="F123" s="13" t="s">
        <v>482</v>
      </c>
    </row>
    <row r="124" spans="1:6">
      <c r="A124" s="13" t="s">
        <v>53</v>
      </c>
      <c r="B124" s="13" t="s">
        <v>545</v>
      </c>
      <c r="C124" s="13" t="s">
        <v>542</v>
      </c>
      <c r="D124" s="13" t="s">
        <v>493</v>
      </c>
      <c r="E124" s="13" t="s">
        <v>481</v>
      </c>
      <c r="F124" s="13" t="s">
        <v>482</v>
      </c>
    </row>
    <row r="125" spans="1:6">
      <c r="A125" s="13" t="s">
        <v>419</v>
      </c>
      <c r="B125" s="13" t="s">
        <v>545</v>
      </c>
      <c r="C125" s="13" t="s">
        <v>542</v>
      </c>
      <c r="D125" s="13" t="s">
        <v>493</v>
      </c>
      <c r="E125" s="13" t="s">
        <v>481</v>
      </c>
      <c r="F125" s="13" t="s">
        <v>482</v>
      </c>
    </row>
    <row r="126" spans="1:6">
      <c r="A126" s="15" t="s">
        <v>620</v>
      </c>
      <c r="B126" t="s">
        <v>621</v>
      </c>
      <c r="C126" t="s">
        <v>605</v>
      </c>
      <c r="D126" s="13" t="s">
        <v>600</v>
      </c>
      <c r="E126" s="13" t="s">
        <v>601</v>
      </c>
      <c r="F126" s="13" t="s">
        <v>482</v>
      </c>
    </row>
    <row r="127" spans="1:6">
      <c r="A127" t="s">
        <v>233</v>
      </c>
      <c r="B127" t="s">
        <v>634</v>
      </c>
      <c r="C127" s="13" t="s">
        <v>596</v>
      </c>
      <c r="D127" s="13" t="s">
        <v>496</v>
      </c>
      <c r="E127" s="13" t="s">
        <v>481</v>
      </c>
      <c r="F127" s="13" t="s">
        <v>482</v>
      </c>
    </row>
    <row r="128" spans="1:6">
      <c r="A128" s="13" t="s">
        <v>421</v>
      </c>
      <c r="B128" s="13" t="s">
        <v>524</v>
      </c>
      <c r="C128" s="13" t="s">
        <v>525</v>
      </c>
      <c r="D128" s="13" t="s">
        <v>493</v>
      </c>
      <c r="E128" s="13" t="s">
        <v>481</v>
      </c>
      <c r="F128" s="13" t="s">
        <v>482</v>
      </c>
    </row>
    <row r="129" spans="1:6">
      <c r="A129" s="14" t="s">
        <v>423</v>
      </c>
      <c r="B129" s="13" t="s">
        <v>524</v>
      </c>
      <c r="C129" s="13" t="s">
        <v>622</v>
      </c>
      <c r="D129" s="13" t="s">
        <v>493</v>
      </c>
      <c r="E129" s="13" t="s">
        <v>481</v>
      </c>
      <c r="F129" s="13" t="s">
        <v>482</v>
      </c>
    </row>
    <row r="130" spans="1:6">
      <c r="A130" s="13" t="s">
        <v>603</v>
      </c>
      <c r="B130" s="13" t="s">
        <v>604</v>
      </c>
      <c r="C130" s="13" t="s">
        <v>605</v>
      </c>
      <c r="D130" s="13" t="s">
        <v>600</v>
      </c>
      <c r="E130" s="13" t="s">
        <v>601</v>
      </c>
      <c r="F130" s="13" t="s">
        <v>482</v>
      </c>
    </row>
    <row r="131" spans="1:6">
      <c r="A131" s="13" t="s">
        <v>83</v>
      </c>
      <c r="B131" s="13" t="s">
        <v>532</v>
      </c>
      <c r="C131" s="13" t="s">
        <v>530</v>
      </c>
      <c r="D131" s="13" t="s">
        <v>493</v>
      </c>
      <c r="E131" s="13" t="s">
        <v>481</v>
      </c>
      <c r="F131" s="13" t="s">
        <v>482</v>
      </c>
    </row>
    <row r="132" spans="1:6">
      <c r="A132" s="13" t="s">
        <v>425</v>
      </c>
      <c r="B132" s="13" t="s">
        <v>532</v>
      </c>
      <c r="C132" s="13" t="s">
        <v>530</v>
      </c>
      <c r="D132" s="13" t="s">
        <v>493</v>
      </c>
      <c r="E132" s="13" t="s">
        <v>481</v>
      </c>
      <c r="F132" s="13" t="s">
        <v>482</v>
      </c>
    </row>
    <row r="133" spans="1:6">
      <c r="A133" s="13" t="s">
        <v>427</v>
      </c>
      <c r="B133" s="13" t="s">
        <v>532</v>
      </c>
      <c r="C133" s="13" t="s">
        <v>530</v>
      </c>
      <c r="D133" s="13" t="s">
        <v>493</v>
      </c>
      <c r="E133" s="13" t="s">
        <v>481</v>
      </c>
      <c r="F133" s="13" t="s">
        <v>482</v>
      </c>
    </row>
    <row r="134" spans="1:6">
      <c r="A134" s="14" t="s">
        <v>429</v>
      </c>
      <c r="B134" t="s">
        <v>532</v>
      </c>
      <c r="C134" s="13" t="s">
        <v>530</v>
      </c>
      <c r="D134" s="13" t="s">
        <v>493</v>
      </c>
      <c r="E134" s="13" t="s">
        <v>481</v>
      </c>
      <c r="F134" s="13" t="s">
        <v>482</v>
      </c>
    </row>
    <row r="135" spans="1:6">
      <c r="A135" s="13" t="s">
        <v>70</v>
      </c>
      <c r="B135" s="13" t="s">
        <v>532</v>
      </c>
      <c r="C135" s="13" t="s">
        <v>530</v>
      </c>
      <c r="D135" s="13" t="s">
        <v>493</v>
      </c>
      <c r="E135" s="13" t="s">
        <v>481</v>
      </c>
      <c r="F135" s="13" t="s">
        <v>482</v>
      </c>
    </row>
    <row r="136" spans="1:6">
      <c r="A136" s="13" t="s">
        <v>431</v>
      </c>
      <c r="B136" s="13" t="s">
        <v>532</v>
      </c>
      <c r="C136" s="13" t="s">
        <v>530</v>
      </c>
      <c r="D136" s="13" t="s">
        <v>493</v>
      </c>
      <c r="E136" s="13" t="s">
        <v>481</v>
      </c>
      <c r="F136" s="13" t="s">
        <v>482</v>
      </c>
    </row>
    <row r="137" spans="1:6">
      <c r="A137" s="14" t="s">
        <v>624</v>
      </c>
      <c r="B137" t="s">
        <v>625</v>
      </c>
      <c r="C137" s="13" t="s">
        <v>513</v>
      </c>
      <c r="D137" s="13" t="s">
        <v>493</v>
      </c>
      <c r="E137" s="13" t="s">
        <v>481</v>
      </c>
      <c r="F137" s="13" t="s">
        <v>482</v>
      </c>
    </row>
    <row r="138" spans="1:6">
      <c r="A138" s="13" t="s">
        <v>76</v>
      </c>
      <c r="B138" s="13" t="s">
        <v>585</v>
      </c>
      <c r="C138" s="13" t="s">
        <v>495</v>
      </c>
      <c r="D138" s="13" t="s">
        <v>496</v>
      </c>
      <c r="E138" s="13" t="s">
        <v>481</v>
      </c>
      <c r="F138" s="13" t="s">
        <v>482</v>
      </c>
    </row>
    <row r="139" spans="1:6">
      <c r="A139" s="13" t="s">
        <v>434</v>
      </c>
      <c r="B139" s="13" t="s">
        <v>610</v>
      </c>
      <c r="C139" s="13" t="s">
        <v>611</v>
      </c>
      <c r="D139" s="13" t="s">
        <v>612</v>
      </c>
      <c r="E139" s="13" t="s">
        <v>601</v>
      </c>
      <c r="F139" s="13" t="s">
        <v>482</v>
      </c>
    </row>
    <row r="140" spans="1:6">
      <c r="A140" s="13" t="s">
        <v>436</v>
      </c>
      <c r="B140" s="13" t="s">
        <v>515</v>
      </c>
      <c r="C140" s="13" t="s">
        <v>513</v>
      </c>
      <c r="D140" s="13" t="s">
        <v>493</v>
      </c>
      <c r="E140" s="13" t="s">
        <v>481</v>
      </c>
      <c r="F140" s="13" t="s">
        <v>482</v>
      </c>
    </row>
    <row r="141" spans="1:6">
      <c r="A141" s="13" t="s">
        <v>103</v>
      </c>
      <c r="B141" s="13" t="s">
        <v>515</v>
      </c>
      <c r="C141" s="13" t="s">
        <v>513</v>
      </c>
      <c r="D141" s="13" t="s">
        <v>493</v>
      </c>
      <c r="E141" s="13" t="s">
        <v>481</v>
      </c>
      <c r="F141" s="13" t="s">
        <v>482</v>
      </c>
    </row>
    <row r="142" spans="1:6">
      <c r="A142" s="13" t="s">
        <v>438</v>
      </c>
      <c r="B142" s="13" t="s">
        <v>539</v>
      </c>
      <c r="C142" s="13" t="s">
        <v>540</v>
      </c>
      <c r="D142" s="13" t="s">
        <v>493</v>
      </c>
      <c r="E142" s="13" t="s">
        <v>481</v>
      </c>
      <c r="F142" s="13" t="s">
        <v>482</v>
      </c>
    </row>
    <row r="143" spans="1:6">
      <c r="A143" t="s">
        <v>440</v>
      </c>
      <c r="B143" t="s">
        <v>623</v>
      </c>
      <c r="C143" s="13" t="s">
        <v>501</v>
      </c>
      <c r="D143" s="13" t="s">
        <v>493</v>
      </c>
      <c r="E143" s="13" t="s">
        <v>481</v>
      </c>
      <c r="F143" s="13" t="s">
        <v>482</v>
      </c>
    </row>
    <row r="144" spans="1:6">
      <c r="A144" s="14" t="s">
        <v>442</v>
      </c>
      <c r="B144" t="s">
        <v>623</v>
      </c>
      <c r="C144" s="13" t="s">
        <v>501</v>
      </c>
      <c r="D144" s="13" t="s">
        <v>493</v>
      </c>
      <c r="E144" s="13" t="s">
        <v>481</v>
      </c>
      <c r="F144" s="13" t="s">
        <v>482</v>
      </c>
    </row>
    <row r="145" spans="1:6">
      <c r="A145" s="13" t="s">
        <v>224</v>
      </c>
      <c r="B145" s="13" t="s">
        <v>598</v>
      </c>
      <c r="C145" s="13" t="s">
        <v>599</v>
      </c>
      <c r="D145" s="13" t="s">
        <v>600</v>
      </c>
      <c r="E145" s="13" t="s">
        <v>601</v>
      </c>
      <c r="F145" s="13" t="s">
        <v>482</v>
      </c>
    </row>
    <row r="146" spans="1:6">
      <c r="A146" s="13" t="s">
        <v>444</v>
      </c>
      <c r="B146" s="13" t="s">
        <v>503</v>
      </c>
      <c r="C146" s="13" t="s">
        <v>501</v>
      </c>
      <c r="D146" s="13" t="s">
        <v>493</v>
      </c>
      <c r="E146" s="13" t="s">
        <v>481</v>
      </c>
      <c r="F146" s="13" t="s">
        <v>482</v>
      </c>
    </row>
    <row r="147" spans="1:6">
      <c r="A147" t="s">
        <v>208</v>
      </c>
      <c r="B147" t="s">
        <v>637</v>
      </c>
      <c r="C147" s="13" t="s">
        <v>638</v>
      </c>
      <c r="D147" s="13" t="s">
        <v>612</v>
      </c>
      <c r="E147" s="13" t="s">
        <v>481</v>
      </c>
      <c r="F147" s="13" t="s">
        <v>482</v>
      </c>
    </row>
    <row r="148" spans="1:6">
      <c r="A148" s="13" t="s">
        <v>446</v>
      </c>
      <c r="B148" s="13" t="s">
        <v>586</v>
      </c>
      <c r="C148" s="13" t="s">
        <v>495</v>
      </c>
      <c r="D148" s="13" t="s">
        <v>496</v>
      </c>
      <c r="E148" s="13" t="s">
        <v>481</v>
      </c>
      <c r="F148" s="13" t="s">
        <v>482</v>
      </c>
    </row>
    <row r="149" spans="1:6">
      <c r="A149" s="13" t="s">
        <v>448</v>
      </c>
      <c r="B149" s="13" t="s">
        <v>546</v>
      </c>
      <c r="C149" s="13" t="s">
        <v>547</v>
      </c>
      <c r="D149" s="13" t="s">
        <v>493</v>
      </c>
      <c r="E149" s="13" t="s">
        <v>481</v>
      </c>
      <c r="F149" s="13" t="s">
        <v>482</v>
      </c>
    </row>
    <row r="150" spans="1:6">
      <c r="A150" t="s">
        <v>91</v>
      </c>
      <c r="B150" t="s">
        <v>91</v>
      </c>
      <c r="C150" t="s">
        <v>520</v>
      </c>
      <c r="D150" t="s">
        <v>493</v>
      </c>
      <c r="E150" t="s">
        <v>481</v>
      </c>
      <c r="F150" t="s">
        <v>482</v>
      </c>
    </row>
    <row r="151" spans="1:6">
      <c r="A151" t="s">
        <v>229</v>
      </c>
      <c r="B151" t="s">
        <v>604</v>
      </c>
      <c r="C151" t="s">
        <v>605</v>
      </c>
      <c r="D151" t="s">
        <v>600</v>
      </c>
      <c r="E151" t="s">
        <v>601</v>
      </c>
      <c r="F151" t="s">
        <v>482</v>
      </c>
    </row>
    <row r="152" spans="1:6">
      <c r="A152" t="s">
        <v>464</v>
      </c>
      <c r="B152" t="s">
        <v>1414</v>
      </c>
      <c r="C152" t="s">
        <v>538</v>
      </c>
      <c r="D152" t="s">
        <v>493</v>
      </c>
      <c r="E152" t="s">
        <v>481</v>
      </c>
      <c r="F152" t="s">
        <v>482</v>
      </c>
    </row>
    <row r="153" spans="1:6">
      <c r="A153" t="s">
        <v>122</v>
      </c>
      <c r="B153" t="s">
        <v>566</v>
      </c>
      <c r="C153" t="s">
        <v>542</v>
      </c>
      <c r="D153" t="s">
        <v>493</v>
      </c>
      <c r="E153" t="s">
        <v>481</v>
      </c>
      <c r="F153" t="s">
        <v>482</v>
      </c>
    </row>
    <row r="154" spans="1:6">
      <c r="A154" t="s">
        <v>200</v>
      </c>
      <c r="B154" t="s">
        <v>1415</v>
      </c>
      <c r="C154" t="s">
        <v>508</v>
      </c>
      <c r="D154" t="s">
        <v>493</v>
      </c>
      <c r="E154" t="s">
        <v>481</v>
      </c>
      <c r="F154" t="s">
        <v>482</v>
      </c>
    </row>
    <row r="155" spans="1:6">
      <c r="A155" t="s">
        <v>211</v>
      </c>
      <c r="B155" t="s">
        <v>617</v>
      </c>
      <c r="C155" t="s">
        <v>618</v>
      </c>
      <c r="D155" t="s">
        <v>493</v>
      </c>
      <c r="E155" t="s">
        <v>481</v>
      </c>
      <c r="F155" t="s">
        <v>482</v>
      </c>
    </row>
    <row r="156" spans="1:6">
      <c r="A156" s="47" t="s">
        <v>1417</v>
      </c>
      <c r="B156" s="48" t="s">
        <v>1418</v>
      </c>
      <c r="C156" t="s">
        <v>559</v>
      </c>
      <c r="D156" t="s">
        <v>493</v>
      </c>
      <c r="E156" t="s">
        <v>481</v>
      </c>
      <c r="F156" t="s">
        <v>482</v>
      </c>
    </row>
    <row r="157" spans="1:6">
      <c r="A157" s="48" t="s">
        <v>1420</v>
      </c>
      <c r="B157" t="s">
        <v>1421</v>
      </c>
      <c r="C157" t="s">
        <v>614</v>
      </c>
      <c r="D157" t="s">
        <v>1422</v>
      </c>
      <c r="E157" t="s">
        <v>601</v>
      </c>
      <c r="F157" t="s">
        <v>482</v>
      </c>
    </row>
  </sheetData>
  <sortState ref="A2:F149">
    <sortCondition ref="A2:A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selection activeCell="F14" sqref="F14"/>
    </sheetView>
  </sheetViews>
  <sheetFormatPr baseColWidth="10" defaultColWidth="11.42578125" defaultRowHeight="15"/>
  <cols>
    <col min="1" max="1" width="11.42578125" style="5"/>
    <col min="2" max="2" width="27.85546875" style="6" bestFit="1" customWidth="1"/>
    <col min="3" max="3" width="11.42578125" style="5"/>
    <col min="4" max="4" width="17.140625" style="5" bestFit="1" customWidth="1"/>
    <col min="5" max="5" width="11.42578125" style="5"/>
    <col min="6" max="6" width="21.5703125" style="5" bestFit="1" customWidth="1"/>
    <col min="7" max="16384" width="11.42578125" style="5"/>
  </cols>
  <sheetData>
    <row r="1" spans="1:6">
      <c r="A1" s="4" t="s">
        <v>286</v>
      </c>
      <c r="B1" s="4" t="s">
        <v>29</v>
      </c>
      <c r="C1" s="4" t="s">
        <v>287</v>
      </c>
      <c r="D1" s="4" t="s">
        <v>449</v>
      </c>
      <c r="E1" s="4" t="s">
        <v>28</v>
      </c>
      <c r="F1" s="4" t="s">
        <v>450</v>
      </c>
    </row>
    <row r="2" spans="1:6">
      <c r="A2" s="4" t="s">
        <v>288</v>
      </c>
      <c r="B2" s="6" t="s">
        <v>289</v>
      </c>
      <c r="C2" s="5" t="s">
        <v>290</v>
      </c>
      <c r="D2" s="5" t="s">
        <v>451</v>
      </c>
      <c r="E2" s="5" t="s">
        <v>290</v>
      </c>
      <c r="F2" s="5" t="s">
        <v>465</v>
      </c>
    </row>
    <row r="3" spans="1:6">
      <c r="A3" s="4" t="s">
        <v>94</v>
      </c>
      <c r="B3" s="6" t="s">
        <v>95</v>
      </c>
      <c r="C3" s="5" t="s">
        <v>290</v>
      </c>
      <c r="D3" s="5" t="s">
        <v>451</v>
      </c>
      <c r="E3" s="5" t="s">
        <v>297</v>
      </c>
      <c r="F3" s="5" t="s">
        <v>466</v>
      </c>
    </row>
    <row r="4" spans="1:6">
      <c r="A4" s="4" t="s">
        <v>291</v>
      </c>
      <c r="B4" s="6" t="s">
        <v>292</v>
      </c>
      <c r="C4" s="5" t="s">
        <v>290</v>
      </c>
      <c r="D4" s="5" t="s">
        <v>451</v>
      </c>
      <c r="E4" s="5" t="s">
        <v>300</v>
      </c>
      <c r="F4" s="5" t="s">
        <v>470</v>
      </c>
    </row>
    <row r="5" spans="1:6">
      <c r="A5" s="4" t="s">
        <v>293</v>
      </c>
      <c r="B5" s="6" t="s">
        <v>294</v>
      </c>
      <c r="C5" s="5" t="s">
        <v>290</v>
      </c>
      <c r="D5" s="5" t="s">
        <v>451</v>
      </c>
      <c r="E5" s="5" t="s">
        <v>303</v>
      </c>
      <c r="F5" s="5" t="s">
        <v>467</v>
      </c>
    </row>
    <row r="6" spans="1:6">
      <c r="A6" s="4" t="s">
        <v>295</v>
      </c>
      <c r="B6" s="6" t="s">
        <v>296</v>
      </c>
      <c r="C6" s="5" t="s">
        <v>297</v>
      </c>
      <c r="D6" s="5" t="s">
        <v>451</v>
      </c>
      <c r="E6" s="5" t="s">
        <v>327</v>
      </c>
      <c r="F6" s="5" t="s">
        <v>468</v>
      </c>
    </row>
    <row r="7" spans="1:6">
      <c r="A7" s="4" t="s">
        <v>298</v>
      </c>
      <c r="B7" s="6" t="s">
        <v>299</v>
      </c>
      <c r="C7" s="5" t="s">
        <v>297</v>
      </c>
      <c r="D7" s="5" t="s">
        <v>451</v>
      </c>
      <c r="E7" s="5" t="s">
        <v>306</v>
      </c>
      <c r="F7" s="5" t="s">
        <v>469</v>
      </c>
    </row>
    <row r="8" spans="1:6">
      <c r="A8" s="4" t="s">
        <v>236</v>
      </c>
      <c r="B8" s="6" t="s">
        <v>237</v>
      </c>
      <c r="C8" s="5" t="s">
        <v>300</v>
      </c>
      <c r="D8" s="5" t="s">
        <v>451</v>
      </c>
    </row>
    <row r="9" spans="1:6">
      <c r="A9" s="4" t="s">
        <v>301</v>
      </c>
      <c r="B9" s="6" t="s">
        <v>302</v>
      </c>
      <c r="C9" s="5" t="s">
        <v>303</v>
      </c>
      <c r="D9" s="5" t="s">
        <v>451</v>
      </c>
    </row>
    <row r="10" spans="1:6">
      <c r="A10" s="4" t="s">
        <v>304</v>
      </c>
      <c r="B10" s="6" t="s">
        <v>305</v>
      </c>
      <c r="C10" s="5" t="s">
        <v>306</v>
      </c>
      <c r="D10" s="5" t="s">
        <v>451</v>
      </c>
    </row>
    <row r="11" spans="1:6">
      <c r="A11" s="4" t="s">
        <v>307</v>
      </c>
      <c r="B11" s="6" t="s">
        <v>308</v>
      </c>
      <c r="C11" s="5" t="s">
        <v>303</v>
      </c>
      <c r="D11" s="5" t="s">
        <v>451</v>
      </c>
    </row>
    <row r="12" spans="1:6">
      <c r="A12" s="4" t="s">
        <v>309</v>
      </c>
      <c r="B12" s="6" t="s">
        <v>310</v>
      </c>
      <c r="C12" s="5" t="s">
        <v>303</v>
      </c>
      <c r="D12" s="5" t="s">
        <v>451</v>
      </c>
    </row>
    <row r="13" spans="1:6">
      <c r="A13" s="4" t="s">
        <v>311</v>
      </c>
      <c r="B13" s="6" t="s">
        <v>312</v>
      </c>
      <c r="C13" s="5" t="s">
        <v>303</v>
      </c>
      <c r="D13" s="5" t="s">
        <v>451</v>
      </c>
    </row>
    <row r="14" spans="1:6">
      <c r="A14" s="4" t="s">
        <v>282</v>
      </c>
      <c r="B14" s="6" t="s">
        <v>226</v>
      </c>
      <c r="C14" s="5" t="s">
        <v>290</v>
      </c>
      <c r="D14" s="5" t="s">
        <v>451</v>
      </c>
    </row>
    <row r="15" spans="1:6">
      <c r="A15" s="4" t="s">
        <v>313</v>
      </c>
      <c r="B15" s="6" t="s">
        <v>314</v>
      </c>
      <c r="C15" s="5" t="s">
        <v>303</v>
      </c>
      <c r="D15" s="5" t="s">
        <v>451</v>
      </c>
    </row>
    <row r="16" spans="1:6">
      <c r="A16" s="4" t="s">
        <v>315</v>
      </c>
      <c r="B16" s="6" t="s">
        <v>316</v>
      </c>
      <c r="C16" s="5" t="s">
        <v>303</v>
      </c>
      <c r="D16" s="5" t="s">
        <v>451</v>
      </c>
    </row>
    <row r="17" spans="1:4">
      <c r="A17" s="4" t="s">
        <v>317</v>
      </c>
      <c r="B17" s="6" t="s">
        <v>318</v>
      </c>
      <c r="C17" s="5" t="s">
        <v>303</v>
      </c>
      <c r="D17" s="5" t="s">
        <v>451</v>
      </c>
    </row>
    <row r="18" spans="1:4">
      <c r="A18" s="4" t="s">
        <v>319</v>
      </c>
      <c r="B18" s="6" t="s">
        <v>320</v>
      </c>
      <c r="C18" s="5" t="s">
        <v>290</v>
      </c>
      <c r="D18" s="5" t="s">
        <v>451</v>
      </c>
    </row>
    <row r="19" spans="1:4">
      <c r="A19" s="4" t="s">
        <v>98</v>
      </c>
      <c r="B19" s="6" t="s">
        <v>99</v>
      </c>
      <c r="C19" s="5" t="s">
        <v>290</v>
      </c>
      <c r="D19" s="5" t="s">
        <v>451</v>
      </c>
    </row>
    <row r="20" spans="1:4">
      <c r="A20" s="4" t="s">
        <v>321</v>
      </c>
      <c r="B20" s="6" t="s">
        <v>322</v>
      </c>
      <c r="C20" s="5" t="s">
        <v>303</v>
      </c>
      <c r="D20" s="5" t="s">
        <v>451</v>
      </c>
    </row>
    <row r="21" spans="1:4">
      <c r="A21" s="4" t="s">
        <v>266</v>
      </c>
      <c r="B21" s="6" t="s">
        <v>267</v>
      </c>
      <c r="C21" s="5" t="s">
        <v>303</v>
      </c>
      <c r="D21" s="5" t="s">
        <v>451</v>
      </c>
    </row>
    <row r="22" spans="1:4">
      <c r="A22" s="4" t="s">
        <v>323</v>
      </c>
      <c r="B22" s="6" t="s">
        <v>324</v>
      </c>
      <c r="C22" s="5" t="s">
        <v>303</v>
      </c>
      <c r="D22" s="5" t="s">
        <v>451</v>
      </c>
    </row>
    <row r="23" spans="1:4">
      <c r="A23" s="4" t="s">
        <v>238</v>
      </c>
      <c r="B23" s="6" t="s">
        <v>239</v>
      </c>
      <c r="C23" s="5" t="s">
        <v>306</v>
      </c>
      <c r="D23" s="5" t="s">
        <v>451</v>
      </c>
    </row>
    <row r="24" spans="1:4">
      <c r="A24" s="4" t="s">
        <v>325</v>
      </c>
      <c r="B24" s="6" t="s">
        <v>326</v>
      </c>
      <c r="C24" s="5" t="s">
        <v>327</v>
      </c>
      <c r="D24" s="5" t="s">
        <v>451</v>
      </c>
    </row>
    <row r="25" spans="1:4">
      <c r="A25" s="4" t="s">
        <v>257</v>
      </c>
      <c r="B25" s="6" t="s">
        <v>184</v>
      </c>
      <c r="C25" s="5" t="s">
        <v>303</v>
      </c>
      <c r="D25" s="5" t="s">
        <v>451</v>
      </c>
    </row>
    <row r="26" spans="1:4">
      <c r="A26" s="4" t="s">
        <v>328</v>
      </c>
      <c r="B26" s="6" t="s">
        <v>329</v>
      </c>
      <c r="C26" s="5" t="s">
        <v>306</v>
      </c>
      <c r="D26" s="5" t="s">
        <v>451</v>
      </c>
    </row>
    <row r="27" spans="1:4">
      <c r="A27" s="4" t="s">
        <v>244</v>
      </c>
      <c r="B27" s="6" t="s">
        <v>148</v>
      </c>
      <c r="C27" s="5" t="s">
        <v>303</v>
      </c>
      <c r="D27" s="5" t="s">
        <v>451</v>
      </c>
    </row>
    <row r="28" spans="1:4">
      <c r="A28" s="4" t="s">
        <v>330</v>
      </c>
      <c r="B28" s="6" t="s">
        <v>331</v>
      </c>
      <c r="C28" s="5" t="s">
        <v>306</v>
      </c>
      <c r="D28" s="5" t="s">
        <v>451</v>
      </c>
    </row>
    <row r="29" spans="1:4">
      <c r="A29" s="4" t="s">
        <v>71</v>
      </c>
      <c r="B29" s="6" t="s">
        <v>72</v>
      </c>
      <c r="C29" s="5" t="s">
        <v>303</v>
      </c>
      <c r="D29" s="5" t="s">
        <v>451</v>
      </c>
    </row>
    <row r="30" spans="1:4">
      <c r="A30" s="4" t="s">
        <v>332</v>
      </c>
      <c r="B30" s="6" t="s">
        <v>333</v>
      </c>
      <c r="C30" s="5" t="s">
        <v>303</v>
      </c>
      <c r="D30" s="5" t="s">
        <v>451</v>
      </c>
    </row>
    <row r="31" spans="1:4">
      <c r="A31" s="4" t="s">
        <v>246</v>
      </c>
      <c r="B31" s="6" t="s">
        <v>247</v>
      </c>
      <c r="C31" s="5" t="s">
        <v>290</v>
      </c>
      <c r="D31" s="5" t="s">
        <v>451</v>
      </c>
    </row>
    <row r="32" spans="1:4">
      <c r="A32" s="4" t="s">
        <v>40</v>
      </c>
      <c r="B32" s="6" t="s">
        <v>41</v>
      </c>
      <c r="C32" s="5" t="s">
        <v>303</v>
      </c>
      <c r="D32" s="5" t="s">
        <v>451</v>
      </c>
    </row>
    <row r="33" spans="1:4">
      <c r="A33" s="4" t="s">
        <v>96</v>
      </c>
      <c r="B33" s="6" t="s">
        <v>97</v>
      </c>
      <c r="C33" s="5" t="s">
        <v>306</v>
      </c>
      <c r="D33" s="5" t="s">
        <v>451</v>
      </c>
    </row>
    <row r="34" spans="1:4">
      <c r="A34" s="4" t="s">
        <v>334</v>
      </c>
      <c r="B34" s="6" t="s">
        <v>335</v>
      </c>
      <c r="C34" s="5" t="s">
        <v>306</v>
      </c>
      <c r="D34" s="5" t="s">
        <v>451</v>
      </c>
    </row>
    <row r="35" spans="1:4">
      <c r="A35" s="4" t="s">
        <v>336</v>
      </c>
      <c r="B35" s="6" t="s">
        <v>337</v>
      </c>
      <c r="C35" s="5" t="s">
        <v>306</v>
      </c>
      <c r="D35" s="5" t="s">
        <v>451</v>
      </c>
    </row>
    <row r="36" spans="1:4">
      <c r="A36" s="4" t="s">
        <v>338</v>
      </c>
      <c r="B36" s="6" t="s">
        <v>339</v>
      </c>
      <c r="C36" s="5" t="s">
        <v>306</v>
      </c>
      <c r="D36" s="5" t="s">
        <v>451</v>
      </c>
    </row>
    <row r="37" spans="1:4">
      <c r="A37" s="4" t="s">
        <v>340</v>
      </c>
      <c r="B37" s="6" t="s">
        <v>341</v>
      </c>
      <c r="C37" s="5" t="s">
        <v>306</v>
      </c>
      <c r="D37" s="5" t="s">
        <v>451</v>
      </c>
    </row>
    <row r="38" spans="1:4">
      <c r="A38" s="4" t="s">
        <v>342</v>
      </c>
      <c r="B38" s="6" t="s">
        <v>343</v>
      </c>
      <c r="C38" s="5" t="s">
        <v>306</v>
      </c>
      <c r="D38" s="5" t="s">
        <v>451</v>
      </c>
    </row>
    <row r="39" spans="1:4">
      <c r="A39" s="4" t="s">
        <v>270</v>
      </c>
      <c r="B39" s="6" t="s">
        <v>162</v>
      </c>
      <c r="C39" s="5" t="s">
        <v>306</v>
      </c>
      <c r="D39" s="5" t="s">
        <v>451</v>
      </c>
    </row>
    <row r="40" spans="1:4">
      <c r="A40" s="4" t="s">
        <v>344</v>
      </c>
      <c r="B40" s="6" t="s">
        <v>345</v>
      </c>
      <c r="C40" s="5" t="s">
        <v>303</v>
      </c>
      <c r="D40" s="5" t="s">
        <v>451</v>
      </c>
    </row>
    <row r="41" spans="1:4">
      <c r="A41" s="4" t="s">
        <v>65</v>
      </c>
      <c r="B41" s="6" t="s">
        <v>66</v>
      </c>
      <c r="C41" s="5" t="s">
        <v>327</v>
      </c>
      <c r="D41" s="5" t="s">
        <v>451</v>
      </c>
    </row>
    <row r="42" spans="1:4">
      <c r="A42" s="4" t="s">
        <v>346</v>
      </c>
      <c r="B42" s="6" t="s">
        <v>347</v>
      </c>
      <c r="C42" s="5" t="s">
        <v>327</v>
      </c>
      <c r="D42" s="5" t="s">
        <v>451</v>
      </c>
    </row>
    <row r="43" spans="1:4">
      <c r="A43" s="4" t="s">
        <v>254</v>
      </c>
      <c r="B43" s="6" t="s">
        <v>255</v>
      </c>
      <c r="C43" s="5" t="s">
        <v>303</v>
      </c>
      <c r="D43" s="5" t="s">
        <v>451</v>
      </c>
    </row>
    <row r="44" spans="1:4">
      <c r="A44" s="4" t="s">
        <v>104</v>
      </c>
      <c r="B44" s="6" t="s">
        <v>105</v>
      </c>
      <c r="C44" s="5" t="s">
        <v>290</v>
      </c>
      <c r="D44" s="5" t="s">
        <v>451</v>
      </c>
    </row>
    <row r="45" spans="1:4">
      <c r="A45" s="4" t="s">
        <v>56</v>
      </c>
      <c r="B45" s="6" t="s">
        <v>57</v>
      </c>
      <c r="C45" s="5" t="s">
        <v>303</v>
      </c>
      <c r="D45" s="5" t="s">
        <v>451</v>
      </c>
    </row>
    <row r="46" spans="1:4">
      <c r="A46" s="4" t="s">
        <v>248</v>
      </c>
      <c r="B46" s="6" t="s">
        <v>157</v>
      </c>
      <c r="C46" s="5" t="s">
        <v>303</v>
      </c>
      <c r="D46" s="5" t="s">
        <v>451</v>
      </c>
    </row>
    <row r="47" spans="1:4">
      <c r="A47" s="4" t="s">
        <v>348</v>
      </c>
      <c r="B47" s="6" t="s">
        <v>349</v>
      </c>
      <c r="C47" s="5" t="s">
        <v>297</v>
      </c>
      <c r="D47" s="5" t="s">
        <v>451</v>
      </c>
    </row>
    <row r="48" spans="1:4">
      <c r="A48" s="4" t="s">
        <v>350</v>
      </c>
      <c r="B48" s="6" t="s">
        <v>351</v>
      </c>
      <c r="C48" s="5" t="s">
        <v>303</v>
      </c>
      <c r="D48" s="5" t="s">
        <v>451</v>
      </c>
    </row>
    <row r="49" spans="1:4">
      <c r="A49" s="4" t="s">
        <v>352</v>
      </c>
      <c r="B49" s="6" t="s">
        <v>353</v>
      </c>
      <c r="C49" s="5" t="s">
        <v>306</v>
      </c>
      <c r="D49" s="5" t="s">
        <v>451</v>
      </c>
    </row>
    <row r="50" spans="1:4">
      <c r="A50" s="4" t="s">
        <v>117</v>
      </c>
      <c r="B50" s="6" t="s">
        <v>118</v>
      </c>
      <c r="C50" s="5" t="s">
        <v>303</v>
      </c>
      <c r="D50" s="5" t="s">
        <v>451</v>
      </c>
    </row>
    <row r="51" spans="1:4">
      <c r="A51" s="4" t="s">
        <v>242</v>
      </c>
      <c r="B51" s="6" t="s">
        <v>243</v>
      </c>
      <c r="C51" s="5" t="s">
        <v>303</v>
      </c>
      <c r="D51" s="5" t="s">
        <v>451</v>
      </c>
    </row>
    <row r="52" spans="1:4">
      <c r="A52" s="4" t="s">
        <v>119</v>
      </c>
      <c r="B52" s="6" t="s">
        <v>120</v>
      </c>
      <c r="C52" s="5" t="s">
        <v>306</v>
      </c>
      <c r="D52" s="5" t="s">
        <v>451</v>
      </c>
    </row>
    <row r="53" spans="1:4">
      <c r="A53" s="4" t="s">
        <v>272</v>
      </c>
      <c r="B53" s="6" t="s">
        <v>176</v>
      </c>
      <c r="C53" s="5" t="s">
        <v>303</v>
      </c>
      <c r="D53" s="5" t="s">
        <v>451</v>
      </c>
    </row>
    <row r="54" spans="1:4">
      <c r="A54" s="4" t="s">
        <v>354</v>
      </c>
      <c r="B54" s="6" t="s">
        <v>355</v>
      </c>
      <c r="C54" s="5" t="s">
        <v>306</v>
      </c>
      <c r="D54" s="5" t="s">
        <v>451</v>
      </c>
    </row>
    <row r="55" spans="1:4">
      <c r="A55" s="4" t="s">
        <v>231</v>
      </c>
      <c r="B55" s="6" t="s">
        <v>216</v>
      </c>
      <c r="C55" s="5" t="s">
        <v>306</v>
      </c>
      <c r="D55" s="5" t="s">
        <v>451</v>
      </c>
    </row>
    <row r="56" spans="1:4">
      <c r="A56" s="4" t="s">
        <v>356</v>
      </c>
      <c r="B56" s="6" t="s">
        <v>357</v>
      </c>
      <c r="C56" s="5" t="s">
        <v>306</v>
      </c>
      <c r="D56" s="5" t="s">
        <v>451</v>
      </c>
    </row>
    <row r="57" spans="1:4">
      <c r="A57" s="4" t="s">
        <v>235</v>
      </c>
      <c r="B57" s="6" t="s">
        <v>151</v>
      </c>
      <c r="C57" s="5" t="s">
        <v>306</v>
      </c>
      <c r="D57" s="5" t="s">
        <v>451</v>
      </c>
    </row>
    <row r="58" spans="1:4">
      <c r="A58" s="4" t="s">
        <v>358</v>
      </c>
      <c r="B58" s="6" t="s">
        <v>359</v>
      </c>
      <c r="C58" s="5" t="s">
        <v>306</v>
      </c>
      <c r="D58" s="5" t="s">
        <v>451</v>
      </c>
    </row>
    <row r="59" spans="1:4">
      <c r="A59" s="4" t="s">
        <v>249</v>
      </c>
      <c r="B59" s="6" t="s">
        <v>250</v>
      </c>
      <c r="C59" s="5" t="s">
        <v>306</v>
      </c>
      <c r="D59" s="5" t="s">
        <v>451</v>
      </c>
    </row>
    <row r="60" spans="1:4">
      <c r="A60" s="4" t="s">
        <v>234</v>
      </c>
      <c r="B60" s="6" t="s">
        <v>130</v>
      </c>
      <c r="C60" s="5" t="s">
        <v>303</v>
      </c>
      <c r="D60" s="5" t="s">
        <v>451</v>
      </c>
    </row>
    <row r="61" spans="1:4">
      <c r="A61" s="4" t="s">
        <v>360</v>
      </c>
      <c r="B61" s="6" t="s">
        <v>361</v>
      </c>
      <c r="C61" s="5" t="s">
        <v>306</v>
      </c>
      <c r="D61" s="5" t="s">
        <v>451</v>
      </c>
    </row>
    <row r="62" spans="1:4">
      <c r="A62" s="4" t="s">
        <v>362</v>
      </c>
      <c r="B62" s="6" t="s">
        <v>363</v>
      </c>
      <c r="C62" s="5" t="s">
        <v>306</v>
      </c>
      <c r="D62" s="5" t="s">
        <v>451</v>
      </c>
    </row>
    <row r="63" spans="1:4">
      <c r="A63" s="4" t="s">
        <v>364</v>
      </c>
      <c r="B63" s="6" t="s">
        <v>365</v>
      </c>
      <c r="C63" s="5" t="s">
        <v>306</v>
      </c>
      <c r="D63" s="5" t="s">
        <v>451</v>
      </c>
    </row>
    <row r="64" spans="1:4">
      <c r="A64" s="4" t="s">
        <v>252</v>
      </c>
      <c r="B64" s="6" t="s">
        <v>253</v>
      </c>
      <c r="C64" s="5" t="s">
        <v>306</v>
      </c>
      <c r="D64" s="5" t="s">
        <v>451</v>
      </c>
    </row>
    <row r="65" spans="1:4">
      <c r="A65" s="4" t="s">
        <v>100</v>
      </c>
      <c r="B65" s="6" t="s">
        <v>101</v>
      </c>
      <c r="C65" s="5" t="s">
        <v>306</v>
      </c>
      <c r="D65" s="5" t="s">
        <v>451</v>
      </c>
    </row>
    <row r="66" spans="1:4">
      <c r="A66" s="4" t="s">
        <v>273</v>
      </c>
      <c r="B66" s="6" t="s">
        <v>189</v>
      </c>
      <c r="C66" s="5" t="s">
        <v>306</v>
      </c>
      <c r="D66" s="5" t="s">
        <v>451</v>
      </c>
    </row>
    <row r="67" spans="1:4">
      <c r="A67" s="4" t="s">
        <v>366</v>
      </c>
      <c r="B67" s="6" t="s">
        <v>367</v>
      </c>
      <c r="C67" s="5" t="s">
        <v>306</v>
      </c>
      <c r="D67" s="5" t="s">
        <v>451</v>
      </c>
    </row>
    <row r="68" spans="1:4">
      <c r="A68" s="4" t="s">
        <v>264</v>
      </c>
      <c r="B68" s="7" t="s">
        <v>164</v>
      </c>
      <c r="C68" s="3" t="s">
        <v>303</v>
      </c>
      <c r="D68" s="5" t="s">
        <v>451</v>
      </c>
    </row>
    <row r="69" spans="1:4">
      <c r="A69" s="4" t="s">
        <v>368</v>
      </c>
      <c r="B69" s="6" t="s">
        <v>369</v>
      </c>
      <c r="C69" s="5" t="s">
        <v>303</v>
      </c>
      <c r="D69" s="5" t="s">
        <v>451</v>
      </c>
    </row>
    <row r="70" spans="1:4">
      <c r="A70" s="4" t="s">
        <v>73</v>
      </c>
      <c r="B70" s="6" t="s">
        <v>74</v>
      </c>
      <c r="C70" s="5" t="s">
        <v>303</v>
      </c>
      <c r="D70" s="5" t="s">
        <v>451</v>
      </c>
    </row>
    <row r="71" spans="1:4">
      <c r="A71" s="4" t="s">
        <v>370</v>
      </c>
      <c r="B71" s="6" t="s">
        <v>371</v>
      </c>
      <c r="C71" s="5" t="s">
        <v>303</v>
      </c>
      <c r="D71" s="5" t="s">
        <v>451</v>
      </c>
    </row>
    <row r="72" spans="1:4">
      <c r="A72" s="4" t="s">
        <v>245</v>
      </c>
      <c r="B72" s="6" t="s">
        <v>180</v>
      </c>
      <c r="C72" s="5" t="s">
        <v>303</v>
      </c>
      <c r="D72" s="5" t="s">
        <v>451</v>
      </c>
    </row>
    <row r="73" spans="1:4">
      <c r="A73" s="4" t="s">
        <v>372</v>
      </c>
      <c r="B73" s="6" t="s">
        <v>373</v>
      </c>
      <c r="C73" s="5" t="s">
        <v>303</v>
      </c>
      <c r="D73" s="5" t="s">
        <v>451</v>
      </c>
    </row>
    <row r="74" spans="1:4">
      <c r="A74" s="4" t="s">
        <v>86</v>
      </c>
      <c r="B74" s="6" t="s">
        <v>87</v>
      </c>
      <c r="C74" s="5" t="s">
        <v>303</v>
      </c>
      <c r="D74" s="5" t="s">
        <v>451</v>
      </c>
    </row>
    <row r="75" spans="1:4">
      <c r="A75" s="4" t="s">
        <v>271</v>
      </c>
      <c r="B75" s="6" t="s">
        <v>166</v>
      </c>
      <c r="C75" s="5" t="s">
        <v>303</v>
      </c>
      <c r="D75" s="5" t="s">
        <v>451</v>
      </c>
    </row>
    <row r="76" spans="1:4">
      <c r="A76" s="4" t="s">
        <v>374</v>
      </c>
      <c r="B76" s="6" t="s">
        <v>375</v>
      </c>
      <c r="C76" s="5" t="s">
        <v>303</v>
      </c>
      <c r="D76" s="5" t="s">
        <v>451</v>
      </c>
    </row>
    <row r="77" spans="1:4">
      <c r="A77" s="4" t="s">
        <v>230</v>
      </c>
      <c r="B77" s="6" t="s">
        <v>134</v>
      </c>
      <c r="C77" s="5" t="s">
        <v>303</v>
      </c>
      <c r="D77" s="5" t="s">
        <v>451</v>
      </c>
    </row>
    <row r="78" spans="1:4">
      <c r="A78" s="4" t="s">
        <v>125</v>
      </c>
      <c r="B78" s="6" t="s">
        <v>126</v>
      </c>
      <c r="C78" s="5" t="s">
        <v>306</v>
      </c>
      <c r="D78" s="5" t="s">
        <v>451</v>
      </c>
    </row>
    <row r="79" spans="1:4">
      <c r="A79" s="4" t="s">
        <v>59</v>
      </c>
      <c r="B79" s="6" t="s">
        <v>60</v>
      </c>
      <c r="C79" s="5" t="s">
        <v>303</v>
      </c>
      <c r="D79" s="5" t="s">
        <v>451</v>
      </c>
    </row>
    <row r="80" spans="1:4">
      <c r="A80" s="4" t="s">
        <v>240</v>
      </c>
      <c r="B80" s="7" t="s">
        <v>241</v>
      </c>
      <c r="C80" s="5" t="s">
        <v>297</v>
      </c>
      <c r="D80" s="5" t="s">
        <v>451</v>
      </c>
    </row>
    <row r="81" spans="1:4">
      <c r="A81" s="4" t="s">
        <v>251</v>
      </c>
      <c r="B81" s="7" t="s">
        <v>193</v>
      </c>
      <c r="C81" s="5" t="s">
        <v>297</v>
      </c>
      <c r="D81" s="5" t="s">
        <v>451</v>
      </c>
    </row>
    <row r="82" spans="1:4">
      <c r="A82" s="4" t="s">
        <v>61</v>
      </c>
      <c r="B82" s="7" t="s">
        <v>62</v>
      </c>
      <c r="C82" s="5" t="s">
        <v>297</v>
      </c>
      <c r="D82" s="5" t="s">
        <v>451</v>
      </c>
    </row>
    <row r="83" spans="1:4">
      <c r="A83" s="4" t="s">
        <v>376</v>
      </c>
      <c r="B83" s="6" t="s">
        <v>377</v>
      </c>
      <c r="C83" s="5" t="s">
        <v>306</v>
      </c>
      <c r="D83" s="5" t="s">
        <v>451</v>
      </c>
    </row>
    <row r="84" spans="1:4">
      <c r="A84" s="4" t="s">
        <v>84</v>
      </c>
      <c r="B84" s="6" t="s">
        <v>85</v>
      </c>
      <c r="C84" s="5" t="s">
        <v>306</v>
      </c>
      <c r="D84" s="5" t="s">
        <v>451</v>
      </c>
    </row>
    <row r="85" spans="1:4">
      <c r="A85" s="4" t="s">
        <v>274</v>
      </c>
      <c r="B85" s="6" t="s">
        <v>195</v>
      </c>
      <c r="C85" s="5" t="s">
        <v>306</v>
      </c>
      <c r="D85" s="5" t="s">
        <v>451</v>
      </c>
    </row>
    <row r="86" spans="1:4">
      <c r="A86" s="4" t="s">
        <v>275</v>
      </c>
      <c r="B86" s="6" t="s">
        <v>197</v>
      </c>
      <c r="C86" s="5" t="s">
        <v>290</v>
      </c>
      <c r="D86" s="5" t="s">
        <v>451</v>
      </c>
    </row>
    <row r="87" spans="1:4">
      <c r="A87" s="4" t="s">
        <v>378</v>
      </c>
      <c r="B87" s="6" t="s">
        <v>379</v>
      </c>
      <c r="C87" s="5" t="s">
        <v>306</v>
      </c>
      <c r="D87" s="5" t="s">
        <v>451</v>
      </c>
    </row>
    <row r="88" spans="1:4">
      <c r="A88" s="4" t="s">
        <v>44</v>
      </c>
      <c r="B88" s="6" t="s">
        <v>45</v>
      </c>
      <c r="C88" s="5" t="s">
        <v>306</v>
      </c>
      <c r="D88" s="5" t="s">
        <v>451</v>
      </c>
    </row>
    <row r="89" spans="1:4">
      <c r="A89" s="4" t="s">
        <v>380</v>
      </c>
      <c r="B89" s="6" t="s">
        <v>381</v>
      </c>
      <c r="C89" s="5" t="s">
        <v>306</v>
      </c>
      <c r="D89" s="5" t="s">
        <v>451</v>
      </c>
    </row>
    <row r="90" spans="1:4">
      <c r="A90" s="4" t="s">
        <v>88</v>
      </c>
      <c r="B90" s="6" t="s">
        <v>89</v>
      </c>
      <c r="C90" s="5" t="s">
        <v>303</v>
      </c>
      <c r="D90" s="5" t="s">
        <v>451</v>
      </c>
    </row>
    <row r="91" spans="1:4">
      <c r="A91" s="4" t="s">
        <v>382</v>
      </c>
      <c r="B91" s="6" t="s">
        <v>383</v>
      </c>
      <c r="C91" s="5" t="s">
        <v>303</v>
      </c>
      <c r="D91" s="5" t="s">
        <v>451</v>
      </c>
    </row>
    <row r="92" spans="1:4">
      <c r="A92" s="4" t="s">
        <v>384</v>
      </c>
      <c r="B92" s="6" t="s">
        <v>385</v>
      </c>
      <c r="C92" s="5" t="s">
        <v>290</v>
      </c>
      <c r="D92" s="5" t="s">
        <v>451</v>
      </c>
    </row>
    <row r="93" spans="1:4">
      <c r="A93" s="4" t="s">
        <v>386</v>
      </c>
      <c r="B93" s="6" t="s">
        <v>387</v>
      </c>
      <c r="C93" s="5" t="s">
        <v>290</v>
      </c>
      <c r="D93" s="5" t="s">
        <v>451</v>
      </c>
    </row>
    <row r="94" spans="1:4">
      <c r="A94" s="4" t="s">
        <v>256</v>
      </c>
      <c r="B94" s="6" t="s">
        <v>136</v>
      </c>
      <c r="C94" s="5" t="s">
        <v>297</v>
      </c>
      <c r="D94" s="5" t="s">
        <v>451</v>
      </c>
    </row>
    <row r="95" spans="1:4">
      <c r="A95" s="4" t="s">
        <v>263</v>
      </c>
      <c r="B95" s="6" t="s">
        <v>138</v>
      </c>
      <c r="C95" s="5" t="s">
        <v>297</v>
      </c>
      <c r="D95" s="5" t="s">
        <v>451</v>
      </c>
    </row>
    <row r="96" spans="1:4">
      <c r="A96" s="4" t="s">
        <v>388</v>
      </c>
      <c r="B96" s="6" t="s">
        <v>389</v>
      </c>
      <c r="C96" s="5" t="s">
        <v>327</v>
      </c>
      <c r="D96" s="5" t="s">
        <v>451</v>
      </c>
    </row>
    <row r="97" spans="1:4">
      <c r="A97" s="4" t="s">
        <v>390</v>
      </c>
      <c r="B97" s="6" t="s">
        <v>391</v>
      </c>
      <c r="C97" s="5" t="s">
        <v>303</v>
      </c>
      <c r="D97" s="5" t="s">
        <v>451</v>
      </c>
    </row>
    <row r="98" spans="1:4">
      <c r="A98" s="4" t="s">
        <v>392</v>
      </c>
      <c r="B98" s="6" t="s">
        <v>393</v>
      </c>
      <c r="C98" s="5" t="s">
        <v>306</v>
      </c>
      <c r="D98" s="5" t="s">
        <v>451</v>
      </c>
    </row>
    <row r="99" spans="1:4">
      <c r="A99" s="4" t="s">
        <v>123</v>
      </c>
      <c r="B99" s="6" t="s">
        <v>124</v>
      </c>
      <c r="C99" s="5" t="s">
        <v>306</v>
      </c>
      <c r="D99" s="5" t="s">
        <v>451</v>
      </c>
    </row>
    <row r="100" spans="1:4">
      <c r="A100" s="4" t="s">
        <v>394</v>
      </c>
      <c r="B100" s="6" t="s">
        <v>395</v>
      </c>
      <c r="C100" s="5" t="s">
        <v>306</v>
      </c>
      <c r="D100" s="5" t="s">
        <v>451</v>
      </c>
    </row>
    <row r="101" spans="1:4">
      <c r="A101" s="4" t="s">
        <v>279</v>
      </c>
      <c r="B101" s="6" t="s">
        <v>218</v>
      </c>
      <c r="C101" s="5" t="s">
        <v>290</v>
      </c>
      <c r="D101" s="5" t="s">
        <v>451</v>
      </c>
    </row>
    <row r="102" spans="1:4">
      <c r="A102" s="4" t="s">
        <v>277</v>
      </c>
      <c r="B102" s="6" t="s">
        <v>204</v>
      </c>
      <c r="C102" s="5" t="s">
        <v>290</v>
      </c>
      <c r="D102" s="5" t="s">
        <v>451</v>
      </c>
    </row>
    <row r="103" spans="1:4">
      <c r="A103" s="4" t="s">
        <v>396</v>
      </c>
      <c r="B103" s="6" t="s">
        <v>397</v>
      </c>
      <c r="C103" s="5" t="s">
        <v>303</v>
      </c>
      <c r="D103" s="5" t="s">
        <v>451</v>
      </c>
    </row>
    <row r="104" spans="1:4">
      <c r="A104" s="4" t="s">
        <v>77</v>
      </c>
      <c r="B104" s="6" t="s">
        <v>78</v>
      </c>
      <c r="C104" s="5" t="s">
        <v>290</v>
      </c>
      <c r="D104" s="5" t="s">
        <v>451</v>
      </c>
    </row>
    <row r="105" spans="1:4">
      <c r="A105" s="4" t="s">
        <v>47</v>
      </c>
      <c r="B105" s="6" t="s">
        <v>48</v>
      </c>
      <c r="C105" s="5" t="s">
        <v>300</v>
      </c>
      <c r="D105" s="5" t="s">
        <v>451</v>
      </c>
    </row>
    <row r="106" spans="1:4">
      <c r="A106" s="4" t="s">
        <v>398</v>
      </c>
      <c r="B106" s="6" t="s">
        <v>399</v>
      </c>
      <c r="C106" s="5" t="s">
        <v>303</v>
      </c>
      <c r="D106" s="5" t="s">
        <v>451</v>
      </c>
    </row>
    <row r="107" spans="1:4">
      <c r="A107" s="4" t="s">
        <v>280</v>
      </c>
      <c r="B107" s="6" t="s">
        <v>220</v>
      </c>
      <c r="C107" s="5" t="s">
        <v>290</v>
      </c>
      <c r="D107" s="5" t="s">
        <v>451</v>
      </c>
    </row>
    <row r="108" spans="1:4">
      <c r="A108" s="4" t="s">
        <v>400</v>
      </c>
      <c r="B108" s="6" t="s">
        <v>401</v>
      </c>
      <c r="C108" s="5" t="s">
        <v>303</v>
      </c>
      <c r="D108" s="5" t="s">
        <v>451</v>
      </c>
    </row>
    <row r="109" spans="1:4">
      <c r="A109" s="4" t="s">
        <v>92</v>
      </c>
      <c r="B109" s="6" t="s">
        <v>93</v>
      </c>
      <c r="C109" s="5" t="s">
        <v>306</v>
      </c>
      <c r="D109" s="5" t="s">
        <v>451</v>
      </c>
    </row>
    <row r="110" spans="1:4">
      <c r="A110" s="4" t="s">
        <v>108</v>
      </c>
      <c r="B110" s="6" t="s">
        <v>109</v>
      </c>
      <c r="C110" s="5" t="s">
        <v>303</v>
      </c>
      <c r="D110" s="5" t="s">
        <v>451</v>
      </c>
    </row>
    <row r="111" spans="1:4">
      <c r="A111" s="4" t="s">
        <v>260</v>
      </c>
      <c r="B111" s="6" t="s">
        <v>261</v>
      </c>
      <c r="C111" s="5" t="s">
        <v>297</v>
      </c>
      <c r="D111" s="5" t="s">
        <v>451</v>
      </c>
    </row>
    <row r="112" spans="1:4">
      <c r="A112" s="4" t="s">
        <v>402</v>
      </c>
      <c r="B112" s="6" t="s">
        <v>403</v>
      </c>
      <c r="C112" s="5" t="s">
        <v>297</v>
      </c>
      <c r="D112" s="5" t="s">
        <v>451</v>
      </c>
    </row>
    <row r="113" spans="1:4">
      <c r="A113" s="4" t="s">
        <v>404</v>
      </c>
      <c r="B113" s="6" t="s">
        <v>405</v>
      </c>
      <c r="C113" s="5" t="s">
        <v>303</v>
      </c>
      <c r="D113" s="5" t="s">
        <v>451</v>
      </c>
    </row>
    <row r="114" spans="1:4">
      <c r="A114" s="4" t="s">
        <v>63</v>
      </c>
      <c r="B114" s="6" t="s">
        <v>64</v>
      </c>
      <c r="C114" s="5" t="s">
        <v>303</v>
      </c>
      <c r="D114" s="5" t="s">
        <v>451</v>
      </c>
    </row>
    <row r="115" spans="1:4">
      <c r="A115" s="4" t="s">
        <v>406</v>
      </c>
      <c r="B115" s="6" t="s">
        <v>407</v>
      </c>
      <c r="C115" s="5" t="s">
        <v>303</v>
      </c>
      <c r="D115" s="5" t="s">
        <v>451</v>
      </c>
    </row>
    <row r="116" spans="1:4">
      <c r="A116" s="4" t="s">
        <v>408</v>
      </c>
      <c r="B116" s="6" t="s">
        <v>409</v>
      </c>
      <c r="C116" s="5" t="s">
        <v>290</v>
      </c>
      <c r="D116" s="5" t="s">
        <v>451</v>
      </c>
    </row>
    <row r="117" spans="1:4">
      <c r="A117" s="4" t="s">
        <v>50</v>
      </c>
      <c r="B117" s="6" t="s">
        <v>51</v>
      </c>
      <c r="C117" s="5" t="s">
        <v>306</v>
      </c>
      <c r="D117" s="5" t="s">
        <v>451</v>
      </c>
    </row>
    <row r="118" spans="1:4">
      <c r="A118" s="4" t="s">
        <v>410</v>
      </c>
      <c r="B118" s="6" t="s">
        <v>411</v>
      </c>
      <c r="C118" s="5" t="s">
        <v>306</v>
      </c>
      <c r="D118" s="5" t="s">
        <v>451</v>
      </c>
    </row>
    <row r="119" spans="1:4">
      <c r="A119" s="4" t="s">
        <v>80</v>
      </c>
      <c r="B119" s="6" t="s">
        <v>81</v>
      </c>
      <c r="C119" s="5" t="s">
        <v>303</v>
      </c>
      <c r="D119" s="5" t="s">
        <v>451</v>
      </c>
    </row>
    <row r="120" spans="1:4">
      <c r="A120" s="4" t="s">
        <v>412</v>
      </c>
      <c r="B120" s="6" t="s">
        <v>413</v>
      </c>
      <c r="C120" s="5" t="s">
        <v>297</v>
      </c>
      <c r="D120" s="5" t="s">
        <v>451</v>
      </c>
    </row>
    <row r="121" spans="1:4">
      <c r="A121" s="4" t="s">
        <v>67</v>
      </c>
      <c r="B121" s="6" t="s">
        <v>68</v>
      </c>
      <c r="C121" s="5" t="s">
        <v>297</v>
      </c>
      <c r="D121" s="5" t="s">
        <v>451</v>
      </c>
    </row>
    <row r="122" spans="1:4">
      <c r="A122" s="4" t="s">
        <v>111</v>
      </c>
      <c r="B122" s="6" t="s">
        <v>112</v>
      </c>
      <c r="C122" s="5" t="s">
        <v>297</v>
      </c>
      <c r="D122" s="5" t="s">
        <v>451</v>
      </c>
    </row>
    <row r="123" spans="1:4">
      <c r="A123" s="4" t="s">
        <v>113</v>
      </c>
      <c r="B123" s="6" t="s">
        <v>114</v>
      </c>
      <c r="C123" s="5" t="s">
        <v>297</v>
      </c>
      <c r="D123" s="5" t="s">
        <v>451</v>
      </c>
    </row>
    <row r="124" spans="1:4">
      <c r="A124" s="4" t="s">
        <v>115</v>
      </c>
      <c r="B124" s="6" t="s">
        <v>116</v>
      </c>
      <c r="C124" s="5" t="s">
        <v>306</v>
      </c>
      <c r="D124" s="5" t="s">
        <v>451</v>
      </c>
    </row>
    <row r="125" spans="1:4">
      <c r="A125" s="4" t="s">
        <v>414</v>
      </c>
      <c r="B125" s="6" t="s">
        <v>415</v>
      </c>
      <c r="C125" s="5" t="s">
        <v>306</v>
      </c>
      <c r="D125" s="5" t="s">
        <v>451</v>
      </c>
    </row>
    <row r="126" spans="1:4">
      <c r="A126" s="4" t="s">
        <v>416</v>
      </c>
      <c r="B126" s="6" t="s">
        <v>417</v>
      </c>
      <c r="C126" s="5" t="s">
        <v>327</v>
      </c>
      <c r="D126" s="5" t="s">
        <v>451</v>
      </c>
    </row>
    <row r="127" spans="1:4">
      <c r="A127" s="4" t="s">
        <v>258</v>
      </c>
      <c r="B127" s="6" t="s">
        <v>259</v>
      </c>
      <c r="C127" s="5" t="s">
        <v>306</v>
      </c>
      <c r="D127" s="5" t="s">
        <v>451</v>
      </c>
    </row>
    <row r="128" spans="1:4">
      <c r="A128" s="4" t="s">
        <v>52</v>
      </c>
      <c r="B128" s="6" t="s">
        <v>53</v>
      </c>
      <c r="C128" s="5" t="s">
        <v>306</v>
      </c>
      <c r="D128" s="5" t="s">
        <v>451</v>
      </c>
    </row>
    <row r="129" spans="1:4">
      <c r="A129" s="4" t="s">
        <v>418</v>
      </c>
      <c r="B129" s="6" t="s">
        <v>419</v>
      </c>
      <c r="C129" s="5" t="s">
        <v>306</v>
      </c>
      <c r="D129" s="5" t="s">
        <v>451</v>
      </c>
    </row>
    <row r="130" spans="1:4">
      <c r="A130" s="4" t="s">
        <v>269</v>
      </c>
      <c r="B130" s="6" t="s">
        <v>284</v>
      </c>
      <c r="C130" s="5" t="s">
        <v>306</v>
      </c>
      <c r="D130" s="5" t="s">
        <v>451</v>
      </c>
    </row>
    <row r="131" spans="1:4">
      <c r="A131" s="4" t="s">
        <v>232</v>
      </c>
      <c r="B131" s="6" t="s">
        <v>233</v>
      </c>
      <c r="C131" s="5" t="s">
        <v>303</v>
      </c>
      <c r="D131" s="5" t="s">
        <v>451</v>
      </c>
    </row>
    <row r="132" spans="1:4">
      <c r="A132" s="4" t="s">
        <v>420</v>
      </c>
      <c r="B132" s="6" t="s">
        <v>421</v>
      </c>
      <c r="C132" s="5" t="s">
        <v>306</v>
      </c>
      <c r="D132" s="5" t="s">
        <v>451</v>
      </c>
    </row>
    <row r="133" spans="1:4">
      <c r="A133" s="4" t="s">
        <v>422</v>
      </c>
      <c r="B133" s="6" t="s">
        <v>423</v>
      </c>
      <c r="C133" s="5" t="s">
        <v>306</v>
      </c>
      <c r="D133" s="5" t="s">
        <v>451</v>
      </c>
    </row>
    <row r="134" spans="1:4">
      <c r="A134" s="4" t="s">
        <v>82</v>
      </c>
      <c r="B134" s="6" t="s">
        <v>83</v>
      </c>
      <c r="C134" s="5" t="s">
        <v>300</v>
      </c>
      <c r="D134" s="5" t="s">
        <v>451</v>
      </c>
    </row>
    <row r="135" spans="1:4">
      <c r="A135" s="4" t="s">
        <v>424</v>
      </c>
      <c r="B135" s="6" t="s">
        <v>425</v>
      </c>
      <c r="C135" s="5" t="s">
        <v>300</v>
      </c>
      <c r="D135" s="5" t="s">
        <v>451</v>
      </c>
    </row>
    <row r="136" spans="1:4">
      <c r="A136" s="4" t="s">
        <v>426</v>
      </c>
      <c r="B136" s="6" t="s">
        <v>427</v>
      </c>
      <c r="C136" s="5" t="s">
        <v>300</v>
      </c>
      <c r="D136" s="5" t="s">
        <v>451</v>
      </c>
    </row>
    <row r="137" spans="1:4">
      <c r="A137" s="4" t="s">
        <v>428</v>
      </c>
      <c r="B137" s="6" t="s">
        <v>429</v>
      </c>
      <c r="C137" s="5" t="s">
        <v>300</v>
      </c>
      <c r="D137" s="5" t="s">
        <v>451</v>
      </c>
    </row>
    <row r="138" spans="1:4">
      <c r="A138" s="4" t="s">
        <v>69</v>
      </c>
      <c r="B138" s="6" t="s">
        <v>70</v>
      </c>
      <c r="C138" s="5" t="s">
        <v>300</v>
      </c>
      <c r="D138" s="5" t="s">
        <v>451</v>
      </c>
    </row>
    <row r="139" spans="1:4">
      <c r="A139" s="4" t="s">
        <v>430</v>
      </c>
      <c r="B139" s="6" t="s">
        <v>431</v>
      </c>
      <c r="C139" s="5" t="s">
        <v>300</v>
      </c>
      <c r="D139" s="5" t="s">
        <v>451</v>
      </c>
    </row>
    <row r="140" spans="1:4">
      <c r="A140" s="4" t="s">
        <v>432</v>
      </c>
      <c r="B140" s="6" t="s">
        <v>624</v>
      </c>
      <c r="C140" s="5" t="s">
        <v>303</v>
      </c>
      <c r="D140" s="5" t="s">
        <v>451</v>
      </c>
    </row>
    <row r="141" spans="1:4">
      <c r="A141" s="4" t="s">
        <v>75</v>
      </c>
      <c r="B141" s="6" t="s">
        <v>76</v>
      </c>
      <c r="C141" s="5" t="s">
        <v>303</v>
      </c>
      <c r="D141" s="5" t="s">
        <v>451</v>
      </c>
    </row>
    <row r="142" spans="1:4">
      <c r="A142" s="4" t="s">
        <v>54</v>
      </c>
      <c r="B142" s="6" t="s">
        <v>55</v>
      </c>
      <c r="C142" s="5" t="s">
        <v>306</v>
      </c>
      <c r="D142" s="5" t="s">
        <v>451</v>
      </c>
    </row>
    <row r="143" spans="1:4">
      <c r="A143" s="4" t="s">
        <v>433</v>
      </c>
      <c r="B143" s="6" t="s">
        <v>434</v>
      </c>
      <c r="C143" s="5" t="s">
        <v>306</v>
      </c>
      <c r="D143" s="5" t="s">
        <v>451</v>
      </c>
    </row>
    <row r="144" spans="1:4">
      <c r="A144" s="4" t="s">
        <v>435</v>
      </c>
      <c r="B144" s="6" t="s">
        <v>436</v>
      </c>
      <c r="C144" s="5" t="s">
        <v>303</v>
      </c>
      <c r="D144" s="5" t="s">
        <v>451</v>
      </c>
    </row>
    <row r="145" spans="1:4">
      <c r="A145" s="4" t="s">
        <v>102</v>
      </c>
      <c r="B145" s="6" t="s">
        <v>103</v>
      </c>
      <c r="C145" s="5" t="s">
        <v>303</v>
      </c>
      <c r="D145" s="5" t="s">
        <v>451</v>
      </c>
    </row>
    <row r="146" spans="1:4">
      <c r="A146" s="4" t="s">
        <v>437</v>
      </c>
      <c r="B146" s="6" t="s">
        <v>438</v>
      </c>
      <c r="C146" s="5" t="s">
        <v>306</v>
      </c>
      <c r="D146" s="5" t="s">
        <v>451</v>
      </c>
    </row>
    <row r="147" spans="1:4">
      <c r="A147" s="4" t="s">
        <v>439</v>
      </c>
      <c r="B147" s="6" t="s">
        <v>440</v>
      </c>
      <c r="C147" s="5" t="s">
        <v>306</v>
      </c>
      <c r="D147" s="5" t="s">
        <v>451</v>
      </c>
    </row>
    <row r="148" spans="1:4">
      <c r="A148" s="4" t="s">
        <v>441</v>
      </c>
      <c r="B148" s="6" t="s">
        <v>442</v>
      </c>
      <c r="C148" s="5" t="s">
        <v>306</v>
      </c>
      <c r="D148" s="5" t="s">
        <v>451</v>
      </c>
    </row>
    <row r="149" spans="1:4">
      <c r="A149" s="4" t="s">
        <v>281</v>
      </c>
      <c r="B149" s="6" t="s">
        <v>224</v>
      </c>
      <c r="C149" s="5" t="s">
        <v>306</v>
      </c>
      <c r="D149" s="5" t="s">
        <v>451</v>
      </c>
    </row>
    <row r="150" spans="1:4">
      <c r="A150" s="4" t="s">
        <v>443</v>
      </c>
      <c r="B150" s="6" t="s">
        <v>444</v>
      </c>
      <c r="C150" s="5" t="s">
        <v>306</v>
      </c>
      <c r="D150" s="5" t="s">
        <v>451</v>
      </c>
    </row>
    <row r="151" spans="1:4">
      <c r="A151" s="4" t="s">
        <v>445</v>
      </c>
      <c r="B151" s="6" t="s">
        <v>446</v>
      </c>
      <c r="C151" s="5" t="s">
        <v>290</v>
      </c>
      <c r="D151" s="5" t="s">
        <v>451</v>
      </c>
    </row>
    <row r="152" spans="1:4">
      <c r="A152" s="4" t="s">
        <v>447</v>
      </c>
      <c r="B152" s="6" t="s">
        <v>448</v>
      </c>
      <c r="C152" s="5" t="s">
        <v>327</v>
      </c>
      <c r="D152" s="5" t="s">
        <v>451</v>
      </c>
    </row>
    <row r="153" spans="1:4">
      <c r="A153" s="2" t="s">
        <v>452</v>
      </c>
      <c r="B153" s="8" t="s">
        <v>453</v>
      </c>
      <c r="C153" s="4" t="s">
        <v>306</v>
      </c>
      <c r="D153" s="5" t="s">
        <v>454</v>
      </c>
    </row>
    <row r="154" spans="1:4">
      <c r="A154" s="2" t="s">
        <v>455</v>
      </c>
      <c r="B154" s="8" t="s">
        <v>456</v>
      </c>
      <c r="C154" s="4" t="s">
        <v>306</v>
      </c>
      <c r="D154" s="5" t="s">
        <v>454</v>
      </c>
    </row>
    <row r="155" spans="1:4">
      <c r="A155" s="2" t="s">
        <v>426</v>
      </c>
      <c r="B155" s="8" t="s">
        <v>457</v>
      </c>
      <c r="C155" s="4" t="s">
        <v>303</v>
      </c>
      <c r="D155" s="5" t="s">
        <v>454</v>
      </c>
    </row>
    <row r="156" spans="1:4">
      <c r="A156" s="2" t="s">
        <v>458</v>
      </c>
      <c r="B156" s="8" t="s">
        <v>459</v>
      </c>
      <c r="C156" s="4" t="s">
        <v>303</v>
      </c>
      <c r="D156" s="5" t="s">
        <v>454</v>
      </c>
    </row>
    <row r="157" spans="1:4">
      <c r="A157" s="2" t="s">
        <v>460</v>
      </c>
      <c r="B157" s="8" t="s">
        <v>461</v>
      </c>
      <c r="C157" s="4" t="s">
        <v>306</v>
      </c>
      <c r="D157" s="5" t="s">
        <v>454</v>
      </c>
    </row>
    <row r="158" spans="1:4">
      <c r="A158" s="2" t="s">
        <v>462</v>
      </c>
      <c r="B158" s="8" t="s">
        <v>463</v>
      </c>
      <c r="C158" s="4" t="s">
        <v>303</v>
      </c>
      <c r="D158" s="5" t="s">
        <v>454</v>
      </c>
    </row>
    <row r="159" spans="1:4">
      <c r="B159" s="6" t="s">
        <v>132</v>
      </c>
      <c r="C159" s="4" t="s">
        <v>306</v>
      </c>
      <c r="D159" s="5" t="s">
        <v>454</v>
      </c>
    </row>
    <row r="160" spans="1:4">
      <c r="B160" s="6" t="s">
        <v>106</v>
      </c>
      <c r="C160" s="4" t="s">
        <v>290</v>
      </c>
      <c r="D160" s="5" t="s">
        <v>454</v>
      </c>
    </row>
    <row r="161" spans="1:4">
      <c r="B161" s="6" t="s">
        <v>265</v>
      </c>
      <c r="C161" s="4" t="s">
        <v>297</v>
      </c>
      <c r="D161" s="5" t="s">
        <v>454</v>
      </c>
    </row>
    <row r="162" spans="1:4">
      <c r="A162" s="5" t="s">
        <v>362</v>
      </c>
      <c r="B162" s="6" t="s">
        <v>1398</v>
      </c>
      <c r="C162" s="4" t="s">
        <v>306</v>
      </c>
      <c r="D162" s="5" t="s">
        <v>454</v>
      </c>
    </row>
    <row r="163" spans="1:4">
      <c r="B163" s="6" t="s">
        <v>464</v>
      </c>
      <c r="C163" s="4" t="s">
        <v>303</v>
      </c>
      <c r="D163" s="5" t="s">
        <v>454</v>
      </c>
    </row>
    <row r="164" spans="1:4">
      <c r="B164" s="6" t="s">
        <v>122</v>
      </c>
      <c r="C164" s="4" t="s">
        <v>306</v>
      </c>
      <c r="D164" s="5" t="s">
        <v>454</v>
      </c>
    </row>
    <row r="165" spans="1:4">
      <c r="B165" s="6" t="s">
        <v>222</v>
      </c>
      <c r="C165" s="4" t="s">
        <v>306</v>
      </c>
      <c r="D165" s="5" t="s">
        <v>454</v>
      </c>
    </row>
    <row r="166" spans="1:4">
      <c r="B166" s="6" t="s">
        <v>229</v>
      </c>
      <c r="C166" s="4" t="s">
        <v>306</v>
      </c>
      <c r="D166" s="5" t="s">
        <v>454</v>
      </c>
    </row>
    <row r="167" spans="1:4">
      <c r="B167" s="6" t="s">
        <v>213</v>
      </c>
      <c r="C167" s="4" t="s">
        <v>306</v>
      </c>
      <c r="D167" s="5" t="s">
        <v>454</v>
      </c>
    </row>
    <row r="168" spans="1:4">
      <c r="B168" s="6" t="s">
        <v>200</v>
      </c>
      <c r="C168" s="4" t="s">
        <v>303</v>
      </c>
      <c r="D168" s="5" t="s">
        <v>454</v>
      </c>
    </row>
    <row r="169" spans="1:4">
      <c r="B169" s="6" t="s">
        <v>187</v>
      </c>
      <c r="C169" s="4" t="s">
        <v>297</v>
      </c>
      <c r="D169" s="5" t="s">
        <v>454</v>
      </c>
    </row>
    <row r="170" spans="1:4">
      <c r="B170" s="6" t="s">
        <v>91</v>
      </c>
      <c r="C170" s="4" t="s">
        <v>303</v>
      </c>
    </row>
    <row r="171" spans="1:4">
      <c r="B171" s="6" t="s">
        <v>110</v>
      </c>
      <c r="C171" s="4" t="s">
        <v>306</v>
      </c>
    </row>
    <row r="172" spans="1:4">
      <c r="B172" s="6" t="s">
        <v>208</v>
      </c>
      <c r="C172" s="9" t="s">
        <v>303</v>
      </c>
    </row>
    <row r="173" spans="1:4">
      <c r="B173" s="6" t="s">
        <v>211</v>
      </c>
      <c r="C173" s="4" t="s">
        <v>303</v>
      </c>
    </row>
    <row r="174" spans="1:4">
      <c r="B174" s="6" t="s">
        <v>228</v>
      </c>
      <c r="C174" s="9" t="s">
        <v>306</v>
      </c>
    </row>
    <row r="175" spans="1:4">
      <c r="A175" s="5" t="s">
        <v>1413</v>
      </c>
      <c r="B175" s="6" t="s">
        <v>1412</v>
      </c>
      <c r="C175" s="2" t="s">
        <v>303</v>
      </c>
    </row>
    <row r="176" spans="1:4">
      <c r="A176" s="5" t="s">
        <v>1416</v>
      </c>
      <c r="B176" s="47" t="s">
        <v>1417</v>
      </c>
      <c r="C176" s="9" t="s">
        <v>303</v>
      </c>
    </row>
    <row r="177" spans="1:3">
      <c r="A177" s="5" t="s">
        <v>1419</v>
      </c>
      <c r="B177" s="6" t="s">
        <v>1420</v>
      </c>
      <c r="C177" s="2" t="s">
        <v>303</v>
      </c>
    </row>
  </sheetData>
  <autoFilter ref="A1:F174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XFD1048576"/>
    </sheetView>
  </sheetViews>
  <sheetFormatPr baseColWidth="10" defaultColWidth="14.42578125" defaultRowHeight="15"/>
  <cols>
    <col min="1" max="1" width="3.5703125" style="70" customWidth="1"/>
    <col min="2" max="2" width="4.42578125" style="70" bestFit="1" customWidth="1"/>
    <col min="3" max="3" width="5.7109375" style="70" bestFit="1" customWidth="1"/>
    <col min="4" max="4" width="19.7109375" style="70" bestFit="1" customWidth="1"/>
    <col min="5" max="5" width="4.85546875" style="70" bestFit="1" customWidth="1"/>
    <col min="6" max="6" width="6" style="70" bestFit="1" customWidth="1"/>
    <col min="7" max="7" width="12" style="70" customWidth="1"/>
    <col min="8" max="8" width="13.85546875" style="70" customWidth="1"/>
    <col min="9" max="9" width="7.28515625" style="70" bestFit="1" customWidth="1"/>
    <col min="10" max="10" width="8.42578125" style="70" bestFit="1" customWidth="1"/>
    <col min="11" max="11" width="16.28515625" style="70" bestFit="1" customWidth="1"/>
    <col min="12" max="12" width="24.28515625" style="70" customWidth="1"/>
    <col min="13" max="26" width="10.7109375" style="70" customWidth="1"/>
    <col min="27" max="16384" width="14.42578125" style="70"/>
  </cols>
  <sheetData>
    <row r="1" spans="1:26">
      <c r="A1" s="93" t="s">
        <v>1430</v>
      </c>
      <c r="B1" s="93" t="s">
        <v>1431</v>
      </c>
      <c r="C1" s="93" t="s">
        <v>1432</v>
      </c>
      <c r="D1" s="93" t="s">
        <v>1433</v>
      </c>
      <c r="E1" s="93" t="s">
        <v>23</v>
      </c>
      <c r="F1" s="93" t="s">
        <v>25</v>
      </c>
      <c r="G1" s="96" t="s">
        <v>1440</v>
      </c>
      <c r="H1" s="93" t="s">
        <v>1443</v>
      </c>
      <c r="I1" s="94" t="s">
        <v>1434</v>
      </c>
      <c r="J1" s="94" t="s">
        <v>1435</v>
      </c>
      <c r="K1" s="95" t="s">
        <v>1436</v>
      </c>
      <c r="L1" s="67"/>
      <c r="M1" s="67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>
      <c r="A2" s="69"/>
      <c r="B2" s="69"/>
      <c r="C2" s="69"/>
      <c r="D2" s="69"/>
      <c r="E2" s="69"/>
      <c r="F2" s="69"/>
      <c r="G2" s="71"/>
      <c r="H2" s="72"/>
      <c r="I2" s="72"/>
      <c r="J2" s="73"/>
      <c r="K2" s="69"/>
      <c r="L2" s="74"/>
      <c r="M2" s="67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>
      <c r="A3" s="69"/>
      <c r="B3" s="69"/>
      <c r="C3" s="69"/>
      <c r="D3" s="69"/>
      <c r="E3" s="69"/>
      <c r="F3" s="69"/>
      <c r="G3" s="71"/>
      <c r="H3" s="72"/>
      <c r="I3" s="72"/>
      <c r="J3" s="73"/>
      <c r="K3" s="69"/>
      <c r="L3" s="74"/>
      <c r="M3" s="67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69"/>
      <c r="F4" s="69"/>
      <c r="G4" s="71"/>
      <c r="H4" s="72"/>
      <c r="I4" s="72"/>
      <c r="J4" s="73"/>
      <c r="K4" s="69"/>
      <c r="L4" s="74"/>
      <c r="M4" s="67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30" customHeight="1">
      <c r="A5" s="69"/>
      <c r="B5" s="69"/>
      <c r="C5" s="69"/>
      <c r="D5" s="69"/>
      <c r="E5" s="69"/>
      <c r="F5" s="69"/>
      <c r="G5" s="71"/>
      <c r="H5" s="72"/>
      <c r="I5" s="72"/>
      <c r="J5" s="73"/>
      <c r="K5" s="69"/>
      <c r="L5" s="74"/>
      <c r="M5" s="67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>
      <c r="A6" s="69"/>
      <c r="B6" s="69"/>
      <c r="C6" s="69"/>
      <c r="D6" s="69"/>
      <c r="E6" s="69"/>
      <c r="F6" s="69"/>
      <c r="G6" s="71"/>
      <c r="H6" s="72"/>
      <c r="I6" s="72"/>
      <c r="J6" s="73"/>
      <c r="K6" s="69"/>
      <c r="L6" s="74"/>
      <c r="M6" s="67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>
      <c r="A7" s="69"/>
      <c r="B7" s="69"/>
      <c r="C7" s="69"/>
      <c r="D7" s="69"/>
      <c r="E7" s="69"/>
      <c r="F7" s="69"/>
      <c r="G7" s="71"/>
      <c r="H7" s="72"/>
      <c r="I7" s="72"/>
      <c r="J7" s="73"/>
      <c r="K7" s="69"/>
      <c r="L7" s="74"/>
      <c r="M7" s="67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>
      <c r="A8" s="69"/>
      <c r="B8" s="69"/>
      <c r="C8" s="69"/>
      <c r="D8" s="69"/>
      <c r="E8" s="69"/>
      <c r="F8" s="69"/>
      <c r="G8" s="71"/>
      <c r="H8" s="72"/>
      <c r="I8" s="72"/>
      <c r="J8" s="73"/>
      <c r="K8" s="69"/>
      <c r="L8" s="74"/>
      <c r="M8" s="67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30" customHeight="1">
      <c r="A9" s="69"/>
      <c r="B9" s="69"/>
      <c r="C9" s="69"/>
      <c r="D9" s="69"/>
      <c r="E9" s="69"/>
      <c r="F9" s="69"/>
      <c r="G9" s="71"/>
      <c r="H9" s="72"/>
      <c r="I9" s="72"/>
      <c r="J9" s="73"/>
      <c r="K9" s="69"/>
      <c r="L9" s="74"/>
      <c r="M9" s="67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>
      <c r="A10" s="69"/>
      <c r="B10" s="69"/>
      <c r="C10" s="69"/>
      <c r="D10" s="69"/>
      <c r="E10" s="69"/>
      <c r="F10" s="69"/>
      <c r="G10" s="71"/>
      <c r="H10" s="72"/>
      <c r="I10" s="72"/>
      <c r="J10" s="73"/>
      <c r="K10" s="69"/>
      <c r="L10" s="74"/>
      <c r="M10" s="67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30" customHeight="1">
      <c r="A11" s="69"/>
      <c r="B11" s="69"/>
      <c r="C11" s="69"/>
      <c r="D11" s="69"/>
      <c r="E11" s="69"/>
      <c r="F11" s="69"/>
      <c r="G11" s="71"/>
      <c r="H11" s="72"/>
      <c r="I11" s="72"/>
      <c r="J11" s="73"/>
      <c r="K11" s="69"/>
      <c r="L11" s="74"/>
      <c r="M11" s="67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>
      <c r="A12" s="69"/>
      <c r="B12" s="69"/>
      <c r="C12" s="69"/>
      <c r="D12" s="69"/>
      <c r="E12" s="69"/>
      <c r="F12" s="69"/>
      <c r="G12" s="71"/>
      <c r="H12" s="72"/>
      <c r="I12" s="72"/>
      <c r="J12" s="73"/>
      <c r="K12" s="69"/>
      <c r="L12" s="74"/>
      <c r="M12" s="67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>
      <c r="A13" s="69"/>
      <c r="B13" s="69"/>
      <c r="C13" s="69"/>
      <c r="D13" s="69"/>
      <c r="E13" s="69"/>
      <c r="F13" s="69"/>
      <c r="G13" s="71"/>
      <c r="H13" s="72"/>
      <c r="I13" s="72"/>
      <c r="J13" s="73"/>
      <c r="K13" s="69"/>
      <c r="L13" s="74"/>
      <c r="M13" s="67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>
      <c r="A14" s="69"/>
      <c r="B14" s="69"/>
      <c r="C14" s="69"/>
      <c r="D14" s="69"/>
      <c r="E14" s="69"/>
      <c r="F14" s="69"/>
      <c r="G14" s="71"/>
      <c r="H14" s="72"/>
      <c r="I14" s="72"/>
      <c r="J14" s="73"/>
      <c r="K14" s="69"/>
      <c r="L14" s="74"/>
      <c r="M14" s="67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>
      <c r="A15" s="69"/>
      <c r="B15" s="69"/>
      <c r="C15" s="69"/>
      <c r="D15" s="69"/>
      <c r="E15" s="69"/>
      <c r="F15" s="69"/>
      <c r="G15" s="71"/>
      <c r="H15" s="72"/>
      <c r="I15" s="72"/>
      <c r="J15" s="73"/>
      <c r="K15" s="69"/>
      <c r="L15" s="74"/>
      <c r="M15" s="67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>
      <c r="A16" s="69"/>
      <c r="B16" s="69"/>
      <c r="C16" s="69"/>
      <c r="D16" s="69"/>
      <c r="E16" s="69"/>
      <c r="F16" s="69"/>
      <c r="G16" s="71"/>
      <c r="H16" s="72"/>
      <c r="I16" s="72"/>
      <c r="J16" s="73"/>
      <c r="K16" s="69"/>
      <c r="L16" s="74"/>
      <c r="M16" s="67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>
      <c r="A17" s="69"/>
      <c r="B17" s="69"/>
      <c r="C17" s="69"/>
      <c r="D17" s="69"/>
      <c r="E17" s="69"/>
      <c r="F17" s="69"/>
      <c r="G17" s="71"/>
      <c r="H17" s="72"/>
      <c r="I17" s="72"/>
      <c r="J17" s="73"/>
      <c r="K17" s="69"/>
      <c r="L17" s="74"/>
      <c r="M17" s="67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30" customHeight="1">
      <c r="A18" s="69"/>
      <c r="B18" s="69"/>
      <c r="C18" s="69"/>
      <c r="D18" s="69"/>
      <c r="E18" s="69"/>
      <c r="F18" s="69"/>
      <c r="G18" s="71"/>
      <c r="H18" s="72"/>
      <c r="I18" s="72"/>
      <c r="J18" s="73"/>
      <c r="K18" s="69"/>
      <c r="L18" s="74"/>
      <c r="M18" s="67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>
      <c r="A19" s="69"/>
      <c r="B19" s="69"/>
      <c r="C19" s="69"/>
      <c r="D19" s="69"/>
      <c r="E19" s="69"/>
      <c r="F19" s="69"/>
      <c r="G19" s="71"/>
      <c r="H19" s="72"/>
      <c r="I19" s="72"/>
      <c r="J19" s="73"/>
      <c r="K19" s="69"/>
      <c r="L19" s="74"/>
      <c r="M19" s="67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>
      <c r="A20" s="69"/>
      <c r="B20" s="69"/>
      <c r="C20" s="69"/>
      <c r="D20" s="69"/>
      <c r="E20" s="69"/>
      <c r="F20" s="69"/>
      <c r="G20" s="71"/>
      <c r="H20" s="72"/>
      <c r="I20" s="72"/>
      <c r="J20" s="73"/>
      <c r="K20" s="69"/>
      <c r="L20" s="74"/>
      <c r="M20" s="67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customHeight="1">
      <c r="A21" s="69"/>
      <c r="B21" s="69"/>
      <c r="C21" s="69"/>
      <c r="D21" s="69"/>
      <c r="E21" s="69"/>
      <c r="F21" s="69"/>
      <c r="G21" s="71"/>
      <c r="H21" s="72"/>
      <c r="I21" s="72"/>
      <c r="J21" s="73"/>
      <c r="K21" s="69"/>
      <c r="L21" s="74"/>
      <c r="M21" s="67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>
      <c r="A22" s="69"/>
      <c r="B22" s="69"/>
      <c r="C22" s="69"/>
      <c r="D22" s="69"/>
      <c r="E22" s="69"/>
      <c r="F22" s="69"/>
      <c r="G22" s="71"/>
      <c r="H22" s="72"/>
      <c r="I22" s="72"/>
      <c r="J22" s="73"/>
      <c r="K22" s="69"/>
      <c r="L22" s="74"/>
      <c r="M22" s="67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5.75" customHeight="1">
      <c r="A23" s="69"/>
      <c r="B23" s="69"/>
      <c r="C23" s="69"/>
      <c r="D23" s="69"/>
      <c r="E23" s="69"/>
      <c r="F23" s="69"/>
      <c r="G23" s="71"/>
      <c r="H23" s="72"/>
      <c r="I23" s="72"/>
      <c r="J23" s="73"/>
      <c r="K23" s="69"/>
      <c r="L23" s="74"/>
      <c r="M23" s="67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5.75" customHeight="1">
      <c r="A24" s="75"/>
      <c r="B24" s="75"/>
      <c r="C24" s="75"/>
      <c r="D24" s="75"/>
      <c r="E24" s="75"/>
      <c r="F24" s="75"/>
      <c r="G24" s="76"/>
      <c r="H24" s="77"/>
      <c r="I24" s="77"/>
      <c r="J24" s="78"/>
      <c r="K24" s="69"/>
      <c r="L24" s="74"/>
      <c r="M24" s="67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>
      <c r="A25" s="79"/>
      <c r="B25" s="79"/>
      <c r="C25" s="79"/>
      <c r="D25" s="79"/>
      <c r="E25" s="79"/>
      <c r="F25" s="79"/>
      <c r="G25" s="80"/>
      <c r="H25" s="81"/>
      <c r="I25" s="81"/>
      <c r="J25" s="82"/>
      <c r="K25" s="69"/>
      <c r="L25" s="74"/>
      <c r="M25" s="67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.75" customHeight="1">
      <c r="A26" s="69"/>
      <c r="B26" s="69"/>
      <c r="C26" s="69"/>
      <c r="D26" s="69"/>
      <c r="E26" s="69"/>
      <c r="F26" s="69"/>
      <c r="G26" s="71"/>
      <c r="H26" s="72"/>
      <c r="I26" s="72"/>
      <c r="J26" s="73"/>
      <c r="K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.75" customHeight="1">
      <c r="A27" s="69"/>
      <c r="B27" s="69"/>
      <c r="C27" s="69"/>
      <c r="D27" s="69"/>
      <c r="E27" s="69"/>
      <c r="F27" s="69"/>
      <c r="G27" s="71"/>
      <c r="H27" s="72"/>
      <c r="I27" s="72"/>
      <c r="J27" s="73"/>
      <c r="K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5.75" customHeight="1">
      <c r="A28" s="69"/>
      <c r="B28" s="69"/>
      <c r="C28" s="69"/>
      <c r="D28" s="69"/>
      <c r="E28" s="69"/>
      <c r="F28" s="69"/>
      <c r="G28" s="71"/>
      <c r="H28" s="72"/>
      <c r="I28" s="72"/>
      <c r="J28" s="73"/>
      <c r="K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5.75" customHeight="1">
      <c r="A29" s="69"/>
      <c r="B29" s="69"/>
      <c r="C29" s="69"/>
      <c r="D29" s="69"/>
      <c r="E29" s="69"/>
      <c r="F29" s="69"/>
      <c r="G29" s="71"/>
      <c r="H29" s="72"/>
      <c r="I29" s="72"/>
      <c r="J29" s="73"/>
      <c r="K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.75" customHeight="1">
      <c r="A30" s="69"/>
      <c r="B30" s="69"/>
      <c r="C30" s="69"/>
      <c r="D30" s="69"/>
      <c r="E30" s="69"/>
      <c r="F30" s="69"/>
      <c r="G30" s="71"/>
      <c r="H30" s="72"/>
      <c r="I30" s="72"/>
      <c r="J30" s="73"/>
      <c r="K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5.75" customHeight="1">
      <c r="A31" s="69"/>
      <c r="B31" s="69"/>
      <c r="C31" s="69"/>
      <c r="D31" s="69"/>
      <c r="E31" s="69"/>
      <c r="F31" s="69"/>
      <c r="G31" s="71"/>
      <c r="H31" s="72"/>
      <c r="I31" s="72"/>
      <c r="J31" s="73"/>
      <c r="K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5.75" customHeight="1">
      <c r="A32" s="69"/>
      <c r="B32" s="69"/>
      <c r="C32" s="69"/>
      <c r="D32" s="69"/>
      <c r="E32" s="69"/>
      <c r="F32" s="69"/>
      <c r="G32" s="71"/>
      <c r="H32" s="72"/>
      <c r="I32" s="72"/>
      <c r="J32" s="73"/>
      <c r="K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.75" customHeight="1">
      <c r="A33" s="69"/>
      <c r="B33" s="69"/>
      <c r="C33" s="69"/>
      <c r="D33" s="69"/>
      <c r="E33" s="69"/>
      <c r="F33" s="69"/>
      <c r="G33" s="71"/>
      <c r="H33" s="72"/>
      <c r="I33" s="72"/>
      <c r="J33" s="73"/>
      <c r="K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5.75" customHeight="1">
      <c r="A34" s="69"/>
      <c r="B34" s="69"/>
      <c r="C34" s="69"/>
      <c r="D34" s="69"/>
      <c r="E34" s="69"/>
      <c r="F34" s="69"/>
      <c r="G34" s="71"/>
      <c r="H34" s="72"/>
      <c r="I34" s="72"/>
      <c r="J34" s="73"/>
      <c r="K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.75" customHeight="1">
      <c r="A35" s="69"/>
      <c r="B35" s="69"/>
      <c r="C35" s="69"/>
      <c r="D35" s="69"/>
      <c r="E35" s="69"/>
      <c r="F35" s="69"/>
      <c r="G35" s="71"/>
      <c r="H35" s="72"/>
      <c r="I35" s="72"/>
      <c r="J35" s="73"/>
      <c r="K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5.75" customHeight="1">
      <c r="A36" s="69"/>
      <c r="B36" s="69"/>
      <c r="C36" s="69"/>
      <c r="D36" s="69"/>
      <c r="E36" s="69"/>
      <c r="F36" s="69"/>
      <c r="G36" s="71"/>
      <c r="H36" s="72"/>
      <c r="I36" s="72"/>
      <c r="J36" s="73"/>
      <c r="K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5.75" customHeight="1">
      <c r="A37" s="69"/>
      <c r="B37" s="69"/>
      <c r="C37" s="69"/>
      <c r="D37" s="69"/>
      <c r="E37" s="69"/>
      <c r="F37" s="69"/>
      <c r="G37" s="71"/>
      <c r="H37" s="83"/>
      <c r="I37" s="83"/>
      <c r="J37" s="73"/>
      <c r="K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5.75" customHeight="1">
      <c r="A38" s="69"/>
      <c r="B38" s="69"/>
      <c r="C38" s="69"/>
      <c r="D38" s="69"/>
      <c r="E38" s="69"/>
      <c r="F38" s="69"/>
      <c r="G38" s="71"/>
      <c r="H38" s="83"/>
      <c r="I38" s="83"/>
      <c r="J38" s="73"/>
      <c r="K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30" customHeight="1">
      <c r="A39" s="69"/>
      <c r="B39" s="69"/>
      <c r="C39" s="69"/>
      <c r="D39" s="69"/>
      <c r="E39" s="69"/>
      <c r="F39" s="69"/>
      <c r="G39" s="71"/>
      <c r="H39" s="83"/>
      <c r="I39" s="83"/>
      <c r="J39" s="73"/>
      <c r="K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15.75" customHeight="1">
      <c r="A40" s="69"/>
      <c r="B40" s="69"/>
      <c r="C40" s="69"/>
      <c r="D40" s="69"/>
      <c r="E40" s="69"/>
      <c r="F40" s="69"/>
      <c r="G40" s="71"/>
      <c r="H40" s="83"/>
      <c r="I40" s="83"/>
      <c r="J40" s="73"/>
      <c r="K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5.75" customHeight="1">
      <c r="A41" s="75"/>
      <c r="B41" s="75"/>
      <c r="C41" s="75"/>
      <c r="D41" s="75"/>
      <c r="E41" s="75"/>
      <c r="F41" s="75"/>
      <c r="G41" s="76"/>
      <c r="H41" s="84"/>
      <c r="I41" s="84"/>
      <c r="J41" s="78"/>
      <c r="K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5.75" customHeight="1">
      <c r="A42" s="69"/>
      <c r="B42" s="69"/>
      <c r="C42" s="69"/>
      <c r="D42" s="69"/>
      <c r="E42" s="69"/>
      <c r="F42" s="69"/>
      <c r="G42" s="71"/>
      <c r="H42" s="72"/>
      <c r="I42" s="72"/>
      <c r="J42" s="73"/>
      <c r="K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5.75" customHeight="1">
      <c r="A43" s="69"/>
      <c r="B43" s="69"/>
      <c r="C43" s="69"/>
      <c r="D43" s="69"/>
      <c r="E43" s="69"/>
      <c r="F43" s="69"/>
      <c r="G43" s="71"/>
      <c r="H43" s="72"/>
      <c r="I43" s="72"/>
      <c r="J43" s="73"/>
      <c r="K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5.75" customHeight="1">
      <c r="A44" s="69"/>
      <c r="B44" s="69"/>
      <c r="C44" s="69"/>
      <c r="D44" s="69"/>
      <c r="E44" s="69"/>
      <c r="F44" s="69"/>
      <c r="G44" s="71"/>
      <c r="H44" s="72"/>
      <c r="I44" s="72"/>
      <c r="J44" s="73"/>
      <c r="K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5.75" customHeight="1">
      <c r="A45" s="69"/>
      <c r="B45" s="69"/>
      <c r="C45" s="69"/>
      <c r="D45" s="69"/>
      <c r="E45" s="69"/>
      <c r="F45" s="69"/>
      <c r="G45" s="71"/>
      <c r="H45" s="72"/>
      <c r="I45" s="72"/>
      <c r="J45" s="73"/>
      <c r="K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5.75" customHeight="1">
      <c r="A46" s="69"/>
      <c r="B46" s="69"/>
      <c r="C46" s="69"/>
      <c r="D46" s="69"/>
      <c r="E46" s="69"/>
      <c r="F46" s="69"/>
      <c r="G46" s="71"/>
      <c r="H46" s="72"/>
      <c r="I46" s="72"/>
      <c r="J46" s="73"/>
      <c r="K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5.75" customHeight="1">
      <c r="A47" s="69"/>
      <c r="B47" s="69"/>
      <c r="C47" s="69"/>
      <c r="D47" s="69"/>
      <c r="E47" s="69"/>
      <c r="F47" s="69"/>
      <c r="G47" s="71"/>
      <c r="H47" s="72"/>
      <c r="I47" s="72"/>
      <c r="J47" s="73"/>
      <c r="K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5.75" customHeight="1">
      <c r="A48" s="69"/>
      <c r="B48" s="69"/>
      <c r="C48" s="69"/>
      <c r="D48" s="69"/>
      <c r="E48" s="69"/>
      <c r="F48" s="69"/>
      <c r="G48" s="71"/>
      <c r="H48" s="72"/>
      <c r="I48" s="72"/>
      <c r="J48" s="73"/>
      <c r="K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5.75" customHeight="1">
      <c r="A49" s="69"/>
      <c r="B49" s="69"/>
      <c r="C49" s="69"/>
      <c r="D49" s="69"/>
      <c r="E49" s="69"/>
      <c r="F49" s="69"/>
      <c r="G49" s="71"/>
      <c r="H49" s="72"/>
      <c r="I49" s="72"/>
      <c r="J49" s="73"/>
      <c r="K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5.75" customHeight="1">
      <c r="A50" s="69"/>
      <c r="B50" s="69"/>
      <c r="C50" s="69"/>
      <c r="D50" s="69"/>
      <c r="E50" s="69"/>
      <c r="F50" s="69"/>
      <c r="G50" s="71"/>
      <c r="H50" s="72"/>
      <c r="I50" s="72"/>
      <c r="J50" s="73"/>
      <c r="K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5.75" customHeight="1">
      <c r="A51" s="69"/>
      <c r="B51" s="69"/>
      <c r="C51" s="69"/>
      <c r="D51" s="69"/>
      <c r="E51" s="69"/>
      <c r="F51" s="69"/>
      <c r="G51" s="71"/>
      <c r="H51" s="72"/>
      <c r="I51" s="72"/>
      <c r="J51" s="73"/>
      <c r="K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5.75" customHeight="1">
      <c r="A52" s="69"/>
      <c r="B52" s="69"/>
      <c r="C52" s="69"/>
      <c r="D52" s="69"/>
      <c r="E52" s="69"/>
      <c r="F52" s="69"/>
      <c r="G52" s="71"/>
      <c r="H52" s="72"/>
      <c r="I52" s="72"/>
      <c r="J52" s="73"/>
      <c r="K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5.75" customHeight="1">
      <c r="A53" s="69"/>
      <c r="B53" s="69"/>
      <c r="C53" s="69"/>
      <c r="D53" s="69"/>
      <c r="E53" s="69"/>
      <c r="F53" s="69"/>
      <c r="G53" s="71"/>
      <c r="H53" s="72"/>
      <c r="I53" s="72"/>
      <c r="J53" s="73"/>
      <c r="K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5.75" customHeight="1">
      <c r="A54" s="69"/>
      <c r="B54" s="69"/>
      <c r="C54" s="69"/>
      <c r="D54" s="69"/>
      <c r="E54" s="69"/>
      <c r="F54" s="69"/>
      <c r="G54" s="71"/>
      <c r="H54" s="72"/>
      <c r="I54" s="72"/>
      <c r="J54" s="73"/>
      <c r="K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5.75" customHeight="1">
      <c r="A55" s="69"/>
      <c r="B55" s="69"/>
      <c r="C55" s="69"/>
      <c r="D55" s="69"/>
      <c r="E55" s="69"/>
      <c r="F55" s="69"/>
      <c r="G55" s="71"/>
      <c r="H55" s="72"/>
      <c r="I55" s="72"/>
      <c r="J55" s="73"/>
      <c r="K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5.75" customHeight="1">
      <c r="A56" s="69"/>
      <c r="B56" s="69"/>
      <c r="C56" s="69"/>
      <c r="D56" s="69"/>
      <c r="E56" s="69"/>
      <c r="F56" s="69"/>
      <c r="G56" s="71"/>
      <c r="H56" s="72"/>
      <c r="I56" s="72"/>
      <c r="J56" s="73"/>
      <c r="K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customHeight="1">
      <c r="A57" s="69"/>
      <c r="B57" s="69"/>
      <c r="C57" s="69"/>
      <c r="D57" s="69"/>
      <c r="E57" s="69"/>
      <c r="F57" s="69"/>
      <c r="G57" s="71"/>
      <c r="H57" s="72"/>
      <c r="I57" s="72"/>
      <c r="J57" s="73"/>
      <c r="K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5.75" customHeight="1">
      <c r="A58" s="69"/>
      <c r="B58" s="69"/>
      <c r="C58" s="69"/>
      <c r="D58" s="69"/>
      <c r="E58" s="69"/>
      <c r="F58" s="69"/>
      <c r="G58" s="71"/>
      <c r="H58" s="72"/>
      <c r="I58" s="72"/>
      <c r="J58" s="73"/>
      <c r="K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29.25" customHeight="1">
      <c r="A59" s="69"/>
      <c r="B59" s="69"/>
      <c r="C59" s="69"/>
      <c r="D59" s="69"/>
      <c r="E59" s="69"/>
      <c r="F59" s="69"/>
      <c r="G59" s="71"/>
      <c r="H59" s="72"/>
      <c r="I59" s="72"/>
      <c r="J59" s="73"/>
      <c r="K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customHeight="1">
      <c r="A60" s="69"/>
      <c r="B60" s="69"/>
      <c r="C60" s="69"/>
      <c r="D60" s="69"/>
      <c r="E60" s="69"/>
      <c r="F60" s="69"/>
      <c r="G60" s="69"/>
      <c r="H60" s="72"/>
      <c r="I60" s="72"/>
      <c r="J60" s="73"/>
      <c r="K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5.75" customHeight="1">
      <c r="A61" s="69"/>
      <c r="B61" s="69"/>
      <c r="C61" s="69"/>
      <c r="D61" s="69"/>
      <c r="E61" s="69"/>
      <c r="F61" s="69"/>
      <c r="G61" s="69"/>
      <c r="H61" s="72"/>
      <c r="I61" s="72"/>
      <c r="J61" s="73"/>
      <c r="K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customHeight="1">
      <c r="A62" s="69"/>
      <c r="B62" s="69"/>
      <c r="C62" s="69"/>
      <c r="D62" s="69"/>
      <c r="E62" s="69"/>
      <c r="F62" s="69"/>
      <c r="G62" s="69"/>
      <c r="H62" s="72"/>
      <c r="I62" s="72"/>
      <c r="J62" s="73"/>
      <c r="K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customHeight="1">
      <c r="A63" s="69"/>
      <c r="B63" s="69"/>
      <c r="C63" s="69"/>
      <c r="D63" s="69"/>
      <c r="E63" s="69"/>
      <c r="F63" s="69"/>
      <c r="G63" s="69"/>
      <c r="H63" s="72"/>
      <c r="I63" s="72"/>
      <c r="J63" s="73"/>
      <c r="K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5.75" customHeight="1">
      <c r="A64" s="69"/>
      <c r="B64" s="69"/>
      <c r="C64" s="69"/>
      <c r="D64" s="69"/>
      <c r="E64" s="69"/>
      <c r="F64" s="69"/>
      <c r="G64" s="69"/>
      <c r="H64" s="72"/>
      <c r="I64" s="72"/>
      <c r="J64" s="73"/>
      <c r="K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5.75" customHeight="1">
      <c r="A65" s="69"/>
      <c r="B65" s="69"/>
      <c r="C65" s="69"/>
      <c r="D65" s="69"/>
      <c r="E65" s="69"/>
      <c r="F65" s="69"/>
      <c r="G65" s="69"/>
      <c r="H65" s="72"/>
      <c r="I65" s="72"/>
      <c r="J65" s="73"/>
      <c r="K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customHeight="1">
      <c r="A66" s="69"/>
      <c r="B66" s="69"/>
      <c r="C66" s="69"/>
      <c r="D66" s="69"/>
      <c r="E66" s="69"/>
      <c r="F66" s="69"/>
      <c r="G66" s="69"/>
      <c r="H66" s="72"/>
      <c r="I66" s="72"/>
      <c r="J66" s="73"/>
      <c r="K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5.75" customHeight="1">
      <c r="A67" s="69"/>
      <c r="B67" s="69"/>
      <c r="C67" s="69"/>
      <c r="D67" s="69"/>
      <c r="E67" s="69"/>
      <c r="F67" s="69"/>
      <c r="G67" s="69"/>
      <c r="H67" s="72"/>
      <c r="I67" s="72"/>
      <c r="J67" s="73"/>
      <c r="K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customHeight="1">
      <c r="A68" s="69"/>
      <c r="B68" s="69"/>
      <c r="C68" s="69"/>
      <c r="D68" s="69"/>
      <c r="E68" s="69"/>
      <c r="F68" s="69"/>
      <c r="G68" s="69"/>
      <c r="H68" s="72"/>
      <c r="I68" s="72"/>
      <c r="J68" s="73"/>
      <c r="K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customHeight="1">
      <c r="A69" s="69"/>
      <c r="B69" s="69"/>
      <c r="C69" s="69"/>
      <c r="D69" s="69"/>
      <c r="E69" s="69"/>
      <c r="F69" s="69"/>
      <c r="G69" s="69"/>
      <c r="H69" s="72"/>
      <c r="I69" s="72"/>
      <c r="J69" s="73"/>
      <c r="K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5.75" customHeight="1">
      <c r="A70" s="69"/>
      <c r="B70" s="69"/>
      <c r="C70" s="69"/>
      <c r="D70" s="69"/>
      <c r="E70" s="69"/>
      <c r="F70" s="69"/>
      <c r="G70" s="69"/>
      <c r="H70" s="72"/>
      <c r="I70" s="72"/>
      <c r="J70" s="73"/>
      <c r="K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5.75" customHeight="1">
      <c r="A71" s="69"/>
      <c r="B71" s="69"/>
      <c r="C71" s="69"/>
      <c r="D71" s="69"/>
      <c r="E71" s="69"/>
      <c r="F71" s="69"/>
      <c r="G71" s="69"/>
      <c r="H71" s="72"/>
      <c r="I71" s="72"/>
      <c r="J71" s="73"/>
      <c r="K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customHeight="1">
      <c r="A72" s="69"/>
      <c r="B72" s="69"/>
      <c r="C72" s="69"/>
      <c r="D72" s="69"/>
      <c r="E72" s="69"/>
      <c r="F72" s="69"/>
      <c r="G72" s="69"/>
      <c r="H72" s="72"/>
      <c r="I72" s="72"/>
      <c r="J72" s="73"/>
      <c r="K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5.75" customHeight="1">
      <c r="A73" s="69"/>
      <c r="B73" s="69"/>
      <c r="C73" s="69"/>
      <c r="D73" s="69"/>
      <c r="E73" s="69"/>
      <c r="F73" s="69"/>
      <c r="G73" s="69"/>
      <c r="H73" s="72"/>
      <c r="I73" s="72"/>
      <c r="J73" s="73"/>
      <c r="K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customHeight="1">
      <c r="A74" s="69"/>
      <c r="B74" s="69"/>
      <c r="C74" s="69"/>
      <c r="D74" s="69"/>
      <c r="E74" s="69"/>
      <c r="F74" s="69"/>
      <c r="G74" s="69"/>
      <c r="H74" s="72"/>
      <c r="I74" s="72"/>
      <c r="J74" s="73"/>
      <c r="K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5.75" customHeight="1">
      <c r="A75" s="69"/>
      <c r="B75" s="69"/>
      <c r="C75" s="69"/>
      <c r="D75" s="69"/>
      <c r="E75" s="69"/>
      <c r="F75" s="69"/>
      <c r="G75" s="69"/>
      <c r="H75" s="72"/>
      <c r="I75" s="72"/>
      <c r="J75" s="73"/>
      <c r="K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5.75" customHeight="1">
      <c r="A76" s="69"/>
      <c r="B76" s="69"/>
      <c r="C76" s="69"/>
      <c r="D76" s="69"/>
      <c r="E76" s="69"/>
      <c r="F76" s="69"/>
      <c r="G76" s="69"/>
      <c r="H76" s="72"/>
      <c r="I76" s="72"/>
      <c r="J76" s="73"/>
      <c r="K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5.75" customHeight="1">
      <c r="A77" s="69"/>
      <c r="B77" s="69"/>
      <c r="C77" s="69"/>
      <c r="D77" s="69"/>
      <c r="E77" s="69"/>
      <c r="F77" s="69"/>
      <c r="G77" s="69"/>
      <c r="H77" s="72"/>
      <c r="I77" s="72"/>
      <c r="J77" s="73"/>
      <c r="K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5.75" customHeight="1">
      <c r="A78" s="69"/>
      <c r="B78" s="69"/>
      <c r="C78" s="69"/>
      <c r="D78" s="69"/>
      <c r="E78" s="69"/>
      <c r="F78" s="69"/>
      <c r="G78" s="69"/>
      <c r="H78" s="72"/>
      <c r="I78" s="72"/>
      <c r="J78" s="73"/>
      <c r="K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5.75" customHeight="1">
      <c r="A79" s="69"/>
      <c r="B79" s="69"/>
      <c r="C79" s="69"/>
      <c r="D79" s="69"/>
      <c r="E79" s="69"/>
      <c r="F79" s="69"/>
      <c r="G79" s="69"/>
      <c r="H79" s="72"/>
      <c r="I79" s="72"/>
      <c r="J79" s="73"/>
      <c r="K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5.75" customHeight="1">
      <c r="A80" s="69"/>
      <c r="B80" s="69"/>
      <c r="C80" s="69"/>
      <c r="D80" s="69"/>
      <c r="E80" s="69"/>
      <c r="F80" s="69"/>
      <c r="G80" s="69"/>
      <c r="H80" s="72"/>
      <c r="I80" s="72"/>
      <c r="J80" s="73"/>
      <c r="K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>
      <c r="A81" s="69"/>
      <c r="B81" s="69"/>
      <c r="C81" s="69"/>
      <c r="D81" s="69"/>
      <c r="E81" s="69"/>
      <c r="F81" s="69"/>
      <c r="G81" s="69"/>
      <c r="H81" s="72"/>
      <c r="I81" s="72"/>
      <c r="J81" s="73"/>
      <c r="K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5.75" customHeight="1">
      <c r="A82" s="69"/>
      <c r="B82" s="69"/>
      <c r="C82" s="69"/>
      <c r="D82" s="69"/>
      <c r="E82" s="69"/>
      <c r="F82" s="69"/>
      <c r="G82" s="69"/>
      <c r="H82" s="72"/>
      <c r="I82" s="72"/>
      <c r="J82" s="73"/>
      <c r="K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5.75" customHeight="1">
      <c r="A83" s="69"/>
      <c r="B83" s="69"/>
      <c r="C83" s="69"/>
      <c r="D83" s="69"/>
      <c r="E83" s="69"/>
      <c r="F83" s="69"/>
      <c r="G83" s="69"/>
      <c r="H83" s="72"/>
      <c r="I83" s="72"/>
      <c r="J83" s="73"/>
      <c r="K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5.75" customHeight="1">
      <c r="A84" s="69"/>
      <c r="B84" s="69"/>
      <c r="C84" s="69"/>
      <c r="D84" s="69"/>
      <c r="E84" s="69"/>
      <c r="F84" s="69"/>
      <c r="G84" s="69"/>
      <c r="H84" s="72"/>
      <c r="I84" s="72"/>
      <c r="J84" s="73"/>
      <c r="K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5.75" customHeight="1">
      <c r="A85" s="69"/>
      <c r="B85" s="69"/>
      <c r="C85" s="69"/>
      <c r="D85" s="69"/>
      <c r="E85" s="69"/>
      <c r="F85" s="69"/>
      <c r="G85" s="69"/>
      <c r="H85" s="72"/>
      <c r="I85" s="72"/>
      <c r="J85" s="73"/>
      <c r="K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5.75" customHeight="1">
      <c r="A86" s="69"/>
      <c r="B86" s="69"/>
      <c r="C86" s="69"/>
      <c r="D86" s="69"/>
      <c r="E86" s="69"/>
      <c r="F86" s="69"/>
      <c r="G86" s="69"/>
      <c r="H86" s="72"/>
      <c r="I86" s="72"/>
      <c r="J86" s="73"/>
      <c r="K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5.75" customHeight="1">
      <c r="A87" s="69"/>
      <c r="B87" s="69"/>
      <c r="C87" s="69"/>
      <c r="D87" s="69"/>
      <c r="E87" s="69"/>
      <c r="F87" s="69"/>
      <c r="G87" s="69"/>
      <c r="H87" s="72"/>
      <c r="I87" s="72"/>
      <c r="J87" s="73"/>
      <c r="K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5.75" customHeight="1">
      <c r="A88" s="69"/>
      <c r="B88" s="69"/>
      <c r="C88" s="69"/>
      <c r="D88" s="69"/>
      <c r="E88" s="69"/>
      <c r="F88" s="69"/>
      <c r="G88" s="69"/>
      <c r="H88" s="72"/>
      <c r="I88" s="72"/>
      <c r="J88" s="73"/>
      <c r="K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5.75" customHeight="1">
      <c r="A89" s="69"/>
      <c r="B89" s="69"/>
      <c r="C89" s="69"/>
      <c r="D89" s="69"/>
      <c r="E89" s="69"/>
      <c r="F89" s="69"/>
      <c r="G89" s="69"/>
      <c r="H89" s="72"/>
      <c r="I89" s="72"/>
      <c r="J89" s="73"/>
      <c r="K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5.75" customHeight="1">
      <c r="A90" s="69"/>
      <c r="B90" s="69"/>
      <c r="C90" s="69"/>
      <c r="D90" s="69"/>
      <c r="E90" s="69"/>
      <c r="F90" s="69"/>
      <c r="G90" s="69"/>
      <c r="H90" s="72"/>
      <c r="I90" s="72"/>
      <c r="J90" s="73"/>
      <c r="K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5.75" customHeight="1">
      <c r="A91" s="69"/>
      <c r="B91" s="69"/>
      <c r="C91" s="69"/>
      <c r="D91" s="69"/>
      <c r="E91" s="69"/>
      <c r="F91" s="69"/>
      <c r="G91" s="69"/>
      <c r="H91" s="72"/>
      <c r="I91" s="72"/>
      <c r="J91" s="73"/>
      <c r="K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5.75" customHeight="1">
      <c r="A92" s="69"/>
      <c r="B92" s="69"/>
      <c r="C92" s="69"/>
      <c r="D92" s="69"/>
      <c r="E92" s="69"/>
      <c r="F92" s="69"/>
      <c r="G92" s="69"/>
      <c r="H92" s="72"/>
      <c r="I92" s="72"/>
      <c r="J92" s="73"/>
      <c r="K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5.75" customHeight="1">
      <c r="A93" s="69"/>
      <c r="B93" s="69"/>
      <c r="C93" s="69"/>
      <c r="D93" s="69"/>
      <c r="E93" s="69"/>
      <c r="F93" s="69"/>
      <c r="G93" s="69"/>
      <c r="H93" s="72"/>
      <c r="I93" s="72"/>
      <c r="J93" s="73"/>
      <c r="K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5.75" customHeight="1">
      <c r="A94" s="69"/>
      <c r="B94" s="69"/>
      <c r="C94" s="69"/>
      <c r="D94" s="69"/>
      <c r="E94" s="69"/>
      <c r="F94" s="69"/>
      <c r="G94" s="69"/>
      <c r="H94" s="72"/>
      <c r="I94" s="72"/>
      <c r="J94" s="73"/>
      <c r="K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5.75" customHeight="1">
      <c r="A95" s="69"/>
      <c r="B95" s="69"/>
      <c r="C95" s="69"/>
      <c r="D95" s="69"/>
      <c r="E95" s="69"/>
      <c r="F95" s="69"/>
      <c r="G95" s="69"/>
      <c r="H95" s="72"/>
      <c r="I95" s="72"/>
      <c r="J95" s="73"/>
      <c r="K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5.75" customHeight="1">
      <c r="A96" s="69"/>
      <c r="B96" s="69"/>
      <c r="C96" s="69"/>
      <c r="D96" s="69"/>
      <c r="E96" s="69"/>
      <c r="F96" s="69"/>
      <c r="G96" s="69"/>
      <c r="H96" s="72"/>
      <c r="I96" s="72"/>
      <c r="J96" s="73"/>
      <c r="K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5.75" customHeight="1">
      <c r="A97" s="69"/>
      <c r="B97" s="69"/>
      <c r="C97" s="69"/>
      <c r="D97" s="69"/>
      <c r="E97" s="69"/>
      <c r="F97" s="69"/>
      <c r="G97" s="69"/>
      <c r="H97" s="72"/>
      <c r="I97" s="72"/>
      <c r="J97" s="73"/>
      <c r="K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5.75" customHeight="1">
      <c r="A98" s="69"/>
      <c r="B98" s="69"/>
      <c r="C98" s="69"/>
      <c r="D98" s="69"/>
      <c r="E98" s="69"/>
      <c r="F98" s="69"/>
      <c r="G98" s="69"/>
      <c r="H98" s="72"/>
      <c r="I98" s="72"/>
      <c r="J98" s="73"/>
      <c r="K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5.75" customHeight="1">
      <c r="A99" s="69"/>
      <c r="B99" s="69"/>
      <c r="C99" s="69"/>
      <c r="D99" s="69"/>
      <c r="E99" s="69"/>
      <c r="F99" s="69"/>
      <c r="G99" s="69"/>
      <c r="H99" s="72"/>
      <c r="I99" s="72"/>
      <c r="J99" s="73"/>
      <c r="K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>
      <c r="A100" s="69"/>
      <c r="B100" s="69"/>
      <c r="C100" s="69"/>
      <c r="D100" s="69"/>
      <c r="E100" s="69"/>
      <c r="F100" s="69"/>
      <c r="G100" s="69"/>
      <c r="H100" s="72"/>
      <c r="I100" s="72"/>
      <c r="J100" s="73"/>
      <c r="K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5.75" customHeight="1">
      <c r="A101" s="69"/>
      <c r="B101" s="69"/>
      <c r="C101" s="69"/>
      <c r="D101" s="69"/>
      <c r="E101" s="69"/>
      <c r="F101" s="69"/>
      <c r="G101" s="69"/>
      <c r="H101" s="72"/>
      <c r="I101" s="72"/>
      <c r="J101" s="73"/>
      <c r="K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.75" customHeight="1">
      <c r="A102" s="69"/>
      <c r="B102" s="69"/>
      <c r="C102" s="69"/>
      <c r="D102" s="69"/>
      <c r="E102" s="69"/>
      <c r="F102" s="69"/>
      <c r="G102" s="69"/>
      <c r="H102" s="72"/>
      <c r="I102" s="72"/>
      <c r="J102" s="73"/>
      <c r="K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5.75" customHeight="1">
      <c r="A103" s="69"/>
      <c r="B103" s="69"/>
      <c r="C103" s="69"/>
      <c r="D103" s="69"/>
      <c r="E103" s="69"/>
      <c r="F103" s="69"/>
      <c r="G103" s="69"/>
      <c r="H103" s="72"/>
      <c r="I103" s="72"/>
      <c r="J103" s="73"/>
      <c r="K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5.75" customHeight="1">
      <c r="A104" s="69"/>
      <c r="B104" s="69"/>
      <c r="C104" s="69"/>
      <c r="D104" s="69"/>
      <c r="E104" s="69"/>
      <c r="F104" s="69"/>
      <c r="G104" s="69"/>
      <c r="H104" s="72"/>
      <c r="I104" s="72"/>
      <c r="J104" s="73"/>
      <c r="K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5.75" customHeight="1">
      <c r="A105" s="69"/>
      <c r="B105" s="69"/>
      <c r="C105" s="69"/>
      <c r="D105" s="69"/>
      <c r="E105" s="69"/>
      <c r="F105" s="69"/>
      <c r="G105" s="69"/>
      <c r="H105" s="72"/>
      <c r="I105" s="72"/>
      <c r="J105" s="73"/>
      <c r="K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5.75" customHeight="1">
      <c r="A106" s="69"/>
      <c r="B106" s="69"/>
      <c r="C106" s="69"/>
      <c r="D106" s="69"/>
      <c r="E106" s="69"/>
      <c r="F106" s="69"/>
      <c r="G106" s="69"/>
      <c r="H106" s="72"/>
      <c r="I106" s="72"/>
      <c r="J106" s="73"/>
      <c r="K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5.75" customHeight="1">
      <c r="A107" s="69"/>
      <c r="B107" s="69"/>
      <c r="C107" s="69"/>
      <c r="D107" s="69"/>
      <c r="E107" s="69"/>
      <c r="F107" s="69"/>
      <c r="G107" s="69"/>
      <c r="H107" s="72"/>
      <c r="I107" s="72"/>
      <c r="J107" s="73"/>
      <c r="K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5.75" customHeight="1">
      <c r="A108" s="69"/>
      <c r="B108" s="69"/>
      <c r="C108" s="69"/>
      <c r="D108" s="69"/>
      <c r="E108" s="69"/>
      <c r="F108" s="69"/>
      <c r="G108" s="69"/>
      <c r="H108" s="72"/>
      <c r="I108" s="72"/>
      <c r="J108" s="73"/>
      <c r="K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5.75" customHeight="1">
      <c r="A109" s="69"/>
      <c r="B109" s="69"/>
      <c r="C109" s="69"/>
      <c r="D109" s="69"/>
      <c r="E109" s="69"/>
      <c r="F109" s="69"/>
      <c r="G109" s="69"/>
      <c r="H109" s="72"/>
      <c r="I109" s="72"/>
      <c r="J109" s="73"/>
      <c r="K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5.75" customHeight="1">
      <c r="A110" s="69"/>
      <c r="B110" s="69"/>
      <c r="C110" s="69"/>
      <c r="D110" s="69"/>
      <c r="E110" s="69"/>
      <c r="F110" s="69"/>
      <c r="G110" s="69"/>
      <c r="H110" s="72"/>
      <c r="I110" s="72"/>
      <c r="J110" s="73"/>
      <c r="K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5.75" customHeight="1">
      <c r="A111" s="69"/>
      <c r="B111" s="69"/>
      <c r="C111" s="69"/>
      <c r="D111" s="69"/>
      <c r="E111" s="69"/>
      <c r="F111" s="69"/>
      <c r="G111" s="69"/>
      <c r="H111" s="72"/>
      <c r="I111" s="72"/>
      <c r="J111" s="73"/>
      <c r="K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5.75" customHeight="1">
      <c r="A112" s="69"/>
      <c r="B112" s="69"/>
      <c r="C112" s="69"/>
      <c r="D112" s="69"/>
      <c r="E112" s="69"/>
      <c r="F112" s="69"/>
      <c r="G112" s="69"/>
      <c r="H112" s="72"/>
      <c r="I112" s="72"/>
      <c r="J112" s="73"/>
      <c r="K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5.75" customHeight="1">
      <c r="A113" s="69"/>
      <c r="B113" s="69"/>
      <c r="C113" s="69"/>
      <c r="D113" s="69"/>
      <c r="E113" s="69"/>
      <c r="F113" s="69"/>
      <c r="G113" s="69"/>
      <c r="H113" s="72"/>
      <c r="I113" s="72"/>
      <c r="J113" s="73"/>
      <c r="K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5.75" customHeight="1">
      <c r="A114" s="69"/>
      <c r="B114" s="69"/>
      <c r="C114" s="69"/>
      <c r="D114" s="69"/>
      <c r="E114" s="69"/>
      <c r="F114" s="69"/>
      <c r="G114" s="69"/>
      <c r="H114" s="72"/>
      <c r="I114" s="72"/>
      <c r="J114" s="73"/>
      <c r="K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5.75" customHeight="1">
      <c r="A115" s="69"/>
      <c r="B115" s="69"/>
      <c r="C115" s="69"/>
      <c r="D115" s="69"/>
      <c r="E115" s="69"/>
      <c r="F115" s="69"/>
      <c r="G115" s="69"/>
      <c r="H115" s="72"/>
      <c r="I115" s="72"/>
      <c r="J115" s="73"/>
      <c r="K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5.75" customHeight="1">
      <c r="A116" s="69"/>
      <c r="B116" s="69"/>
      <c r="C116" s="69"/>
      <c r="D116" s="69"/>
      <c r="E116" s="69"/>
      <c r="F116" s="69"/>
      <c r="G116" s="69"/>
      <c r="H116" s="72"/>
      <c r="I116" s="72"/>
      <c r="J116" s="73"/>
      <c r="K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5.75" customHeight="1">
      <c r="A117" s="69"/>
      <c r="B117" s="69"/>
      <c r="C117" s="69"/>
      <c r="D117" s="69"/>
      <c r="E117" s="69"/>
      <c r="F117" s="69"/>
      <c r="G117" s="69"/>
      <c r="H117" s="72"/>
      <c r="I117" s="72"/>
      <c r="J117" s="73"/>
      <c r="K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5.75" customHeight="1">
      <c r="A118" s="69"/>
      <c r="B118" s="69"/>
      <c r="C118" s="69"/>
      <c r="D118" s="69"/>
      <c r="E118" s="69"/>
      <c r="F118" s="69"/>
      <c r="G118" s="69"/>
      <c r="H118" s="72"/>
      <c r="I118" s="72"/>
      <c r="J118" s="73"/>
      <c r="K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5.75" customHeight="1">
      <c r="A119" s="69"/>
      <c r="B119" s="69"/>
      <c r="C119" s="69"/>
      <c r="D119" s="69"/>
      <c r="E119" s="69"/>
      <c r="F119" s="69"/>
      <c r="G119" s="69"/>
      <c r="H119" s="72"/>
      <c r="I119" s="72"/>
      <c r="J119" s="73"/>
      <c r="K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5.75" customHeight="1">
      <c r="A120" s="69"/>
      <c r="B120" s="69"/>
      <c r="C120" s="69"/>
      <c r="D120" s="69"/>
      <c r="E120" s="69"/>
      <c r="F120" s="69"/>
      <c r="G120" s="69"/>
      <c r="H120" s="72"/>
      <c r="I120" s="72"/>
      <c r="J120" s="73"/>
      <c r="K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5.75" customHeight="1">
      <c r="A121" s="69"/>
      <c r="B121" s="69"/>
      <c r="C121" s="69"/>
      <c r="D121" s="69"/>
      <c r="E121" s="69"/>
      <c r="F121" s="69"/>
      <c r="G121" s="69"/>
      <c r="H121" s="72"/>
      <c r="I121" s="72"/>
      <c r="J121" s="73"/>
      <c r="K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5.75" customHeight="1">
      <c r="A122" s="69"/>
      <c r="B122" s="69"/>
      <c r="C122" s="69"/>
      <c r="D122" s="69"/>
      <c r="E122" s="69"/>
      <c r="F122" s="69"/>
      <c r="G122" s="69"/>
      <c r="H122" s="72"/>
      <c r="I122" s="72"/>
      <c r="J122" s="73"/>
      <c r="K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5.75" customHeight="1">
      <c r="A123" s="69"/>
      <c r="B123" s="69"/>
      <c r="C123" s="69"/>
      <c r="D123" s="69"/>
      <c r="E123" s="69"/>
      <c r="F123" s="69"/>
      <c r="G123" s="69"/>
      <c r="H123" s="72"/>
      <c r="I123" s="72"/>
      <c r="J123" s="73"/>
      <c r="K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5.75" customHeight="1">
      <c r="A124" s="69"/>
      <c r="B124" s="69"/>
      <c r="C124" s="69"/>
      <c r="D124" s="69"/>
      <c r="E124" s="69"/>
      <c r="F124" s="69"/>
      <c r="G124" s="69"/>
      <c r="H124" s="72"/>
      <c r="I124" s="72"/>
      <c r="J124" s="73"/>
      <c r="K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5.75" customHeight="1">
      <c r="A125" s="69"/>
      <c r="B125" s="69"/>
      <c r="C125" s="69"/>
      <c r="D125" s="69"/>
      <c r="E125" s="69"/>
      <c r="F125" s="69"/>
      <c r="G125" s="69"/>
      <c r="H125" s="72"/>
      <c r="I125" s="72"/>
      <c r="J125" s="73"/>
      <c r="K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5.75" customHeight="1">
      <c r="A126" s="69"/>
      <c r="B126" s="69"/>
      <c r="C126" s="69"/>
      <c r="D126" s="69"/>
      <c r="E126" s="69"/>
      <c r="F126" s="69"/>
      <c r="G126" s="69"/>
      <c r="H126" s="72"/>
      <c r="I126" s="72"/>
      <c r="J126" s="73"/>
      <c r="K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5.75" customHeight="1">
      <c r="A127" s="69"/>
      <c r="B127" s="69"/>
      <c r="C127" s="69"/>
      <c r="D127" s="69"/>
      <c r="E127" s="69"/>
      <c r="F127" s="69"/>
      <c r="G127" s="69"/>
      <c r="H127" s="72"/>
      <c r="I127" s="72"/>
      <c r="J127" s="73"/>
      <c r="K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5.75" customHeight="1">
      <c r="A128" s="69"/>
      <c r="B128" s="69"/>
      <c r="C128" s="69"/>
      <c r="D128" s="69"/>
      <c r="E128" s="69"/>
      <c r="F128" s="69"/>
      <c r="G128" s="69"/>
      <c r="H128" s="72"/>
      <c r="I128" s="72"/>
      <c r="J128" s="73"/>
      <c r="K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5.75" customHeight="1">
      <c r="A129" s="69"/>
      <c r="B129" s="69"/>
      <c r="C129" s="69"/>
      <c r="D129" s="69"/>
      <c r="E129" s="69"/>
      <c r="F129" s="69"/>
      <c r="G129" s="69"/>
      <c r="H129" s="72"/>
      <c r="I129" s="72"/>
      <c r="J129" s="73"/>
      <c r="K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5.75" customHeight="1">
      <c r="A130" s="69"/>
      <c r="B130" s="69"/>
      <c r="C130" s="69"/>
      <c r="D130" s="69"/>
      <c r="E130" s="69"/>
      <c r="F130" s="69"/>
      <c r="G130" s="69"/>
      <c r="H130" s="72"/>
      <c r="I130" s="72"/>
      <c r="J130" s="73"/>
      <c r="K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5.75" customHeight="1">
      <c r="A131" s="69"/>
      <c r="B131" s="69"/>
      <c r="C131" s="69"/>
      <c r="D131" s="69"/>
      <c r="E131" s="69"/>
      <c r="F131" s="69"/>
      <c r="G131" s="69"/>
      <c r="H131" s="72"/>
      <c r="I131" s="72"/>
      <c r="J131" s="73"/>
      <c r="K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5.75" customHeight="1">
      <c r="A132" s="69"/>
      <c r="B132" s="69"/>
      <c r="C132" s="69"/>
      <c r="D132" s="69"/>
      <c r="E132" s="69"/>
      <c r="F132" s="69"/>
      <c r="G132" s="69"/>
      <c r="H132" s="72"/>
      <c r="I132" s="72"/>
      <c r="J132" s="73"/>
      <c r="K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5.75" customHeight="1">
      <c r="A133" s="69"/>
      <c r="B133" s="69"/>
      <c r="C133" s="69"/>
      <c r="D133" s="69"/>
      <c r="E133" s="69"/>
      <c r="F133" s="69"/>
      <c r="G133" s="69"/>
      <c r="H133" s="72"/>
      <c r="I133" s="72"/>
      <c r="J133" s="73"/>
      <c r="K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5.75" customHeight="1">
      <c r="A134" s="69"/>
      <c r="B134" s="69"/>
      <c r="C134" s="69"/>
      <c r="D134" s="69"/>
      <c r="E134" s="69"/>
      <c r="F134" s="69"/>
      <c r="G134" s="69"/>
      <c r="H134" s="72"/>
      <c r="I134" s="72"/>
      <c r="J134" s="73"/>
      <c r="K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5.75" customHeight="1">
      <c r="A135" s="69"/>
      <c r="B135" s="69"/>
      <c r="C135" s="69"/>
      <c r="D135" s="69"/>
      <c r="E135" s="69"/>
      <c r="F135" s="69"/>
      <c r="G135" s="69"/>
      <c r="H135" s="72"/>
      <c r="I135" s="72"/>
      <c r="J135" s="73"/>
      <c r="K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5.75" customHeight="1">
      <c r="A136" s="69"/>
      <c r="B136" s="69"/>
      <c r="C136" s="69"/>
      <c r="D136" s="69"/>
      <c r="E136" s="69"/>
      <c r="F136" s="69"/>
      <c r="G136" s="69"/>
      <c r="H136" s="72"/>
      <c r="I136" s="72"/>
      <c r="J136" s="73"/>
      <c r="K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5.75" customHeight="1">
      <c r="A137" s="69"/>
      <c r="B137" s="69"/>
      <c r="C137" s="69"/>
      <c r="D137" s="69"/>
      <c r="E137" s="69"/>
      <c r="F137" s="69"/>
      <c r="G137" s="69"/>
      <c r="H137" s="72"/>
      <c r="I137" s="72"/>
      <c r="J137" s="73"/>
      <c r="K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5.75" customHeight="1">
      <c r="A138" s="69"/>
      <c r="B138" s="69"/>
      <c r="C138" s="69"/>
      <c r="D138" s="69"/>
      <c r="E138" s="69"/>
      <c r="F138" s="69"/>
      <c r="G138" s="69"/>
      <c r="H138" s="72"/>
      <c r="I138" s="72"/>
      <c r="J138" s="73"/>
      <c r="K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5.75" customHeight="1">
      <c r="A139" s="69"/>
      <c r="B139" s="69"/>
      <c r="C139" s="69"/>
      <c r="D139" s="69"/>
      <c r="E139" s="69"/>
      <c r="F139" s="69"/>
      <c r="G139" s="69"/>
      <c r="H139" s="72"/>
      <c r="I139" s="72"/>
      <c r="J139" s="73"/>
      <c r="K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5.75" customHeight="1">
      <c r="A140" s="69"/>
      <c r="B140" s="69"/>
      <c r="C140" s="69"/>
      <c r="D140" s="69"/>
      <c r="E140" s="69"/>
      <c r="F140" s="69"/>
      <c r="G140" s="69"/>
      <c r="H140" s="72"/>
      <c r="I140" s="72"/>
      <c r="J140" s="73"/>
      <c r="K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5.75" customHeight="1">
      <c r="A141" s="69"/>
      <c r="B141" s="69"/>
      <c r="C141" s="69"/>
      <c r="D141" s="69"/>
      <c r="E141" s="69"/>
      <c r="F141" s="69"/>
      <c r="G141" s="69"/>
      <c r="H141" s="72"/>
      <c r="I141" s="72"/>
      <c r="J141" s="73"/>
      <c r="K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5.75" customHeight="1">
      <c r="A142" s="69"/>
      <c r="B142" s="69"/>
      <c r="C142" s="69"/>
      <c r="D142" s="69"/>
      <c r="E142" s="69"/>
      <c r="F142" s="69"/>
      <c r="G142" s="69"/>
      <c r="H142" s="72"/>
      <c r="I142" s="72"/>
      <c r="J142" s="73"/>
      <c r="K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5.75" customHeight="1">
      <c r="A143" s="69"/>
      <c r="B143" s="69"/>
      <c r="C143" s="69"/>
      <c r="D143" s="69"/>
      <c r="E143" s="69"/>
      <c r="F143" s="69"/>
      <c r="G143" s="69"/>
      <c r="H143" s="72"/>
      <c r="I143" s="72"/>
      <c r="J143" s="73"/>
      <c r="K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.75" customHeight="1">
      <c r="A144" s="69"/>
      <c r="B144" s="69"/>
      <c r="C144" s="69"/>
      <c r="D144" s="69"/>
      <c r="E144" s="69"/>
      <c r="F144" s="69"/>
      <c r="G144" s="69"/>
      <c r="H144" s="72"/>
      <c r="I144" s="72"/>
      <c r="J144" s="73"/>
      <c r="K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5.75" customHeight="1">
      <c r="A145" s="69"/>
      <c r="B145" s="69"/>
      <c r="C145" s="69"/>
      <c r="D145" s="69"/>
      <c r="E145" s="69"/>
      <c r="F145" s="69"/>
      <c r="G145" s="69"/>
      <c r="H145" s="72"/>
      <c r="I145" s="72"/>
      <c r="J145" s="73"/>
      <c r="K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5.75" customHeight="1">
      <c r="A146" s="69"/>
      <c r="B146" s="69"/>
      <c r="C146" s="69"/>
      <c r="D146" s="69"/>
      <c r="E146" s="69"/>
      <c r="F146" s="69"/>
      <c r="G146" s="69"/>
      <c r="H146" s="72"/>
      <c r="I146" s="72"/>
      <c r="J146" s="73"/>
      <c r="K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5.75" customHeight="1">
      <c r="A147" s="69"/>
      <c r="B147" s="69"/>
      <c r="C147" s="69"/>
      <c r="D147" s="69"/>
      <c r="E147" s="69"/>
      <c r="F147" s="69"/>
      <c r="G147" s="69"/>
      <c r="H147" s="72"/>
      <c r="I147" s="72"/>
      <c r="J147" s="73"/>
      <c r="K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5.75" customHeight="1">
      <c r="A148" s="69"/>
      <c r="B148" s="69"/>
      <c r="C148" s="69"/>
      <c r="D148" s="69"/>
      <c r="E148" s="69"/>
      <c r="F148" s="69"/>
      <c r="G148" s="69"/>
      <c r="H148" s="72"/>
      <c r="I148" s="72"/>
      <c r="J148" s="73"/>
      <c r="K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5.75" customHeight="1">
      <c r="A149" s="69"/>
      <c r="B149" s="69"/>
      <c r="C149" s="69"/>
      <c r="D149" s="69"/>
      <c r="E149" s="69"/>
      <c r="F149" s="69"/>
      <c r="G149" s="69"/>
      <c r="H149" s="72"/>
      <c r="I149" s="72"/>
      <c r="J149" s="73"/>
      <c r="K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5.75" customHeight="1">
      <c r="A150" s="69"/>
      <c r="B150" s="69"/>
      <c r="C150" s="69"/>
      <c r="D150" s="69"/>
      <c r="E150" s="69"/>
      <c r="F150" s="69"/>
      <c r="G150" s="69"/>
      <c r="H150" s="72"/>
      <c r="I150" s="72"/>
      <c r="J150" s="73"/>
      <c r="K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5.75" customHeight="1">
      <c r="A151" s="69"/>
      <c r="B151" s="69"/>
      <c r="C151" s="69"/>
      <c r="D151" s="69"/>
      <c r="E151" s="69"/>
      <c r="F151" s="69"/>
      <c r="G151" s="69"/>
      <c r="H151" s="72"/>
      <c r="I151" s="72"/>
      <c r="J151" s="73"/>
      <c r="K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5.75" customHeight="1">
      <c r="A152" s="69"/>
      <c r="B152" s="69"/>
      <c r="C152" s="69"/>
      <c r="D152" s="69"/>
      <c r="E152" s="69"/>
      <c r="F152" s="69"/>
      <c r="G152" s="69"/>
      <c r="H152" s="72"/>
      <c r="I152" s="72"/>
      <c r="J152" s="73"/>
      <c r="K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5.75" customHeight="1">
      <c r="A153" s="69"/>
      <c r="B153" s="69"/>
      <c r="C153" s="69"/>
      <c r="D153" s="69"/>
      <c r="E153" s="69"/>
      <c r="F153" s="69"/>
      <c r="G153" s="69"/>
      <c r="H153" s="72"/>
      <c r="I153" s="72"/>
      <c r="J153" s="73"/>
      <c r="K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5.75" customHeight="1">
      <c r="A154" s="69"/>
      <c r="B154" s="69"/>
      <c r="C154" s="69"/>
      <c r="D154" s="69"/>
      <c r="E154" s="69"/>
      <c r="F154" s="69"/>
      <c r="G154" s="69"/>
      <c r="H154" s="72"/>
      <c r="I154" s="72"/>
      <c r="J154" s="73"/>
      <c r="K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5.75" customHeight="1">
      <c r="A155" s="69"/>
      <c r="B155" s="69"/>
      <c r="C155" s="69"/>
      <c r="D155" s="69"/>
      <c r="E155" s="69"/>
      <c r="F155" s="69"/>
      <c r="G155" s="69"/>
      <c r="H155" s="72"/>
      <c r="I155" s="72"/>
      <c r="J155" s="73"/>
      <c r="K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5.75" customHeight="1">
      <c r="A156" s="69"/>
      <c r="B156" s="69"/>
      <c r="C156" s="69"/>
      <c r="D156" s="69"/>
      <c r="E156" s="69"/>
      <c r="F156" s="69"/>
      <c r="G156" s="69"/>
      <c r="H156" s="72"/>
      <c r="I156" s="72"/>
      <c r="J156" s="73"/>
      <c r="K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5.75" customHeight="1">
      <c r="A157" s="69"/>
      <c r="B157" s="69"/>
      <c r="C157" s="69"/>
      <c r="D157" s="69"/>
      <c r="E157" s="69"/>
      <c r="F157" s="69"/>
      <c r="G157" s="69"/>
      <c r="H157" s="72"/>
      <c r="I157" s="72"/>
      <c r="J157" s="73"/>
      <c r="K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5.75" customHeight="1">
      <c r="A158" s="69"/>
      <c r="B158" s="69"/>
      <c r="C158" s="69"/>
      <c r="D158" s="69"/>
      <c r="E158" s="69"/>
      <c r="F158" s="69"/>
      <c r="G158" s="69"/>
      <c r="H158" s="72"/>
      <c r="I158" s="72"/>
      <c r="J158" s="73"/>
      <c r="K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5.75" customHeight="1">
      <c r="A159" s="69"/>
      <c r="B159" s="69"/>
      <c r="C159" s="69"/>
      <c r="D159" s="69"/>
      <c r="E159" s="69"/>
      <c r="F159" s="69"/>
      <c r="G159" s="69"/>
      <c r="H159" s="72"/>
      <c r="I159" s="72"/>
      <c r="J159" s="73"/>
      <c r="K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5.75" customHeight="1">
      <c r="A160" s="69"/>
      <c r="B160" s="69"/>
      <c r="C160" s="69"/>
      <c r="D160" s="69"/>
      <c r="E160" s="69"/>
      <c r="F160" s="69"/>
      <c r="G160" s="69"/>
      <c r="H160" s="72"/>
      <c r="I160" s="72"/>
      <c r="J160" s="73"/>
      <c r="K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5.75" customHeight="1">
      <c r="A161" s="69"/>
      <c r="B161" s="69"/>
      <c r="C161" s="69"/>
      <c r="D161" s="69"/>
      <c r="E161" s="69"/>
      <c r="F161" s="69"/>
      <c r="G161" s="69"/>
      <c r="H161" s="72"/>
      <c r="I161" s="72"/>
      <c r="J161" s="73"/>
      <c r="K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5.75" customHeight="1">
      <c r="A162" s="69"/>
      <c r="B162" s="69"/>
      <c r="C162" s="69"/>
      <c r="D162" s="69"/>
      <c r="E162" s="69"/>
      <c r="F162" s="69"/>
      <c r="G162" s="69"/>
      <c r="H162" s="72"/>
      <c r="I162" s="72"/>
      <c r="J162" s="73"/>
      <c r="K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5.75" customHeight="1">
      <c r="A163" s="69"/>
      <c r="B163" s="69"/>
      <c r="C163" s="69"/>
      <c r="D163" s="69"/>
      <c r="E163" s="69"/>
      <c r="F163" s="69"/>
      <c r="G163" s="69"/>
      <c r="H163" s="72"/>
      <c r="I163" s="72"/>
      <c r="J163" s="73"/>
      <c r="K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5.75" customHeight="1">
      <c r="A164" s="69"/>
      <c r="B164" s="69"/>
      <c r="C164" s="69"/>
      <c r="D164" s="69"/>
      <c r="E164" s="69"/>
      <c r="F164" s="69"/>
      <c r="G164" s="69"/>
      <c r="H164" s="72"/>
      <c r="I164" s="72"/>
      <c r="J164" s="73"/>
      <c r="K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5.75" customHeight="1">
      <c r="A165" s="69"/>
      <c r="B165" s="69"/>
      <c r="C165" s="69"/>
      <c r="D165" s="69"/>
      <c r="E165" s="69"/>
      <c r="F165" s="69"/>
      <c r="G165" s="69"/>
      <c r="H165" s="72"/>
      <c r="I165" s="72"/>
      <c r="J165" s="73"/>
      <c r="K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5.75" customHeight="1">
      <c r="A166" s="69"/>
      <c r="B166" s="69"/>
      <c r="C166" s="69"/>
      <c r="D166" s="69"/>
      <c r="E166" s="69"/>
      <c r="F166" s="69"/>
      <c r="G166" s="69"/>
      <c r="H166" s="72"/>
      <c r="I166" s="72"/>
      <c r="J166" s="73"/>
      <c r="K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5.75" customHeight="1">
      <c r="A167" s="69"/>
      <c r="B167" s="69"/>
      <c r="C167" s="69"/>
      <c r="D167" s="69"/>
      <c r="E167" s="69"/>
      <c r="F167" s="69"/>
      <c r="G167" s="69"/>
      <c r="H167" s="72"/>
      <c r="I167" s="72"/>
      <c r="J167" s="73"/>
      <c r="K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5.75" customHeight="1">
      <c r="A168" s="69"/>
      <c r="B168" s="69"/>
      <c r="C168" s="69"/>
      <c r="D168" s="69"/>
      <c r="E168" s="69"/>
      <c r="F168" s="69"/>
      <c r="G168" s="69"/>
      <c r="H168" s="72"/>
      <c r="I168" s="72"/>
      <c r="J168" s="73"/>
      <c r="K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5.75" customHeight="1">
      <c r="A169" s="69"/>
      <c r="B169" s="69"/>
      <c r="C169" s="69"/>
      <c r="D169" s="69"/>
      <c r="E169" s="69"/>
      <c r="F169" s="69"/>
      <c r="G169" s="69"/>
      <c r="H169" s="72"/>
      <c r="I169" s="72"/>
      <c r="J169" s="73"/>
      <c r="K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5.75" customHeight="1">
      <c r="A170" s="69"/>
      <c r="B170" s="69"/>
      <c r="C170" s="69"/>
      <c r="D170" s="69"/>
      <c r="E170" s="69"/>
      <c r="F170" s="69"/>
      <c r="G170" s="69"/>
      <c r="H170" s="72"/>
      <c r="I170" s="72"/>
      <c r="J170" s="73"/>
      <c r="K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5.75" customHeight="1">
      <c r="A171" s="69"/>
      <c r="B171" s="69"/>
      <c r="C171" s="69"/>
      <c r="D171" s="69"/>
      <c r="E171" s="69"/>
      <c r="F171" s="69"/>
      <c r="G171" s="69"/>
      <c r="H171" s="72"/>
      <c r="I171" s="72"/>
      <c r="J171" s="73"/>
      <c r="K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5.75" customHeight="1">
      <c r="A172" s="69"/>
      <c r="B172" s="69"/>
      <c r="C172" s="69"/>
      <c r="D172" s="69"/>
      <c r="E172" s="69"/>
      <c r="F172" s="69"/>
      <c r="G172" s="69"/>
      <c r="H172" s="72"/>
      <c r="I172" s="72"/>
      <c r="J172" s="73"/>
      <c r="K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5.75" customHeight="1">
      <c r="A173" s="69"/>
      <c r="B173" s="69"/>
      <c r="C173" s="69"/>
      <c r="D173" s="69"/>
      <c r="E173" s="69"/>
      <c r="F173" s="69"/>
      <c r="G173" s="69"/>
      <c r="H173" s="72"/>
      <c r="I173" s="72"/>
      <c r="J173" s="73"/>
      <c r="K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5.75" customHeight="1">
      <c r="A174" s="69"/>
      <c r="B174" s="69"/>
      <c r="C174" s="69"/>
      <c r="D174" s="69"/>
      <c r="E174" s="69"/>
      <c r="F174" s="69"/>
      <c r="G174" s="69"/>
      <c r="H174" s="72"/>
      <c r="I174" s="72"/>
      <c r="J174" s="73"/>
      <c r="K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5.75" customHeight="1">
      <c r="A175" s="69"/>
      <c r="B175" s="69"/>
      <c r="C175" s="69"/>
      <c r="D175" s="69"/>
      <c r="E175" s="69"/>
      <c r="F175" s="69"/>
      <c r="G175" s="69"/>
      <c r="H175" s="72"/>
      <c r="I175" s="72"/>
      <c r="J175" s="73"/>
      <c r="K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5.75" customHeight="1">
      <c r="A176" s="69"/>
      <c r="B176" s="69"/>
      <c r="C176" s="69"/>
      <c r="D176" s="69"/>
      <c r="E176" s="69"/>
      <c r="F176" s="69"/>
      <c r="G176" s="69"/>
      <c r="H176" s="72"/>
      <c r="I176" s="72"/>
      <c r="J176" s="73"/>
      <c r="K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5.75" customHeight="1">
      <c r="A177" s="69"/>
      <c r="B177" s="69"/>
      <c r="C177" s="69"/>
      <c r="D177" s="69"/>
      <c r="E177" s="69"/>
      <c r="F177" s="69"/>
      <c r="G177" s="69"/>
      <c r="H177" s="72"/>
      <c r="I177" s="72"/>
      <c r="J177" s="73"/>
      <c r="K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5.75" customHeight="1">
      <c r="A178" s="69"/>
      <c r="B178" s="69"/>
      <c r="C178" s="69"/>
      <c r="D178" s="69"/>
      <c r="E178" s="69"/>
      <c r="F178" s="69"/>
      <c r="G178" s="69"/>
      <c r="H178" s="72"/>
      <c r="I178" s="72"/>
      <c r="J178" s="73"/>
      <c r="K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5.75" customHeight="1">
      <c r="A179" s="69"/>
      <c r="B179" s="69"/>
      <c r="C179" s="69"/>
      <c r="D179" s="69"/>
      <c r="E179" s="69"/>
      <c r="F179" s="69"/>
      <c r="G179" s="69"/>
      <c r="H179" s="72"/>
      <c r="I179" s="72"/>
      <c r="J179" s="73"/>
      <c r="K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5.75" customHeight="1">
      <c r="A180" s="69"/>
      <c r="B180" s="69"/>
      <c r="C180" s="69"/>
      <c r="D180" s="69"/>
      <c r="E180" s="69"/>
      <c r="F180" s="69"/>
      <c r="G180" s="69"/>
      <c r="H180" s="72"/>
      <c r="I180" s="72"/>
      <c r="J180" s="73"/>
      <c r="K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5.75" customHeight="1">
      <c r="A181" s="69"/>
      <c r="B181" s="69"/>
      <c r="C181" s="69"/>
      <c r="D181" s="69"/>
      <c r="E181" s="69"/>
      <c r="F181" s="69"/>
      <c r="G181" s="69"/>
      <c r="H181" s="72"/>
      <c r="I181" s="72"/>
      <c r="J181" s="73"/>
      <c r="K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5.75" customHeight="1">
      <c r="A182" s="69"/>
      <c r="B182" s="69"/>
      <c r="C182" s="69"/>
      <c r="D182" s="69"/>
      <c r="E182" s="69"/>
      <c r="F182" s="69"/>
      <c r="G182" s="69"/>
      <c r="H182" s="72"/>
      <c r="I182" s="72"/>
      <c r="J182" s="73"/>
      <c r="K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5.75" customHeight="1">
      <c r="A183" s="69"/>
      <c r="B183" s="69"/>
      <c r="C183" s="69"/>
      <c r="D183" s="69"/>
      <c r="E183" s="69"/>
      <c r="F183" s="69"/>
      <c r="G183" s="69"/>
      <c r="H183" s="72"/>
      <c r="I183" s="72"/>
      <c r="J183" s="73"/>
      <c r="K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5.75" customHeight="1">
      <c r="A184" s="69"/>
      <c r="B184" s="69"/>
      <c r="C184" s="69"/>
      <c r="D184" s="69"/>
      <c r="E184" s="69"/>
      <c r="F184" s="69"/>
      <c r="G184" s="69"/>
      <c r="H184" s="72"/>
      <c r="I184" s="72"/>
      <c r="J184" s="73"/>
      <c r="K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5.75" customHeight="1">
      <c r="A185" s="69"/>
      <c r="B185" s="69"/>
      <c r="C185" s="69"/>
      <c r="D185" s="69"/>
      <c r="E185" s="69"/>
      <c r="F185" s="69"/>
      <c r="G185" s="69"/>
      <c r="H185" s="72"/>
      <c r="I185" s="72"/>
      <c r="J185" s="73"/>
      <c r="K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5.75" customHeight="1">
      <c r="A186" s="69"/>
      <c r="B186" s="69"/>
      <c r="C186" s="69"/>
      <c r="D186" s="69"/>
      <c r="E186" s="69"/>
      <c r="F186" s="69"/>
      <c r="G186" s="69"/>
      <c r="H186" s="72"/>
      <c r="I186" s="72"/>
      <c r="J186" s="73"/>
      <c r="K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5.75" customHeight="1">
      <c r="A187" s="69"/>
      <c r="B187" s="69"/>
      <c r="C187" s="69"/>
      <c r="D187" s="69"/>
      <c r="E187" s="69"/>
      <c r="F187" s="69"/>
      <c r="G187" s="69"/>
      <c r="H187" s="72"/>
      <c r="I187" s="72"/>
      <c r="J187" s="73"/>
      <c r="K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5.75" customHeight="1">
      <c r="A188" s="69"/>
      <c r="B188" s="69"/>
      <c r="C188" s="69"/>
      <c r="D188" s="69"/>
      <c r="E188" s="69"/>
      <c r="F188" s="69"/>
      <c r="G188" s="69"/>
      <c r="H188" s="72"/>
      <c r="I188" s="72"/>
      <c r="J188" s="73"/>
      <c r="K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5.75" customHeight="1">
      <c r="A189" s="69"/>
      <c r="B189" s="69"/>
      <c r="C189" s="69"/>
      <c r="D189" s="69"/>
      <c r="E189" s="69"/>
      <c r="F189" s="69"/>
      <c r="G189" s="69"/>
      <c r="H189" s="72"/>
      <c r="I189" s="72"/>
      <c r="J189" s="73"/>
      <c r="K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5.75" customHeight="1">
      <c r="A190" s="69"/>
      <c r="B190" s="69"/>
      <c r="C190" s="69"/>
      <c r="D190" s="69"/>
      <c r="E190" s="69"/>
      <c r="F190" s="69"/>
      <c r="G190" s="69"/>
      <c r="H190" s="72"/>
      <c r="I190" s="72"/>
      <c r="J190" s="73"/>
      <c r="K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5.75" customHeight="1">
      <c r="A191" s="69"/>
      <c r="B191" s="69"/>
      <c r="C191" s="69"/>
      <c r="D191" s="69"/>
      <c r="E191" s="69"/>
      <c r="F191" s="69"/>
      <c r="G191" s="69"/>
      <c r="H191" s="72"/>
      <c r="I191" s="72"/>
      <c r="J191" s="73"/>
      <c r="K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75" customHeight="1">
      <c r="A192" s="69"/>
      <c r="B192" s="69"/>
      <c r="C192" s="69"/>
      <c r="D192" s="69"/>
      <c r="E192" s="69"/>
      <c r="F192" s="69"/>
      <c r="G192" s="69"/>
      <c r="H192" s="72"/>
      <c r="I192" s="72"/>
      <c r="J192" s="73"/>
      <c r="K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75" customHeight="1">
      <c r="A193" s="69"/>
      <c r="B193" s="69"/>
      <c r="C193" s="69"/>
      <c r="D193" s="69"/>
      <c r="E193" s="69"/>
      <c r="F193" s="69"/>
      <c r="G193" s="69"/>
      <c r="H193" s="72"/>
      <c r="I193" s="72"/>
      <c r="J193" s="73"/>
      <c r="K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5.75" customHeight="1">
      <c r="A194" s="69"/>
      <c r="B194" s="69"/>
      <c r="C194" s="69"/>
      <c r="D194" s="69"/>
      <c r="E194" s="69"/>
      <c r="F194" s="69"/>
      <c r="G194" s="69"/>
      <c r="H194" s="72"/>
      <c r="I194" s="72"/>
      <c r="J194" s="73"/>
      <c r="K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5.75" customHeight="1">
      <c r="A195" s="69"/>
      <c r="B195" s="69"/>
      <c r="C195" s="69"/>
      <c r="D195" s="69"/>
      <c r="E195" s="69"/>
      <c r="F195" s="69"/>
      <c r="G195" s="69"/>
      <c r="H195" s="72"/>
      <c r="I195" s="72"/>
      <c r="J195" s="73"/>
      <c r="K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5.75" customHeight="1">
      <c r="A196" s="69"/>
      <c r="B196" s="69"/>
      <c r="C196" s="69"/>
      <c r="D196" s="69"/>
      <c r="E196" s="69"/>
      <c r="F196" s="69"/>
      <c r="G196" s="69"/>
      <c r="H196" s="72"/>
      <c r="I196" s="72"/>
      <c r="J196" s="73"/>
      <c r="K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5.75" customHeight="1">
      <c r="A197" s="69"/>
      <c r="B197" s="69"/>
      <c r="C197" s="69"/>
      <c r="D197" s="69"/>
      <c r="E197" s="69"/>
      <c r="F197" s="69"/>
      <c r="G197" s="69"/>
      <c r="H197" s="72"/>
      <c r="I197" s="72"/>
      <c r="J197" s="73"/>
      <c r="K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5.75" customHeight="1">
      <c r="A198" s="69"/>
      <c r="B198" s="69"/>
      <c r="C198" s="69"/>
      <c r="D198" s="69"/>
      <c r="E198" s="69"/>
      <c r="F198" s="69"/>
      <c r="G198" s="69"/>
      <c r="H198" s="72"/>
      <c r="I198" s="72"/>
      <c r="J198" s="73"/>
      <c r="K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5.75" customHeight="1">
      <c r="A199" s="69"/>
      <c r="B199" s="69"/>
      <c r="C199" s="69"/>
      <c r="D199" s="69"/>
      <c r="E199" s="69"/>
      <c r="F199" s="69"/>
      <c r="G199" s="69"/>
      <c r="H199" s="72"/>
      <c r="I199" s="72"/>
      <c r="J199" s="73"/>
      <c r="K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5.75" customHeight="1">
      <c r="A200" s="69"/>
      <c r="B200" s="69"/>
      <c r="C200" s="69"/>
      <c r="D200" s="69"/>
      <c r="E200" s="69"/>
      <c r="F200" s="69"/>
      <c r="G200" s="69"/>
      <c r="H200" s="72"/>
      <c r="I200" s="72"/>
      <c r="J200" s="73"/>
      <c r="K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5.75" customHeight="1">
      <c r="A201" s="69"/>
      <c r="B201" s="69"/>
      <c r="C201" s="69"/>
      <c r="D201" s="69"/>
      <c r="E201" s="69"/>
      <c r="F201" s="69"/>
      <c r="G201" s="69"/>
      <c r="H201" s="72"/>
      <c r="I201" s="72"/>
      <c r="J201" s="73"/>
      <c r="K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5.75" customHeight="1">
      <c r="A202" s="69"/>
      <c r="B202" s="69"/>
      <c r="C202" s="69"/>
      <c r="D202" s="69"/>
      <c r="E202" s="69"/>
      <c r="F202" s="69"/>
      <c r="G202" s="69"/>
      <c r="H202" s="72"/>
      <c r="I202" s="72"/>
      <c r="J202" s="73"/>
      <c r="K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5.75" customHeight="1">
      <c r="A203" s="69"/>
      <c r="B203" s="69"/>
      <c r="C203" s="69"/>
      <c r="D203" s="69"/>
      <c r="E203" s="69"/>
      <c r="F203" s="69"/>
      <c r="G203" s="69"/>
      <c r="H203" s="72"/>
      <c r="I203" s="72"/>
      <c r="J203" s="73"/>
      <c r="K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5.75" customHeight="1">
      <c r="A204" s="69"/>
      <c r="B204" s="69"/>
      <c r="C204" s="69"/>
      <c r="D204" s="69"/>
      <c r="E204" s="69"/>
      <c r="F204" s="69"/>
      <c r="G204" s="69"/>
      <c r="H204" s="72"/>
      <c r="I204" s="72"/>
      <c r="J204" s="73"/>
      <c r="K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5.75" customHeight="1">
      <c r="A205" s="69"/>
      <c r="B205" s="69"/>
      <c r="C205" s="69"/>
      <c r="D205" s="69"/>
      <c r="E205" s="69"/>
      <c r="F205" s="69"/>
      <c r="G205" s="69"/>
      <c r="H205" s="72"/>
      <c r="I205" s="72"/>
      <c r="J205" s="73"/>
      <c r="K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5.75" customHeight="1">
      <c r="A206" s="69"/>
      <c r="B206" s="69"/>
      <c r="C206" s="69"/>
      <c r="D206" s="69"/>
      <c r="E206" s="69"/>
      <c r="F206" s="69"/>
      <c r="G206" s="69"/>
      <c r="H206" s="72"/>
      <c r="I206" s="72"/>
      <c r="J206" s="73"/>
      <c r="K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5.75" customHeight="1">
      <c r="A207" s="69"/>
      <c r="B207" s="69"/>
      <c r="C207" s="69"/>
      <c r="D207" s="69"/>
      <c r="E207" s="69"/>
      <c r="F207" s="69"/>
      <c r="G207" s="69"/>
      <c r="H207" s="72"/>
      <c r="I207" s="72"/>
      <c r="J207" s="73"/>
      <c r="K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5.75" customHeight="1">
      <c r="A208" s="69"/>
      <c r="B208" s="69"/>
      <c r="C208" s="69"/>
      <c r="D208" s="69"/>
      <c r="E208" s="69"/>
      <c r="F208" s="69"/>
      <c r="G208" s="69"/>
      <c r="H208" s="72"/>
      <c r="I208" s="72"/>
      <c r="J208" s="73"/>
      <c r="K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5.75" customHeight="1">
      <c r="A209" s="69"/>
      <c r="B209" s="69"/>
      <c r="C209" s="69"/>
      <c r="D209" s="69"/>
      <c r="E209" s="69"/>
      <c r="F209" s="69"/>
      <c r="G209" s="69"/>
      <c r="H209" s="72"/>
      <c r="I209" s="72"/>
      <c r="J209" s="73"/>
      <c r="K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5.75" customHeight="1">
      <c r="A210" s="69"/>
      <c r="B210" s="69"/>
      <c r="C210" s="69"/>
      <c r="D210" s="69"/>
      <c r="E210" s="69"/>
      <c r="F210" s="69"/>
      <c r="G210" s="69"/>
      <c r="H210" s="72"/>
      <c r="I210" s="72"/>
      <c r="J210" s="73"/>
      <c r="K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5.75" customHeight="1">
      <c r="A211" s="69"/>
      <c r="B211" s="69"/>
      <c r="C211" s="69"/>
      <c r="D211" s="69"/>
      <c r="E211" s="69"/>
      <c r="F211" s="69"/>
      <c r="G211" s="69"/>
      <c r="H211" s="72"/>
      <c r="I211" s="72"/>
      <c r="J211" s="73"/>
      <c r="K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5.75" customHeight="1">
      <c r="A212" s="69"/>
      <c r="B212" s="69"/>
      <c r="C212" s="69"/>
      <c r="D212" s="69"/>
      <c r="E212" s="69"/>
      <c r="F212" s="69"/>
      <c r="G212" s="69"/>
      <c r="H212" s="72"/>
      <c r="I212" s="72"/>
      <c r="J212" s="73"/>
      <c r="K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5.75" customHeight="1">
      <c r="A213" s="69"/>
      <c r="B213" s="69"/>
      <c r="C213" s="69"/>
      <c r="D213" s="69"/>
      <c r="E213" s="69"/>
      <c r="F213" s="69"/>
      <c r="G213" s="69"/>
      <c r="H213" s="72"/>
      <c r="I213" s="72"/>
      <c r="J213" s="73"/>
      <c r="K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5.75" customHeight="1">
      <c r="A214" s="69"/>
      <c r="B214" s="69"/>
      <c r="C214" s="69"/>
      <c r="D214" s="69"/>
      <c r="E214" s="69"/>
      <c r="F214" s="69"/>
      <c r="G214" s="69"/>
      <c r="H214" s="72"/>
      <c r="I214" s="72"/>
      <c r="J214" s="73"/>
      <c r="K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5.75" customHeight="1">
      <c r="A215" s="69"/>
      <c r="B215" s="69"/>
      <c r="C215" s="69"/>
      <c r="D215" s="69"/>
      <c r="E215" s="69"/>
      <c r="F215" s="69"/>
      <c r="G215" s="69"/>
      <c r="H215" s="72"/>
      <c r="I215" s="72"/>
      <c r="J215" s="73"/>
      <c r="K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5.75" customHeight="1">
      <c r="A216" s="69"/>
      <c r="B216" s="69"/>
      <c r="C216" s="69"/>
      <c r="D216" s="69"/>
      <c r="E216" s="69"/>
      <c r="F216" s="69"/>
      <c r="G216" s="69"/>
      <c r="H216" s="72"/>
      <c r="I216" s="72"/>
      <c r="J216" s="73"/>
      <c r="K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5.75" customHeight="1">
      <c r="A217" s="69"/>
      <c r="B217" s="69"/>
      <c r="C217" s="69"/>
      <c r="D217" s="69"/>
      <c r="E217" s="69"/>
      <c r="F217" s="69"/>
      <c r="G217" s="69"/>
      <c r="H217" s="72"/>
      <c r="I217" s="72"/>
      <c r="J217" s="73"/>
      <c r="K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5.75" customHeight="1">
      <c r="A218" s="69"/>
      <c r="B218" s="69"/>
      <c r="C218" s="69"/>
      <c r="D218" s="69"/>
      <c r="E218" s="69"/>
      <c r="F218" s="69"/>
      <c r="G218" s="69"/>
      <c r="H218" s="72"/>
      <c r="I218" s="72"/>
      <c r="J218" s="73"/>
      <c r="K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5.75" customHeight="1">
      <c r="A219" s="69"/>
      <c r="B219" s="69"/>
      <c r="C219" s="69"/>
      <c r="D219" s="69"/>
      <c r="E219" s="69"/>
      <c r="F219" s="69"/>
      <c r="G219" s="69"/>
      <c r="H219" s="72"/>
      <c r="I219" s="72"/>
      <c r="J219" s="73"/>
      <c r="K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5.75" customHeight="1">
      <c r="A220" s="69"/>
      <c r="B220" s="69"/>
      <c r="C220" s="69"/>
      <c r="D220" s="69"/>
      <c r="E220" s="69"/>
      <c r="F220" s="69"/>
      <c r="G220" s="69"/>
      <c r="H220" s="72"/>
      <c r="I220" s="72"/>
      <c r="J220" s="73"/>
      <c r="K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5.75" customHeight="1">
      <c r="A221" s="69"/>
      <c r="B221" s="69"/>
      <c r="C221" s="69"/>
      <c r="D221" s="69"/>
      <c r="E221" s="69"/>
      <c r="F221" s="69"/>
      <c r="G221" s="69"/>
      <c r="H221" s="72"/>
      <c r="I221" s="72"/>
      <c r="J221" s="73"/>
      <c r="K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5.75" customHeight="1">
      <c r="A222" s="69"/>
      <c r="B222" s="69"/>
      <c r="C222" s="69"/>
      <c r="D222" s="69"/>
      <c r="E222" s="69"/>
      <c r="F222" s="69"/>
      <c r="G222" s="69"/>
      <c r="H222" s="72"/>
      <c r="I222" s="72"/>
      <c r="J222" s="73"/>
      <c r="K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5.75" customHeight="1">
      <c r="A223" s="69"/>
      <c r="B223" s="69"/>
      <c r="C223" s="69"/>
      <c r="D223" s="69"/>
      <c r="E223" s="69"/>
      <c r="F223" s="69"/>
      <c r="G223" s="69"/>
      <c r="H223" s="72"/>
      <c r="I223" s="72"/>
      <c r="J223" s="73"/>
      <c r="K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5.75" customHeight="1">
      <c r="A224" s="69"/>
      <c r="B224" s="69"/>
      <c r="C224" s="69"/>
      <c r="D224" s="69"/>
      <c r="E224" s="69"/>
      <c r="F224" s="69"/>
      <c r="G224" s="69"/>
      <c r="H224" s="72"/>
      <c r="I224" s="72"/>
      <c r="J224" s="73"/>
      <c r="K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5.75" customHeight="1">
      <c r="A225" s="69"/>
      <c r="B225" s="69"/>
      <c r="C225" s="69"/>
      <c r="D225" s="69"/>
      <c r="E225" s="69"/>
      <c r="F225" s="69"/>
      <c r="G225" s="69"/>
      <c r="H225" s="72"/>
      <c r="I225" s="72"/>
      <c r="J225" s="73"/>
      <c r="K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5.75" customHeight="1">
      <c r="A226" s="69"/>
      <c r="B226" s="69"/>
      <c r="C226" s="69"/>
      <c r="D226" s="69"/>
      <c r="E226" s="69"/>
      <c r="F226" s="69"/>
      <c r="G226" s="69"/>
      <c r="H226" s="72"/>
      <c r="I226" s="72"/>
      <c r="J226" s="73"/>
      <c r="K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5.75" customHeight="1">
      <c r="A227" s="69"/>
      <c r="B227" s="69"/>
      <c r="C227" s="69"/>
      <c r="D227" s="69"/>
      <c r="E227" s="69"/>
      <c r="F227" s="69"/>
      <c r="G227" s="69"/>
      <c r="H227" s="72"/>
      <c r="I227" s="72"/>
      <c r="J227" s="73"/>
      <c r="K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5.75" customHeight="1">
      <c r="A228" s="69"/>
      <c r="B228" s="69"/>
      <c r="C228" s="69"/>
      <c r="D228" s="69"/>
      <c r="E228" s="69"/>
      <c r="F228" s="69"/>
      <c r="G228" s="69"/>
      <c r="H228" s="72"/>
      <c r="I228" s="72"/>
      <c r="J228" s="73"/>
      <c r="K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5.75" customHeight="1">
      <c r="A229" s="69"/>
      <c r="B229" s="69"/>
      <c r="C229" s="69"/>
      <c r="D229" s="69"/>
      <c r="E229" s="69"/>
      <c r="F229" s="69"/>
      <c r="G229" s="69"/>
      <c r="H229" s="72"/>
      <c r="I229" s="72"/>
      <c r="J229" s="73"/>
      <c r="K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5.75" customHeight="1">
      <c r="A230" s="69"/>
      <c r="B230" s="69"/>
      <c r="C230" s="69"/>
      <c r="D230" s="69"/>
      <c r="E230" s="69"/>
      <c r="F230" s="69"/>
      <c r="G230" s="69"/>
      <c r="H230" s="72"/>
      <c r="I230" s="72"/>
      <c r="J230" s="73"/>
      <c r="K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5.75" customHeight="1">
      <c r="A231" s="69"/>
      <c r="B231" s="69"/>
      <c r="C231" s="69"/>
      <c r="D231" s="69"/>
      <c r="E231" s="69"/>
      <c r="F231" s="69"/>
      <c r="G231" s="69"/>
      <c r="H231" s="72"/>
      <c r="I231" s="72"/>
      <c r="J231" s="73"/>
      <c r="K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5.75" customHeight="1">
      <c r="A232" s="69"/>
      <c r="B232" s="69"/>
      <c r="C232" s="69"/>
      <c r="D232" s="69"/>
      <c r="E232" s="69"/>
      <c r="F232" s="69"/>
      <c r="G232" s="69"/>
      <c r="H232" s="72"/>
      <c r="I232" s="72"/>
      <c r="J232" s="73"/>
      <c r="K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5.75" customHeight="1">
      <c r="A233" s="69"/>
      <c r="B233" s="69"/>
      <c r="C233" s="69"/>
      <c r="D233" s="69"/>
      <c r="E233" s="69"/>
      <c r="F233" s="69"/>
      <c r="G233" s="69"/>
      <c r="H233" s="72"/>
      <c r="I233" s="72"/>
      <c r="J233" s="73"/>
      <c r="K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5.75" customHeight="1">
      <c r="A234" s="69"/>
      <c r="B234" s="69"/>
      <c r="C234" s="69"/>
      <c r="D234" s="69"/>
      <c r="E234" s="69"/>
      <c r="F234" s="69"/>
      <c r="G234" s="69"/>
      <c r="H234" s="72"/>
      <c r="I234" s="72"/>
      <c r="J234" s="73"/>
      <c r="K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5.75" customHeight="1">
      <c r="A235" s="69"/>
      <c r="B235" s="69"/>
      <c r="C235" s="69"/>
      <c r="D235" s="69"/>
      <c r="E235" s="69"/>
      <c r="F235" s="69"/>
      <c r="G235" s="69"/>
      <c r="H235" s="72"/>
      <c r="I235" s="72"/>
      <c r="J235" s="73"/>
      <c r="K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5.75" customHeight="1">
      <c r="A236" s="69"/>
      <c r="B236" s="69"/>
      <c r="C236" s="69"/>
      <c r="D236" s="69"/>
      <c r="E236" s="69"/>
      <c r="F236" s="69"/>
      <c r="G236" s="69"/>
      <c r="H236" s="72"/>
      <c r="I236" s="72"/>
      <c r="J236" s="73"/>
      <c r="K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5.75" customHeight="1">
      <c r="A237" s="69"/>
      <c r="B237" s="69"/>
      <c r="C237" s="69"/>
      <c r="D237" s="69"/>
      <c r="E237" s="69"/>
      <c r="F237" s="69"/>
      <c r="G237" s="69"/>
      <c r="H237" s="72"/>
      <c r="I237" s="72"/>
      <c r="J237" s="73"/>
      <c r="K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5.75" customHeight="1">
      <c r="A238" s="69"/>
      <c r="B238" s="69"/>
      <c r="C238" s="69"/>
      <c r="D238" s="69"/>
      <c r="E238" s="69"/>
      <c r="F238" s="69"/>
      <c r="G238" s="69"/>
      <c r="H238" s="72"/>
      <c r="I238" s="72"/>
      <c r="J238" s="73"/>
      <c r="K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5.75" customHeight="1">
      <c r="A239" s="69"/>
      <c r="B239" s="69"/>
      <c r="C239" s="69"/>
      <c r="D239" s="69"/>
      <c r="E239" s="69"/>
      <c r="F239" s="69"/>
      <c r="G239" s="69"/>
      <c r="H239" s="72"/>
      <c r="I239" s="72"/>
      <c r="J239" s="73"/>
      <c r="K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5.75" customHeight="1">
      <c r="A240" s="69"/>
      <c r="B240" s="69"/>
      <c r="C240" s="69"/>
      <c r="D240" s="69"/>
      <c r="E240" s="69"/>
      <c r="F240" s="69"/>
      <c r="G240" s="69"/>
      <c r="H240" s="72"/>
      <c r="I240" s="72"/>
      <c r="J240" s="73"/>
      <c r="K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5.75" customHeight="1">
      <c r="A241" s="69"/>
      <c r="B241" s="69"/>
      <c r="C241" s="69"/>
      <c r="D241" s="69"/>
      <c r="E241" s="69"/>
      <c r="F241" s="69"/>
      <c r="G241" s="69"/>
      <c r="H241" s="72"/>
      <c r="I241" s="72"/>
      <c r="J241" s="73"/>
      <c r="K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5.75" customHeight="1">
      <c r="A242" s="69"/>
      <c r="B242" s="69"/>
      <c r="C242" s="69"/>
      <c r="D242" s="69"/>
      <c r="E242" s="69"/>
      <c r="F242" s="69"/>
      <c r="G242" s="69"/>
      <c r="H242" s="72"/>
      <c r="I242" s="72"/>
      <c r="J242" s="73"/>
      <c r="K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5.75" customHeight="1">
      <c r="A243" s="69"/>
      <c r="B243" s="69"/>
      <c r="C243" s="69"/>
      <c r="D243" s="69"/>
      <c r="E243" s="69"/>
      <c r="F243" s="69"/>
      <c r="G243" s="69"/>
      <c r="H243" s="72"/>
      <c r="I243" s="72"/>
      <c r="J243" s="73"/>
      <c r="K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5.75" customHeight="1">
      <c r="A244" s="69"/>
      <c r="B244" s="69"/>
      <c r="C244" s="69"/>
      <c r="D244" s="69"/>
      <c r="E244" s="69"/>
      <c r="F244" s="69"/>
      <c r="G244" s="69"/>
      <c r="H244" s="72"/>
      <c r="I244" s="72"/>
      <c r="J244" s="73"/>
      <c r="K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5.75" customHeight="1">
      <c r="A245" s="69"/>
      <c r="B245" s="69"/>
      <c r="C245" s="69"/>
      <c r="D245" s="69"/>
      <c r="E245" s="69"/>
      <c r="F245" s="69"/>
      <c r="G245" s="69"/>
      <c r="H245" s="72"/>
      <c r="I245" s="72"/>
      <c r="J245" s="73"/>
      <c r="K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5.75" customHeight="1">
      <c r="A246" s="69"/>
      <c r="B246" s="69"/>
      <c r="C246" s="69"/>
      <c r="D246" s="69"/>
      <c r="E246" s="69"/>
      <c r="F246" s="69"/>
      <c r="G246" s="69"/>
      <c r="H246" s="72"/>
      <c r="I246" s="72"/>
      <c r="J246" s="73"/>
      <c r="K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5.75" customHeight="1">
      <c r="A247" s="69"/>
      <c r="B247" s="69"/>
      <c r="C247" s="69"/>
      <c r="D247" s="69"/>
      <c r="E247" s="69"/>
      <c r="F247" s="69"/>
      <c r="G247" s="69"/>
      <c r="H247" s="72"/>
      <c r="I247" s="72"/>
      <c r="J247" s="73"/>
      <c r="K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5.75" customHeight="1">
      <c r="A248" s="69"/>
      <c r="B248" s="69"/>
      <c r="C248" s="69"/>
      <c r="D248" s="69"/>
      <c r="E248" s="69"/>
      <c r="F248" s="69"/>
      <c r="G248" s="69"/>
      <c r="H248" s="72"/>
      <c r="I248" s="72"/>
      <c r="J248" s="73"/>
      <c r="K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5.75" customHeight="1">
      <c r="A249" s="69"/>
      <c r="B249" s="69"/>
      <c r="C249" s="69"/>
      <c r="D249" s="69"/>
      <c r="E249" s="69"/>
      <c r="F249" s="69"/>
      <c r="G249" s="69"/>
      <c r="H249" s="72"/>
      <c r="I249" s="72"/>
      <c r="J249" s="73"/>
      <c r="K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5.75" customHeight="1">
      <c r="A250" s="69"/>
      <c r="B250" s="69"/>
      <c r="C250" s="69"/>
      <c r="D250" s="69"/>
      <c r="E250" s="69"/>
      <c r="F250" s="69"/>
      <c r="G250" s="69"/>
      <c r="H250" s="72"/>
      <c r="I250" s="72"/>
      <c r="J250" s="73"/>
      <c r="K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5.75" customHeight="1">
      <c r="A251" s="69"/>
      <c r="B251" s="69"/>
      <c r="C251" s="69"/>
      <c r="D251" s="69"/>
      <c r="E251" s="69"/>
      <c r="F251" s="69"/>
      <c r="G251" s="69"/>
      <c r="H251" s="72"/>
      <c r="I251" s="72"/>
      <c r="J251" s="73"/>
      <c r="K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5.75" customHeight="1">
      <c r="A252" s="69"/>
      <c r="B252" s="69"/>
      <c r="C252" s="69"/>
      <c r="D252" s="69"/>
      <c r="E252" s="69"/>
      <c r="F252" s="69"/>
      <c r="G252" s="69"/>
      <c r="H252" s="72"/>
      <c r="I252" s="72"/>
      <c r="J252" s="73"/>
      <c r="K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5.75" customHeight="1">
      <c r="A253" s="69"/>
      <c r="B253" s="69"/>
      <c r="C253" s="69"/>
      <c r="D253" s="69"/>
      <c r="E253" s="69"/>
      <c r="F253" s="69"/>
      <c r="G253" s="69"/>
      <c r="H253" s="72"/>
      <c r="I253" s="72"/>
      <c r="J253" s="73"/>
      <c r="K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5.75" customHeight="1">
      <c r="A254" s="69"/>
      <c r="B254" s="69"/>
      <c r="C254" s="69"/>
      <c r="D254" s="69"/>
      <c r="E254" s="69"/>
      <c r="F254" s="69"/>
      <c r="G254" s="69"/>
      <c r="H254" s="72"/>
      <c r="I254" s="72"/>
      <c r="J254" s="73"/>
      <c r="K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5.75" customHeight="1">
      <c r="A255" s="69"/>
      <c r="B255" s="69"/>
      <c r="C255" s="69"/>
      <c r="D255" s="69"/>
      <c r="E255" s="69"/>
      <c r="F255" s="69"/>
      <c r="G255" s="69"/>
      <c r="H255" s="72"/>
      <c r="I255" s="72"/>
      <c r="J255" s="73"/>
      <c r="K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5.75" customHeight="1">
      <c r="A256" s="69"/>
      <c r="B256" s="69"/>
      <c r="C256" s="69"/>
      <c r="D256" s="69"/>
      <c r="E256" s="69"/>
      <c r="F256" s="69"/>
      <c r="G256" s="69"/>
      <c r="H256" s="72"/>
      <c r="I256" s="72"/>
      <c r="J256" s="73"/>
      <c r="K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5.75" customHeight="1">
      <c r="A257" s="69"/>
      <c r="B257" s="69"/>
      <c r="C257" s="69"/>
      <c r="D257" s="69"/>
      <c r="E257" s="69"/>
      <c r="F257" s="69"/>
      <c r="G257" s="69"/>
      <c r="H257" s="72"/>
      <c r="I257" s="72"/>
      <c r="J257" s="73"/>
      <c r="K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5.75" customHeight="1">
      <c r="A258" s="69"/>
      <c r="B258" s="69"/>
      <c r="C258" s="69"/>
      <c r="D258" s="69"/>
      <c r="E258" s="69"/>
      <c r="F258" s="69"/>
      <c r="G258" s="69"/>
      <c r="H258" s="72"/>
      <c r="I258" s="72"/>
      <c r="J258" s="73"/>
      <c r="K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5.75" customHeight="1">
      <c r="A259" s="69"/>
      <c r="B259" s="69"/>
      <c r="C259" s="69"/>
      <c r="D259" s="69"/>
      <c r="E259" s="69"/>
      <c r="F259" s="69"/>
      <c r="G259" s="69"/>
      <c r="H259" s="72"/>
      <c r="I259" s="72"/>
      <c r="J259" s="73"/>
      <c r="K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5.75" customHeight="1">
      <c r="A260" s="69"/>
      <c r="B260" s="69"/>
      <c r="C260" s="69"/>
      <c r="D260" s="69"/>
      <c r="E260" s="69"/>
      <c r="F260" s="69"/>
      <c r="G260" s="69"/>
      <c r="H260" s="72"/>
      <c r="I260" s="72"/>
      <c r="J260" s="73"/>
      <c r="K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5.75" customHeight="1">
      <c r="A261" s="69"/>
      <c r="B261" s="69"/>
      <c r="C261" s="69"/>
      <c r="D261" s="69"/>
      <c r="E261" s="69"/>
      <c r="F261" s="69"/>
      <c r="G261" s="69"/>
      <c r="H261" s="72"/>
      <c r="I261" s="72"/>
      <c r="J261" s="73"/>
      <c r="K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5.75" customHeight="1">
      <c r="A262" s="69"/>
      <c r="B262" s="69"/>
      <c r="C262" s="69"/>
      <c r="D262" s="69"/>
      <c r="E262" s="69"/>
      <c r="F262" s="69"/>
      <c r="G262" s="69"/>
      <c r="H262" s="72"/>
      <c r="I262" s="72"/>
      <c r="J262" s="73"/>
      <c r="K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5.75" customHeight="1">
      <c r="A263" s="69"/>
      <c r="B263" s="69"/>
      <c r="C263" s="69"/>
      <c r="D263" s="69"/>
      <c r="E263" s="69"/>
      <c r="F263" s="69"/>
      <c r="G263" s="69"/>
      <c r="H263" s="72"/>
      <c r="I263" s="72"/>
      <c r="J263" s="73"/>
      <c r="K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5.75" customHeight="1">
      <c r="A264" s="69"/>
      <c r="B264" s="69"/>
      <c r="C264" s="69"/>
      <c r="D264" s="69"/>
      <c r="E264" s="69"/>
      <c r="F264" s="69"/>
      <c r="G264" s="69"/>
      <c r="H264" s="72"/>
      <c r="I264" s="72"/>
      <c r="J264" s="73"/>
      <c r="K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5.75" customHeight="1">
      <c r="A265" s="69"/>
      <c r="B265" s="69"/>
      <c r="C265" s="69"/>
      <c r="D265" s="69"/>
      <c r="E265" s="69"/>
      <c r="F265" s="69"/>
      <c r="G265" s="69"/>
      <c r="H265" s="72"/>
      <c r="I265" s="72"/>
      <c r="J265" s="73"/>
      <c r="K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5.75" customHeight="1">
      <c r="A266" s="69"/>
      <c r="B266" s="69"/>
      <c r="C266" s="69"/>
      <c r="D266" s="69"/>
      <c r="E266" s="69"/>
      <c r="F266" s="69"/>
      <c r="G266" s="69"/>
      <c r="H266" s="72"/>
      <c r="I266" s="72"/>
      <c r="J266" s="73"/>
      <c r="K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5.75" customHeight="1">
      <c r="A267" s="69"/>
      <c r="B267" s="69"/>
      <c r="C267" s="69"/>
      <c r="D267" s="69"/>
      <c r="E267" s="69"/>
      <c r="F267" s="69"/>
      <c r="G267" s="69"/>
      <c r="H267" s="72"/>
      <c r="I267" s="72"/>
      <c r="J267" s="73"/>
      <c r="K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5.75" customHeight="1">
      <c r="A268" s="69"/>
      <c r="B268" s="69"/>
      <c r="C268" s="69"/>
      <c r="D268" s="69"/>
      <c r="E268" s="69"/>
      <c r="F268" s="69"/>
      <c r="G268" s="69"/>
      <c r="H268" s="72"/>
      <c r="I268" s="72"/>
      <c r="J268" s="73"/>
      <c r="K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5.75" customHeight="1">
      <c r="A269" s="69"/>
      <c r="B269" s="69"/>
      <c r="C269" s="69"/>
      <c r="D269" s="69"/>
      <c r="E269" s="69"/>
      <c r="F269" s="69"/>
      <c r="G269" s="69"/>
      <c r="H269" s="72"/>
      <c r="I269" s="72"/>
      <c r="J269" s="73"/>
      <c r="K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5.75" customHeight="1">
      <c r="A270" s="69"/>
      <c r="B270" s="69"/>
      <c r="C270" s="69"/>
      <c r="D270" s="69"/>
      <c r="E270" s="69"/>
      <c r="F270" s="69"/>
      <c r="G270" s="69"/>
      <c r="H270" s="72"/>
      <c r="I270" s="72"/>
      <c r="J270" s="73"/>
      <c r="K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5.75" customHeight="1">
      <c r="A271" s="69"/>
      <c r="B271" s="69"/>
      <c r="C271" s="69"/>
      <c r="D271" s="69"/>
      <c r="E271" s="69"/>
      <c r="F271" s="69"/>
      <c r="G271" s="69"/>
      <c r="H271" s="72"/>
      <c r="I271" s="72"/>
      <c r="J271" s="73"/>
      <c r="K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5.75" customHeight="1">
      <c r="A272" s="69"/>
      <c r="B272" s="69"/>
      <c r="C272" s="69"/>
      <c r="D272" s="69"/>
      <c r="E272" s="69"/>
      <c r="F272" s="69"/>
      <c r="G272" s="69"/>
      <c r="H272" s="72"/>
      <c r="I272" s="72"/>
      <c r="J272" s="73"/>
      <c r="K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5.75" customHeight="1">
      <c r="A273" s="69"/>
      <c r="B273" s="69"/>
      <c r="C273" s="69"/>
      <c r="D273" s="69"/>
      <c r="E273" s="69"/>
      <c r="F273" s="69"/>
      <c r="G273" s="69"/>
      <c r="H273" s="72"/>
      <c r="I273" s="72"/>
      <c r="J273" s="73"/>
      <c r="K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5.75" customHeight="1">
      <c r="A274" s="69"/>
      <c r="B274" s="69"/>
      <c r="C274" s="69"/>
      <c r="D274" s="69"/>
      <c r="E274" s="69"/>
      <c r="F274" s="69"/>
      <c r="G274" s="69"/>
      <c r="H274" s="72"/>
      <c r="I274" s="72"/>
      <c r="J274" s="73"/>
      <c r="K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5.75" customHeight="1">
      <c r="A275" s="69"/>
      <c r="B275" s="69"/>
      <c r="C275" s="69"/>
      <c r="D275" s="69"/>
      <c r="E275" s="69"/>
      <c r="F275" s="69"/>
      <c r="G275" s="69"/>
      <c r="H275" s="72"/>
      <c r="I275" s="72"/>
      <c r="J275" s="73"/>
      <c r="K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5.75" customHeight="1">
      <c r="A276" s="69"/>
      <c r="B276" s="69"/>
      <c r="C276" s="69"/>
      <c r="D276" s="69"/>
      <c r="E276" s="69"/>
      <c r="F276" s="69"/>
      <c r="G276" s="69"/>
      <c r="H276" s="72"/>
      <c r="I276" s="72"/>
      <c r="J276" s="73"/>
      <c r="K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5.75" customHeight="1">
      <c r="A277" s="69"/>
      <c r="B277" s="69"/>
      <c r="C277" s="69"/>
      <c r="D277" s="69"/>
      <c r="E277" s="69"/>
      <c r="F277" s="69"/>
      <c r="G277" s="69"/>
      <c r="H277" s="72"/>
      <c r="I277" s="72"/>
      <c r="J277" s="73"/>
      <c r="K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5.75" customHeight="1">
      <c r="A278" s="69"/>
      <c r="B278" s="69"/>
      <c r="C278" s="69"/>
      <c r="D278" s="69"/>
      <c r="E278" s="69"/>
      <c r="F278" s="69"/>
      <c r="G278" s="69"/>
      <c r="H278" s="72"/>
      <c r="I278" s="72"/>
      <c r="J278" s="73"/>
      <c r="K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5.75" customHeight="1">
      <c r="A279" s="69"/>
      <c r="B279" s="69"/>
      <c r="C279" s="69"/>
      <c r="D279" s="69"/>
      <c r="E279" s="69"/>
      <c r="F279" s="69"/>
      <c r="G279" s="69"/>
      <c r="H279" s="72"/>
      <c r="I279" s="72"/>
      <c r="J279" s="73"/>
      <c r="K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5.75" customHeight="1">
      <c r="A280" s="69"/>
      <c r="B280" s="69"/>
      <c r="C280" s="69"/>
      <c r="D280" s="69"/>
      <c r="E280" s="69"/>
      <c r="F280" s="69"/>
      <c r="G280" s="69"/>
      <c r="H280" s="72"/>
      <c r="I280" s="72"/>
      <c r="J280" s="73"/>
      <c r="K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5.75" customHeight="1">
      <c r="A281" s="69"/>
      <c r="B281" s="69"/>
      <c r="C281" s="69"/>
      <c r="D281" s="69"/>
      <c r="E281" s="69"/>
      <c r="F281" s="69"/>
      <c r="G281" s="69"/>
      <c r="H281" s="72"/>
      <c r="I281" s="72"/>
      <c r="J281" s="73"/>
      <c r="K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5.75" customHeight="1">
      <c r="A282" s="69"/>
      <c r="B282" s="69"/>
      <c r="C282" s="69"/>
      <c r="D282" s="69"/>
      <c r="E282" s="69"/>
      <c r="F282" s="69"/>
      <c r="G282" s="69"/>
      <c r="H282" s="72"/>
      <c r="I282" s="72"/>
      <c r="J282" s="73"/>
      <c r="K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5.75" customHeight="1">
      <c r="A283" s="69"/>
      <c r="B283" s="69"/>
      <c r="C283" s="69"/>
      <c r="D283" s="69"/>
      <c r="E283" s="69"/>
      <c r="F283" s="69"/>
      <c r="G283" s="69"/>
      <c r="H283" s="72"/>
      <c r="I283" s="72"/>
      <c r="J283" s="73"/>
      <c r="K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5.75" customHeight="1">
      <c r="A284" s="69"/>
      <c r="B284" s="69"/>
      <c r="C284" s="69"/>
      <c r="D284" s="69"/>
      <c r="E284" s="69"/>
      <c r="F284" s="69"/>
      <c r="G284" s="69"/>
      <c r="H284" s="72"/>
      <c r="I284" s="72"/>
      <c r="J284" s="73"/>
      <c r="K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5.75" customHeight="1">
      <c r="A285" s="69"/>
      <c r="B285" s="69"/>
      <c r="C285" s="69"/>
      <c r="D285" s="69"/>
      <c r="E285" s="69"/>
      <c r="F285" s="69"/>
      <c r="G285" s="69"/>
      <c r="H285" s="72"/>
      <c r="I285" s="72"/>
      <c r="J285" s="73"/>
      <c r="K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5.75" customHeight="1">
      <c r="A286" s="69"/>
      <c r="B286" s="69"/>
      <c r="C286" s="69"/>
      <c r="D286" s="69"/>
      <c r="E286" s="69"/>
      <c r="F286" s="69"/>
      <c r="G286" s="69"/>
      <c r="H286" s="72"/>
      <c r="I286" s="72"/>
      <c r="J286" s="73"/>
      <c r="K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5.75" customHeight="1">
      <c r="A287" s="69"/>
      <c r="B287" s="69"/>
      <c r="C287" s="69"/>
      <c r="D287" s="69"/>
      <c r="E287" s="69"/>
      <c r="F287" s="69"/>
      <c r="G287" s="69"/>
      <c r="H287" s="72"/>
      <c r="I287" s="72"/>
      <c r="J287" s="73"/>
      <c r="K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5.75" customHeight="1">
      <c r="A288" s="69"/>
      <c r="B288" s="69"/>
      <c r="C288" s="69"/>
      <c r="D288" s="69"/>
      <c r="E288" s="69"/>
      <c r="F288" s="69"/>
      <c r="G288" s="69"/>
      <c r="H288" s="72"/>
      <c r="I288" s="72"/>
      <c r="J288" s="73"/>
      <c r="K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5.75" customHeight="1">
      <c r="A289" s="69"/>
      <c r="B289" s="69"/>
      <c r="C289" s="69"/>
      <c r="D289" s="69"/>
      <c r="E289" s="69"/>
      <c r="F289" s="69"/>
      <c r="G289" s="69"/>
      <c r="H289" s="72"/>
      <c r="I289" s="72"/>
      <c r="J289" s="73"/>
      <c r="K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5.75" customHeight="1">
      <c r="A290" s="69"/>
      <c r="B290" s="69"/>
      <c r="C290" s="69"/>
      <c r="D290" s="69"/>
      <c r="E290" s="69"/>
      <c r="F290" s="69"/>
      <c r="G290" s="69"/>
      <c r="H290" s="72"/>
      <c r="I290" s="72"/>
      <c r="J290" s="73"/>
      <c r="K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5.75" customHeight="1">
      <c r="A291" s="69"/>
      <c r="B291" s="69"/>
      <c r="C291" s="69"/>
      <c r="D291" s="69"/>
      <c r="E291" s="69"/>
      <c r="F291" s="69"/>
      <c r="G291" s="69"/>
      <c r="H291" s="72"/>
      <c r="I291" s="72"/>
      <c r="J291" s="73"/>
      <c r="K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5.75" customHeight="1">
      <c r="A292" s="69"/>
      <c r="B292" s="69"/>
      <c r="C292" s="69"/>
      <c r="D292" s="69"/>
      <c r="E292" s="69"/>
      <c r="F292" s="69"/>
      <c r="G292" s="69"/>
      <c r="H292" s="72"/>
      <c r="I292" s="72"/>
      <c r="J292" s="73"/>
      <c r="K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5.75" customHeight="1">
      <c r="A293" s="69"/>
      <c r="B293" s="69"/>
      <c r="C293" s="69"/>
      <c r="D293" s="69"/>
      <c r="E293" s="69"/>
      <c r="F293" s="69"/>
      <c r="G293" s="69"/>
      <c r="H293" s="72"/>
      <c r="I293" s="72"/>
      <c r="J293" s="73"/>
      <c r="K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5.75" customHeight="1">
      <c r="A294" s="69"/>
      <c r="B294" s="69"/>
      <c r="C294" s="69"/>
      <c r="D294" s="69"/>
      <c r="E294" s="69"/>
      <c r="F294" s="69"/>
      <c r="G294" s="69"/>
      <c r="H294" s="72"/>
      <c r="I294" s="72"/>
      <c r="J294" s="73"/>
      <c r="K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5.75" customHeight="1">
      <c r="A295" s="69"/>
      <c r="B295" s="69"/>
      <c r="C295" s="69"/>
      <c r="D295" s="69"/>
      <c r="E295" s="69"/>
      <c r="F295" s="69"/>
      <c r="G295" s="69"/>
      <c r="H295" s="72"/>
      <c r="I295" s="72"/>
      <c r="J295" s="73"/>
      <c r="K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5.75" customHeight="1">
      <c r="A296" s="69"/>
      <c r="B296" s="69"/>
      <c r="C296" s="69"/>
      <c r="D296" s="69"/>
      <c r="E296" s="69"/>
      <c r="F296" s="69"/>
      <c r="G296" s="69"/>
      <c r="H296" s="72"/>
      <c r="I296" s="72"/>
      <c r="J296" s="73"/>
      <c r="K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5.75" customHeight="1">
      <c r="A297" s="69"/>
      <c r="B297" s="69"/>
      <c r="C297" s="69"/>
      <c r="D297" s="69"/>
      <c r="E297" s="69"/>
      <c r="F297" s="69"/>
      <c r="G297" s="69"/>
      <c r="H297" s="72"/>
      <c r="I297" s="72"/>
      <c r="J297" s="73"/>
      <c r="K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5.75" customHeight="1">
      <c r="A298" s="69"/>
      <c r="B298" s="69"/>
      <c r="C298" s="69"/>
      <c r="D298" s="69"/>
      <c r="E298" s="69"/>
      <c r="F298" s="69"/>
      <c r="G298" s="69"/>
      <c r="H298" s="72"/>
      <c r="I298" s="72"/>
      <c r="J298" s="73"/>
      <c r="K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5.75" customHeight="1">
      <c r="A299" s="69"/>
      <c r="B299" s="69"/>
      <c r="C299" s="69"/>
      <c r="D299" s="69"/>
      <c r="E299" s="69"/>
      <c r="F299" s="69"/>
      <c r="G299" s="69"/>
      <c r="H299" s="72"/>
      <c r="I299" s="72"/>
      <c r="J299" s="73"/>
      <c r="K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5.75" customHeight="1">
      <c r="A300" s="69"/>
      <c r="B300" s="69"/>
      <c r="C300" s="69"/>
      <c r="D300" s="69"/>
      <c r="E300" s="69"/>
      <c r="F300" s="69"/>
      <c r="G300" s="69"/>
      <c r="H300" s="72"/>
      <c r="I300" s="72"/>
      <c r="J300" s="73"/>
      <c r="K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5.75" customHeight="1">
      <c r="A301" s="69"/>
      <c r="B301" s="69"/>
      <c r="C301" s="69"/>
      <c r="D301" s="69"/>
      <c r="E301" s="69"/>
      <c r="F301" s="69"/>
      <c r="G301" s="69"/>
      <c r="H301" s="72"/>
      <c r="I301" s="72"/>
      <c r="J301" s="73"/>
      <c r="K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5.75" customHeight="1">
      <c r="A302" s="69"/>
      <c r="B302" s="69"/>
      <c r="C302" s="69"/>
      <c r="D302" s="69"/>
      <c r="E302" s="69"/>
      <c r="F302" s="69"/>
      <c r="G302" s="69"/>
      <c r="H302" s="72"/>
      <c r="I302" s="72"/>
      <c r="J302" s="73"/>
      <c r="K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5.75" customHeight="1">
      <c r="A303" s="69"/>
      <c r="B303" s="69"/>
      <c r="C303" s="69"/>
      <c r="D303" s="69"/>
      <c r="E303" s="69"/>
      <c r="F303" s="69"/>
      <c r="G303" s="69"/>
      <c r="H303" s="72"/>
      <c r="I303" s="72"/>
      <c r="J303" s="73"/>
      <c r="K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5.75" customHeight="1">
      <c r="A304" s="69"/>
      <c r="B304" s="69"/>
      <c r="C304" s="69"/>
      <c r="D304" s="69"/>
      <c r="E304" s="69"/>
      <c r="F304" s="69"/>
      <c r="G304" s="69"/>
      <c r="H304" s="72"/>
      <c r="I304" s="72"/>
      <c r="J304" s="73"/>
      <c r="K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5.75" customHeight="1">
      <c r="A305" s="69"/>
      <c r="B305" s="69"/>
      <c r="C305" s="69"/>
      <c r="D305" s="69"/>
      <c r="E305" s="69"/>
      <c r="F305" s="69"/>
      <c r="G305" s="69"/>
      <c r="H305" s="72"/>
      <c r="I305" s="72"/>
      <c r="J305" s="73"/>
      <c r="K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5.75" customHeight="1">
      <c r="A306" s="69"/>
      <c r="B306" s="69"/>
      <c r="C306" s="69"/>
      <c r="D306" s="69"/>
      <c r="E306" s="69"/>
      <c r="F306" s="69"/>
      <c r="G306" s="69"/>
      <c r="H306" s="72"/>
      <c r="I306" s="72"/>
      <c r="J306" s="73"/>
      <c r="K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5.75" customHeight="1">
      <c r="A307" s="69"/>
      <c r="B307" s="69"/>
      <c r="C307" s="69"/>
      <c r="D307" s="69"/>
      <c r="E307" s="69"/>
      <c r="F307" s="69"/>
      <c r="G307" s="69"/>
      <c r="H307" s="72"/>
      <c r="I307" s="72"/>
      <c r="J307" s="73"/>
      <c r="K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5.75" customHeight="1">
      <c r="A308" s="69"/>
      <c r="B308" s="69"/>
      <c r="C308" s="69"/>
      <c r="D308" s="69"/>
      <c r="E308" s="69"/>
      <c r="F308" s="69"/>
      <c r="G308" s="69"/>
      <c r="H308" s="72"/>
      <c r="I308" s="72"/>
      <c r="J308" s="73"/>
      <c r="K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5.75" customHeight="1">
      <c r="A309" s="69"/>
      <c r="B309" s="69"/>
      <c r="C309" s="69"/>
      <c r="D309" s="69"/>
      <c r="E309" s="69"/>
      <c r="F309" s="69"/>
      <c r="G309" s="69"/>
      <c r="H309" s="72"/>
      <c r="I309" s="72"/>
      <c r="J309" s="73"/>
      <c r="K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5.75" customHeight="1">
      <c r="A310" s="69"/>
      <c r="B310" s="69"/>
      <c r="C310" s="69"/>
      <c r="D310" s="69"/>
      <c r="E310" s="69"/>
      <c r="F310" s="69"/>
      <c r="G310" s="69"/>
      <c r="H310" s="72"/>
      <c r="I310" s="72"/>
      <c r="J310" s="73"/>
      <c r="K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5.75" customHeight="1">
      <c r="A311" s="69"/>
      <c r="B311" s="69"/>
      <c r="C311" s="69"/>
      <c r="D311" s="69"/>
      <c r="E311" s="69"/>
      <c r="F311" s="69"/>
      <c r="G311" s="69"/>
      <c r="H311" s="72"/>
      <c r="I311" s="72"/>
      <c r="J311" s="73"/>
      <c r="K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5.75" customHeight="1">
      <c r="A312" s="69"/>
      <c r="B312" s="69"/>
      <c r="C312" s="69"/>
      <c r="D312" s="69"/>
      <c r="E312" s="69"/>
      <c r="F312" s="69"/>
      <c r="G312" s="69"/>
      <c r="H312" s="72"/>
      <c r="I312" s="72"/>
      <c r="J312" s="73"/>
      <c r="K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5.75" customHeight="1">
      <c r="A313" s="69"/>
      <c r="B313" s="69"/>
      <c r="C313" s="69"/>
      <c r="D313" s="69"/>
      <c r="E313" s="69"/>
      <c r="F313" s="69"/>
      <c r="G313" s="69"/>
      <c r="H313" s="72"/>
      <c r="I313" s="72"/>
      <c r="J313" s="73"/>
      <c r="K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5.75" customHeight="1">
      <c r="A314" s="69"/>
      <c r="B314" s="69"/>
      <c r="C314" s="69"/>
      <c r="D314" s="69"/>
      <c r="E314" s="69"/>
      <c r="F314" s="69"/>
      <c r="G314" s="69"/>
      <c r="H314" s="72"/>
      <c r="I314" s="72"/>
      <c r="J314" s="73"/>
      <c r="K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5.75" customHeight="1">
      <c r="A315" s="69"/>
      <c r="B315" s="69"/>
      <c r="C315" s="69"/>
      <c r="D315" s="69"/>
      <c r="E315" s="69"/>
      <c r="F315" s="69"/>
      <c r="G315" s="69"/>
      <c r="H315" s="72"/>
      <c r="I315" s="72"/>
      <c r="J315" s="73"/>
      <c r="K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5.75" customHeight="1">
      <c r="A316" s="69"/>
      <c r="B316" s="69"/>
      <c r="C316" s="69"/>
      <c r="D316" s="69"/>
      <c r="E316" s="69"/>
      <c r="F316" s="69"/>
      <c r="G316" s="69"/>
      <c r="H316" s="72"/>
      <c r="I316" s="72"/>
      <c r="J316" s="73"/>
      <c r="K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5.75" customHeight="1">
      <c r="A317" s="69"/>
      <c r="B317" s="69"/>
      <c r="C317" s="69"/>
      <c r="D317" s="69"/>
      <c r="E317" s="69"/>
      <c r="F317" s="69"/>
      <c r="G317" s="69"/>
      <c r="H317" s="72"/>
      <c r="I317" s="72"/>
      <c r="J317" s="73"/>
      <c r="K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5.75" customHeight="1">
      <c r="A318" s="69"/>
      <c r="B318" s="69"/>
      <c r="C318" s="69"/>
      <c r="D318" s="69"/>
      <c r="E318" s="69"/>
      <c r="F318" s="69"/>
      <c r="G318" s="69"/>
      <c r="H318" s="72"/>
      <c r="I318" s="72"/>
      <c r="J318" s="73"/>
      <c r="K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5.75" customHeight="1">
      <c r="A319" s="69"/>
      <c r="B319" s="69"/>
      <c r="C319" s="69"/>
      <c r="D319" s="69"/>
      <c r="E319" s="69"/>
      <c r="F319" s="69"/>
      <c r="G319" s="69"/>
      <c r="H319" s="72"/>
      <c r="I319" s="72"/>
      <c r="J319" s="73"/>
      <c r="K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5.75" customHeight="1">
      <c r="A320" s="69"/>
      <c r="B320" s="69"/>
      <c r="C320" s="69"/>
      <c r="D320" s="69"/>
      <c r="E320" s="69"/>
      <c r="F320" s="69"/>
      <c r="G320" s="69"/>
      <c r="H320" s="72"/>
      <c r="I320" s="72"/>
      <c r="J320" s="73"/>
      <c r="K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5.75" customHeight="1">
      <c r="A321" s="69"/>
      <c r="B321" s="69"/>
      <c r="C321" s="69"/>
      <c r="D321" s="69"/>
      <c r="E321" s="69"/>
      <c r="F321" s="69"/>
      <c r="G321" s="69"/>
      <c r="H321" s="72"/>
      <c r="I321" s="72"/>
      <c r="J321" s="73"/>
      <c r="K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5.75" customHeight="1">
      <c r="A322" s="69"/>
      <c r="B322" s="69"/>
      <c r="C322" s="69"/>
      <c r="D322" s="69"/>
      <c r="E322" s="69"/>
      <c r="F322" s="69"/>
      <c r="G322" s="69"/>
      <c r="H322" s="72"/>
      <c r="I322" s="72"/>
      <c r="J322" s="73"/>
      <c r="K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5.75" customHeight="1">
      <c r="A323" s="69"/>
      <c r="B323" s="69"/>
      <c r="C323" s="69"/>
      <c r="D323" s="69"/>
      <c r="E323" s="69"/>
      <c r="F323" s="69"/>
      <c r="G323" s="69"/>
      <c r="H323" s="72"/>
      <c r="I323" s="72"/>
      <c r="J323" s="73"/>
      <c r="K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5.75" customHeight="1">
      <c r="A324" s="69"/>
      <c r="B324" s="69"/>
      <c r="C324" s="69"/>
      <c r="D324" s="69"/>
      <c r="E324" s="69"/>
      <c r="F324" s="69"/>
      <c r="G324" s="69"/>
      <c r="H324" s="72"/>
      <c r="I324" s="72"/>
      <c r="J324" s="73"/>
      <c r="K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5.75" customHeight="1">
      <c r="A325" s="69"/>
      <c r="B325" s="69"/>
      <c r="C325" s="69"/>
      <c r="D325" s="69"/>
      <c r="E325" s="69"/>
      <c r="F325" s="69"/>
      <c r="G325" s="69"/>
      <c r="H325" s="72"/>
      <c r="I325" s="72"/>
      <c r="J325" s="73"/>
      <c r="K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5.75" customHeight="1">
      <c r="A326" s="69"/>
      <c r="B326" s="69"/>
      <c r="C326" s="69"/>
      <c r="D326" s="69"/>
      <c r="E326" s="69"/>
      <c r="F326" s="69"/>
      <c r="G326" s="69"/>
      <c r="H326" s="72"/>
      <c r="I326" s="72"/>
      <c r="J326" s="73"/>
      <c r="K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5.75" customHeight="1">
      <c r="A327" s="69"/>
      <c r="B327" s="69"/>
      <c r="C327" s="69"/>
      <c r="D327" s="69"/>
      <c r="E327" s="69"/>
      <c r="F327" s="69"/>
      <c r="G327" s="69"/>
      <c r="H327" s="72"/>
      <c r="I327" s="72"/>
      <c r="J327" s="73"/>
      <c r="K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5.75" customHeight="1">
      <c r="A328" s="69"/>
      <c r="B328" s="69"/>
      <c r="C328" s="69"/>
      <c r="D328" s="69"/>
      <c r="E328" s="69"/>
      <c r="F328" s="69"/>
      <c r="G328" s="69"/>
      <c r="H328" s="72"/>
      <c r="I328" s="72"/>
      <c r="J328" s="73"/>
      <c r="K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5.75" customHeight="1">
      <c r="A329" s="69"/>
      <c r="B329" s="69"/>
      <c r="C329" s="69"/>
      <c r="D329" s="69"/>
      <c r="E329" s="69"/>
      <c r="F329" s="69"/>
      <c r="G329" s="69"/>
      <c r="H329" s="72"/>
      <c r="I329" s="72"/>
      <c r="J329" s="73"/>
      <c r="K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5.75" customHeight="1">
      <c r="A330" s="69"/>
      <c r="B330" s="69"/>
      <c r="C330" s="69"/>
      <c r="D330" s="69"/>
      <c r="E330" s="69"/>
      <c r="F330" s="69"/>
      <c r="G330" s="69"/>
      <c r="H330" s="72"/>
      <c r="I330" s="72"/>
      <c r="J330" s="73"/>
      <c r="K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5.75" customHeight="1">
      <c r="A331" s="69"/>
      <c r="B331" s="69"/>
      <c r="C331" s="69"/>
      <c r="D331" s="69"/>
      <c r="E331" s="69"/>
      <c r="F331" s="69"/>
      <c r="G331" s="69"/>
      <c r="H331" s="72"/>
      <c r="I331" s="72"/>
      <c r="J331" s="73"/>
      <c r="K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5.75" customHeight="1">
      <c r="A332" s="69"/>
      <c r="B332" s="69"/>
      <c r="C332" s="69"/>
      <c r="D332" s="69"/>
      <c r="E332" s="69"/>
      <c r="F332" s="69"/>
      <c r="G332" s="69"/>
      <c r="H332" s="72"/>
      <c r="I332" s="72"/>
      <c r="J332" s="73"/>
      <c r="K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5.75" customHeight="1">
      <c r="A333" s="69"/>
      <c r="B333" s="69"/>
      <c r="C333" s="69"/>
      <c r="D333" s="69"/>
      <c r="E333" s="69"/>
      <c r="F333" s="69"/>
      <c r="G333" s="69"/>
      <c r="H333" s="72"/>
      <c r="I333" s="72"/>
      <c r="J333" s="73"/>
      <c r="K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5.75" customHeight="1">
      <c r="A334" s="69"/>
      <c r="B334" s="69"/>
      <c r="C334" s="69"/>
      <c r="D334" s="69"/>
      <c r="E334" s="69"/>
      <c r="F334" s="69"/>
      <c r="G334" s="69"/>
      <c r="H334" s="72"/>
      <c r="I334" s="72"/>
      <c r="J334" s="73"/>
      <c r="K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5.75" customHeight="1">
      <c r="A335" s="69"/>
      <c r="B335" s="69"/>
      <c r="C335" s="69"/>
      <c r="D335" s="69"/>
      <c r="E335" s="69"/>
      <c r="F335" s="69"/>
      <c r="G335" s="69"/>
      <c r="H335" s="72"/>
      <c r="I335" s="72"/>
      <c r="J335" s="73"/>
      <c r="K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5.75" customHeight="1">
      <c r="A336" s="69"/>
      <c r="B336" s="69"/>
      <c r="C336" s="69"/>
      <c r="D336" s="69"/>
      <c r="E336" s="69"/>
      <c r="F336" s="69"/>
      <c r="G336" s="69"/>
      <c r="H336" s="72"/>
      <c r="I336" s="72"/>
      <c r="J336" s="73"/>
      <c r="K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5.75" customHeight="1">
      <c r="A337" s="69"/>
      <c r="B337" s="69"/>
      <c r="C337" s="69"/>
      <c r="D337" s="69"/>
      <c r="E337" s="69"/>
      <c r="F337" s="69"/>
      <c r="G337" s="69"/>
      <c r="H337" s="72"/>
      <c r="I337" s="72"/>
      <c r="J337" s="73"/>
      <c r="K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5.75" customHeight="1">
      <c r="A338" s="69"/>
      <c r="B338" s="69"/>
      <c r="C338" s="69"/>
      <c r="D338" s="69"/>
      <c r="E338" s="69"/>
      <c r="F338" s="69"/>
      <c r="G338" s="69"/>
      <c r="H338" s="72"/>
      <c r="I338" s="72"/>
      <c r="J338" s="73"/>
      <c r="K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5.75" customHeight="1">
      <c r="A339" s="69"/>
      <c r="B339" s="69"/>
      <c r="C339" s="69"/>
      <c r="D339" s="69"/>
      <c r="E339" s="69"/>
      <c r="F339" s="69"/>
      <c r="G339" s="69"/>
      <c r="H339" s="72"/>
      <c r="I339" s="72"/>
      <c r="J339" s="73"/>
      <c r="K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5.75" customHeight="1">
      <c r="A340" s="69"/>
      <c r="B340" s="69"/>
      <c r="C340" s="69"/>
      <c r="D340" s="69"/>
      <c r="E340" s="69"/>
      <c r="F340" s="69"/>
      <c r="G340" s="69"/>
      <c r="H340" s="72"/>
      <c r="I340" s="72"/>
      <c r="J340" s="73"/>
      <c r="K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5.75" customHeight="1">
      <c r="A341" s="69"/>
      <c r="B341" s="69"/>
      <c r="C341" s="69"/>
      <c r="D341" s="69"/>
      <c r="E341" s="69"/>
      <c r="F341" s="69"/>
      <c r="G341" s="69"/>
      <c r="H341" s="72"/>
      <c r="I341" s="72"/>
      <c r="J341" s="73"/>
      <c r="K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5.75" customHeight="1">
      <c r="A342" s="69"/>
      <c r="B342" s="69"/>
      <c r="C342" s="69"/>
      <c r="D342" s="69"/>
      <c r="E342" s="69"/>
      <c r="F342" s="69"/>
      <c r="G342" s="69"/>
      <c r="H342" s="72"/>
      <c r="I342" s="72"/>
      <c r="J342" s="73"/>
      <c r="K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5.75" customHeight="1">
      <c r="A343" s="69"/>
      <c r="B343" s="69"/>
      <c r="C343" s="69"/>
      <c r="D343" s="69"/>
      <c r="E343" s="69"/>
      <c r="F343" s="69"/>
      <c r="G343" s="69"/>
      <c r="H343" s="72"/>
      <c r="I343" s="72"/>
      <c r="J343" s="73"/>
      <c r="K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5.75" customHeight="1">
      <c r="A344" s="69"/>
      <c r="B344" s="69"/>
      <c r="C344" s="69"/>
      <c r="D344" s="69"/>
      <c r="E344" s="69"/>
      <c r="F344" s="69"/>
      <c r="G344" s="69"/>
      <c r="H344" s="72"/>
      <c r="I344" s="72"/>
      <c r="J344" s="73"/>
      <c r="K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5.75" customHeight="1">
      <c r="A345" s="69"/>
      <c r="B345" s="69"/>
      <c r="C345" s="69"/>
      <c r="D345" s="69"/>
      <c r="E345" s="69"/>
      <c r="F345" s="69"/>
      <c r="G345" s="69"/>
      <c r="H345" s="72"/>
      <c r="I345" s="72"/>
      <c r="J345" s="73"/>
      <c r="K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5.75" customHeight="1">
      <c r="A346" s="69"/>
      <c r="B346" s="69"/>
      <c r="C346" s="69"/>
      <c r="D346" s="69"/>
      <c r="E346" s="69"/>
      <c r="F346" s="69"/>
      <c r="G346" s="69"/>
      <c r="H346" s="72"/>
      <c r="I346" s="72"/>
      <c r="J346" s="73"/>
      <c r="K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5.75" customHeight="1">
      <c r="A347" s="69"/>
      <c r="B347" s="69"/>
      <c r="C347" s="69"/>
      <c r="D347" s="69"/>
      <c r="E347" s="69"/>
      <c r="F347" s="69"/>
      <c r="G347" s="69"/>
      <c r="H347" s="72"/>
      <c r="I347" s="72"/>
      <c r="J347" s="73"/>
      <c r="K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5.75" customHeight="1">
      <c r="A348" s="69"/>
      <c r="B348" s="69"/>
      <c r="C348" s="69"/>
      <c r="D348" s="69"/>
      <c r="E348" s="69"/>
      <c r="F348" s="69"/>
      <c r="G348" s="69"/>
      <c r="H348" s="72"/>
      <c r="I348" s="72"/>
      <c r="J348" s="73"/>
      <c r="K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5.75" customHeight="1">
      <c r="A349" s="69"/>
      <c r="B349" s="69"/>
      <c r="C349" s="69"/>
      <c r="D349" s="69"/>
      <c r="E349" s="69"/>
      <c r="F349" s="69"/>
      <c r="G349" s="69"/>
      <c r="H349" s="72"/>
      <c r="I349" s="72"/>
      <c r="J349" s="73"/>
      <c r="K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5.75" customHeight="1">
      <c r="A350" s="69"/>
      <c r="B350" s="69"/>
      <c r="C350" s="69"/>
      <c r="D350" s="69"/>
      <c r="E350" s="69"/>
      <c r="F350" s="69"/>
      <c r="G350" s="69"/>
      <c r="H350" s="72"/>
      <c r="I350" s="72"/>
      <c r="J350" s="73"/>
      <c r="K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5.75" customHeight="1">
      <c r="A351" s="69"/>
      <c r="B351" s="69"/>
      <c r="C351" s="69"/>
      <c r="D351" s="69"/>
      <c r="E351" s="69"/>
      <c r="F351" s="69"/>
      <c r="G351" s="69"/>
      <c r="H351" s="72"/>
      <c r="I351" s="72"/>
      <c r="J351" s="73"/>
      <c r="K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5.75" customHeight="1">
      <c r="A352" s="69"/>
      <c r="B352" s="69"/>
      <c r="C352" s="69"/>
      <c r="D352" s="69"/>
      <c r="E352" s="69"/>
      <c r="F352" s="69"/>
      <c r="G352" s="69"/>
      <c r="H352" s="72"/>
      <c r="I352" s="72"/>
      <c r="J352" s="73"/>
      <c r="K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5.75" customHeight="1">
      <c r="A353" s="69"/>
      <c r="B353" s="69"/>
      <c r="C353" s="69"/>
      <c r="D353" s="69"/>
      <c r="E353" s="69"/>
      <c r="F353" s="69"/>
      <c r="G353" s="69"/>
      <c r="H353" s="72"/>
      <c r="I353" s="72"/>
      <c r="J353" s="73"/>
      <c r="K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5.75" customHeight="1">
      <c r="A354" s="69"/>
      <c r="B354" s="69"/>
      <c r="C354" s="69"/>
      <c r="D354" s="69"/>
      <c r="E354" s="69"/>
      <c r="F354" s="69"/>
      <c r="G354" s="69"/>
      <c r="H354" s="72"/>
      <c r="I354" s="72"/>
      <c r="J354" s="73"/>
      <c r="K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5.75" customHeight="1">
      <c r="A355" s="69"/>
      <c r="B355" s="69"/>
      <c r="C355" s="69"/>
      <c r="D355" s="69"/>
      <c r="E355" s="69"/>
      <c r="F355" s="69"/>
      <c r="G355" s="69"/>
      <c r="H355" s="72"/>
      <c r="I355" s="72"/>
      <c r="J355" s="73"/>
      <c r="K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5.75" customHeight="1">
      <c r="A356" s="69"/>
      <c r="B356" s="69"/>
      <c r="C356" s="69"/>
      <c r="D356" s="69"/>
      <c r="E356" s="69"/>
      <c r="F356" s="69"/>
      <c r="G356" s="69"/>
      <c r="H356" s="72"/>
      <c r="I356" s="72"/>
      <c r="J356" s="73"/>
      <c r="K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5.75" customHeight="1">
      <c r="A357" s="69"/>
      <c r="B357" s="69"/>
      <c r="C357" s="69"/>
      <c r="D357" s="69"/>
      <c r="E357" s="69"/>
      <c r="F357" s="69"/>
      <c r="G357" s="69"/>
      <c r="H357" s="72"/>
      <c r="I357" s="72"/>
      <c r="J357" s="73"/>
      <c r="K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5.75" customHeight="1">
      <c r="A358" s="69"/>
      <c r="B358" s="69"/>
      <c r="C358" s="69"/>
      <c r="D358" s="69"/>
      <c r="E358" s="69"/>
      <c r="F358" s="69"/>
      <c r="G358" s="69"/>
      <c r="H358" s="72"/>
      <c r="I358" s="72"/>
      <c r="J358" s="73"/>
      <c r="K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5.75" customHeight="1">
      <c r="A359" s="69"/>
      <c r="B359" s="69"/>
      <c r="C359" s="69"/>
      <c r="D359" s="69"/>
      <c r="E359" s="69"/>
      <c r="F359" s="69"/>
      <c r="G359" s="69"/>
      <c r="H359" s="72"/>
      <c r="I359" s="72"/>
      <c r="J359" s="73"/>
      <c r="K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5.75" customHeight="1">
      <c r="A360" s="69"/>
      <c r="B360" s="69"/>
      <c r="C360" s="69"/>
      <c r="D360" s="69"/>
      <c r="E360" s="69"/>
      <c r="F360" s="69"/>
      <c r="G360" s="69"/>
      <c r="H360" s="72"/>
      <c r="I360" s="72"/>
      <c r="J360" s="73"/>
      <c r="K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5.75" customHeight="1">
      <c r="A361" s="69"/>
      <c r="B361" s="69"/>
      <c r="C361" s="69"/>
      <c r="D361" s="69"/>
      <c r="E361" s="69"/>
      <c r="F361" s="69"/>
      <c r="G361" s="69"/>
      <c r="H361" s="72"/>
      <c r="I361" s="72"/>
      <c r="J361" s="73"/>
      <c r="K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5.75" customHeight="1">
      <c r="A362" s="69"/>
      <c r="B362" s="69"/>
      <c r="C362" s="69"/>
      <c r="D362" s="69"/>
      <c r="E362" s="69"/>
      <c r="F362" s="69"/>
      <c r="G362" s="69"/>
      <c r="H362" s="72"/>
      <c r="I362" s="72"/>
      <c r="J362" s="73"/>
      <c r="K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5.75" customHeight="1">
      <c r="A363" s="69"/>
      <c r="B363" s="69"/>
      <c r="C363" s="69"/>
      <c r="D363" s="69"/>
      <c r="E363" s="69"/>
      <c r="F363" s="69"/>
      <c r="G363" s="69"/>
      <c r="H363" s="72"/>
      <c r="I363" s="72"/>
      <c r="J363" s="73"/>
      <c r="K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5.75" customHeight="1">
      <c r="A364" s="69"/>
      <c r="B364" s="69"/>
      <c r="C364" s="69"/>
      <c r="D364" s="69"/>
      <c r="E364" s="69"/>
      <c r="F364" s="69"/>
      <c r="G364" s="69"/>
      <c r="H364" s="72"/>
      <c r="I364" s="72"/>
      <c r="J364" s="73"/>
      <c r="K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5.75" customHeight="1">
      <c r="A365" s="69"/>
      <c r="B365" s="69"/>
      <c r="C365" s="69"/>
      <c r="D365" s="69"/>
      <c r="E365" s="69"/>
      <c r="F365" s="69"/>
      <c r="G365" s="69"/>
      <c r="H365" s="72"/>
      <c r="I365" s="72"/>
      <c r="J365" s="73"/>
      <c r="K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5.75" customHeight="1">
      <c r="A366" s="69"/>
      <c r="B366" s="69"/>
      <c r="C366" s="69"/>
      <c r="D366" s="69"/>
      <c r="E366" s="69"/>
      <c r="F366" s="69"/>
      <c r="G366" s="69"/>
      <c r="H366" s="72"/>
      <c r="I366" s="72"/>
      <c r="J366" s="73"/>
      <c r="K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5.75" customHeight="1">
      <c r="A367" s="69"/>
      <c r="B367" s="69"/>
      <c r="C367" s="69"/>
      <c r="D367" s="69"/>
      <c r="E367" s="69"/>
      <c r="F367" s="69"/>
      <c r="G367" s="69"/>
      <c r="H367" s="72"/>
      <c r="I367" s="72"/>
      <c r="J367" s="73"/>
      <c r="K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5.75" customHeight="1">
      <c r="A368" s="69"/>
      <c r="B368" s="69"/>
      <c r="C368" s="69"/>
      <c r="D368" s="69"/>
      <c r="E368" s="69"/>
      <c r="F368" s="69"/>
      <c r="G368" s="69"/>
      <c r="H368" s="72"/>
      <c r="I368" s="72"/>
      <c r="J368" s="73"/>
      <c r="K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5.75" customHeight="1">
      <c r="A369" s="69"/>
      <c r="B369" s="69"/>
      <c r="C369" s="69"/>
      <c r="D369" s="69"/>
      <c r="E369" s="69"/>
      <c r="F369" s="69"/>
      <c r="G369" s="69"/>
      <c r="H369" s="72"/>
      <c r="I369" s="72"/>
      <c r="J369" s="73"/>
      <c r="K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5.75" customHeight="1">
      <c r="A370" s="69"/>
      <c r="B370" s="69"/>
      <c r="C370" s="69"/>
      <c r="D370" s="69"/>
      <c r="E370" s="69"/>
      <c r="F370" s="69"/>
      <c r="G370" s="69"/>
      <c r="H370" s="72"/>
      <c r="I370" s="72"/>
      <c r="J370" s="73"/>
      <c r="K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5.75" customHeight="1">
      <c r="A371" s="69"/>
      <c r="B371" s="69"/>
      <c r="C371" s="69"/>
      <c r="D371" s="69"/>
      <c r="E371" s="69"/>
      <c r="F371" s="69"/>
      <c r="G371" s="69"/>
      <c r="H371" s="72"/>
      <c r="I371" s="72"/>
      <c r="J371" s="73"/>
      <c r="K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5.75" customHeight="1">
      <c r="A372" s="69"/>
      <c r="B372" s="69"/>
      <c r="C372" s="69"/>
      <c r="D372" s="69"/>
      <c r="E372" s="69"/>
      <c r="F372" s="69"/>
      <c r="G372" s="69"/>
      <c r="H372" s="72"/>
      <c r="I372" s="72"/>
      <c r="J372" s="73"/>
      <c r="K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5.75" customHeight="1">
      <c r="A373" s="69"/>
      <c r="B373" s="69"/>
      <c r="C373" s="69"/>
      <c r="D373" s="69"/>
      <c r="E373" s="69"/>
      <c r="F373" s="69"/>
      <c r="G373" s="69"/>
      <c r="H373" s="72"/>
      <c r="I373" s="72"/>
      <c r="J373" s="73"/>
      <c r="K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5.75" customHeight="1">
      <c r="A374" s="69"/>
      <c r="B374" s="69"/>
      <c r="C374" s="69"/>
      <c r="D374" s="69"/>
      <c r="E374" s="69"/>
      <c r="F374" s="69"/>
      <c r="G374" s="69"/>
      <c r="H374" s="72"/>
      <c r="I374" s="72"/>
      <c r="J374" s="73"/>
      <c r="K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5.75" customHeight="1">
      <c r="A375" s="69"/>
      <c r="B375" s="69"/>
      <c r="C375" s="69"/>
      <c r="D375" s="69"/>
      <c r="E375" s="69"/>
      <c r="F375" s="69"/>
      <c r="G375" s="69"/>
      <c r="H375" s="72"/>
      <c r="I375" s="72"/>
      <c r="J375" s="73"/>
      <c r="K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5.75" customHeight="1">
      <c r="A376" s="69"/>
      <c r="B376" s="69"/>
      <c r="C376" s="69"/>
      <c r="D376" s="69"/>
      <c r="E376" s="69"/>
      <c r="F376" s="69"/>
      <c r="G376" s="69"/>
      <c r="H376" s="72"/>
      <c r="I376" s="72"/>
      <c r="J376" s="73"/>
      <c r="K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5.75" customHeight="1">
      <c r="A377" s="69"/>
      <c r="B377" s="69"/>
      <c r="C377" s="69"/>
      <c r="D377" s="69"/>
      <c r="E377" s="69"/>
      <c r="F377" s="69"/>
      <c r="G377" s="69"/>
      <c r="H377" s="72"/>
      <c r="I377" s="72"/>
      <c r="J377" s="73"/>
      <c r="K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5.75" customHeight="1">
      <c r="A378" s="69"/>
      <c r="B378" s="69"/>
      <c r="C378" s="69"/>
      <c r="D378" s="69"/>
      <c r="E378" s="69"/>
      <c r="F378" s="69"/>
      <c r="G378" s="69"/>
      <c r="H378" s="72"/>
      <c r="I378" s="72"/>
      <c r="J378" s="73"/>
      <c r="K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5.75" customHeight="1">
      <c r="A379" s="69"/>
      <c r="B379" s="69"/>
      <c r="C379" s="69"/>
      <c r="D379" s="69"/>
      <c r="E379" s="69"/>
      <c r="F379" s="69"/>
      <c r="G379" s="69"/>
      <c r="H379" s="72"/>
      <c r="I379" s="72"/>
      <c r="J379" s="73"/>
      <c r="K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5.75" customHeight="1">
      <c r="A380" s="69"/>
      <c r="B380" s="69"/>
      <c r="C380" s="69"/>
      <c r="D380" s="69"/>
      <c r="E380" s="69"/>
      <c r="F380" s="69"/>
      <c r="G380" s="69"/>
      <c r="H380" s="72"/>
      <c r="I380" s="72"/>
      <c r="J380" s="73"/>
      <c r="K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5.75" customHeight="1">
      <c r="A381" s="69"/>
      <c r="B381" s="69"/>
      <c r="C381" s="69"/>
      <c r="D381" s="69"/>
      <c r="E381" s="69"/>
      <c r="F381" s="69"/>
      <c r="G381" s="69"/>
      <c r="H381" s="72"/>
      <c r="I381" s="72"/>
      <c r="J381" s="73"/>
      <c r="K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5.75" customHeight="1">
      <c r="A382" s="69"/>
      <c r="B382" s="69"/>
      <c r="C382" s="69"/>
      <c r="D382" s="69"/>
      <c r="E382" s="69"/>
      <c r="F382" s="69"/>
      <c r="G382" s="69"/>
      <c r="H382" s="72"/>
      <c r="I382" s="72"/>
      <c r="J382" s="73"/>
      <c r="K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5.75" customHeight="1">
      <c r="A383" s="69"/>
      <c r="B383" s="69"/>
      <c r="C383" s="69"/>
      <c r="D383" s="69"/>
      <c r="E383" s="69"/>
      <c r="F383" s="69"/>
      <c r="G383" s="69"/>
      <c r="H383" s="72"/>
      <c r="I383" s="72"/>
      <c r="J383" s="73"/>
      <c r="K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5.75" customHeight="1">
      <c r="A384" s="69"/>
      <c r="B384" s="69"/>
      <c r="C384" s="69"/>
      <c r="D384" s="69"/>
      <c r="E384" s="69"/>
      <c r="F384" s="69"/>
      <c r="G384" s="69"/>
      <c r="H384" s="72"/>
      <c r="I384" s="72"/>
      <c r="J384" s="73"/>
      <c r="K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5.75" customHeight="1">
      <c r="A385" s="69"/>
      <c r="B385" s="69"/>
      <c r="C385" s="69"/>
      <c r="D385" s="69"/>
      <c r="E385" s="69"/>
      <c r="F385" s="69"/>
      <c r="G385" s="69"/>
      <c r="H385" s="72"/>
      <c r="I385" s="72"/>
      <c r="J385" s="73"/>
      <c r="K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5.75" customHeight="1">
      <c r="A386" s="69"/>
      <c r="B386" s="69"/>
      <c r="C386" s="69"/>
      <c r="D386" s="69"/>
      <c r="E386" s="69"/>
      <c r="F386" s="69"/>
      <c r="G386" s="69"/>
      <c r="H386" s="72"/>
      <c r="I386" s="72"/>
      <c r="J386" s="73"/>
      <c r="K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5.75" customHeight="1">
      <c r="A387" s="69"/>
      <c r="B387" s="69"/>
      <c r="C387" s="69"/>
      <c r="D387" s="69"/>
      <c r="E387" s="69"/>
      <c r="F387" s="69"/>
      <c r="G387" s="69"/>
      <c r="H387" s="72"/>
      <c r="I387" s="72"/>
      <c r="J387" s="73"/>
      <c r="K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5.75" customHeight="1">
      <c r="A388" s="69"/>
      <c r="B388" s="69"/>
      <c r="C388" s="69"/>
      <c r="D388" s="69"/>
      <c r="E388" s="69"/>
      <c r="F388" s="69"/>
      <c r="G388" s="69"/>
      <c r="H388" s="72"/>
      <c r="I388" s="72"/>
      <c r="J388" s="73"/>
      <c r="K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5.75" customHeight="1">
      <c r="A389" s="69"/>
      <c r="B389" s="69"/>
      <c r="C389" s="69"/>
      <c r="D389" s="69"/>
      <c r="E389" s="69"/>
      <c r="F389" s="69"/>
      <c r="G389" s="69"/>
      <c r="H389" s="72"/>
      <c r="I389" s="72"/>
      <c r="J389" s="73"/>
      <c r="K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5.75" customHeight="1">
      <c r="A390" s="69"/>
      <c r="B390" s="69"/>
      <c r="C390" s="69"/>
      <c r="D390" s="69"/>
      <c r="E390" s="69"/>
      <c r="F390" s="69"/>
      <c r="G390" s="69"/>
      <c r="H390" s="72"/>
      <c r="I390" s="72"/>
      <c r="J390" s="73"/>
      <c r="K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5.75" customHeight="1">
      <c r="A391" s="69"/>
      <c r="B391" s="69"/>
      <c r="C391" s="69"/>
      <c r="D391" s="69"/>
      <c r="E391" s="69"/>
      <c r="F391" s="69"/>
      <c r="G391" s="69"/>
      <c r="H391" s="72"/>
      <c r="I391" s="72"/>
      <c r="J391" s="73"/>
      <c r="K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5.75" customHeight="1">
      <c r="A392" s="69"/>
      <c r="B392" s="69"/>
      <c r="C392" s="69"/>
      <c r="D392" s="69"/>
      <c r="E392" s="69"/>
      <c r="F392" s="69"/>
      <c r="G392" s="69"/>
      <c r="H392" s="72"/>
      <c r="I392" s="72"/>
      <c r="J392" s="73"/>
      <c r="K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5.75" customHeight="1">
      <c r="A393" s="69"/>
      <c r="B393" s="69"/>
      <c r="C393" s="69"/>
      <c r="D393" s="69"/>
      <c r="E393" s="69"/>
      <c r="F393" s="69"/>
      <c r="G393" s="69"/>
      <c r="H393" s="72"/>
      <c r="I393" s="72"/>
      <c r="J393" s="73"/>
      <c r="K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5.75" customHeight="1">
      <c r="A394" s="69"/>
      <c r="B394" s="69"/>
      <c r="C394" s="69"/>
      <c r="D394" s="69"/>
      <c r="E394" s="69"/>
      <c r="F394" s="69"/>
      <c r="G394" s="69"/>
      <c r="H394" s="72"/>
      <c r="I394" s="72"/>
      <c r="J394" s="73"/>
      <c r="K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5.75" customHeight="1">
      <c r="A395" s="69"/>
      <c r="B395" s="69"/>
      <c r="C395" s="69"/>
      <c r="D395" s="69"/>
      <c r="E395" s="69"/>
      <c r="F395" s="69"/>
      <c r="G395" s="69"/>
      <c r="H395" s="72"/>
      <c r="I395" s="72"/>
      <c r="J395" s="73"/>
      <c r="K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5.75" customHeight="1">
      <c r="A396" s="69"/>
      <c r="B396" s="69"/>
      <c r="C396" s="69"/>
      <c r="D396" s="69"/>
      <c r="E396" s="69"/>
      <c r="F396" s="69"/>
      <c r="G396" s="69"/>
      <c r="H396" s="72"/>
      <c r="I396" s="72"/>
      <c r="J396" s="73"/>
      <c r="K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5.75" customHeight="1">
      <c r="A397" s="69"/>
      <c r="B397" s="69"/>
      <c r="C397" s="69"/>
      <c r="D397" s="69"/>
      <c r="E397" s="69"/>
      <c r="F397" s="69"/>
      <c r="G397" s="69"/>
      <c r="H397" s="72"/>
      <c r="I397" s="72"/>
      <c r="J397" s="73"/>
      <c r="K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5.75" customHeight="1">
      <c r="A398" s="69"/>
      <c r="B398" s="69"/>
      <c r="C398" s="69"/>
      <c r="D398" s="69"/>
      <c r="E398" s="69"/>
      <c r="F398" s="69"/>
      <c r="G398" s="69"/>
      <c r="H398" s="72"/>
      <c r="I398" s="72"/>
      <c r="J398" s="73"/>
      <c r="K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5.75" customHeight="1">
      <c r="A399" s="69"/>
      <c r="B399" s="69"/>
      <c r="C399" s="69"/>
      <c r="D399" s="69"/>
      <c r="E399" s="69"/>
      <c r="F399" s="69"/>
      <c r="G399" s="69"/>
      <c r="H399" s="72"/>
      <c r="I399" s="72"/>
      <c r="J399" s="73"/>
      <c r="K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5.75" customHeight="1">
      <c r="A400" s="69"/>
      <c r="B400" s="69"/>
      <c r="C400" s="69"/>
      <c r="D400" s="69"/>
      <c r="E400" s="69"/>
      <c r="F400" s="69"/>
      <c r="G400" s="69"/>
      <c r="H400" s="72"/>
      <c r="I400" s="72"/>
      <c r="J400" s="73"/>
      <c r="K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5.75" customHeight="1">
      <c r="A401" s="69"/>
      <c r="B401" s="69"/>
      <c r="C401" s="69"/>
      <c r="D401" s="69"/>
      <c r="E401" s="69"/>
      <c r="F401" s="69"/>
      <c r="G401" s="69"/>
      <c r="H401" s="72"/>
      <c r="I401" s="72"/>
      <c r="J401" s="73"/>
      <c r="K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5.75" customHeight="1">
      <c r="A402" s="69"/>
      <c r="B402" s="69"/>
      <c r="C402" s="69"/>
      <c r="D402" s="69"/>
      <c r="E402" s="69"/>
      <c r="F402" s="69"/>
      <c r="G402" s="69"/>
      <c r="H402" s="72"/>
      <c r="I402" s="72"/>
      <c r="J402" s="73"/>
      <c r="K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5.75" customHeight="1">
      <c r="A403" s="69"/>
      <c r="B403" s="69"/>
      <c r="C403" s="69"/>
      <c r="D403" s="69"/>
      <c r="E403" s="69"/>
      <c r="F403" s="69"/>
      <c r="G403" s="69"/>
      <c r="H403" s="72"/>
      <c r="I403" s="72"/>
      <c r="J403" s="73"/>
      <c r="K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5.75" customHeight="1">
      <c r="A404" s="69"/>
      <c r="B404" s="69"/>
      <c r="C404" s="69"/>
      <c r="D404" s="69"/>
      <c r="E404" s="69"/>
      <c r="F404" s="69"/>
      <c r="G404" s="69"/>
      <c r="H404" s="72"/>
      <c r="I404" s="72"/>
      <c r="J404" s="73"/>
      <c r="K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5.75" customHeight="1">
      <c r="A405" s="69"/>
      <c r="B405" s="69"/>
      <c r="C405" s="69"/>
      <c r="D405" s="69"/>
      <c r="E405" s="69"/>
      <c r="F405" s="69"/>
      <c r="G405" s="69"/>
      <c r="H405" s="72"/>
      <c r="I405" s="72"/>
      <c r="J405" s="73"/>
      <c r="K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5.75" customHeight="1">
      <c r="A406" s="69"/>
      <c r="B406" s="69"/>
      <c r="C406" s="69"/>
      <c r="D406" s="69"/>
      <c r="E406" s="69"/>
      <c r="F406" s="69"/>
      <c r="G406" s="69"/>
      <c r="H406" s="72"/>
      <c r="I406" s="72"/>
      <c r="J406" s="73"/>
      <c r="K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5.75" customHeight="1">
      <c r="A407" s="69"/>
      <c r="B407" s="69"/>
      <c r="C407" s="69"/>
      <c r="D407" s="69"/>
      <c r="E407" s="69"/>
      <c r="F407" s="69"/>
      <c r="G407" s="69"/>
      <c r="H407" s="72"/>
      <c r="I407" s="72"/>
      <c r="J407" s="73"/>
      <c r="K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5.75" customHeight="1">
      <c r="A408" s="69"/>
      <c r="B408" s="69"/>
      <c r="C408" s="69"/>
      <c r="D408" s="69"/>
      <c r="E408" s="69"/>
      <c r="F408" s="69"/>
      <c r="G408" s="69"/>
      <c r="H408" s="72"/>
      <c r="I408" s="72"/>
      <c r="J408" s="73"/>
      <c r="K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5.75" customHeight="1">
      <c r="A409" s="69"/>
      <c r="B409" s="69"/>
      <c r="C409" s="69"/>
      <c r="D409" s="69"/>
      <c r="E409" s="69"/>
      <c r="F409" s="69"/>
      <c r="G409" s="69"/>
      <c r="H409" s="72"/>
      <c r="I409" s="72"/>
      <c r="J409" s="73"/>
      <c r="K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5.75" customHeight="1">
      <c r="A410" s="69"/>
      <c r="B410" s="69"/>
      <c r="C410" s="69"/>
      <c r="D410" s="69"/>
      <c r="E410" s="69"/>
      <c r="F410" s="69"/>
      <c r="G410" s="69"/>
      <c r="H410" s="72"/>
      <c r="I410" s="72"/>
      <c r="J410" s="73"/>
      <c r="K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5.75" customHeight="1">
      <c r="A411" s="69"/>
      <c r="B411" s="69"/>
      <c r="C411" s="69"/>
      <c r="D411" s="69"/>
      <c r="E411" s="69"/>
      <c r="F411" s="69"/>
      <c r="G411" s="69"/>
      <c r="H411" s="72"/>
      <c r="I411" s="72"/>
      <c r="J411" s="73"/>
      <c r="K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5.75" customHeight="1">
      <c r="A412" s="69"/>
      <c r="B412" s="69"/>
      <c r="C412" s="69"/>
      <c r="D412" s="69"/>
      <c r="E412" s="69"/>
      <c r="F412" s="69"/>
      <c r="G412" s="69"/>
      <c r="H412" s="72"/>
      <c r="I412" s="72"/>
      <c r="J412" s="73"/>
      <c r="K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5.75" customHeight="1">
      <c r="A413" s="69"/>
      <c r="B413" s="69"/>
      <c r="C413" s="69"/>
      <c r="D413" s="69"/>
      <c r="E413" s="69"/>
      <c r="F413" s="69"/>
      <c r="G413" s="69"/>
      <c r="H413" s="72"/>
      <c r="I413" s="72"/>
      <c r="J413" s="73"/>
      <c r="K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5.75" customHeight="1">
      <c r="A414" s="69"/>
      <c r="B414" s="69"/>
      <c r="C414" s="69"/>
      <c r="D414" s="69"/>
      <c r="E414" s="69"/>
      <c r="F414" s="69"/>
      <c r="G414" s="69"/>
      <c r="H414" s="72"/>
      <c r="I414" s="72"/>
      <c r="J414" s="73"/>
      <c r="K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5.75" customHeight="1">
      <c r="A415" s="69"/>
      <c r="B415" s="69"/>
      <c r="C415" s="69"/>
      <c r="D415" s="69"/>
      <c r="E415" s="69"/>
      <c r="F415" s="69"/>
      <c r="G415" s="69"/>
      <c r="H415" s="72"/>
      <c r="I415" s="72"/>
      <c r="J415" s="73"/>
      <c r="K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5.75" customHeight="1">
      <c r="A416" s="69"/>
      <c r="B416" s="69"/>
      <c r="C416" s="69"/>
      <c r="D416" s="69"/>
      <c r="E416" s="69"/>
      <c r="F416" s="69"/>
      <c r="G416" s="69"/>
      <c r="H416" s="72"/>
      <c r="I416" s="72"/>
      <c r="J416" s="73"/>
      <c r="K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5.75" customHeight="1">
      <c r="A417" s="69"/>
      <c r="B417" s="69"/>
      <c r="C417" s="69"/>
      <c r="D417" s="69"/>
      <c r="E417" s="69"/>
      <c r="F417" s="69"/>
      <c r="G417" s="69"/>
      <c r="H417" s="72"/>
      <c r="I417" s="72"/>
      <c r="J417" s="73"/>
      <c r="K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5.75" customHeight="1">
      <c r="A418" s="69"/>
      <c r="B418" s="69"/>
      <c r="C418" s="69"/>
      <c r="D418" s="69"/>
      <c r="E418" s="69"/>
      <c r="F418" s="69"/>
      <c r="G418" s="69"/>
      <c r="H418" s="72"/>
      <c r="I418" s="72"/>
      <c r="J418" s="73"/>
      <c r="K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5.75" customHeight="1">
      <c r="A419" s="69"/>
      <c r="B419" s="69"/>
      <c r="C419" s="69"/>
      <c r="D419" s="69"/>
      <c r="E419" s="69"/>
      <c r="F419" s="69"/>
      <c r="G419" s="69"/>
      <c r="H419" s="72"/>
      <c r="I419" s="72"/>
      <c r="J419" s="73"/>
      <c r="K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5.75" customHeight="1">
      <c r="A420" s="69"/>
      <c r="B420" s="69"/>
      <c r="C420" s="69"/>
      <c r="D420" s="69"/>
      <c r="E420" s="69"/>
      <c r="F420" s="69"/>
      <c r="G420" s="69"/>
      <c r="H420" s="72"/>
      <c r="I420" s="72"/>
      <c r="J420" s="73"/>
      <c r="K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5.75" customHeight="1">
      <c r="A421" s="69"/>
      <c r="B421" s="69"/>
      <c r="C421" s="69"/>
      <c r="D421" s="69"/>
      <c r="E421" s="69"/>
      <c r="F421" s="69"/>
      <c r="G421" s="69"/>
      <c r="H421" s="72"/>
      <c r="I421" s="72"/>
      <c r="J421" s="73"/>
      <c r="K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5.75" customHeight="1">
      <c r="A422" s="69"/>
      <c r="B422" s="69"/>
      <c r="C422" s="69"/>
      <c r="D422" s="69"/>
      <c r="E422" s="69"/>
      <c r="F422" s="69"/>
      <c r="G422" s="69"/>
      <c r="H422" s="72"/>
      <c r="I422" s="72"/>
      <c r="J422" s="73"/>
      <c r="K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5.75" customHeight="1">
      <c r="A423" s="69"/>
      <c r="B423" s="69"/>
      <c r="C423" s="69"/>
      <c r="D423" s="69"/>
      <c r="E423" s="69"/>
      <c r="F423" s="69"/>
      <c r="G423" s="69"/>
      <c r="H423" s="72"/>
      <c r="I423" s="72"/>
      <c r="J423" s="73"/>
      <c r="K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5.75" customHeight="1">
      <c r="A424" s="69"/>
      <c r="B424" s="69"/>
      <c r="C424" s="69"/>
      <c r="D424" s="69"/>
      <c r="E424" s="69"/>
      <c r="F424" s="69"/>
      <c r="G424" s="69"/>
      <c r="H424" s="72"/>
      <c r="I424" s="72"/>
      <c r="J424" s="73"/>
      <c r="K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5.75" customHeight="1">
      <c r="A425" s="69"/>
      <c r="B425" s="69"/>
      <c r="C425" s="69"/>
      <c r="D425" s="69"/>
      <c r="E425" s="69"/>
      <c r="F425" s="69"/>
      <c r="G425" s="69"/>
      <c r="H425" s="72"/>
      <c r="I425" s="72"/>
      <c r="J425" s="73"/>
      <c r="K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5.75" customHeight="1">
      <c r="A426" s="69"/>
      <c r="B426" s="69"/>
      <c r="C426" s="69"/>
      <c r="D426" s="69"/>
      <c r="E426" s="69"/>
      <c r="F426" s="69"/>
      <c r="G426" s="69"/>
      <c r="H426" s="72"/>
      <c r="I426" s="72"/>
      <c r="J426" s="73"/>
      <c r="K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5.75" customHeight="1">
      <c r="A427" s="69"/>
      <c r="B427" s="69"/>
      <c r="C427" s="69"/>
      <c r="D427" s="69"/>
      <c r="E427" s="69"/>
      <c r="F427" s="69"/>
      <c r="G427" s="69"/>
      <c r="H427" s="72"/>
      <c r="I427" s="72"/>
      <c r="J427" s="73"/>
      <c r="K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5.75" customHeight="1">
      <c r="A428" s="69"/>
      <c r="B428" s="69"/>
      <c r="C428" s="69"/>
      <c r="D428" s="69"/>
      <c r="E428" s="69"/>
      <c r="F428" s="69"/>
      <c r="G428" s="69"/>
      <c r="H428" s="72"/>
      <c r="I428" s="72"/>
      <c r="J428" s="73"/>
      <c r="K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5.75" customHeight="1">
      <c r="A429" s="69"/>
      <c r="B429" s="69"/>
      <c r="C429" s="69"/>
      <c r="D429" s="69"/>
      <c r="E429" s="69"/>
      <c r="F429" s="69"/>
      <c r="G429" s="69"/>
      <c r="H429" s="72"/>
      <c r="I429" s="72"/>
      <c r="J429" s="73"/>
      <c r="K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5.75" customHeight="1">
      <c r="A430" s="69"/>
      <c r="B430" s="69"/>
      <c r="C430" s="69"/>
      <c r="D430" s="69"/>
      <c r="E430" s="69"/>
      <c r="F430" s="69"/>
      <c r="G430" s="69"/>
      <c r="H430" s="72"/>
      <c r="I430" s="72"/>
      <c r="J430" s="73"/>
      <c r="K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5.75" customHeight="1">
      <c r="A431" s="69"/>
      <c r="B431" s="69"/>
      <c r="C431" s="69"/>
      <c r="D431" s="69"/>
      <c r="E431" s="69"/>
      <c r="F431" s="69"/>
      <c r="G431" s="69"/>
      <c r="H431" s="72"/>
      <c r="I431" s="72"/>
      <c r="J431" s="73"/>
      <c r="K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5.75" customHeight="1">
      <c r="A432" s="69"/>
      <c r="B432" s="69"/>
      <c r="C432" s="69"/>
      <c r="D432" s="69"/>
      <c r="E432" s="69"/>
      <c r="F432" s="69"/>
      <c r="G432" s="69"/>
      <c r="H432" s="72"/>
      <c r="I432" s="72"/>
      <c r="J432" s="73"/>
      <c r="K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5.75" customHeight="1">
      <c r="A433" s="69"/>
      <c r="B433" s="69"/>
      <c r="C433" s="69"/>
      <c r="D433" s="69"/>
      <c r="E433" s="69"/>
      <c r="F433" s="69"/>
      <c r="G433" s="69"/>
      <c r="H433" s="72"/>
      <c r="I433" s="72"/>
      <c r="J433" s="73"/>
      <c r="K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5.75" customHeight="1">
      <c r="A434" s="69"/>
      <c r="B434" s="69"/>
      <c r="C434" s="69"/>
      <c r="D434" s="69"/>
      <c r="E434" s="69"/>
      <c r="F434" s="69"/>
      <c r="G434" s="69"/>
      <c r="H434" s="72"/>
      <c r="I434" s="72"/>
      <c r="J434" s="73"/>
      <c r="K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5.75" customHeight="1">
      <c r="A435" s="69"/>
      <c r="B435" s="69"/>
      <c r="C435" s="69"/>
      <c r="D435" s="69"/>
      <c r="E435" s="69"/>
      <c r="F435" s="69"/>
      <c r="G435" s="69"/>
      <c r="H435" s="72"/>
      <c r="I435" s="72"/>
      <c r="J435" s="73"/>
      <c r="K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5.75" customHeight="1">
      <c r="A436" s="69"/>
      <c r="B436" s="69"/>
      <c r="C436" s="69"/>
      <c r="D436" s="69"/>
      <c r="E436" s="69"/>
      <c r="F436" s="69"/>
      <c r="G436" s="69"/>
      <c r="H436" s="72"/>
      <c r="I436" s="72"/>
      <c r="J436" s="73"/>
      <c r="K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5.75" customHeight="1">
      <c r="A437" s="69"/>
      <c r="B437" s="69"/>
      <c r="C437" s="69"/>
      <c r="D437" s="69"/>
      <c r="E437" s="69"/>
      <c r="F437" s="69"/>
      <c r="G437" s="69"/>
      <c r="H437" s="72"/>
      <c r="I437" s="72"/>
      <c r="J437" s="73"/>
      <c r="K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5.75" customHeight="1">
      <c r="A438" s="69"/>
      <c r="B438" s="69"/>
      <c r="C438" s="69"/>
      <c r="D438" s="69"/>
      <c r="E438" s="69"/>
      <c r="F438" s="69"/>
      <c r="G438" s="69"/>
      <c r="H438" s="72"/>
      <c r="I438" s="72"/>
      <c r="J438" s="73"/>
      <c r="K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5.75" customHeight="1">
      <c r="A439" s="69"/>
      <c r="B439" s="69"/>
      <c r="C439" s="69"/>
      <c r="D439" s="69"/>
      <c r="E439" s="69"/>
      <c r="F439" s="69"/>
      <c r="G439" s="69"/>
      <c r="H439" s="72"/>
      <c r="I439" s="72"/>
      <c r="J439" s="73"/>
      <c r="K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5.75" customHeight="1">
      <c r="A440" s="69"/>
      <c r="B440" s="69"/>
      <c r="C440" s="69"/>
      <c r="D440" s="69"/>
      <c r="E440" s="69"/>
      <c r="F440" s="69"/>
      <c r="G440" s="69"/>
      <c r="H440" s="72"/>
      <c r="I440" s="72"/>
      <c r="J440" s="73"/>
      <c r="K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5.75" customHeight="1">
      <c r="A441" s="69"/>
      <c r="B441" s="69"/>
      <c r="C441" s="69"/>
      <c r="D441" s="69"/>
      <c r="E441" s="69"/>
      <c r="F441" s="69"/>
      <c r="G441" s="69"/>
      <c r="H441" s="72"/>
      <c r="I441" s="72"/>
      <c r="J441" s="73"/>
      <c r="K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5.75" customHeight="1">
      <c r="A442" s="69"/>
      <c r="B442" s="69"/>
      <c r="C442" s="69"/>
      <c r="D442" s="69"/>
      <c r="E442" s="69"/>
      <c r="F442" s="69"/>
      <c r="G442" s="69"/>
      <c r="H442" s="72"/>
      <c r="I442" s="72"/>
      <c r="J442" s="73"/>
      <c r="K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5.75" customHeight="1">
      <c r="A443" s="69"/>
      <c r="B443" s="69"/>
      <c r="C443" s="69"/>
      <c r="D443" s="69"/>
      <c r="E443" s="69"/>
      <c r="F443" s="69"/>
      <c r="G443" s="69"/>
      <c r="H443" s="72"/>
      <c r="I443" s="72"/>
      <c r="J443" s="73"/>
      <c r="K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5.75" customHeight="1">
      <c r="A444" s="69"/>
      <c r="B444" s="69"/>
      <c r="C444" s="69"/>
      <c r="D444" s="69"/>
      <c r="E444" s="69"/>
      <c r="F444" s="69"/>
      <c r="G444" s="69"/>
      <c r="H444" s="72"/>
      <c r="I444" s="72"/>
      <c r="J444" s="73"/>
      <c r="K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5.75" customHeight="1">
      <c r="A445" s="69"/>
      <c r="B445" s="69"/>
      <c r="C445" s="69"/>
      <c r="D445" s="69"/>
      <c r="E445" s="69"/>
      <c r="F445" s="69"/>
      <c r="G445" s="69"/>
      <c r="H445" s="72"/>
      <c r="I445" s="72"/>
      <c r="J445" s="73"/>
      <c r="K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5.75" customHeight="1">
      <c r="A446" s="69"/>
      <c r="B446" s="69"/>
      <c r="C446" s="69"/>
      <c r="D446" s="69"/>
      <c r="E446" s="69"/>
      <c r="F446" s="69"/>
      <c r="G446" s="69"/>
      <c r="H446" s="72"/>
      <c r="I446" s="72"/>
      <c r="J446" s="73"/>
      <c r="K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5.75" customHeight="1">
      <c r="A447" s="69"/>
      <c r="B447" s="69"/>
      <c r="C447" s="69"/>
      <c r="D447" s="69"/>
      <c r="E447" s="69"/>
      <c r="F447" s="69"/>
      <c r="G447" s="69"/>
      <c r="H447" s="72"/>
      <c r="I447" s="72"/>
      <c r="J447" s="73"/>
      <c r="K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5.75" customHeight="1">
      <c r="A448" s="69"/>
      <c r="B448" s="69"/>
      <c r="C448" s="69"/>
      <c r="D448" s="69"/>
      <c r="E448" s="69"/>
      <c r="F448" s="69"/>
      <c r="G448" s="69"/>
      <c r="H448" s="72"/>
      <c r="I448" s="72"/>
      <c r="J448" s="73"/>
      <c r="K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5.75" customHeight="1">
      <c r="A449" s="69"/>
      <c r="B449" s="69"/>
      <c r="C449" s="69"/>
      <c r="D449" s="69"/>
      <c r="E449" s="69"/>
      <c r="F449" s="69"/>
      <c r="G449" s="69"/>
      <c r="H449" s="72"/>
      <c r="I449" s="72"/>
      <c r="J449" s="73"/>
      <c r="K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5.75" customHeight="1">
      <c r="A450" s="69"/>
      <c r="B450" s="69"/>
      <c r="C450" s="69"/>
      <c r="D450" s="69"/>
      <c r="E450" s="69"/>
      <c r="F450" s="69"/>
      <c r="G450" s="69"/>
      <c r="H450" s="72"/>
      <c r="I450" s="72"/>
      <c r="J450" s="73"/>
      <c r="K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5.75" customHeight="1">
      <c r="A451" s="69"/>
      <c r="B451" s="69"/>
      <c r="C451" s="69"/>
      <c r="D451" s="69"/>
      <c r="E451" s="69"/>
      <c r="F451" s="69"/>
      <c r="G451" s="69"/>
      <c r="H451" s="72"/>
      <c r="I451" s="72"/>
      <c r="J451" s="73"/>
      <c r="K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5.75" customHeight="1">
      <c r="A452" s="69"/>
      <c r="B452" s="69"/>
      <c r="C452" s="69"/>
      <c r="D452" s="69"/>
      <c r="E452" s="69"/>
      <c r="F452" s="69"/>
      <c r="G452" s="69"/>
      <c r="H452" s="72"/>
      <c r="I452" s="72"/>
      <c r="J452" s="73"/>
      <c r="K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5.75" customHeight="1">
      <c r="A453" s="69"/>
      <c r="B453" s="69"/>
      <c r="C453" s="69"/>
      <c r="D453" s="69"/>
      <c r="E453" s="69"/>
      <c r="F453" s="69"/>
      <c r="G453" s="69"/>
      <c r="H453" s="72"/>
      <c r="I453" s="72"/>
      <c r="J453" s="73"/>
      <c r="K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5.75" customHeight="1">
      <c r="A454" s="69"/>
      <c r="B454" s="69"/>
      <c r="C454" s="69"/>
      <c r="D454" s="69"/>
      <c r="E454" s="69"/>
      <c r="F454" s="69"/>
      <c r="G454" s="69"/>
      <c r="H454" s="72"/>
      <c r="I454" s="72"/>
      <c r="J454" s="73"/>
      <c r="K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5.75" customHeight="1">
      <c r="A455" s="69"/>
      <c r="B455" s="69"/>
      <c r="C455" s="69"/>
      <c r="D455" s="69"/>
      <c r="E455" s="69"/>
      <c r="F455" s="69"/>
      <c r="G455" s="69"/>
      <c r="H455" s="72"/>
      <c r="I455" s="72"/>
      <c r="J455" s="73"/>
      <c r="K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5.75" customHeight="1">
      <c r="A456" s="69"/>
      <c r="B456" s="69"/>
      <c r="C456" s="69"/>
      <c r="D456" s="69"/>
      <c r="E456" s="69"/>
      <c r="F456" s="69"/>
      <c r="G456" s="69"/>
      <c r="H456" s="72"/>
      <c r="I456" s="72"/>
      <c r="J456" s="73"/>
      <c r="K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5.75" customHeight="1">
      <c r="A457" s="69"/>
      <c r="B457" s="69"/>
      <c r="C457" s="69"/>
      <c r="D457" s="69"/>
      <c r="E457" s="69"/>
      <c r="F457" s="69"/>
      <c r="G457" s="69"/>
      <c r="H457" s="72"/>
      <c r="I457" s="72"/>
      <c r="J457" s="73"/>
      <c r="K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5.75" customHeight="1">
      <c r="A458" s="69"/>
      <c r="B458" s="69"/>
      <c r="C458" s="69"/>
      <c r="D458" s="69"/>
      <c r="E458" s="69"/>
      <c r="F458" s="69"/>
      <c r="G458" s="69"/>
      <c r="H458" s="72"/>
      <c r="I458" s="72"/>
      <c r="J458" s="73"/>
      <c r="K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5.75" customHeight="1">
      <c r="A459" s="69"/>
      <c r="B459" s="69"/>
      <c r="C459" s="69"/>
      <c r="D459" s="69"/>
      <c r="E459" s="69"/>
      <c r="F459" s="69"/>
      <c r="G459" s="69"/>
      <c r="H459" s="72"/>
      <c r="I459" s="72"/>
      <c r="J459" s="73"/>
      <c r="K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5.75" customHeight="1">
      <c r="A460" s="69"/>
      <c r="B460" s="69"/>
      <c r="C460" s="69"/>
      <c r="D460" s="69"/>
      <c r="E460" s="69"/>
      <c r="F460" s="69"/>
      <c r="G460" s="69"/>
      <c r="H460" s="72"/>
      <c r="I460" s="72"/>
      <c r="J460" s="73"/>
      <c r="K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5.75" customHeight="1">
      <c r="A461" s="69"/>
      <c r="B461" s="69"/>
      <c r="C461" s="69"/>
      <c r="D461" s="69"/>
      <c r="E461" s="69"/>
      <c r="F461" s="69"/>
      <c r="G461" s="69"/>
      <c r="H461" s="72"/>
      <c r="I461" s="72"/>
      <c r="J461" s="73"/>
      <c r="K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5.75" customHeight="1">
      <c r="A462" s="69"/>
      <c r="B462" s="69"/>
      <c r="C462" s="69"/>
      <c r="D462" s="69"/>
      <c r="E462" s="69"/>
      <c r="F462" s="69"/>
      <c r="G462" s="69"/>
      <c r="H462" s="72"/>
      <c r="I462" s="72"/>
      <c r="J462" s="73"/>
      <c r="K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5.75" customHeight="1">
      <c r="A463" s="69"/>
      <c r="B463" s="69"/>
      <c r="C463" s="69"/>
      <c r="D463" s="69"/>
      <c r="E463" s="69"/>
      <c r="F463" s="69"/>
      <c r="G463" s="69"/>
      <c r="H463" s="72"/>
      <c r="I463" s="72"/>
      <c r="J463" s="73"/>
      <c r="K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5.75" customHeight="1">
      <c r="A464" s="69"/>
      <c r="B464" s="69"/>
      <c r="C464" s="69"/>
      <c r="D464" s="69"/>
      <c r="E464" s="69"/>
      <c r="F464" s="69"/>
      <c r="G464" s="69"/>
      <c r="H464" s="72"/>
      <c r="I464" s="72"/>
      <c r="J464" s="73"/>
      <c r="K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5.75" customHeight="1">
      <c r="A465" s="69"/>
      <c r="B465" s="69"/>
      <c r="C465" s="69"/>
      <c r="D465" s="69"/>
      <c r="E465" s="69"/>
      <c r="F465" s="69"/>
      <c r="G465" s="69"/>
      <c r="H465" s="72"/>
      <c r="I465" s="72"/>
      <c r="J465" s="73"/>
      <c r="K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5.75" customHeight="1">
      <c r="A466" s="69"/>
      <c r="B466" s="69"/>
      <c r="C466" s="69"/>
      <c r="D466" s="69"/>
      <c r="E466" s="69"/>
      <c r="F466" s="69"/>
      <c r="G466" s="69"/>
      <c r="H466" s="72"/>
      <c r="I466" s="72"/>
      <c r="J466" s="73"/>
      <c r="K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5.75" customHeight="1">
      <c r="A467" s="69"/>
      <c r="B467" s="69"/>
      <c r="C467" s="69"/>
      <c r="D467" s="69"/>
      <c r="E467" s="69"/>
      <c r="F467" s="69"/>
      <c r="G467" s="69"/>
      <c r="H467" s="72"/>
      <c r="I467" s="72"/>
      <c r="J467" s="73"/>
      <c r="K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5.75" customHeight="1">
      <c r="A468" s="69"/>
      <c r="B468" s="69"/>
      <c r="C468" s="69"/>
      <c r="D468" s="69"/>
      <c r="E468" s="69"/>
      <c r="F468" s="69"/>
      <c r="G468" s="69"/>
      <c r="H468" s="72"/>
      <c r="I468" s="72"/>
      <c r="J468" s="73"/>
      <c r="K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5.75" customHeight="1">
      <c r="A469" s="69"/>
      <c r="B469" s="69"/>
      <c r="C469" s="69"/>
      <c r="D469" s="69"/>
      <c r="E469" s="69"/>
      <c r="F469" s="69"/>
      <c r="G469" s="69"/>
      <c r="H469" s="72"/>
      <c r="I469" s="72"/>
      <c r="J469" s="73"/>
      <c r="K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5.75" customHeight="1">
      <c r="A470" s="69"/>
      <c r="B470" s="69"/>
      <c r="C470" s="69"/>
      <c r="D470" s="69"/>
      <c r="E470" s="69"/>
      <c r="F470" s="69"/>
      <c r="G470" s="69"/>
      <c r="H470" s="72"/>
      <c r="I470" s="72"/>
      <c r="J470" s="73"/>
      <c r="K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5.75" customHeight="1">
      <c r="A471" s="69"/>
      <c r="B471" s="69"/>
      <c r="C471" s="69"/>
      <c r="D471" s="69"/>
      <c r="E471" s="69"/>
      <c r="F471" s="69"/>
      <c r="G471" s="69"/>
      <c r="H471" s="72"/>
      <c r="I471" s="72"/>
      <c r="J471" s="73"/>
      <c r="K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5.75" customHeight="1">
      <c r="A472" s="69"/>
      <c r="B472" s="69"/>
      <c r="C472" s="69"/>
      <c r="D472" s="69"/>
      <c r="E472" s="69"/>
      <c r="F472" s="69"/>
      <c r="G472" s="69"/>
      <c r="H472" s="72"/>
      <c r="I472" s="72"/>
      <c r="J472" s="73"/>
      <c r="K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5.75" customHeight="1">
      <c r="A473" s="69"/>
      <c r="B473" s="69"/>
      <c r="C473" s="69"/>
      <c r="D473" s="69"/>
      <c r="E473" s="69"/>
      <c r="F473" s="69"/>
      <c r="G473" s="69"/>
      <c r="H473" s="72"/>
      <c r="I473" s="72"/>
      <c r="J473" s="73"/>
      <c r="K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5.75" customHeight="1">
      <c r="A474" s="69"/>
      <c r="B474" s="69"/>
      <c r="C474" s="69"/>
      <c r="D474" s="69"/>
      <c r="E474" s="69"/>
      <c r="F474" s="69"/>
      <c r="G474" s="69"/>
      <c r="H474" s="72"/>
      <c r="I474" s="72"/>
      <c r="J474" s="73"/>
      <c r="K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5.75" customHeight="1">
      <c r="A475" s="69"/>
      <c r="B475" s="69"/>
      <c r="C475" s="69"/>
      <c r="D475" s="69"/>
      <c r="E475" s="69"/>
      <c r="F475" s="69"/>
      <c r="G475" s="69"/>
      <c r="H475" s="72"/>
      <c r="I475" s="72"/>
      <c r="J475" s="73"/>
      <c r="K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5.75" customHeight="1">
      <c r="A476" s="69"/>
      <c r="B476" s="69"/>
      <c r="C476" s="69"/>
      <c r="D476" s="69"/>
      <c r="E476" s="69"/>
      <c r="F476" s="69"/>
      <c r="G476" s="69"/>
      <c r="H476" s="72"/>
      <c r="I476" s="72"/>
      <c r="J476" s="73"/>
      <c r="K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5.75" customHeight="1">
      <c r="A477" s="69"/>
      <c r="B477" s="69"/>
      <c r="C477" s="69"/>
      <c r="D477" s="69"/>
      <c r="E477" s="69"/>
      <c r="F477" s="69"/>
      <c r="G477" s="69"/>
      <c r="H477" s="72"/>
      <c r="I477" s="72"/>
      <c r="J477" s="73"/>
      <c r="K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5.75" customHeight="1">
      <c r="A478" s="69"/>
      <c r="B478" s="69"/>
      <c r="C478" s="69"/>
      <c r="D478" s="69"/>
      <c r="E478" s="69"/>
      <c r="F478" s="69"/>
      <c r="G478" s="69"/>
      <c r="H478" s="72"/>
      <c r="I478" s="72"/>
      <c r="J478" s="73"/>
      <c r="K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5.75" customHeight="1">
      <c r="A479" s="69"/>
      <c r="B479" s="69"/>
      <c r="C479" s="69"/>
      <c r="D479" s="69"/>
      <c r="E479" s="69"/>
      <c r="F479" s="69"/>
      <c r="G479" s="69"/>
      <c r="H479" s="72"/>
      <c r="I479" s="72"/>
      <c r="J479" s="73"/>
      <c r="K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5.75" customHeight="1">
      <c r="A480" s="69"/>
      <c r="B480" s="69"/>
      <c r="C480" s="69"/>
      <c r="D480" s="69"/>
      <c r="E480" s="69"/>
      <c r="F480" s="69"/>
      <c r="G480" s="69"/>
      <c r="H480" s="72"/>
      <c r="I480" s="72"/>
      <c r="J480" s="73"/>
      <c r="K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5.75" customHeight="1">
      <c r="A481" s="69"/>
      <c r="B481" s="69"/>
      <c r="C481" s="69"/>
      <c r="D481" s="69"/>
      <c r="E481" s="69"/>
      <c r="F481" s="69"/>
      <c r="G481" s="69"/>
      <c r="H481" s="72"/>
      <c r="I481" s="72"/>
      <c r="J481" s="73"/>
      <c r="K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5.75" customHeight="1">
      <c r="A482" s="69"/>
      <c r="B482" s="69"/>
      <c r="C482" s="69"/>
      <c r="D482" s="69"/>
      <c r="E482" s="69"/>
      <c r="F482" s="69"/>
      <c r="G482" s="69"/>
      <c r="H482" s="72"/>
      <c r="I482" s="72"/>
      <c r="J482" s="73"/>
      <c r="K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5.75" customHeight="1">
      <c r="A483" s="69"/>
      <c r="B483" s="69"/>
      <c r="C483" s="69"/>
      <c r="D483" s="69"/>
      <c r="E483" s="69"/>
      <c r="F483" s="69"/>
      <c r="G483" s="69"/>
      <c r="H483" s="72"/>
      <c r="I483" s="72"/>
      <c r="J483" s="73"/>
      <c r="K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5.75" customHeight="1">
      <c r="A484" s="69"/>
      <c r="B484" s="69"/>
      <c r="C484" s="69"/>
      <c r="D484" s="69"/>
      <c r="E484" s="69"/>
      <c r="F484" s="69"/>
      <c r="G484" s="69"/>
      <c r="H484" s="72"/>
      <c r="I484" s="72"/>
      <c r="J484" s="73"/>
      <c r="K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5.75" customHeight="1">
      <c r="A485" s="69"/>
      <c r="B485" s="69"/>
      <c r="C485" s="69"/>
      <c r="D485" s="69"/>
      <c r="E485" s="69"/>
      <c r="F485" s="69"/>
      <c r="G485" s="69"/>
      <c r="H485" s="72"/>
      <c r="I485" s="72"/>
      <c r="J485" s="73"/>
      <c r="K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5.75" customHeight="1">
      <c r="A486" s="69"/>
      <c r="B486" s="69"/>
      <c r="C486" s="69"/>
      <c r="D486" s="69"/>
      <c r="E486" s="69"/>
      <c r="F486" s="69"/>
      <c r="G486" s="69"/>
      <c r="H486" s="72"/>
      <c r="I486" s="72"/>
      <c r="J486" s="73"/>
      <c r="K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5.75" customHeight="1">
      <c r="A487" s="69"/>
      <c r="B487" s="69"/>
      <c r="C487" s="69"/>
      <c r="D487" s="69"/>
      <c r="E487" s="69"/>
      <c r="F487" s="69"/>
      <c r="G487" s="69"/>
      <c r="H487" s="72"/>
      <c r="I487" s="72"/>
      <c r="J487" s="73"/>
      <c r="K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5.75" customHeight="1">
      <c r="A488" s="69"/>
      <c r="B488" s="69"/>
      <c r="C488" s="69"/>
      <c r="D488" s="69"/>
      <c r="E488" s="69"/>
      <c r="F488" s="69"/>
      <c r="G488" s="69"/>
      <c r="H488" s="72"/>
      <c r="I488" s="72"/>
      <c r="J488" s="73"/>
      <c r="K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5.75" customHeight="1">
      <c r="A489" s="69"/>
      <c r="B489" s="69"/>
      <c r="C489" s="69"/>
      <c r="D489" s="69"/>
      <c r="E489" s="69"/>
      <c r="F489" s="69"/>
      <c r="G489" s="69"/>
      <c r="H489" s="72"/>
      <c r="I489" s="72"/>
      <c r="J489" s="73"/>
      <c r="K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5.75" customHeight="1">
      <c r="A490" s="69"/>
      <c r="B490" s="69"/>
      <c r="C490" s="69"/>
      <c r="D490" s="69"/>
      <c r="E490" s="69"/>
      <c r="F490" s="69"/>
      <c r="G490" s="69"/>
      <c r="H490" s="72"/>
      <c r="I490" s="72"/>
      <c r="J490" s="73"/>
      <c r="K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5.75" customHeight="1">
      <c r="A491" s="69"/>
      <c r="B491" s="69"/>
      <c r="C491" s="69"/>
      <c r="D491" s="69"/>
      <c r="E491" s="69"/>
      <c r="F491" s="69"/>
      <c r="G491" s="69"/>
      <c r="H491" s="72"/>
      <c r="I491" s="72"/>
      <c r="J491" s="73"/>
      <c r="K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5.75" customHeight="1">
      <c r="A492" s="69"/>
      <c r="B492" s="69"/>
      <c r="C492" s="69"/>
      <c r="D492" s="69"/>
      <c r="E492" s="69"/>
      <c r="F492" s="69"/>
      <c r="G492" s="69"/>
      <c r="H492" s="72"/>
      <c r="I492" s="72"/>
      <c r="J492" s="73"/>
      <c r="K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5.75" customHeight="1">
      <c r="A493" s="69"/>
      <c r="B493" s="69"/>
      <c r="C493" s="69"/>
      <c r="D493" s="69"/>
      <c r="E493" s="69"/>
      <c r="F493" s="69"/>
      <c r="G493" s="69"/>
      <c r="H493" s="72"/>
      <c r="I493" s="72"/>
      <c r="J493" s="73"/>
      <c r="K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5.75" customHeight="1">
      <c r="A494" s="69"/>
      <c r="B494" s="69"/>
      <c r="C494" s="69"/>
      <c r="D494" s="69"/>
      <c r="E494" s="69"/>
      <c r="F494" s="69"/>
      <c r="G494" s="69"/>
      <c r="H494" s="72"/>
      <c r="I494" s="72"/>
      <c r="J494" s="73"/>
      <c r="K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5.75" customHeight="1">
      <c r="A495" s="69"/>
      <c r="B495" s="69"/>
      <c r="C495" s="69"/>
      <c r="D495" s="69"/>
      <c r="E495" s="69"/>
      <c r="F495" s="69"/>
      <c r="G495" s="69"/>
      <c r="H495" s="72"/>
      <c r="I495" s="72"/>
      <c r="J495" s="73"/>
      <c r="K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5.75" customHeight="1">
      <c r="A496" s="69"/>
      <c r="B496" s="69"/>
      <c r="C496" s="69"/>
      <c r="D496" s="69"/>
      <c r="E496" s="69"/>
      <c r="F496" s="69"/>
      <c r="G496" s="69"/>
      <c r="H496" s="72"/>
      <c r="I496" s="72"/>
      <c r="J496" s="73"/>
      <c r="K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5.75" customHeight="1">
      <c r="A497" s="69"/>
      <c r="B497" s="69"/>
      <c r="C497" s="69"/>
      <c r="D497" s="69"/>
      <c r="E497" s="69"/>
      <c r="F497" s="69"/>
      <c r="G497" s="69"/>
      <c r="H497" s="72"/>
      <c r="I497" s="72"/>
      <c r="J497" s="73"/>
      <c r="K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5.75" customHeight="1">
      <c r="A498" s="69"/>
      <c r="B498" s="69"/>
      <c r="C498" s="69"/>
      <c r="D498" s="69"/>
      <c r="E498" s="69"/>
      <c r="F498" s="69"/>
      <c r="G498" s="69"/>
      <c r="H498" s="72"/>
      <c r="I498" s="72"/>
      <c r="J498" s="73"/>
      <c r="K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5.75" customHeight="1">
      <c r="A499" s="69"/>
      <c r="B499" s="69"/>
      <c r="C499" s="69"/>
      <c r="D499" s="69"/>
      <c r="E499" s="69"/>
      <c r="F499" s="69"/>
      <c r="G499" s="69"/>
      <c r="H499" s="72"/>
      <c r="I499" s="72"/>
      <c r="J499" s="73"/>
      <c r="K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5.75" customHeight="1">
      <c r="A500" s="69"/>
      <c r="B500" s="69"/>
      <c r="C500" s="69"/>
      <c r="D500" s="69"/>
      <c r="E500" s="69"/>
      <c r="F500" s="69"/>
      <c r="G500" s="69"/>
      <c r="H500" s="72"/>
      <c r="I500" s="72"/>
      <c r="J500" s="73"/>
      <c r="K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5.75" customHeight="1">
      <c r="A501" s="69"/>
      <c r="B501" s="69"/>
      <c r="C501" s="69"/>
      <c r="D501" s="69"/>
      <c r="E501" s="69"/>
      <c r="F501" s="69"/>
      <c r="G501" s="69"/>
      <c r="H501" s="72"/>
      <c r="I501" s="72"/>
      <c r="J501" s="73"/>
      <c r="K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5.75" customHeight="1">
      <c r="A502" s="69"/>
      <c r="B502" s="69"/>
      <c r="C502" s="69"/>
      <c r="D502" s="69"/>
      <c r="E502" s="69"/>
      <c r="F502" s="69"/>
      <c r="G502" s="69"/>
      <c r="H502" s="72"/>
      <c r="I502" s="72"/>
      <c r="J502" s="73"/>
      <c r="K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5.75" customHeight="1">
      <c r="A503" s="69"/>
      <c r="B503" s="69"/>
      <c r="C503" s="69"/>
      <c r="D503" s="69"/>
      <c r="E503" s="69"/>
      <c r="F503" s="69"/>
      <c r="G503" s="69"/>
      <c r="H503" s="72"/>
      <c r="I503" s="72"/>
      <c r="J503" s="73"/>
      <c r="K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5.75" customHeight="1">
      <c r="A504" s="69"/>
      <c r="B504" s="69"/>
      <c r="C504" s="69"/>
      <c r="D504" s="69"/>
      <c r="E504" s="69"/>
      <c r="F504" s="69"/>
      <c r="G504" s="69"/>
      <c r="H504" s="72"/>
      <c r="I504" s="72"/>
      <c r="J504" s="73"/>
      <c r="K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5.75" customHeight="1">
      <c r="A505" s="69"/>
      <c r="B505" s="69"/>
      <c r="C505" s="69"/>
      <c r="D505" s="69"/>
      <c r="E505" s="69"/>
      <c r="F505" s="69"/>
      <c r="G505" s="69"/>
      <c r="H505" s="72"/>
      <c r="I505" s="72"/>
      <c r="J505" s="73"/>
      <c r="K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5.75" customHeight="1">
      <c r="A506" s="69"/>
      <c r="B506" s="69"/>
      <c r="C506" s="69"/>
      <c r="D506" s="69"/>
      <c r="E506" s="69"/>
      <c r="F506" s="69"/>
      <c r="G506" s="69"/>
      <c r="H506" s="72"/>
      <c r="I506" s="72"/>
      <c r="J506" s="73"/>
      <c r="K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5.75" customHeight="1">
      <c r="A507" s="69"/>
      <c r="B507" s="69"/>
      <c r="C507" s="69"/>
      <c r="D507" s="69"/>
      <c r="E507" s="69"/>
      <c r="F507" s="69"/>
      <c r="G507" s="69"/>
      <c r="H507" s="72"/>
      <c r="I507" s="72"/>
      <c r="J507" s="73"/>
      <c r="K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5.75" customHeight="1">
      <c r="A508" s="69"/>
      <c r="B508" s="69"/>
      <c r="C508" s="69"/>
      <c r="D508" s="69"/>
      <c r="E508" s="69"/>
      <c r="F508" s="69"/>
      <c r="G508" s="69"/>
      <c r="H508" s="72"/>
      <c r="I508" s="72"/>
      <c r="J508" s="73"/>
      <c r="K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5.75" customHeight="1">
      <c r="A509" s="69"/>
      <c r="B509" s="69"/>
      <c r="C509" s="69"/>
      <c r="D509" s="69"/>
      <c r="E509" s="69"/>
      <c r="F509" s="69"/>
      <c r="G509" s="69"/>
      <c r="H509" s="72"/>
      <c r="I509" s="72"/>
      <c r="J509" s="73"/>
      <c r="K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5.75" customHeight="1">
      <c r="A510" s="69"/>
      <c r="B510" s="69"/>
      <c r="C510" s="69"/>
      <c r="D510" s="69"/>
      <c r="E510" s="69"/>
      <c r="F510" s="69"/>
      <c r="G510" s="69"/>
      <c r="H510" s="72"/>
      <c r="I510" s="72"/>
      <c r="J510" s="73"/>
      <c r="K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5.75" customHeight="1">
      <c r="A511" s="69"/>
      <c r="B511" s="69"/>
      <c r="C511" s="69"/>
      <c r="D511" s="69"/>
      <c r="E511" s="69"/>
      <c r="F511" s="69"/>
      <c r="G511" s="69"/>
      <c r="H511" s="72"/>
      <c r="I511" s="72"/>
      <c r="J511" s="73"/>
      <c r="K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5.75" customHeight="1">
      <c r="A512" s="69"/>
      <c r="B512" s="69"/>
      <c r="C512" s="69"/>
      <c r="D512" s="69"/>
      <c r="E512" s="69"/>
      <c r="F512" s="69"/>
      <c r="G512" s="69"/>
      <c r="H512" s="72"/>
      <c r="I512" s="72"/>
      <c r="J512" s="73"/>
      <c r="K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5.75" customHeight="1">
      <c r="A513" s="69"/>
      <c r="B513" s="69"/>
      <c r="C513" s="69"/>
      <c r="D513" s="69"/>
      <c r="E513" s="69"/>
      <c r="F513" s="69"/>
      <c r="G513" s="69"/>
      <c r="H513" s="72"/>
      <c r="I513" s="72"/>
      <c r="J513" s="73"/>
      <c r="K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5.75" customHeight="1">
      <c r="A514" s="69"/>
      <c r="B514" s="69"/>
      <c r="C514" s="69"/>
      <c r="D514" s="69"/>
      <c r="E514" s="69"/>
      <c r="F514" s="69"/>
      <c r="G514" s="69"/>
      <c r="H514" s="72"/>
      <c r="I514" s="72"/>
      <c r="J514" s="73"/>
      <c r="K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5.75" customHeight="1">
      <c r="A515" s="69"/>
      <c r="B515" s="69"/>
      <c r="C515" s="69"/>
      <c r="D515" s="69"/>
      <c r="E515" s="69"/>
      <c r="F515" s="69"/>
      <c r="G515" s="69"/>
      <c r="H515" s="72"/>
      <c r="I515" s="72"/>
      <c r="J515" s="73"/>
      <c r="K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5.75" customHeight="1">
      <c r="A516" s="69"/>
      <c r="B516" s="69"/>
      <c r="C516" s="69"/>
      <c r="D516" s="69"/>
      <c r="E516" s="69"/>
      <c r="F516" s="69"/>
      <c r="G516" s="69"/>
      <c r="H516" s="72"/>
      <c r="I516" s="72"/>
      <c r="J516" s="73"/>
      <c r="K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5.75" customHeight="1">
      <c r="A517" s="69"/>
      <c r="B517" s="69"/>
      <c r="C517" s="69"/>
      <c r="D517" s="69"/>
      <c r="E517" s="69"/>
      <c r="F517" s="69"/>
      <c r="G517" s="69"/>
      <c r="H517" s="72"/>
      <c r="I517" s="72"/>
      <c r="J517" s="73"/>
      <c r="K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5.75" customHeight="1">
      <c r="A518" s="69"/>
      <c r="B518" s="69"/>
      <c r="C518" s="69"/>
      <c r="D518" s="69"/>
      <c r="E518" s="69"/>
      <c r="F518" s="69"/>
      <c r="G518" s="69"/>
      <c r="H518" s="72"/>
      <c r="I518" s="72"/>
      <c r="J518" s="73"/>
      <c r="K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5.75" customHeight="1">
      <c r="A519" s="69"/>
      <c r="B519" s="69"/>
      <c r="C519" s="69"/>
      <c r="D519" s="69"/>
      <c r="E519" s="69"/>
      <c r="F519" s="69"/>
      <c r="G519" s="69"/>
      <c r="H519" s="72"/>
      <c r="I519" s="72"/>
      <c r="J519" s="73"/>
      <c r="K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5.75" customHeight="1">
      <c r="A520" s="69"/>
      <c r="B520" s="69"/>
      <c r="C520" s="69"/>
      <c r="D520" s="69"/>
      <c r="E520" s="69"/>
      <c r="F520" s="69"/>
      <c r="G520" s="69"/>
      <c r="H520" s="72"/>
      <c r="I520" s="72"/>
      <c r="J520" s="73"/>
      <c r="K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5.75" customHeight="1">
      <c r="A521" s="69"/>
      <c r="B521" s="69"/>
      <c r="C521" s="69"/>
      <c r="D521" s="69"/>
      <c r="E521" s="69"/>
      <c r="F521" s="69"/>
      <c r="G521" s="69"/>
      <c r="H521" s="72"/>
      <c r="I521" s="72"/>
      <c r="J521" s="73"/>
      <c r="K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5.75" customHeight="1">
      <c r="A522" s="69"/>
      <c r="B522" s="69"/>
      <c r="C522" s="69"/>
      <c r="D522" s="69"/>
      <c r="E522" s="69"/>
      <c r="F522" s="69"/>
      <c r="G522" s="69"/>
      <c r="H522" s="72"/>
      <c r="I522" s="72"/>
      <c r="J522" s="73"/>
      <c r="K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5.75" customHeight="1">
      <c r="A523" s="69"/>
      <c r="B523" s="69"/>
      <c r="C523" s="69"/>
      <c r="D523" s="69"/>
      <c r="E523" s="69"/>
      <c r="F523" s="69"/>
      <c r="G523" s="69"/>
      <c r="H523" s="72"/>
      <c r="I523" s="72"/>
      <c r="J523" s="73"/>
      <c r="K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5.75" customHeight="1">
      <c r="A524" s="69"/>
      <c r="B524" s="69"/>
      <c r="C524" s="69"/>
      <c r="D524" s="69"/>
      <c r="E524" s="69"/>
      <c r="F524" s="69"/>
      <c r="G524" s="69"/>
      <c r="H524" s="72"/>
      <c r="I524" s="72"/>
      <c r="J524" s="73"/>
      <c r="K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5.75" customHeight="1">
      <c r="A525" s="69"/>
      <c r="B525" s="69"/>
      <c r="C525" s="69"/>
      <c r="D525" s="69"/>
      <c r="E525" s="69"/>
      <c r="F525" s="69"/>
      <c r="G525" s="69"/>
      <c r="H525" s="72"/>
      <c r="I525" s="72"/>
      <c r="J525" s="73"/>
      <c r="K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5.75" customHeight="1">
      <c r="A526" s="69"/>
      <c r="B526" s="69"/>
      <c r="C526" s="69"/>
      <c r="D526" s="69"/>
      <c r="E526" s="69"/>
      <c r="F526" s="69"/>
      <c r="G526" s="69"/>
      <c r="H526" s="72"/>
      <c r="I526" s="72"/>
      <c r="J526" s="73"/>
      <c r="K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5.75" customHeight="1">
      <c r="A527" s="69"/>
      <c r="B527" s="69"/>
      <c r="C527" s="69"/>
      <c r="D527" s="69"/>
      <c r="E527" s="69"/>
      <c r="F527" s="69"/>
      <c r="G527" s="69"/>
      <c r="H527" s="72"/>
      <c r="I527" s="72"/>
      <c r="J527" s="73"/>
      <c r="K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5.75" customHeight="1">
      <c r="A528" s="69"/>
      <c r="B528" s="69"/>
      <c r="C528" s="69"/>
      <c r="D528" s="69"/>
      <c r="E528" s="69"/>
      <c r="F528" s="69"/>
      <c r="G528" s="69"/>
      <c r="H528" s="72"/>
      <c r="I528" s="72"/>
      <c r="J528" s="73"/>
      <c r="K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5.75" customHeight="1">
      <c r="A529" s="69"/>
      <c r="B529" s="69"/>
      <c r="C529" s="69"/>
      <c r="D529" s="69"/>
      <c r="E529" s="69"/>
      <c r="F529" s="69"/>
      <c r="G529" s="69"/>
      <c r="H529" s="72"/>
      <c r="I529" s="72"/>
      <c r="J529" s="73"/>
      <c r="K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5.75" customHeight="1">
      <c r="A530" s="69"/>
      <c r="B530" s="69"/>
      <c r="C530" s="69"/>
      <c r="D530" s="69"/>
      <c r="E530" s="69"/>
      <c r="F530" s="69"/>
      <c r="G530" s="69"/>
      <c r="H530" s="72"/>
      <c r="I530" s="72"/>
      <c r="J530" s="73"/>
      <c r="K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5.75" customHeight="1">
      <c r="A531" s="69"/>
      <c r="B531" s="69"/>
      <c r="C531" s="69"/>
      <c r="D531" s="69"/>
      <c r="E531" s="69"/>
      <c r="F531" s="69"/>
      <c r="G531" s="69"/>
      <c r="H531" s="72"/>
      <c r="I531" s="72"/>
      <c r="J531" s="73"/>
      <c r="K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5.75" customHeight="1">
      <c r="A532" s="69"/>
      <c r="B532" s="69"/>
      <c r="C532" s="69"/>
      <c r="D532" s="69"/>
      <c r="E532" s="69"/>
      <c r="F532" s="69"/>
      <c r="G532" s="69"/>
      <c r="H532" s="72"/>
      <c r="I532" s="72"/>
      <c r="J532" s="73"/>
      <c r="K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5.75" customHeight="1">
      <c r="A533" s="69"/>
      <c r="B533" s="69"/>
      <c r="C533" s="69"/>
      <c r="D533" s="69"/>
      <c r="E533" s="69"/>
      <c r="F533" s="69"/>
      <c r="G533" s="69"/>
      <c r="H533" s="72"/>
      <c r="I533" s="72"/>
      <c r="J533" s="73"/>
      <c r="K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5.75" customHeight="1">
      <c r="A534" s="69"/>
      <c r="B534" s="69"/>
      <c r="C534" s="69"/>
      <c r="D534" s="69"/>
      <c r="E534" s="69"/>
      <c r="F534" s="69"/>
      <c r="G534" s="69"/>
      <c r="H534" s="72"/>
      <c r="I534" s="72"/>
      <c r="J534" s="73"/>
      <c r="K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5.75" customHeight="1">
      <c r="A535" s="69"/>
      <c r="B535" s="69"/>
      <c r="C535" s="69"/>
      <c r="D535" s="69"/>
      <c r="E535" s="69"/>
      <c r="F535" s="69"/>
      <c r="G535" s="69"/>
      <c r="H535" s="72"/>
      <c r="I535" s="72"/>
      <c r="J535" s="73"/>
      <c r="K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5.75" customHeight="1">
      <c r="A536" s="69"/>
      <c r="B536" s="69"/>
      <c r="C536" s="69"/>
      <c r="D536" s="69"/>
      <c r="E536" s="69"/>
      <c r="F536" s="69"/>
      <c r="G536" s="69"/>
      <c r="H536" s="72"/>
      <c r="I536" s="72"/>
      <c r="J536" s="73"/>
      <c r="K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5.75" customHeight="1">
      <c r="A537" s="69"/>
      <c r="B537" s="69"/>
      <c r="C537" s="69"/>
      <c r="D537" s="69"/>
      <c r="E537" s="69"/>
      <c r="F537" s="69"/>
      <c r="G537" s="69"/>
      <c r="H537" s="72"/>
      <c r="I537" s="72"/>
      <c r="J537" s="73"/>
      <c r="K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5.75" customHeight="1">
      <c r="A538" s="69"/>
      <c r="B538" s="69"/>
      <c r="C538" s="69"/>
      <c r="D538" s="69"/>
      <c r="E538" s="69"/>
      <c r="F538" s="69"/>
      <c r="G538" s="69"/>
      <c r="H538" s="72"/>
      <c r="I538" s="72"/>
      <c r="J538" s="73"/>
      <c r="K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5.75" customHeight="1">
      <c r="A539" s="69"/>
      <c r="B539" s="69"/>
      <c r="C539" s="69"/>
      <c r="D539" s="69"/>
      <c r="E539" s="69"/>
      <c r="F539" s="69"/>
      <c r="G539" s="69"/>
      <c r="H539" s="72"/>
      <c r="I539" s="72"/>
      <c r="J539" s="73"/>
      <c r="K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5.75" customHeight="1">
      <c r="A540" s="69"/>
      <c r="B540" s="69"/>
      <c r="C540" s="69"/>
      <c r="D540" s="69"/>
      <c r="E540" s="69"/>
      <c r="F540" s="69"/>
      <c r="G540" s="69"/>
      <c r="H540" s="72"/>
      <c r="I540" s="72"/>
      <c r="J540" s="73"/>
      <c r="K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5.75" customHeight="1">
      <c r="A541" s="69"/>
      <c r="B541" s="69"/>
      <c r="C541" s="69"/>
      <c r="D541" s="69"/>
      <c r="E541" s="69"/>
      <c r="F541" s="69"/>
      <c r="G541" s="69"/>
      <c r="H541" s="72"/>
      <c r="I541" s="72"/>
      <c r="J541" s="73"/>
      <c r="K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5.75" customHeight="1">
      <c r="A542" s="69"/>
      <c r="B542" s="69"/>
      <c r="C542" s="69"/>
      <c r="D542" s="69"/>
      <c r="E542" s="69"/>
      <c r="F542" s="69"/>
      <c r="G542" s="69"/>
      <c r="H542" s="72"/>
      <c r="I542" s="72"/>
      <c r="J542" s="73"/>
      <c r="K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5.75" customHeight="1">
      <c r="A543" s="69"/>
      <c r="B543" s="69"/>
      <c r="C543" s="69"/>
      <c r="D543" s="69"/>
      <c r="E543" s="69"/>
      <c r="F543" s="69"/>
      <c r="G543" s="69"/>
      <c r="H543" s="72"/>
      <c r="I543" s="72"/>
      <c r="J543" s="73"/>
      <c r="K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5.75" customHeight="1">
      <c r="A544" s="69"/>
      <c r="B544" s="69"/>
      <c r="C544" s="69"/>
      <c r="D544" s="69"/>
      <c r="E544" s="69"/>
      <c r="F544" s="69"/>
      <c r="G544" s="69"/>
      <c r="H544" s="72"/>
      <c r="I544" s="72"/>
      <c r="J544" s="73"/>
      <c r="K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5.75" customHeight="1">
      <c r="A545" s="69"/>
      <c r="B545" s="69"/>
      <c r="C545" s="69"/>
      <c r="D545" s="69"/>
      <c r="E545" s="69"/>
      <c r="F545" s="69"/>
      <c r="G545" s="69"/>
      <c r="H545" s="72"/>
      <c r="I545" s="72"/>
      <c r="J545" s="73"/>
      <c r="K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5.75" customHeight="1">
      <c r="A546" s="69"/>
      <c r="B546" s="69"/>
      <c r="C546" s="69"/>
      <c r="D546" s="69"/>
      <c r="E546" s="69"/>
      <c r="F546" s="69"/>
      <c r="G546" s="69"/>
      <c r="H546" s="72"/>
      <c r="I546" s="72"/>
      <c r="J546" s="73"/>
      <c r="K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5.75" customHeight="1">
      <c r="A547" s="69"/>
      <c r="B547" s="69"/>
      <c r="C547" s="69"/>
      <c r="D547" s="69"/>
      <c r="E547" s="69"/>
      <c r="F547" s="69"/>
      <c r="G547" s="69"/>
      <c r="H547" s="72"/>
      <c r="I547" s="72"/>
      <c r="J547" s="73"/>
      <c r="K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5.75" customHeight="1">
      <c r="A548" s="69"/>
      <c r="B548" s="69"/>
      <c r="C548" s="69"/>
      <c r="D548" s="69"/>
      <c r="E548" s="69"/>
      <c r="F548" s="69"/>
      <c r="G548" s="69"/>
      <c r="H548" s="72"/>
      <c r="I548" s="72"/>
      <c r="J548" s="73"/>
      <c r="K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5.75" customHeight="1">
      <c r="A549" s="69"/>
      <c r="B549" s="69"/>
      <c r="C549" s="69"/>
      <c r="D549" s="69"/>
      <c r="E549" s="69"/>
      <c r="F549" s="69"/>
      <c r="G549" s="69"/>
      <c r="H549" s="72"/>
      <c r="I549" s="72"/>
      <c r="J549" s="73"/>
      <c r="K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5.75" customHeight="1">
      <c r="A550" s="69"/>
      <c r="B550" s="69"/>
      <c r="C550" s="69"/>
      <c r="D550" s="69"/>
      <c r="E550" s="69"/>
      <c r="F550" s="69"/>
      <c r="G550" s="69"/>
      <c r="H550" s="72"/>
      <c r="I550" s="72"/>
      <c r="J550" s="73"/>
      <c r="K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5.75" customHeight="1">
      <c r="A551" s="69"/>
      <c r="B551" s="69"/>
      <c r="C551" s="69"/>
      <c r="D551" s="69"/>
      <c r="E551" s="69"/>
      <c r="F551" s="69"/>
      <c r="G551" s="69"/>
      <c r="H551" s="72"/>
      <c r="I551" s="72"/>
      <c r="J551" s="73"/>
      <c r="K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5.75" customHeight="1">
      <c r="A552" s="69"/>
      <c r="B552" s="69"/>
      <c r="C552" s="69"/>
      <c r="D552" s="69"/>
      <c r="E552" s="69"/>
      <c r="F552" s="69"/>
      <c r="G552" s="69"/>
      <c r="H552" s="72"/>
      <c r="I552" s="72"/>
      <c r="J552" s="73"/>
      <c r="K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5.75" customHeight="1">
      <c r="A553" s="69"/>
      <c r="B553" s="69"/>
      <c r="C553" s="69"/>
      <c r="D553" s="69"/>
      <c r="E553" s="69"/>
      <c r="F553" s="69"/>
      <c r="G553" s="69"/>
      <c r="H553" s="72"/>
      <c r="I553" s="72"/>
      <c r="J553" s="73"/>
      <c r="K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5.75" customHeight="1">
      <c r="A554" s="69"/>
      <c r="B554" s="69"/>
      <c r="C554" s="69"/>
      <c r="D554" s="69"/>
      <c r="E554" s="69"/>
      <c r="F554" s="69"/>
      <c r="G554" s="69"/>
      <c r="H554" s="72"/>
      <c r="I554" s="72"/>
      <c r="J554" s="73"/>
      <c r="K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5.75" customHeight="1">
      <c r="A555" s="69"/>
      <c r="B555" s="69"/>
      <c r="C555" s="69"/>
      <c r="D555" s="69"/>
      <c r="E555" s="69"/>
      <c r="F555" s="69"/>
      <c r="G555" s="69"/>
      <c r="H555" s="72"/>
      <c r="I555" s="72"/>
      <c r="J555" s="73"/>
      <c r="K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5.75" customHeight="1">
      <c r="A556" s="69"/>
      <c r="B556" s="69"/>
      <c r="C556" s="69"/>
      <c r="D556" s="69"/>
      <c r="E556" s="69"/>
      <c r="F556" s="69"/>
      <c r="G556" s="69"/>
      <c r="H556" s="72"/>
      <c r="I556" s="72"/>
      <c r="J556" s="73"/>
      <c r="K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5.75" customHeight="1">
      <c r="A557" s="69"/>
      <c r="B557" s="69"/>
      <c r="C557" s="69"/>
      <c r="D557" s="69"/>
      <c r="E557" s="69"/>
      <c r="F557" s="69"/>
      <c r="G557" s="69"/>
      <c r="H557" s="72"/>
      <c r="I557" s="72"/>
      <c r="J557" s="73"/>
      <c r="K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5.75" customHeight="1">
      <c r="A558" s="69"/>
      <c r="B558" s="69"/>
      <c r="C558" s="69"/>
      <c r="D558" s="69"/>
      <c r="E558" s="69"/>
      <c r="F558" s="69"/>
      <c r="G558" s="69"/>
      <c r="H558" s="72"/>
      <c r="I558" s="72"/>
      <c r="J558" s="73"/>
      <c r="K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5.75" customHeight="1">
      <c r="A559" s="69"/>
      <c r="B559" s="69"/>
      <c r="C559" s="69"/>
      <c r="D559" s="69"/>
      <c r="E559" s="69"/>
      <c r="F559" s="69"/>
      <c r="G559" s="69"/>
      <c r="H559" s="72"/>
      <c r="I559" s="72"/>
      <c r="J559" s="73"/>
      <c r="K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5.75" customHeight="1">
      <c r="A560" s="69"/>
      <c r="B560" s="69"/>
      <c r="C560" s="69"/>
      <c r="D560" s="69"/>
      <c r="E560" s="69"/>
      <c r="F560" s="69"/>
      <c r="G560" s="69"/>
      <c r="H560" s="72"/>
      <c r="I560" s="72"/>
      <c r="J560" s="73"/>
      <c r="K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5.75" customHeight="1">
      <c r="A561" s="69"/>
      <c r="B561" s="69"/>
      <c r="C561" s="69"/>
      <c r="D561" s="69"/>
      <c r="E561" s="69"/>
      <c r="F561" s="69"/>
      <c r="G561" s="69"/>
      <c r="H561" s="72"/>
      <c r="I561" s="72"/>
      <c r="J561" s="73"/>
      <c r="K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5.75" customHeight="1">
      <c r="A562" s="69"/>
      <c r="B562" s="69"/>
      <c r="C562" s="69"/>
      <c r="D562" s="69"/>
      <c r="E562" s="69"/>
      <c r="F562" s="69"/>
      <c r="G562" s="69"/>
      <c r="H562" s="72"/>
      <c r="I562" s="72"/>
      <c r="J562" s="73"/>
      <c r="K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5.75" customHeight="1">
      <c r="A563" s="69"/>
      <c r="B563" s="69"/>
      <c r="C563" s="69"/>
      <c r="D563" s="69"/>
      <c r="E563" s="69"/>
      <c r="F563" s="69"/>
      <c r="G563" s="69"/>
      <c r="H563" s="72"/>
      <c r="I563" s="72"/>
      <c r="J563" s="73"/>
      <c r="K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5.75" customHeight="1">
      <c r="A564" s="69"/>
      <c r="B564" s="69"/>
      <c r="C564" s="69"/>
      <c r="D564" s="69"/>
      <c r="E564" s="69"/>
      <c r="F564" s="69"/>
      <c r="G564" s="69"/>
      <c r="H564" s="72"/>
      <c r="I564" s="72"/>
      <c r="J564" s="73"/>
      <c r="K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5.75" customHeight="1">
      <c r="A565" s="69"/>
      <c r="B565" s="69"/>
      <c r="C565" s="69"/>
      <c r="D565" s="69"/>
      <c r="E565" s="69"/>
      <c r="F565" s="69"/>
      <c r="G565" s="69"/>
      <c r="H565" s="72"/>
      <c r="I565" s="72"/>
      <c r="J565" s="73"/>
      <c r="K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5.75" customHeight="1">
      <c r="A566" s="69"/>
      <c r="B566" s="69"/>
      <c r="C566" s="69"/>
      <c r="D566" s="69"/>
      <c r="E566" s="69"/>
      <c r="F566" s="69"/>
      <c r="G566" s="69"/>
      <c r="H566" s="72"/>
      <c r="I566" s="72"/>
      <c r="J566" s="73"/>
      <c r="K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5.75" customHeight="1">
      <c r="A567" s="69"/>
      <c r="B567" s="69"/>
      <c r="C567" s="69"/>
      <c r="D567" s="69"/>
      <c r="E567" s="69"/>
      <c r="F567" s="69"/>
      <c r="G567" s="69"/>
      <c r="H567" s="72"/>
      <c r="I567" s="72"/>
      <c r="J567" s="73"/>
      <c r="K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5.75" customHeight="1">
      <c r="A568" s="69"/>
      <c r="B568" s="69"/>
      <c r="C568" s="69"/>
      <c r="D568" s="69"/>
      <c r="E568" s="69"/>
      <c r="F568" s="69"/>
      <c r="G568" s="69"/>
      <c r="H568" s="72"/>
      <c r="I568" s="72"/>
      <c r="J568" s="73"/>
      <c r="K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5.75" customHeight="1">
      <c r="A569" s="69"/>
      <c r="B569" s="69"/>
      <c r="C569" s="69"/>
      <c r="D569" s="69"/>
      <c r="E569" s="69"/>
      <c r="F569" s="69"/>
      <c r="G569" s="69"/>
      <c r="H569" s="72"/>
      <c r="I569" s="72"/>
      <c r="J569" s="73"/>
      <c r="K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5.75" customHeight="1">
      <c r="A570" s="69"/>
      <c r="B570" s="69"/>
      <c r="C570" s="69"/>
      <c r="D570" s="69"/>
      <c r="E570" s="69"/>
      <c r="F570" s="69"/>
      <c r="G570" s="69"/>
      <c r="H570" s="72"/>
      <c r="I570" s="72"/>
      <c r="J570" s="73"/>
      <c r="K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5.75" customHeight="1">
      <c r="A571" s="69"/>
      <c r="B571" s="69"/>
      <c r="C571" s="69"/>
      <c r="D571" s="69"/>
      <c r="E571" s="69"/>
      <c r="F571" s="69"/>
      <c r="G571" s="69"/>
      <c r="H571" s="72"/>
      <c r="I571" s="72"/>
      <c r="J571" s="73"/>
      <c r="K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5.75" customHeight="1">
      <c r="A572" s="69"/>
      <c r="B572" s="69"/>
      <c r="C572" s="69"/>
      <c r="D572" s="69"/>
      <c r="E572" s="69"/>
      <c r="F572" s="69"/>
      <c r="G572" s="69"/>
      <c r="H572" s="72"/>
      <c r="I572" s="72"/>
      <c r="J572" s="73"/>
      <c r="K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5.75" customHeight="1">
      <c r="A573" s="69"/>
      <c r="B573" s="69"/>
      <c r="C573" s="69"/>
      <c r="D573" s="69"/>
      <c r="E573" s="69"/>
      <c r="F573" s="69"/>
      <c r="G573" s="69"/>
      <c r="H573" s="72"/>
      <c r="I573" s="72"/>
      <c r="J573" s="73"/>
      <c r="K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5.75" customHeight="1">
      <c r="A574" s="69"/>
      <c r="B574" s="69"/>
      <c r="C574" s="69"/>
      <c r="D574" s="69"/>
      <c r="E574" s="69"/>
      <c r="F574" s="69"/>
      <c r="G574" s="69"/>
      <c r="H574" s="72"/>
      <c r="I574" s="72"/>
      <c r="J574" s="73"/>
      <c r="K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5.75" customHeight="1">
      <c r="A575" s="69"/>
      <c r="B575" s="69"/>
      <c r="C575" s="69"/>
      <c r="D575" s="69"/>
      <c r="E575" s="69"/>
      <c r="F575" s="69"/>
      <c r="G575" s="69"/>
      <c r="H575" s="72"/>
      <c r="I575" s="72"/>
      <c r="J575" s="73"/>
      <c r="K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5.75" customHeight="1">
      <c r="A576" s="69"/>
      <c r="B576" s="69"/>
      <c r="C576" s="69"/>
      <c r="D576" s="69"/>
      <c r="E576" s="69"/>
      <c r="F576" s="69"/>
      <c r="G576" s="69"/>
      <c r="H576" s="72"/>
      <c r="I576" s="72"/>
      <c r="J576" s="73"/>
      <c r="K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5.75" customHeight="1">
      <c r="A577" s="69"/>
      <c r="B577" s="69"/>
      <c r="C577" s="69"/>
      <c r="D577" s="69"/>
      <c r="E577" s="69"/>
      <c r="F577" s="69"/>
      <c r="G577" s="69"/>
      <c r="H577" s="72"/>
      <c r="I577" s="72"/>
      <c r="J577" s="73"/>
      <c r="K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5.75" customHeight="1">
      <c r="A578" s="69"/>
      <c r="B578" s="69"/>
      <c r="C578" s="69"/>
      <c r="D578" s="69"/>
      <c r="E578" s="69"/>
      <c r="F578" s="69"/>
      <c r="G578" s="69"/>
      <c r="H578" s="72"/>
      <c r="I578" s="72"/>
      <c r="J578" s="73"/>
      <c r="K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5.75" customHeight="1">
      <c r="A579" s="69"/>
      <c r="B579" s="69"/>
      <c r="C579" s="69"/>
      <c r="D579" s="69"/>
      <c r="E579" s="69"/>
      <c r="F579" s="69"/>
      <c r="G579" s="69"/>
      <c r="H579" s="72"/>
      <c r="I579" s="72"/>
      <c r="J579" s="73"/>
      <c r="K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5.75" customHeight="1">
      <c r="A580" s="69"/>
      <c r="B580" s="69"/>
      <c r="C580" s="69"/>
      <c r="D580" s="69"/>
      <c r="E580" s="69"/>
      <c r="F580" s="69"/>
      <c r="G580" s="69"/>
      <c r="H580" s="72"/>
      <c r="I580" s="72"/>
      <c r="J580" s="73"/>
      <c r="K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5.75" customHeight="1">
      <c r="A581" s="69"/>
      <c r="B581" s="69"/>
      <c r="C581" s="69"/>
      <c r="D581" s="69"/>
      <c r="E581" s="69"/>
      <c r="F581" s="69"/>
      <c r="G581" s="69"/>
      <c r="H581" s="72"/>
      <c r="I581" s="72"/>
      <c r="J581" s="73"/>
      <c r="K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5.75" customHeight="1">
      <c r="A582" s="69"/>
      <c r="B582" s="69"/>
      <c r="C582" s="69"/>
      <c r="D582" s="69"/>
      <c r="E582" s="69"/>
      <c r="F582" s="69"/>
      <c r="G582" s="69"/>
      <c r="H582" s="72"/>
      <c r="I582" s="72"/>
      <c r="J582" s="73"/>
      <c r="K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5.75" customHeight="1">
      <c r="A583" s="69"/>
      <c r="B583" s="69"/>
      <c r="C583" s="69"/>
      <c r="D583" s="69"/>
      <c r="E583" s="69"/>
      <c r="F583" s="69"/>
      <c r="G583" s="69"/>
      <c r="H583" s="72"/>
      <c r="I583" s="72"/>
      <c r="J583" s="73"/>
      <c r="K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5.75" customHeight="1">
      <c r="A584" s="69"/>
      <c r="B584" s="69"/>
      <c r="C584" s="69"/>
      <c r="D584" s="69"/>
      <c r="E584" s="69"/>
      <c r="F584" s="69"/>
      <c r="G584" s="69"/>
      <c r="H584" s="72"/>
      <c r="I584" s="72"/>
      <c r="J584" s="73"/>
      <c r="K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5.75" customHeight="1">
      <c r="A585" s="69"/>
      <c r="B585" s="69"/>
      <c r="C585" s="69"/>
      <c r="D585" s="69"/>
      <c r="E585" s="69"/>
      <c r="F585" s="69"/>
      <c r="G585" s="69"/>
      <c r="H585" s="72"/>
      <c r="I585" s="72"/>
      <c r="J585" s="73"/>
      <c r="K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5.75" customHeight="1">
      <c r="A586" s="69"/>
      <c r="B586" s="69"/>
      <c r="C586" s="69"/>
      <c r="D586" s="69"/>
      <c r="E586" s="69"/>
      <c r="F586" s="69"/>
      <c r="G586" s="69"/>
      <c r="H586" s="72"/>
      <c r="I586" s="72"/>
      <c r="J586" s="73"/>
      <c r="K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5.75" customHeight="1">
      <c r="A587" s="69"/>
      <c r="B587" s="69"/>
      <c r="C587" s="69"/>
      <c r="D587" s="69"/>
      <c r="E587" s="69"/>
      <c r="F587" s="69"/>
      <c r="G587" s="69"/>
      <c r="H587" s="72"/>
      <c r="I587" s="72"/>
      <c r="J587" s="73"/>
      <c r="K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5.75" customHeight="1">
      <c r="A588" s="69"/>
      <c r="B588" s="69"/>
      <c r="C588" s="69"/>
      <c r="D588" s="69"/>
      <c r="E588" s="69"/>
      <c r="F588" s="69"/>
      <c r="G588" s="69"/>
      <c r="H588" s="72"/>
      <c r="I588" s="72"/>
      <c r="J588" s="73"/>
      <c r="K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5.75" customHeight="1">
      <c r="A589" s="69"/>
      <c r="B589" s="69"/>
      <c r="C589" s="69"/>
      <c r="D589" s="69"/>
      <c r="E589" s="69"/>
      <c r="F589" s="69"/>
      <c r="G589" s="69"/>
      <c r="H589" s="72"/>
      <c r="I589" s="72"/>
      <c r="J589" s="73"/>
      <c r="K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5.75" customHeight="1">
      <c r="A590" s="69"/>
      <c r="B590" s="69"/>
      <c r="C590" s="69"/>
      <c r="D590" s="69"/>
      <c r="E590" s="69"/>
      <c r="F590" s="69"/>
      <c r="G590" s="69"/>
      <c r="H590" s="72"/>
      <c r="I590" s="72"/>
      <c r="J590" s="73"/>
      <c r="K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5.75" customHeight="1">
      <c r="A591" s="69"/>
      <c r="B591" s="69"/>
      <c r="C591" s="69"/>
      <c r="D591" s="69"/>
      <c r="E591" s="69"/>
      <c r="F591" s="69"/>
      <c r="G591" s="69"/>
      <c r="H591" s="72"/>
      <c r="I591" s="72"/>
      <c r="J591" s="73"/>
      <c r="K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5.75" customHeight="1">
      <c r="A592" s="69"/>
      <c r="B592" s="69"/>
      <c r="C592" s="69"/>
      <c r="D592" s="69"/>
      <c r="E592" s="69"/>
      <c r="F592" s="69"/>
      <c r="G592" s="69"/>
      <c r="H592" s="72"/>
      <c r="I592" s="72"/>
      <c r="J592" s="73"/>
      <c r="K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5.75" customHeight="1">
      <c r="A593" s="69"/>
      <c r="B593" s="69"/>
      <c r="C593" s="69"/>
      <c r="D593" s="69"/>
      <c r="E593" s="69"/>
      <c r="F593" s="69"/>
      <c r="G593" s="69"/>
      <c r="H593" s="72"/>
      <c r="I593" s="72"/>
      <c r="J593" s="73"/>
      <c r="K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5.75" customHeight="1">
      <c r="A594" s="69"/>
      <c r="B594" s="69"/>
      <c r="C594" s="69"/>
      <c r="D594" s="69"/>
      <c r="E594" s="69"/>
      <c r="F594" s="69"/>
      <c r="G594" s="69"/>
      <c r="H594" s="72"/>
      <c r="I594" s="72"/>
      <c r="J594" s="73"/>
      <c r="K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5.75" customHeight="1">
      <c r="A595" s="69"/>
      <c r="B595" s="69"/>
      <c r="C595" s="69"/>
      <c r="D595" s="69"/>
      <c r="E595" s="69"/>
      <c r="F595" s="69"/>
      <c r="G595" s="69"/>
      <c r="H595" s="72"/>
      <c r="I595" s="72"/>
      <c r="J595" s="73"/>
      <c r="K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5.75" customHeight="1">
      <c r="A596" s="69"/>
      <c r="B596" s="69"/>
      <c r="C596" s="69"/>
      <c r="D596" s="69"/>
      <c r="E596" s="69"/>
      <c r="F596" s="69"/>
      <c r="G596" s="69"/>
      <c r="H596" s="72"/>
      <c r="I596" s="72"/>
      <c r="J596" s="73"/>
      <c r="K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5.75" customHeight="1">
      <c r="A597" s="69"/>
      <c r="B597" s="69"/>
      <c r="C597" s="69"/>
      <c r="D597" s="69"/>
      <c r="E597" s="69"/>
      <c r="F597" s="69"/>
      <c r="G597" s="69"/>
      <c r="H597" s="72"/>
      <c r="I597" s="72"/>
      <c r="J597" s="73"/>
      <c r="K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5.75" customHeight="1">
      <c r="A598" s="69"/>
      <c r="B598" s="69"/>
      <c r="C598" s="69"/>
      <c r="D598" s="69"/>
      <c r="E598" s="69"/>
      <c r="F598" s="69"/>
      <c r="G598" s="69"/>
      <c r="H598" s="72"/>
      <c r="I598" s="72"/>
      <c r="J598" s="73"/>
      <c r="K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5.75" customHeight="1">
      <c r="A599" s="69"/>
      <c r="B599" s="69"/>
      <c r="C599" s="69"/>
      <c r="D599" s="69"/>
      <c r="E599" s="69"/>
      <c r="F599" s="69"/>
      <c r="G599" s="69"/>
      <c r="H599" s="72"/>
      <c r="I599" s="72"/>
      <c r="J599" s="73"/>
      <c r="K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5.75" customHeight="1">
      <c r="A600" s="69"/>
      <c r="B600" s="69"/>
      <c r="C600" s="69"/>
      <c r="D600" s="69"/>
      <c r="E600" s="69"/>
      <c r="F600" s="69"/>
      <c r="G600" s="69"/>
      <c r="H600" s="72"/>
      <c r="I600" s="72"/>
      <c r="J600" s="73"/>
      <c r="K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5.75" customHeight="1">
      <c r="A601" s="69"/>
      <c r="B601" s="69"/>
      <c r="C601" s="69"/>
      <c r="D601" s="69"/>
      <c r="E601" s="69"/>
      <c r="F601" s="69"/>
      <c r="G601" s="69"/>
      <c r="H601" s="72"/>
      <c r="I601" s="72"/>
      <c r="J601" s="73"/>
      <c r="K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5.75" customHeight="1">
      <c r="A602" s="69"/>
      <c r="B602" s="69"/>
      <c r="C602" s="69"/>
      <c r="D602" s="69"/>
      <c r="E602" s="69"/>
      <c r="F602" s="69"/>
      <c r="G602" s="69"/>
      <c r="H602" s="72"/>
      <c r="I602" s="72"/>
      <c r="J602" s="73"/>
      <c r="K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5.75" customHeight="1">
      <c r="A603" s="69"/>
      <c r="B603" s="69"/>
      <c r="C603" s="69"/>
      <c r="D603" s="69"/>
      <c r="E603" s="69"/>
      <c r="F603" s="69"/>
      <c r="G603" s="69"/>
      <c r="H603" s="72"/>
      <c r="I603" s="72"/>
      <c r="J603" s="73"/>
      <c r="K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5.75" customHeight="1">
      <c r="A604" s="69"/>
      <c r="B604" s="69"/>
      <c r="C604" s="69"/>
      <c r="D604" s="69"/>
      <c r="E604" s="69"/>
      <c r="F604" s="69"/>
      <c r="G604" s="69"/>
      <c r="H604" s="72"/>
      <c r="I604" s="72"/>
      <c r="J604" s="73"/>
      <c r="K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5.75" customHeight="1">
      <c r="A605" s="69"/>
      <c r="B605" s="69"/>
      <c r="C605" s="69"/>
      <c r="D605" s="69"/>
      <c r="E605" s="69"/>
      <c r="F605" s="69"/>
      <c r="G605" s="69"/>
      <c r="H605" s="72"/>
      <c r="I605" s="72"/>
      <c r="J605" s="73"/>
      <c r="K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5.75" customHeight="1">
      <c r="A606" s="69"/>
      <c r="B606" s="69"/>
      <c r="C606" s="69"/>
      <c r="D606" s="69"/>
      <c r="E606" s="69"/>
      <c r="F606" s="69"/>
      <c r="G606" s="69"/>
      <c r="H606" s="72"/>
      <c r="I606" s="72"/>
      <c r="J606" s="73"/>
      <c r="K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5.75" customHeight="1">
      <c r="A607" s="69"/>
      <c r="B607" s="69"/>
      <c r="C607" s="69"/>
      <c r="D607" s="69"/>
      <c r="E607" s="69"/>
      <c r="F607" s="69"/>
      <c r="G607" s="69"/>
      <c r="H607" s="72"/>
      <c r="I607" s="72"/>
      <c r="J607" s="73"/>
      <c r="K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5.75" customHeight="1">
      <c r="A608" s="69"/>
      <c r="B608" s="69"/>
      <c r="C608" s="69"/>
      <c r="D608" s="69"/>
      <c r="E608" s="69"/>
      <c r="F608" s="69"/>
      <c r="G608" s="69"/>
      <c r="H608" s="72"/>
      <c r="I608" s="72"/>
      <c r="J608" s="73"/>
      <c r="K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5.75" customHeight="1">
      <c r="A609" s="69"/>
      <c r="B609" s="69"/>
      <c r="C609" s="69"/>
      <c r="D609" s="69"/>
      <c r="E609" s="69"/>
      <c r="F609" s="69"/>
      <c r="G609" s="69"/>
      <c r="H609" s="72"/>
      <c r="I609" s="72"/>
      <c r="J609" s="73"/>
      <c r="K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5.75" customHeight="1">
      <c r="A610" s="69"/>
      <c r="B610" s="69"/>
      <c r="C610" s="69"/>
      <c r="D610" s="69"/>
      <c r="E610" s="69"/>
      <c r="F610" s="69"/>
      <c r="G610" s="69"/>
      <c r="H610" s="72"/>
      <c r="I610" s="72"/>
      <c r="J610" s="73"/>
      <c r="K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5.75" customHeight="1">
      <c r="A611" s="69"/>
      <c r="B611" s="69"/>
      <c r="C611" s="69"/>
      <c r="D611" s="69"/>
      <c r="E611" s="69"/>
      <c r="F611" s="69"/>
      <c r="G611" s="69"/>
      <c r="H611" s="72"/>
      <c r="I611" s="72"/>
      <c r="J611" s="73"/>
      <c r="K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5.75" customHeight="1">
      <c r="A612" s="69"/>
      <c r="B612" s="69"/>
      <c r="C612" s="69"/>
      <c r="D612" s="69"/>
      <c r="E612" s="69"/>
      <c r="F612" s="69"/>
      <c r="G612" s="69"/>
      <c r="H612" s="72"/>
      <c r="I612" s="72"/>
      <c r="J612" s="73"/>
      <c r="K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5.75" customHeight="1">
      <c r="A613" s="69"/>
      <c r="B613" s="69"/>
      <c r="C613" s="69"/>
      <c r="D613" s="69"/>
      <c r="E613" s="69"/>
      <c r="F613" s="69"/>
      <c r="G613" s="69"/>
      <c r="H613" s="72"/>
      <c r="I613" s="72"/>
      <c r="J613" s="73"/>
      <c r="K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5.75" customHeight="1">
      <c r="A614" s="69"/>
      <c r="B614" s="69"/>
      <c r="C614" s="69"/>
      <c r="D614" s="69"/>
      <c r="E614" s="69"/>
      <c r="F614" s="69"/>
      <c r="G614" s="69"/>
      <c r="H614" s="72"/>
      <c r="I614" s="72"/>
      <c r="J614" s="73"/>
      <c r="K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5.75" customHeight="1">
      <c r="A615" s="69"/>
      <c r="B615" s="69"/>
      <c r="C615" s="69"/>
      <c r="D615" s="69"/>
      <c r="E615" s="69"/>
      <c r="F615" s="69"/>
      <c r="G615" s="69"/>
      <c r="H615" s="72"/>
      <c r="I615" s="72"/>
      <c r="J615" s="73"/>
      <c r="K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5.75" customHeight="1">
      <c r="A616" s="69"/>
      <c r="B616" s="69"/>
      <c r="C616" s="69"/>
      <c r="D616" s="69"/>
      <c r="E616" s="69"/>
      <c r="F616" s="69"/>
      <c r="G616" s="69"/>
      <c r="H616" s="72"/>
      <c r="I616" s="72"/>
      <c r="J616" s="73"/>
      <c r="K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5.75" customHeight="1">
      <c r="A617" s="69"/>
      <c r="B617" s="69"/>
      <c r="C617" s="69"/>
      <c r="D617" s="69"/>
      <c r="E617" s="69"/>
      <c r="F617" s="69"/>
      <c r="G617" s="69"/>
      <c r="H617" s="72"/>
      <c r="I617" s="72"/>
      <c r="J617" s="73"/>
      <c r="K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5.75" customHeight="1">
      <c r="A618" s="69"/>
      <c r="B618" s="69"/>
      <c r="C618" s="69"/>
      <c r="D618" s="69"/>
      <c r="E618" s="69"/>
      <c r="F618" s="69"/>
      <c r="G618" s="69"/>
      <c r="H618" s="72"/>
      <c r="I618" s="72"/>
      <c r="J618" s="73"/>
      <c r="K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5.75" customHeight="1">
      <c r="A619" s="69"/>
      <c r="B619" s="69"/>
      <c r="C619" s="69"/>
      <c r="D619" s="69"/>
      <c r="E619" s="69"/>
      <c r="F619" s="69"/>
      <c r="G619" s="69"/>
      <c r="H619" s="72"/>
      <c r="I619" s="72"/>
      <c r="J619" s="73"/>
      <c r="K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5.75" customHeight="1">
      <c r="A620" s="69"/>
      <c r="B620" s="69"/>
      <c r="C620" s="69"/>
      <c r="D620" s="69"/>
      <c r="E620" s="69"/>
      <c r="F620" s="69"/>
      <c r="G620" s="69"/>
      <c r="H620" s="72"/>
      <c r="I620" s="72"/>
      <c r="J620" s="73"/>
      <c r="K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5.75" customHeight="1">
      <c r="A621" s="69"/>
      <c r="B621" s="69"/>
      <c r="C621" s="69"/>
      <c r="D621" s="69"/>
      <c r="E621" s="69"/>
      <c r="F621" s="69"/>
      <c r="G621" s="69"/>
      <c r="H621" s="72"/>
      <c r="I621" s="72"/>
      <c r="J621" s="73"/>
      <c r="K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5.75" customHeight="1">
      <c r="A622" s="69"/>
      <c r="B622" s="69"/>
      <c r="C622" s="69"/>
      <c r="D622" s="69"/>
      <c r="E622" s="69"/>
      <c r="F622" s="69"/>
      <c r="G622" s="69"/>
      <c r="H622" s="72"/>
      <c r="I622" s="72"/>
      <c r="J622" s="73"/>
      <c r="K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5.75" customHeight="1">
      <c r="A623" s="69"/>
      <c r="B623" s="69"/>
      <c r="C623" s="69"/>
      <c r="D623" s="69"/>
      <c r="E623" s="69"/>
      <c r="F623" s="69"/>
      <c r="G623" s="69"/>
      <c r="H623" s="72"/>
      <c r="I623" s="72"/>
      <c r="J623" s="73"/>
      <c r="K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5.75" customHeight="1">
      <c r="A624" s="69"/>
      <c r="B624" s="69"/>
      <c r="C624" s="69"/>
      <c r="D624" s="69"/>
      <c r="E624" s="69"/>
      <c r="F624" s="69"/>
      <c r="G624" s="69"/>
      <c r="H624" s="72"/>
      <c r="I624" s="72"/>
      <c r="J624" s="73"/>
      <c r="K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5.75" customHeight="1">
      <c r="A625" s="69"/>
      <c r="B625" s="69"/>
      <c r="C625" s="69"/>
      <c r="D625" s="69"/>
      <c r="E625" s="69"/>
      <c r="F625" s="69"/>
      <c r="G625" s="69"/>
      <c r="H625" s="72"/>
      <c r="I625" s="72"/>
      <c r="J625" s="73"/>
      <c r="K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5.75" customHeight="1">
      <c r="A626" s="69"/>
      <c r="B626" s="69"/>
      <c r="C626" s="69"/>
      <c r="D626" s="69"/>
      <c r="E626" s="69"/>
      <c r="F626" s="69"/>
      <c r="G626" s="69"/>
      <c r="H626" s="72"/>
      <c r="I626" s="72"/>
      <c r="J626" s="73"/>
      <c r="K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5.75" customHeight="1">
      <c r="A627" s="69"/>
      <c r="B627" s="69"/>
      <c r="C627" s="69"/>
      <c r="D627" s="69"/>
      <c r="E627" s="69"/>
      <c r="F627" s="69"/>
      <c r="G627" s="69"/>
      <c r="H627" s="72"/>
      <c r="I627" s="72"/>
      <c r="J627" s="73"/>
      <c r="K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5.75" customHeight="1">
      <c r="A628" s="69"/>
      <c r="B628" s="69"/>
      <c r="C628" s="69"/>
      <c r="D628" s="69"/>
      <c r="E628" s="69"/>
      <c r="F628" s="69"/>
      <c r="G628" s="69"/>
      <c r="H628" s="72"/>
      <c r="I628" s="72"/>
      <c r="J628" s="73"/>
      <c r="K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5.75" customHeight="1">
      <c r="A629" s="69"/>
      <c r="B629" s="69"/>
      <c r="C629" s="69"/>
      <c r="D629" s="69"/>
      <c r="E629" s="69"/>
      <c r="F629" s="69"/>
      <c r="G629" s="69"/>
      <c r="H629" s="72"/>
      <c r="I629" s="72"/>
      <c r="J629" s="73"/>
      <c r="K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5.75" customHeight="1">
      <c r="A630" s="69"/>
      <c r="B630" s="69"/>
      <c r="C630" s="69"/>
      <c r="D630" s="69"/>
      <c r="E630" s="69"/>
      <c r="F630" s="69"/>
      <c r="G630" s="69"/>
      <c r="H630" s="72"/>
      <c r="I630" s="72"/>
      <c r="J630" s="73"/>
      <c r="K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5.75" customHeight="1">
      <c r="A631" s="69"/>
      <c r="B631" s="69"/>
      <c r="C631" s="69"/>
      <c r="D631" s="69"/>
      <c r="E631" s="69"/>
      <c r="F631" s="69"/>
      <c r="G631" s="69"/>
      <c r="H631" s="72"/>
      <c r="I631" s="72"/>
      <c r="J631" s="73"/>
      <c r="K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5.75" customHeight="1">
      <c r="A632" s="69"/>
      <c r="B632" s="69"/>
      <c r="C632" s="69"/>
      <c r="D632" s="69"/>
      <c r="E632" s="69"/>
      <c r="F632" s="69"/>
      <c r="G632" s="69"/>
      <c r="H632" s="72"/>
      <c r="I632" s="72"/>
      <c r="J632" s="73"/>
      <c r="K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5.75" customHeight="1">
      <c r="A633" s="69"/>
      <c r="B633" s="69"/>
      <c r="C633" s="69"/>
      <c r="D633" s="69"/>
      <c r="E633" s="69"/>
      <c r="F633" s="69"/>
      <c r="G633" s="69"/>
      <c r="H633" s="72"/>
      <c r="I633" s="72"/>
      <c r="J633" s="73"/>
      <c r="K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5.75" customHeight="1">
      <c r="A634" s="69"/>
      <c r="B634" s="69"/>
      <c r="C634" s="69"/>
      <c r="D634" s="69"/>
      <c r="E634" s="69"/>
      <c r="F634" s="69"/>
      <c r="G634" s="69"/>
      <c r="H634" s="72"/>
      <c r="I634" s="72"/>
      <c r="J634" s="73"/>
      <c r="K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5.75" customHeight="1">
      <c r="A635" s="69"/>
      <c r="B635" s="69"/>
      <c r="C635" s="69"/>
      <c r="D635" s="69"/>
      <c r="E635" s="69"/>
      <c r="F635" s="69"/>
      <c r="G635" s="69"/>
      <c r="H635" s="72"/>
      <c r="I635" s="72"/>
      <c r="J635" s="73"/>
      <c r="K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5.75" customHeight="1">
      <c r="A636" s="69"/>
      <c r="B636" s="69"/>
      <c r="C636" s="69"/>
      <c r="D636" s="69"/>
      <c r="E636" s="69"/>
      <c r="F636" s="69"/>
      <c r="G636" s="69"/>
      <c r="H636" s="72"/>
      <c r="I636" s="72"/>
      <c r="J636" s="73"/>
      <c r="K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5.75" customHeight="1">
      <c r="A637" s="69"/>
      <c r="B637" s="69"/>
      <c r="C637" s="69"/>
      <c r="D637" s="69"/>
      <c r="E637" s="69"/>
      <c r="F637" s="69"/>
      <c r="G637" s="69"/>
      <c r="H637" s="72"/>
      <c r="I637" s="72"/>
      <c r="J637" s="73"/>
      <c r="K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5.75" customHeight="1">
      <c r="A638" s="69"/>
      <c r="B638" s="69"/>
      <c r="C638" s="69"/>
      <c r="D638" s="69"/>
      <c r="E638" s="69"/>
      <c r="F638" s="69"/>
      <c r="G638" s="69"/>
      <c r="H638" s="72"/>
      <c r="I638" s="72"/>
      <c r="J638" s="73"/>
      <c r="K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5.75" customHeight="1">
      <c r="A639" s="69"/>
      <c r="B639" s="69"/>
      <c r="C639" s="69"/>
      <c r="D639" s="69"/>
      <c r="E639" s="69"/>
      <c r="F639" s="69"/>
      <c r="G639" s="69"/>
      <c r="H639" s="72"/>
      <c r="I639" s="72"/>
      <c r="J639" s="73"/>
      <c r="K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5.75" customHeight="1">
      <c r="A640" s="69"/>
      <c r="B640" s="69"/>
      <c r="C640" s="69"/>
      <c r="D640" s="69"/>
      <c r="E640" s="69"/>
      <c r="F640" s="69"/>
      <c r="G640" s="69"/>
      <c r="H640" s="72"/>
      <c r="I640" s="72"/>
      <c r="J640" s="73"/>
      <c r="K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5.75" customHeight="1">
      <c r="A641" s="69"/>
      <c r="B641" s="69"/>
      <c r="C641" s="69"/>
      <c r="D641" s="69"/>
      <c r="E641" s="69"/>
      <c r="F641" s="69"/>
      <c r="G641" s="69"/>
      <c r="H641" s="72"/>
      <c r="I641" s="72"/>
      <c r="J641" s="73"/>
      <c r="K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5.75" customHeight="1">
      <c r="A642" s="69"/>
      <c r="B642" s="69"/>
      <c r="C642" s="69"/>
      <c r="D642" s="69"/>
      <c r="E642" s="69"/>
      <c r="F642" s="69"/>
      <c r="G642" s="69"/>
      <c r="H642" s="72"/>
      <c r="I642" s="72"/>
      <c r="J642" s="73"/>
      <c r="K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5.75" customHeight="1">
      <c r="A643" s="69"/>
      <c r="B643" s="69"/>
      <c r="C643" s="69"/>
      <c r="D643" s="69"/>
      <c r="E643" s="69"/>
      <c r="F643" s="69"/>
      <c r="G643" s="69"/>
      <c r="H643" s="72"/>
      <c r="I643" s="72"/>
      <c r="J643" s="73"/>
      <c r="K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5.75" customHeight="1">
      <c r="A644" s="69"/>
      <c r="B644" s="69"/>
      <c r="C644" s="69"/>
      <c r="D644" s="69"/>
      <c r="E644" s="69"/>
      <c r="F644" s="69"/>
      <c r="G644" s="69"/>
      <c r="H644" s="72"/>
      <c r="I644" s="72"/>
      <c r="J644" s="73"/>
      <c r="K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5.75" customHeight="1">
      <c r="A645" s="69"/>
      <c r="B645" s="69"/>
      <c r="C645" s="69"/>
      <c r="D645" s="69"/>
      <c r="E645" s="69"/>
      <c r="F645" s="69"/>
      <c r="G645" s="69"/>
      <c r="H645" s="72"/>
      <c r="I645" s="72"/>
      <c r="J645" s="73"/>
      <c r="K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5.75" customHeight="1">
      <c r="A646" s="69"/>
      <c r="B646" s="69"/>
      <c r="C646" s="69"/>
      <c r="D646" s="69"/>
      <c r="E646" s="69"/>
      <c r="F646" s="69"/>
      <c r="G646" s="69"/>
      <c r="H646" s="72"/>
      <c r="I646" s="72"/>
      <c r="J646" s="73"/>
      <c r="K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5.75" customHeight="1">
      <c r="A647" s="69"/>
      <c r="B647" s="69"/>
      <c r="C647" s="69"/>
      <c r="D647" s="69"/>
      <c r="E647" s="69"/>
      <c r="F647" s="69"/>
      <c r="G647" s="69"/>
      <c r="H647" s="72"/>
      <c r="I647" s="72"/>
      <c r="J647" s="73"/>
      <c r="K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5.75" customHeight="1">
      <c r="A648" s="69"/>
      <c r="B648" s="69"/>
      <c r="C648" s="69"/>
      <c r="D648" s="69"/>
      <c r="E648" s="69"/>
      <c r="F648" s="69"/>
      <c r="G648" s="69"/>
      <c r="H648" s="72"/>
      <c r="I648" s="72"/>
      <c r="J648" s="73"/>
      <c r="K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5.75" customHeight="1">
      <c r="A649" s="69"/>
      <c r="B649" s="69"/>
      <c r="C649" s="69"/>
      <c r="D649" s="69"/>
      <c r="E649" s="69"/>
      <c r="F649" s="69"/>
      <c r="G649" s="69"/>
      <c r="H649" s="72"/>
      <c r="I649" s="72"/>
      <c r="J649" s="73"/>
      <c r="K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5.75" customHeight="1">
      <c r="A650" s="69"/>
      <c r="B650" s="69"/>
      <c r="C650" s="69"/>
      <c r="D650" s="69"/>
      <c r="E650" s="69"/>
      <c r="F650" s="69"/>
      <c r="G650" s="69"/>
      <c r="H650" s="72"/>
      <c r="I650" s="72"/>
      <c r="J650" s="73"/>
      <c r="K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5.75" customHeight="1">
      <c r="A651" s="69"/>
      <c r="B651" s="69"/>
      <c r="C651" s="69"/>
      <c r="D651" s="69"/>
      <c r="E651" s="69"/>
      <c r="F651" s="69"/>
      <c r="G651" s="69"/>
      <c r="H651" s="72"/>
      <c r="I651" s="72"/>
      <c r="J651" s="73"/>
      <c r="K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5.75" customHeight="1">
      <c r="A652" s="69"/>
      <c r="B652" s="69"/>
      <c r="C652" s="69"/>
      <c r="D652" s="69"/>
      <c r="E652" s="69"/>
      <c r="F652" s="69"/>
      <c r="G652" s="69"/>
      <c r="H652" s="72"/>
      <c r="I652" s="72"/>
      <c r="J652" s="73"/>
      <c r="K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5.75" customHeight="1">
      <c r="A653" s="69"/>
      <c r="B653" s="69"/>
      <c r="C653" s="69"/>
      <c r="D653" s="69"/>
      <c r="E653" s="69"/>
      <c r="F653" s="69"/>
      <c r="G653" s="69"/>
      <c r="H653" s="72"/>
      <c r="I653" s="72"/>
      <c r="J653" s="73"/>
      <c r="K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5.75" customHeight="1">
      <c r="A654" s="69"/>
      <c r="B654" s="69"/>
      <c r="C654" s="69"/>
      <c r="D654" s="69"/>
      <c r="E654" s="69"/>
      <c r="F654" s="69"/>
      <c r="G654" s="69"/>
      <c r="H654" s="72"/>
      <c r="I654" s="72"/>
      <c r="J654" s="73"/>
      <c r="K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5.75" customHeight="1">
      <c r="A655" s="69"/>
      <c r="B655" s="69"/>
      <c r="C655" s="69"/>
      <c r="D655" s="69"/>
      <c r="E655" s="69"/>
      <c r="F655" s="69"/>
      <c r="G655" s="69"/>
      <c r="H655" s="72"/>
      <c r="I655" s="72"/>
      <c r="J655" s="73"/>
      <c r="K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5.75" customHeight="1">
      <c r="A656" s="69"/>
      <c r="B656" s="69"/>
      <c r="C656" s="69"/>
      <c r="D656" s="69"/>
      <c r="E656" s="69"/>
      <c r="F656" s="69"/>
      <c r="G656" s="69"/>
      <c r="H656" s="72"/>
      <c r="I656" s="72"/>
      <c r="J656" s="73"/>
      <c r="K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5.75" customHeight="1">
      <c r="A657" s="69"/>
      <c r="B657" s="69"/>
      <c r="C657" s="69"/>
      <c r="D657" s="69"/>
      <c r="E657" s="69"/>
      <c r="F657" s="69"/>
      <c r="G657" s="69"/>
      <c r="H657" s="72"/>
      <c r="I657" s="72"/>
      <c r="J657" s="73"/>
      <c r="K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5.75" customHeight="1">
      <c r="A658" s="69"/>
      <c r="B658" s="69"/>
      <c r="C658" s="69"/>
      <c r="D658" s="69"/>
      <c r="E658" s="69"/>
      <c r="F658" s="69"/>
      <c r="G658" s="69"/>
      <c r="H658" s="72"/>
      <c r="I658" s="72"/>
      <c r="J658" s="73"/>
      <c r="K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5.75" customHeight="1">
      <c r="A659" s="69"/>
      <c r="B659" s="69"/>
      <c r="C659" s="69"/>
      <c r="D659" s="69"/>
      <c r="E659" s="69"/>
      <c r="F659" s="69"/>
      <c r="G659" s="69"/>
      <c r="H659" s="72"/>
      <c r="I659" s="72"/>
      <c r="J659" s="73"/>
      <c r="K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5.75" customHeight="1">
      <c r="A660" s="69"/>
      <c r="B660" s="69"/>
      <c r="C660" s="69"/>
      <c r="D660" s="69"/>
      <c r="E660" s="69"/>
      <c r="F660" s="69"/>
      <c r="G660" s="69"/>
      <c r="H660" s="72"/>
      <c r="I660" s="72"/>
      <c r="J660" s="73"/>
      <c r="K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5.75" customHeight="1">
      <c r="A661" s="69"/>
      <c r="B661" s="69"/>
      <c r="C661" s="69"/>
      <c r="D661" s="69"/>
      <c r="E661" s="69"/>
      <c r="F661" s="69"/>
      <c r="G661" s="69"/>
      <c r="H661" s="72"/>
      <c r="I661" s="72"/>
      <c r="J661" s="73"/>
      <c r="K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5.75" customHeight="1">
      <c r="A662" s="69"/>
      <c r="B662" s="69"/>
      <c r="C662" s="69"/>
      <c r="D662" s="69"/>
      <c r="E662" s="69"/>
      <c r="F662" s="69"/>
      <c r="G662" s="69"/>
      <c r="H662" s="72"/>
      <c r="I662" s="72"/>
      <c r="J662" s="73"/>
      <c r="K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5.75" customHeight="1">
      <c r="A663" s="69"/>
      <c r="B663" s="69"/>
      <c r="C663" s="69"/>
      <c r="D663" s="69"/>
      <c r="E663" s="69"/>
      <c r="F663" s="69"/>
      <c r="G663" s="69"/>
      <c r="H663" s="72"/>
      <c r="I663" s="72"/>
      <c r="J663" s="73"/>
      <c r="K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5.75" customHeight="1">
      <c r="A664" s="69"/>
      <c r="B664" s="69"/>
      <c r="C664" s="69"/>
      <c r="D664" s="69"/>
      <c r="E664" s="69"/>
      <c r="F664" s="69"/>
      <c r="G664" s="69"/>
      <c r="H664" s="72"/>
      <c r="I664" s="72"/>
      <c r="J664" s="73"/>
      <c r="K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5.75" customHeight="1">
      <c r="A665" s="69"/>
      <c r="B665" s="69"/>
      <c r="C665" s="69"/>
      <c r="D665" s="69"/>
      <c r="E665" s="69"/>
      <c r="F665" s="69"/>
      <c r="G665" s="69"/>
      <c r="H665" s="72"/>
      <c r="I665" s="72"/>
      <c r="J665" s="73"/>
      <c r="K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5.75" customHeight="1">
      <c r="A666" s="69"/>
      <c r="B666" s="69"/>
      <c r="C666" s="69"/>
      <c r="D666" s="69"/>
      <c r="E666" s="69"/>
      <c r="F666" s="69"/>
      <c r="G666" s="69"/>
      <c r="H666" s="72"/>
      <c r="I666" s="72"/>
      <c r="J666" s="73"/>
      <c r="K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5.75" customHeight="1">
      <c r="A667" s="69"/>
      <c r="B667" s="69"/>
      <c r="C667" s="69"/>
      <c r="D667" s="69"/>
      <c r="E667" s="69"/>
      <c r="F667" s="69"/>
      <c r="G667" s="69"/>
      <c r="H667" s="72"/>
      <c r="I667" s="72"/>
      <c r="J667" s="73"/>
      <c r="K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5.75" customHeight="1">
      <c r="A668" s="69"/>
      <c r="B668" s="69"/>
      <c r="C668" s="69"/>
      <c r="D668" s="69"/>
      <c r="E668" s="69"/>
      <c r="F668" s="69"/>
      <c r="G668" s="69"/>
      <c r="H668" s="72"/>
      <c r="I668" s="72"/>
      <c r="J668" s="73"/>
      <c r="K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5.75" customHeight="1">
      <c r="A669" s="69"/>
      <c r="B669" s="69"/>
      <c r="C669" s="69"/>
      <c r="D669" s="69"/>
      <c r="E669" s="69"/>
      <c r="F669" s="69"/>
      <c r="G669" s="69"/>
      <c r="H669" s="72"/>
      <c r="I669" s="72"/>
      <c r="J669" s="73"/>
      <c r="K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5.75" customHeight="1">
      <c r="A670" s="69"/>
      <c r="B670" s="69"/>
      <c r="C670" s="69"/>
      <c r="D670" s="69"/>
      <c r="E670" s="69"/>
      <c r="F670" s="69"/>
      <c r="G670" s="69"/>
      <c r="H670" s="72"/>
      <c r="I670" s="72"/>
      <c r="J670" s="73"/>
      <c r="K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5.75" customHeight="1">
      <c r="A671" s="69"/>
      <c r="B671" s="69"/>
      <c r="C671" s="69"/>
      <c r="D671" s="69"/>
      <c r="E671" s="69"/>
      <c r="F671" s="69"/>
      <c r="G671" s="69"/>
      <c r="H671" s="72"/>
      <c r="I671" s="72"/>
      <c r="J671" s="73"/>
      <c r="K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5.75" customHeight="1">
      <c r="A672" s="69"/>
      <c r="B672" s="69"/>
      <c r="C672" s="69"/>
      <c r="D672" s="69"/>
      <c r="E672" s="69"/>
      <c r="F672" s="69"/>
      <c r="G672" s="69"/>
      <c r="H672" s="72"/>
      <c r="I672" s="72"/>
      <c r="J672" s="73"/>
      <c r="K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5.75" customHeight="1">
      <c r="A673" s="69"/>
      <c r="B673" s="69"/>
      <c r="C673" s="69"/>
      <c r="D673" s="69"/>
      <c r="E673" s="69"/>
      <c r="F673" s="69"/>
      <c r="G673" s="69"/>
      <c r="H673" s="72"/>
      <c r="I673" s="72"/>
      <c r="J673" s="73"/>
      <c r="K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5.75" customHeight="1">
      <c r="A674" s="69"/>
      <c r="B674" s="69"/>
      <c r="C674" s="69"/>
      <c r="D674" s="69"/>
      <c r="E674" s="69"/>
      <c r="F674" s="69"/>
      <c r="G674" s="69"/>
      <c r="H674" s="72"/>
      <c r="I674" s="72"/>
      <c r="J674" s="73"/>
      <c r="K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5.75" customHeight="1">
      <c r="A675" s="69"/>
      <c r="B675" s="69"/>
      <c r="C675" s="69"/>
      <c r="D675" s="69"/>
      <c r="E675" s="69"/>
      <c r="F675" s="69"/>
      <c r="G675" s="69"/>
      <c r="H675" s="72"/>
      <c r="I675" s="72"/>
      <c r="J675" s="73"/>
      <c r="K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5.75" customHeight="1">
      <c r="A676" s="69"/>
      <c r="B676" s="69"/>
      <c r="C676" s="69"/>
      <c r="D676" s="69"/>
      <c r="E676" s="69"/>
      <c r="F676" s="69"/>
      <c r="G676" s="69"/>
      <c r="H676" s="72"/>
      <c r="I676" s="72"/>
      <c r="J676" s="73"/>
      <c r="K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5.75" customHeight="1">
      <c r="A677" s="69"/>
      <c r="B677" s="69"/>
      <c r="C677" s="69"/>
      <c r="D677" s="69"/>
      <c r="E677" s="69"/>
      <c r="F677" s="69"/>
      <c r="G677" s="69"/>
      <c r="H677" s="72"/>
      <c r="I677" s="72"/>
      <c r="J677" s="73"/>
      <c r="K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5.75" customHeight="1">
      <c r="A678" s="69"/>
      <c r="B678" s="69"/>
      <c r="C678" s="69"/>
      <c r="D678" s="69"/>
      <c r="E678" s="69"/>
      <c r="F678" s="69"/>
      <c r="G678" s="69"/>
      <c r="H678" s="72"/>
      <c r="I678" s="72"/>
      <c r="J678" s="73"/>
      <c r="K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5.75" customHeight="1">
      <c r="A679" s="69"/>
      <c r="B679" s="69"/>
      <c r="C679" s="69"/>
      <c r="D679" s="69"/>
      <c r="E679" s="69"/>
      <c r="F679" s="69"/>
      <c r="G679" s="69"/>
      <c r="H679" s="72"/>
      <c r="I679" s="72"/>
      <c r="J679" s="73"/>
      <c r="K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5.75" customHeight="1">
      <c r="A680" s="69"/>
      <c r="B680" s="69"/>
      <c r="C680" s="69"/>
      <c r="D680" s="69"/>
      <c r="E680" s="69"/>
      <c r="F680" s="69"/>
      <c r="G680" s="69"/>
      <c r="H680" s="72"/>
      <c r="I680" s="72"/>
      <c r="J680" s="73"/>
      <c r="K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5.75" customHeight="1">
      <c r="A681" s="69"/>
      <c r="B681" s="69"/>
      <c r="C681" s="69"/>
      <c r="D681" s="69"/>
      <c r="E681" s="69"/>
      <c r="F681" s="69"/>
      <c r="G681" s="69"/>
      <c r="H681" s="72"/>
      <c r="I681" s="72"/>
      <c r="J681" s="73"/>
      <c r="K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5.75" customHeight="1">
      <c r="A682" s="69"/>
      <c r="B682" s="69"/>
      <c r="C682" s="69"/>
      <c r="D682" s="69"/>
      <c r="E682" s="69"/>
      <c r="F682" s="69"/>
      <c r="G682" s="69"/>
      <c r="H682" s="72"/>
      <c r="I682" s="72"/>
      <c r="J682" s="73"/>
      <c r="K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5.75" customHeight="1">
      <c r="A683" s="69"/>
      <c r="B683" s="69"/>
      <c r="C683" s="69"/>
      <c r="D683" s="69"/>
      <c r="E683" s="69"/>
      <c r="F683" s="69"/>
      <c r="G683" s="69"/>
      <c r="H683" s="72"/>
      <c r="I683" s="72"/>
      <c r="J683" s="73"/>
      <c r="K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5.75" customHeight="1">
      <c r="A684" s="69"/>
      <c r="B684" s="69"/>
      <c r="C684" s="69"/>
      <c r="D684" s="69"/>
      <c r="E684" s="69"/>
      <c r="F684" s="69"/>
      <c r="G684" s="69"/>
      <c r="H684" s="72"/>
      <c r="I684" s="72"/>
      <c r="J684" s="73"/>
      <c r="K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5.75" customHeight="1">
      <c r="A685" s="69"/>
      <c r="B685" s="69"/>
      <c r="C685" s="69"/>
      <c r="D685" s="69"/>
      <c r="E685" s="69"/>
      <c r="F685" s="69"/>
      <c r="G685" s="69"/>
      <c r="H685" s="72"/>
      <c r="I685" s="72"/>
      <c r="J685" s="73"/>
      <c r="K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5.75" customHeight="1">
      <c r="A686" s="69"/>
      <c r="B686" s="69"/>
      <c r="C686" s="69"/>
      <c r="D686" s="69"/>
      <c r="E686" s="69"/>
      <c r="F686" s="69"/>
      <c r="G686" s="69"/>
      <c r="H686" s="72"/>
      <c r="I686" s="72"/>
      <c r="J686" s="73"/>
      <c r="K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5.75" customHeight="1">
      <c r="A687" s="69"/>
      <c r="B687" s="69"/>
      <c r="C687" s="69"/>
      <c r="D687" s="69"/>
      <c r="E687" s="69"/>
      <c r="F687" s="69"/>
      <c r="G687" s="69"/>
      <c r="H687" s="72"/>
      <c r="I687" s="72"/>
      <c r="J687" s="73"/>
      <c r="K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5.75" customHeight="1">
      <c r="A688" s="69"/>
      <c r="B688" s="69"/>
      <c r="C688" s="69"/>
      <c r="D688" s="69"/>
      <c r="E688" s="69"/>
      <c r="F688" s="69"/>
      <c r="G688" s="69"/>
      <c r="H688" s="72"/>
      <c r="I688" s="72"/>
      <c r="J688" s="73"/>
      <c r="K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5.75" customHeight="1">
      <c r="A689" s="69"/>
      <c r="B689" s="69"/>
      <c r="C689" s="69"/>
      <c r="D689" s="69"/>
      <c r="E689" s="69"/>
      <c r="F689" s="69"/>
      <c r="G689" s="69"/>
      <c r="H689" s="72"/>
      <c r="I689" s="72"/>
      <c r="J689" s="73"/>
      <c r="K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5.75" customHeight="1">
      <c r="A690" s="69"/>
      <c r="B690" s="69"/>
      <c r="C690" s="69"/>
      <c r="D690" s="69"/>
      <c r="E690" s="69"/>
      <c r="F690" s="69"/>
      <c r="G690" s="69"/>
      <c r="H690" s="72"/>
      <c r="I690" s="72"/>
      <c r="J690" s="73"/>
      <c r="K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5.75" customHeight="1">
      <c r="A691" s="69"/>
      <c r="B691" s="69"/>
      <c r="C691" s="69"/>
      <c r="D691" s="69"/>
      <c r="E691" s="69"/>
      <c r="F691" s="69"/>
      <c r="G691" s="69"/>
      <c r="H691" s="72"/>
      <c r="I691" s="72"/>
      <c r="J691" s="73"/>
      <c r="K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5.75" customHeight="1">
      <c r="A692" s="69"/>
      <c r="B692" s="69"/>
      <c r="C692" s="69"/>
      <c r="D692" s="69"/>
      <c r="E692" s="69"/>
      <c r="F692" s="69"/>
      <c r="G692" s="69"/>
      <c r="H692" s="72"/>
      <c r="I692" s="72"/>
      <c r="J692" s="73"/>
      <c r="K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5.75" customHeight="1">
      <c r="A693" s="69"/>
      <c r="B693" s="69"/>
      <c r="C693" s="69"/>
      <c r="D693" s="69"/>
      <c r="E693" s="69"/>
      <c r="F693" s="69"/>
      <c r="G693" s="69"/>
      <c r="H693" s="72"/>
      <c r="I693" s="72"/>
      <c r="J693" s="73"/>
      <c r="K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5.75" customHeight="1">
      <c r="A694" s="69"/>
      <c r="B694" s="69"/>
      <c r="C694" s="69"/>
      <c r="D694" s="69"/>
      <c r="E694" s="69"/>
      <c r="F694" s="69"/>
      <c r="G694" s="69"/>
      <c r="H694" s="72"/>
      <c r="I694" s="72"/>
      <c r="J694" s="73"/>
      <c r="K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5.75" customHeight="1">
      <c r="A695" s="69"/>
      <c r="B695" s="69"/>
      <c r="C695" s="69"/>
      <c r="D695" s="69"/>
      <c r="E695" s="69"/>
      <c r="F695" s="69"/>
      <c r="G695" s="69"/>
      <c r="H695" s="72"/>
      <c r="I695" s="72"/>
      <c r="J695" s="73"/>
      <c r="K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5.75" customHeight="1">
      <c r="A696" s="69"/>
      <c r="B696" s="69"/>
      <c r="C696" s="69"/>
      <c r="D696" s="69"/>
      <c r="E696" s="69"/>
      <c r="F696" s="69"/>
      <c r="G696" s="69"/>
      <c r="H696" s="72"/>
      <c r="I696" s="72"/>
      <c r="J696" s="73"/>
      <c r="K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5.75" customHeight="1">
      <c r="A697" s="69"/>
      <c r="B697" s="69"/>
      <c r="C697" s="69"/>
      <c r="D697" s="69"/>
      <c r="E697" s="69"/>
      <c r="F697" s="69"/>
      <c r="G697" s="69"/>
      <c r="H697" s="72"/>
      <c r="I697" s="72"/>
      <c r="J697" s="73"/>
      <c r="K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5.75" customHeight="1">
      <c r="A698" s="69"/>
      <c r="B698" s="69"/>
      <c r="C698" s="69"/>
      <c r="D698" s="69"/>
      <c r="E698" s="69"/>
      <c r="F698" s="69"/>
      <c r="G698" s="69"/>
      <c r="H698" s="72"/>
      <c r="I698" s="72"/>
      <c r="J698" s="73"/>
      <c r="K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5.75" customHeight="1">
      <c r="A699" s="69"/>
      <c r="B699" s="69"/>
      <c r="C699" s="69"/>
      <c r="D699" s="69"/>
      <c r="E699" s="69"/>
      <c r="F699" s="69"/>
      <c r="G699" s="69"/>
      <c r="H699" s="72"/>
      <c r="I699" s="72"/>
      <c r="J699" s="73"/>
      <c r="K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5.75" customHeight="1">
      <c r="A700" s="69"/>
      <c r="B700" s="69"/>
      <c r="C700" s="69"/>
      <c r="D700" s="69"/>
      <c r="E700" s="69"/>
      <c r="F700" s="69"/>
      <c r="G700" s="69"/>
      <c r="H700" s="72"/>
      <c r="I700" s="72"/>
      <c r="J700" s="73"/>
      <c r="K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5.75" customHeight="1">
      <c r="A701" s="69"/>
      <c r="B701" s="69"/>
      <c r="C701" s="69"/>
      <c r="D701" s="69"/>
      <c r="E701" s="69"/>
      <c r="F701" s="69"/>
      <c r="G701" s="69"/>
      <c r="H701" s="72"/>
      <c r="I701" s="72"/>
      <c r="J701" s="73"/>
      <c r="K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5.75" customHeight="1">
      <c r="A702" s="69"/>
      <c r="B702" s="69"/>
      <c r="C702" s="69"/>
      <c r="D702" s="69"/>
      <c r="E702" s="69"/>
      <c r="F702" s="69"/>
      <c r="G702" s="69"/>
      <c r="H702" s="72"/>
      <c r="I702" s="72"/>
      <c r="J702" s="73"/>
      <c r="K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5.75" customHeight="1">
      <c r="A703" s="69"/>
      <c r="B703" s="69"/>
      <c r="C703" s="69"/>
      <c r="D703" s="69"/>
      <c r="E703" s="69"/>
      <c r="F703" s="69"/>
      <c r="G703" s="69"/>
      <c r="H703" s="72"/>
      <c r="I703" s="72"/>
      <c r="J703" s="73"/>
      <c r="K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5.75" customHeight="1">
      <c r="A704" s="69"/>
      <c r="B704" s="69"/>
      <c r="C704" s="69"/>
      <c r="D704" s="69"/>
      <c r="E704" s="69"/>
      <c r="F704" s="69"/>
      <c r="G704" s="69"/>
      <c r="H704" s="72"/>
      <c r="I704" s="72"/>
      <c r="J704" s="73"/>
      <c r="K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5.75" customHeight="1">
      <c r="A705" s="69"/>
      <c r="B705" s="69"/>
      <c r="C705" s="69"/>
      <c r="D705" s="69"/>
      <c r="E705" s="69"/>
      <c r="F705" s="69"/>
      <c r="G705" s="69"/>
      <c r="H705" s="72"/>
      <c r="I705" s="72"/>
      <c r="J705" s="73"/>
      <c r="K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5.75" customHeight="1">
      <c r="A706" s="69"/>
      <c r="B706" s="69"/>
      <c r="C706" s="69"/>
      <c r="D706" s="69"/>
      <c r="E706" s="69"/>
      <c r="F706" s="69"/>
      <c r="G706" s="69"/>
      <c r="H706" s="72"/>
      <c r="I706" s="72"/>
      <c r="J706" s="73"/>
      <c r="K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5.75" customHeight="1">
      <c r="A707" s="69"/>
      <c r="B707" s="69"/>
      <c r="C707" s="69"/>
      <c r="D707" s="69"/>
      <c r="E707" s="69"/>
      <c r="F707" s="69"/>
      <c r="G707" s="69"/>
      <c r="H707" s="72"/>
      <c r="I707" s="72"/>
      <c r="J707" s="73"/>
      <c r="K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5.75" customHeight="1">
      <c r="A708" s="69"/>
      <c r="B708" s="69"/>
      <c r="C708" s="69"/>
      <c r="D708" s="69"/>
      <c r="E708" s="69"/>
      <c r="F708" s="69"/>
      <c r="G708" s="69"/>
      <c r="H708" s="72"/>
      <c r="I708" s="72"/>
      <c r="J708" s="73"/>
      <c r="K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5.75" customHeight="1">
      <c r="A709" s="69"/>
      <c r="B709" s="69"/>
      <c r="C709" s="69"/>
      <c r="D709" s="69"/>
      <c r="E709" s="69"/>
      <c r="F709" s="69"/>
      <c r="G709" s="69"/>
      <c r="H709" s="72"/>
      <c r="I709" s="72"/>
      <c r="J709" s="73"/>
      <c r="K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5.75" customHeight="1">
      <c r="A710" s="69"/>
      <c r="B710" s="69"/>
      <c r="C710" s="69"/>
      <c r="D710" s="69"/>
      <c r="E710" s="69"/>
      <c r="F710" s="69"/>
      <c r="G710" s="69"/>
      <c r="H710" s="72"/>
      <c r="I710" s="72"/>
      <c r="J710" s="73"/>
      <c r="K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5.75" customHeight="1">
      <c r="A711" s="69"/>
      <c r="B711" s="69"/>
      <c r="C711" s="69"/>
      <c r="D711" s="69"/>
      <c r="E711" s="69"/>
      <c r="F711" s="69"/>
      <c r="G711" s="69"/>
      <c r="H711" s="72"/>
      <c r="I711" s="72"/>
      <c r="J711" s="73"/>
      <c r="K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5.75" customHeight="1">
      <c r="A712" s="69"/>
      <c r="B712" s="69"/>
      <c r="C712" s="69"/>
      <c r="D712" s="69"/>
      <c r="E712" s="69"/>
      <c r="F712" s="69"/>
      <c r="G712" s="69"/>
      <c r="H712" s="72"/>
      <c r="I712" s="72"/>
      <c r="J712" s="73"/>
      <c r="K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5.75" customHeight="1">
      <c r="A713" s="69"/>
      <c r="B713" s="69"/>
      <c r="C713" s="69"/>
      <c r="D713" s="69"/>
      <c r="E713" s="69"/>
      <c r="F713" s="69"/>
      <c r="G713" s="69"/>
      <c r="H713" s="72"/>
      <c r="I713" s="72"/>
      <c r="J713" s="73"/>
      <c r="K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5.75" customHeight="1">
      <c r="A714" s="69"/>
      <c r="B714" s="69"/>
      <c r="C714" s="69"/>
      <c r="D714" s="69"/>
      <c r="E714" s="69"/>
      <c r="F714" s="69"/>
      <c r="G714" s="69"/>
      <c r="H714" s="72"/>
      <c r="I714" s="72"/>
      <c r="J714" s="73"/>
      <c r="K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5.75" customHeight="1">
      <c r="A715" s="69"/>
      <c r="B715" s="69"/>
      <c r="C715" s="69"/>
      <c r="D715" s="69"/>
      <c r="E715" s="69"/>
      <c r="F715" s="69"/>
      <c r="G715" s="69"/>
      <c r="H715" s="72"/>
      <c r="I715" s="72"/>
      <c r="J715" s="73"/>
      <c r="K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5.75" customHeight="1">
      <c r="A716" s="69"/>
      <c r="B716" s="69"/>
      <c r="C716" s="69"/>
      <c r="D716" s="69"/>
      <c r="E716" s="69"/>
      <c r="F716" s="69"/>
      <c r="G716" s="69"/>
      <c r="H716" s="72"/>
      <c r="I716" s="72"/>
      <c r="J716" s="73"/>
      <c r="K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5.75" customHeight="1">
      <c r="A717" s="69"/>
      <c r="B717" s="69"/>
      <c r="C717" s="69"/>
      <c r="D717" s="69"/>
      <c r="E717" s="69"/>
      <c r="F717" s="69"/>
      <c r="G717" s="69"/>
      <c r="H717" s="72"/>
      <c r="I717" s="72"/>
      <c r="J717" s="73"/>
      <c r="K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5.75" customHeight="1">
      <c r="A718" s="69"/>
      <c r="B718" s="69"/>
      <c r="C718" s="69"/>
      <c r="D718" s="69"/>
      <c r="E718" s="69"/>
      <c r="F718" s="69"/>
      <c r="G718" s="69"/>
      <c r="H718" s="72"/>
      <c r="I718" s="72"/>
      <c r="J718" s="73"/>
      <c r="K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5.75" customHeight="1">
      <c r="A719" s="69"/>
      <c r="B719" s="69"/>
      <c r="C719" s="69"/>
      <c r="D719" s="69"/>
      <c r="E719" s="69"/>
      <c r="F719" s="69"/>
      <c r="G719" s="69"/>
      <c r="H719" s="72"/>
      <c r="I719" s="72"/>
      <c r="J719" s="73"/>
      <c r="K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5.75" customHeight="1">
      <c r="A720" s="69"/>
      <c r="B720" s="69"/>
      <c r="C720" s="69"/>
      <c r="D720" s="69"/>
      <c r="E720" s="69"/>
      <c r="F720" s="69"/>
      <c r="G720" s="69"/>
      <c r="H720" s="72"/>
      <c r="I720" s="72"/>
      <c r="J720" s="73"/>
      <c r="K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5.75" customHeight="1">
      <c r="A721" s="69"/>
      <c r="B721" s="69"/>
      <c r="C721" s="69"/>
      <c r="D721" s="69"/>
      <c r="E721" s="69"/>
      <c r="F721" s="69"/>
      <c r="G721" s="69"/>
      <c r="H721" s="72"/>
      <c r="I721" s="72"/>
      <c r="J721" s="73"/>
      <c r="K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5.75" customHeight="1">
      <c r="A722" s="69"/>
      <c r="B722" s="69"/>
      <c r="C722" s="69"/>
      <c r="D722" s="69"/>
      <c r="E722" s="69"/>
      <c r="F722" s="69"/>
      <c r="G722" s="69"/>
      <c r="H722" s="72"/>
      <c r="I722" s="72"/>
      <c r="J722" s="73"/>
      <c r="K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5.75" customHeight="1">
      <c r="A723" s="69"/>
      <c r="B723" s="69"/>
      <c r="C723" s="69"/>
      <c r="D723" s="69"/>
      <c r="E723" s="69"/>
      <c r="F723" s="69"/>
      <c r="G723" s="69"/>
      <c r="H723" s="72"/>
      <c r="I723" s="72"/>
      <c r="J723" s="73"/>
      <c r="K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5.75" customHeight="1">
      <c r="A724" s="69"/>
      <c r="B724" s="69"/>
      <c r="C724" s="69"/>
      <c r="D724" s="69"/>
      <c r="E724" s="69"/>
      <c r="F724" s="69"/>
      <c r="G724" s="69"/>
      <c r="H724" s="72"/>
      <c r="I724" s="72"/>
      <c r="J724" s="73"/>
      <c r="K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5.75" customHeight="1">
      <c r="A725" s="69"/>
      <c r="B725" s="69"/>
      <c r="C725" s="69"/>
      <c r="D725" s="69"/>
      <c r="E725" s="69"/>
      <c r="F725" s="69"/>
      <c r="G725" s="69"/>
      <c r="H725" s="72"/>
      <c r="I725" s="72"/>
      <c r="J725" s="73"/>
      <c r="K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5.75" customHeight="1">
      <c r="A726" s="69"/>
      <c r="B726" s="69"/>
      <c r="C726" s="69"/>
      <c r="D726" s="69"/>
      <c r="E726" s="69"/>
      <c r="F726" s="69"/>
      <c r="G726" s="69"/>
      <c r="H726" s="72"/>
      <c r="I726" s="72"/>
      <c r="J726" s="73"/>
      <c r="K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5.75" customHeight="1">
      <c r="A727" s="69"/>
      <c r="B727" s="69"/>
      <c r="C727" s="69"/>
      <c r="D727" s="69"/>
      <c r="E727" s="69"/>
      <c r="F727" s="69"/>
      <c r="G727" s="69"/>
      <c r="H727" s="72"/>
      <c r="I727" s="72"/>
      <c r="J727" s="73"/>
      <c r="K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5.75" customHeight="1">
      <c r="A728" s="69"/>
      <c r="B728" s="69"/>
      <c r="C728" s="69"/>
      <c r="D728" s="69"/>
      <c r="E728" s="69"/>
      <c r="F728" s="69"/>
      <c r="G728" s="69"/>
      <c r="H728" s="72"/>
      <c r="I728" s="72"/>
      <c r="J728" s="73"/>
      <c r="K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5.75" customHeight="1">
      <c r="A729" s="69"/>
      <c r="B729" s="69"/>
      <c r="C729" s="69"/>
      <c r="D729" s="69"/>
      <c r="E729" s="69"/>
      <c r="F729" s="69"/>
      <c r="G729" s="69"/>
      <c r="H729" s="72"/>
      <c r="I729" s="72"/>
      <c r="J729" s="73"/>
      <c r="K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5.75" customHeight="1">
      <c r="A730" s="69"/>
      <c r="B730" s="69"/>
      <c r="C730" s="69"/>
      <c r="D730" s="69"/>
      <c r="E730" s="69"/>
      <c r="F730" s="69"/>
      <c r="G730" s="69"/>
      <c r="H730" s="72"/>
      <c r="I730" s="72"/>
      <c r="J730" s="73"/>
      <c r="K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5.75" customHeight="1">
      <c r="A731" s="69"/>
      <c r="B731" s="69"/>
      <c r="C731" s="69"/>
      <c r="D731" s="69"/>
      <c r="E731" s="69"/>
      <c r="F731" s="69"/>
      <c r="G731" s="69"/>
      <c r="H731" s="72"/>
      <c r="I731" s="72"/>
      <c r="J731" s="73"/>
      <c r="K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5.75" customHeight="1">
      <c r="A732" s="69"/>
      <c r="B732" s="69"/>
      <c r="C732" s="69"/>
      <c r="D732" s="69"/>
      <c r="E732" s="69"/>
      <c r="F732" s="69"/>
      <c r="G732" s="69"/>
      <c r="H732" s="72"/>
      <c r="I732" s="72"/>
      <c r="J732" s="73"/>
      <c r="K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5.75" customHeight="1">
      <c r="A733" s="69"/>
      <c r="B733" s="69"/>
      <c r="C733" s="69"/>
      <c r="D733" s="69"/>
      <c r="E733" s="69"/>
      <c r="F733" s="69"/>
      <c r="G733" s="69"/>
      <c r="H733" s="72"/>
      <c r="I733" s="72"/>
      <c r="J733" s="73"/>
      <c r="K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5.75" customHeight="1">
      <c r="A734" s="69"/>
      <c r="B734" s="69"/>
      <c r="C734" s="69"/>
      <c r="D734" s="69"/>
      <c r="E734" s="69"/>
      <c r="F734" s="69"/>
      <c r="G734" s="69"/>
      <c r="H734" s="72"/>
      <c r="I734" s="72"/>
      <c r="J734" s="73"/>
      <c r="K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5.75" customHeight="1">
      <c r="A735" s="69"/>
      <c r="B735" s="69"/>
      <c r="C735" s="69"/>
      <c r="D735" s="69"/>
      <c r="E735" s="69"/>
      <c r="F735" s="69"/>
      <c r="G735" s="69"/>
      <c r="H735" s="72"/>
      <c r="I735" s="72"/>
      <c r="J735" s="73"/>
      <c r="K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5.75" customHeight="1">
      <c r="A736" s="69"/>
      <c r="B736" s="69"/>
      <c r="C736" s="69"/>
      <c r="D736" s="69"/>
      <c r="E736" s="69"/>
      <c r="F736" s="69"/>
      <c r="G736" s="69"/>
      <c r="H736" s="72"/>
      <c r="I736" s="72"/>
      <c r="J736" s="73"/>
      <c r="K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5.75" customHeight="1">
      <c r="A737" s="69"/>
      <c r="B737" s="69"/>
      <c r="C737" s="69"/>
      <c r="D737" s="69"/>
      <c r="E737" s="69"/>
      <c r="F737" s="69"/>
      <c r="G737" s="69"/>
      <c r="H737" s="72"/>
      <c r="I737" s="72"/>
      <c r="J737" s="73"/>
      <c r="K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5.75" customHeight="1">
      <c r="A738" s="69"/>
      <c r="B738" s="69"/>
      <c r="C738" s="69"/>
      <c r="D738" s="69"/>
      <c r="E738" s="69"/>
      <c r="F738" s="69"/>
      <c r="G738" s="69"/>
      <c r="H738" s="72"/>
      <c r="I738" s="72"/>
      <c r="J738" s="73"/>
      <c r="K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5.75" customHeight="1">
      <c r="A739" s="69"/>
      <c r="B739" s="69"/>
      <c r="C739" s="69"/>
      <c r="D739" s="69"/>
      <c r="E739" s="69"/>
      <c r="F739" s="69"/>
      <c r="G739" s="69"/>
      <c r="H739" s="72"/>
      <c r="I739" s="72"/>
      <c r="J739" s="73"/>
      <c r="K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5.75" customHeight="1">
      <c r="A740" s="69"/>
      <c r="B740" s="69"/>
      <c r="C740" s="69"/>
      <c r="D740" s="69"/>
      <c r="E740" s="69"/>
      <c r="F740" s="69"/>
      <c r="G740" s="69"/>
      <c r="H740" s="72"/>
      <c r="I740" s="72"/>
      <c r="J740" s="73"/>
      <c r="K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5.75" customHeight="1">
      <c r="A741" s="69"/>
      <c r="B741" s="69"/>
      <c r="C741" s="69"/>
      <c r="D741" s="69"/>
      <c r="E741" s="69"/>
      <c r="F741" s="69"/>
      <c r="G741" s="69"/>
      <c r="H741" s="72"/>
      <c r="I741" s="72"/>
      <c r="J741" s="73"/>
      <c r="K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5.75" customHeight="1">
      <c r="A742" s="69"/>
      <c r="B742" s="69"/>
      <c r="C742" s="69"/>
      <c r="D742" s="69"/>
      <c r="E742" s="69"/>
      <c r="F742" s="69"/>
      <c r="G742" s="69"/>
      <c r="H742" s="72"/>
      <c r="I742" s="72"/>
      <c r="J742" s="73"/>
      <c r="K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5.75" customHeight="1">
      <c r="A743" s="69"/>
      <c r="B743" s="69"/>
      <c r="C743" s="69"/>
      <c r="D743" s="69"/>
      <c r="E743" s="69"/>
      <c r="F743" s="69"/>
      <c r="G743" s="69"/>
      <c r="H743" s="72"/>
      <c r="I743" s="72"/>
      <c r="J743" s="73"/>
      <c r="K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5.75" customHeight="1">
      <c r="A744" s="69"/>
      <c r="B744" s="69"/>
      <c r="C744" s="69"/>
      <c r="D744" s="69"/>
      <c r="E744" s="69"/>
      <c r="F744" s="69"/>
      <c r="G744" s="69"/>
      <c r="H744" s="72"/>
      <c r="I744" s="72"/>
      <c r="J744" s="73"/>
      <c r="K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5.75" customHeight="1">
      <c r="A745" s="69"/>
      <c r="B745" s="69"/>
      <c r="C745" s="69"/>
      <c r="D745" s="69"/>
      <c r="E745" s="69"/>
      <c r="F745" s="69"/>
      <c r="G745" s="69"/>
      <c r="H745" s="72"/>
      <c r="I745" s="72"/>
      <c r="J745" s="73"/>
      <c r="K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5.75" customHeight="1">
      <c r="A746" s="69"/>
      <c r="B746" s="69"/>
      <c r="C746" s="69"/>
      <c r="D746" s="69"/>
      <c r="E746" s="69"/>
      <c r="F746" s="69"/>
      <c r="G746" s="69"/>
      <c r="H746" s="72"/>
      <c r="I746" s="72"/>
      <c r="J746" s="73"/>
      <c r="K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5.75" customHeight="1">
      <c r="A747" s="69"/>
      <c r="B747" s="69"/>
      <c r="C747" s="69"/>
      <c r="D747" s="69"/>
      <c r="E747" s="69"/>
      <c r="F747" s="69"/>
      <c r="G747" s="69"/>
      <c r="H747" s="72"/>
      <c r="I747" s="72"/>
      <c r="J747" s="73"/>
      <c r="K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5.75" customHeight="1">
      <c r="A748" s="69"/>
      <c r="B748" s="69"/>
      <c r="C748" s="69"/>
      <c r="D748" s="69"/>
      <c r="E748" s="69"/>
      <c r="F748" s="69"/>
      <c r="G748" s="69"/>
      <c r="H748" s="72"/>
      <c r="I748" s="72"/>
      <c r="J748" s="73"/>
      <c r="K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5.75" customHeight="1">
      <c r="A749" s="69"/>
      <c r="B749" s="69"/>
      <c r="C749" s="69"/>
      <c r="D749" s="69"/>
      <c r="E749" s="69"/>
      <c r="F749" s="69"/>
      <c r="G749" s="69"/>
      <c r="H749" s="72"/>
      <c r="I749" s="72"/>
      <c r="J749" s="73"/>
      <c r="K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5.75" customHeight="1">
      <c r="A750" s="69"/>
      <c r="B750" s="69"/>
      <c r="C750" s="69"/>
      <c r="D750" s="69"/>
      <c r="E750" s="69"/>
      <c r="F750" s="69"/>
      <c r="G750" s="69"/>
      <c r="H750" s="72"/>
      <c r="I750" s="72"/>
      <c r="J750" s="73"/>
      <c r="K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5.75" customHeight="1">
      <c r="A751" s="69"/>
      <c r="B751" s="69"/>
      <c r="C751" s="69"/>
      <c r="D751" s="69"/>
      <c r="E751" s="69"/>
      <c r="F751" s="69"/>
      <c r="G751" s="69"/>
      <c r="H751" s="72"/>
      <c r="I751" s="72"/>
      <c r="J751" s="73"/>
      <c r="K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5.75" customHeight="1">
      <c r="A752" s="69"/>
      <c r="B752" s="69"/>
      <c r="C752" s="69"/>
      <c r="D752" s="69"/>
      <c r="E752" s="69"/>
      <c r="F752" s="69"/>
      <c r="G752" s="69"/>
      <c r="H752" s="72"/>
      <c r="I752" s="72"/>
      <c r="J752" s="73"/>
      <c r="K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5.75" customHeight="1">
      <c r="A753" s="69"/>
      <c r="B753" s="69"/>
      <c r="C753" s="69"/>
      <c r="D753" s="69"/>
      <c r="E753" s="69"/>
      <c r="F753" s="69"/>
      <c r="G753" s="69"/>
      <c r="H753" s="72"/>
      <c r="I753" s="72"/>
      <c r="J753" s="73"/>
      <c r="K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5.75" customHeight="1">
      <c r="A754" s="69"/>
      <c r="B754" s="69"/>
      <c r="C754" s="69"/>
      <c r="D754" s="69"/>
      <c r="E754" s="69"/>
      <c r="F754" s="69"/>
      <c r="G754" s="69"/>
      <c r="H754" s="72"/>
      <c r="I754" s="72"/>
      <c r="J754" s="73"/>
      <c r="K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5.75" customHeight="1">
      <c r="A755" s="69"/>
      <c r="B755" s="69"/>
      <c r="C755" s="69"/>
      <c r="D755" s="69"/>
      <c r="E755" s="69"/>
      <c r="F755" s="69"/>
      <c r="G755" s="69"/>
      <c r="H755" s="72"/>
      <c r="I755" s="72"/>
      <c r="J755" s="73"/>
      <c r="K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5.75" customHeight="1">
      <c r="A756" s="69"/>
      <c r="B756" s="69"/>
      <c r="C756" s="69"/>
      <c r="D756" s="69"/>
      <c r="E756" s="69"/>
      <c r="F756" s="69"/>
      <c r="G756" s="69"/>
      <c r="H756" s="72"/>
      <c r="I756" s="72"/>
      <c r="J756" s="73"/>
      <c r="K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5.75" customHeight="1">
      <c r="A757" s="69"/>
      <c r="B757" s="69"/>
      <c r="C757" s="69"/>
      <c r="D757" s="69"/>
      <c r="E757" s="69"/>
      <c r="F757" s="69"/>
      <c r="G757" s="69"/>
      <c r="H757" s="72"/>
      <c r="I757" s="72"/>
      <c r="J757" s="73"/>
      <c r="K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5.75" customHeight="1">
      <c r="A758" s="69"/>
      <c r="B758" s="69"/>
      <c r="C758" s="69"/>
      <c r="D758" s="69"/>
      <c r="E758" s="69"/>
      <c r="F758" s="69"/>
      <c r="G758" s="69"/>
      <c r="H758" s="72"/>
      <c r="I758" s="72"/>
      <c r="J758" s="73"/>
      <c r="K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5.75" customHeight="1">
      <c r="A759" s="69"/>
      <c r="B759" s="69"/>
      <c r="C759" s="69"/>
      <c r="D759" s="69"/>
      <c r="E759" s="69"/>
      <c r="F759" s="69"/>
      <c r="G759" s="69"/>
      <c r="H759" s="72"/>
      <c r="I759" s="72"/>
      <c r="J759" s="73"/>
      <c r="K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5.75" customHeight="1">
      <c r="A760" s="69"/>
      <c r="B760" s="69"/>
      <c r="C760" s="69"/>
      <c r="D760" s="69"/>
      <c r="E760" s="69"/>
      <c r="F760" s="69"/>
      <c r="G760" s="69"/>
      <c r="H760" s="72"/>
      <c r="I760" s="72"/>
      <c r="J760" s="73"/>
      <c r="K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5.75" customHeight="1">
      <c r="A761" s="69"/>
      <c r="B761" s="69"/>
      <c r="C761" s="69"/>
      <c r="D761" s="69"/>
      <c r="E761" s="69"/>
      <c r="F761" s="69"/>
      <c r="G761" s="69"/>
      <c r="H761" s="72"/>
      <c r="I761" s="72"/>
      <c r="J761" s="73"/>
      <c r="K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5.75" customHeight="1">
      <c r="A762" s="69"/>
      <c r="B762" s="69"/>
      <c r="C762" s="69"/>
      <c r="D762" s="69"/>
      <c r="E762" s="69"/>
      <c r="F762" s="69"/>
      <c r="G762" s="69"/>
      <c r="H762" s="72"/>
      <c r="I762" s="72"/>
      <c r="J762" s="73"/>
      <c r="K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5.75" customHeight="1">
      <c r="A763" s="69"/>
      <c r="B763" s="69"/>
      <c r="C763" s="69"/>
      <c r="D763" s="69"/>
      <c r="E763" s="69"/>
      <c r="F763" s="69"/>
      <c r="G763" s="69"/>
      <c r="H763" s="72"/>
      <c r="I763" s="72"/>
      <c r="J763" s="73"/>
      <c r="K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5.75" customHeight="1">
      <c r="A764" s="69"/>
      <c r="B764" s="69"/>
      <c r="C764" s="69"/>
      <c r="D764" s="69"/>
      <c r="E764" s="69"/>
      <c r="F764" s="69"/>
      <c r="G764" s="69"/>
      <c r="H764" s="72"/>
      <c r="I764" s="72"/>
      <c r="J764" s="73"/>
      <c r="K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5.75" customHeight="1">
      <c r="A765" s="69"/>
      <c r="B765" s="69"/>
      <c r="C765" s="69"/>
      <c r="D765" s="69"/>
      <c r="E765" s="69"/>
      <c r="F765" s="69"/>
      <c r="G765" s="69"/>
      <c r="H765" s="72"/>
      <c r="I765" s="72"/>
      <c r="J765" s="73"/>
      <c r="K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5.75" customHeight="1">
      <c r="A766" s="69"/>
      <c r="B766" s="69"/>
      <c r="C766" s="69"/>
      <c r="D766" s="69"/>
      <c r="E766" s="69"/>
      <c r="F766" s="69"/>
      <c r="G766" s="69"/>
      <c r="H766" s="72"/>
      <c r="I766" s="72"/>
      <c r="J766" s="73"/>
      <c r="K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5.75" customHeight="1">
      <c r="A767" s="69"/>
      <c r="B767" s="69"/>
      <c r="C767" s="69"/>
      <c r="D767" s="69"/>
      <c r="E767" s="69"/>
      <c r="F767" s="69"/>
      <c r="G767" s="69"/>
      <c r="H767" s="72"/>
      <c r="I767" s="72"/>
      <c r="J767" s="73"/>
      <c r="K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5.75" customHeight="1">
      <c r="A768" s="69"/>
      <c r="B768" s="69"/>
      <c r="C768" s="69"/>
      <c r="D768" s="69"/>
      <c r="E768" s="69"/>
      <c r="F768" s="69"/>
      <c r="G768" s="69"/>
      <c r="H768" s="72"/>
      <c r="I768" s="72"/>
      <c r="J768" s="73"/>
      <c r="K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5.75" customHeight="1">
      <c r="A769" s="69"/>
      <c r="B769" s="69"/>
      <c r="C769" s="69"/>
      <c r="D769" s="69"/>
      <c r="E769" s="69"/>
      <c r="F769" s="69"/>
      <c r="G769" s="69"/>
      <c r="H769" s="72"/>
      <c r="I769" s="72"/>
      <c r="J769" s="73"/>
      <c r="K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5.75" customHeight="1">
      <c r="A770" s="69"/>
      <c r="B770" s="69"/>
      <c r="C770" s="69"/>
      <c r="D770" s="69"/>
      <c r="E770" s="69"/>
      <c r="F770" s="69"/>
      <c r="G770" s="69"/>
      <c r="H770" s="72"/>
      <c r="I770" s="72"/>
      <c r="J770" s="73"/>
      <c r="K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5.75" customHeight="1">
      <c r="A771" s="69"/>
      <c r="B771" s="69"/>
      <c r="C771" s="69"/>
      <c r="D771" s="69"/>
      <c r="E771" s="69"/>
      <c r="F771" s="69"/>
      <c r="G771" s="69"/>
      <c r="H771" s="72"/>
      <c r="I771" s="72"/>
      <c r="J771" s="73"/>
      <c r="K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5.75" customHeight="1">
      <c r="A772" s="69"/>
      <c r="B772" s="69"/>
      <c r="C772" s="69"/>
      <c r="D772" s="69"/>
      <c r="E772" s="69"/>
      <c r="F772" s="69"/>
      <c r="G772" s="69"/>
      <c r="H772" s="72"/>
      <c r="I772" s="72"/>
      <c r="J772" s="73"/>
      <c r="K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5.75" customHeight="1">
      <c r="A773" s="69"/>
      <c r="B773" s="69"/>
      <c r="C773" s="69"/>
      <c r="D773" s="69"/>
      <c r="E773" s="69"/>
      <c r="F773" s="69"/>
      <c r="G773" s="69"/>
      <c r="H773" s="72"/>
      <c r="I773" s="72"/>
      <c r="J773" s="73"/>
      <c r="K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5.75" customHeight="1">
      <c r="A774" s="69"/>
      <c r="B774" s="69"/>
      <c r="C774" s="69"/>
      <c r="D774" s="69"/>
      <c r="E774" s="69"/>
      <c r="F774" s="69"/>
      <c r="G774" s="69"/>
      <c r="H774" s="72"/>
      <c r="I774" s="72"/>
      <c r="J774" s="73"/>
      <c r="K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5.75" customHeight="1">
      <c r="A775" s="69"/>
      <c r="B775" s="69"/>
      <c r="C775" s="69"/>
      <c r="D775" s="69"/>
      <c r="E775" s="69"/>
      <c r="F775" s="69"/>
      <c r="G775" s="69"/>
      <c r="H775" s="72"/>
      <c r="I775" s="72"/>
      <c r="J775" s="73"/>
      <c r="K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5.75" customHeight="1">
      <c r="A776" s="69"/>
      <c r="B776" s="69"/>
      <c r="C776" s="69"/>
      <c r="D776" s="69"/>
      <c r="E776" s="69"/>
      <c r="F776" s="69"/>
      <c r="G776" s="69"/>
      <c r="H776" s="72"/>
      <c r="I776" s="72"/>
      <c r="J776" s="73"/>
      <c r="K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5.75" customHeight="1">
      <c r="A777" s="69"/>
      <c r="B777" s="69"/>
      <c r="C777" s="69"/>
      <c r="D777" s="69"/>
      <c r="E777" s="69"/>
      <c r="F777" s="69"/>
      <c r="G777" s="69"/>
      <c r="H777" s="72"/>
      <c r="I777" s="72"/>
      <c r="J777" s="73"/>
      <c r="K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5.75" customHeight="1">
      <c r="A778" s="69"/>
      <c r="B778" s="69"/>
      <c r="C778" s="69"/>
      <c r="D778" s="69"/>
      <c r="E778" s="69"/>
      <c r="F778" s="69"/>
      <c r="G778" s="69"/>
      <c r="H778" s="72"/>
      <c r="I778" s="72"/>
      <c r="J778" s="73"/>
      <c r="K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5.75" customHeight="1">
      <c r="A779" s="69"/>
      <c r="B779" s="69"/>
      <c r="C779" s="69"/>
      <c r="D779" s="69"/>
      <c r="E779" s="69"/>
      <c r="F779" s="69"/>
      <c r="G779" s="69"/>
      <c r="H779" s="72"/>
      <c r="I779" s="72"/>
      <c r="J779" s="73"/>
      <c r="K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5.75" customHeight="1">
      <c r="A780" s="69"/>
      <c r="B780" s="69"/>
      <c r="C780" s="69"/>
      <c r="D780" s="69"/>
      <c r="E780" s="69"/>
      <c r="F780" s="69"/>
      <c r="G780" s="69"/>
      <c r="H780" s="72"/>
      <c r="I780" s="72"/>
      <c r="J780" s="73"/>
      <c r="K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5.75" customHeight="1">
      <c r="A781" s="69"/>
      <c r="B781" s="69"/>
      <c r="C781" s="69"/>
      <c r="D781" s="69"/>
      <c r="E781" s="69"/>
      <c r="F781" s="69"/>
      <c r="G781" s="69"/>
      <c r="H781" s="72"/>
      <c r="I781" s="72"/>
      <c r="J781" s="73"/>
      <c r="K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5.75" customHeight="1">
      <c r="A782" s="69"/>
      <c r="B782" s="69"/>
      <c r="C782" s="69"/>
      <c r="D782" s="69"/>
      <c r="E782" s="69"/>
      <c r="F782" s="69"/>
      <c r="G782" s="69"/>
      <c r="H782" s="72"/>
      <c r="I782" s="72"/>
      <c r="J782" s="73"/>
      <c r="K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5.75" customHeight="1">
      <c r="A783" s="69"/>
      <c r="B783" s="69"/>
      <c r="C783" s="69"/>
      <c r="D783" s="69"/>
      <c r="E783" s="69"/>
      <c r="F783" s="69"/>
      <c r="G783" s="69"/>
      <c r="H783" s="72"/>
      <c r="I783" s="72"/>
      <c r="J783" s="73"/>
      <c r="K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5.75" customHeight="1">
      <c r="A784" s="69"/>
      <c r="B784" s="69"/>
      <c r="C784" s="69"/>
      <c r="D784" s="69"/>
      <c r="E784" s="69"/>
      <c r="F784" s="69"/>
      <c r="G784" s="69"/>
      <c r="H784" s="72"/>
      <c r="I784" s="72"/>
      <c r="J784" s="73"/>
      <c r="K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5.75" customHeight="1">
      <c r="A785" s="69"/>
      <c r="B785" s="69"/>
      <c r="C785" s="69"/>
      <c r="D785" s="69"/>
      <c r="E785" s="69"/>
      <c r="F785" s="69"/>
      <c r="G785" s="69"/>
      <c r="H785" s="72"/>
      <c r="I785" s="72"/>
      <c r="J785" s="73"/>
      <c r="K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5.75" customHeight="1">
      <c r="A786" s="69"/>
      <c r="B786" s="69"/>
      <c r="C786" s="69"/>
      <c r="D786" s="69"/>
      <c r="E786" s="69"/>
      <c r="F786" s="69"/>
      <c r="G786" s="69"/>
      <c r="H786" s="72"/>
      <c r="I786" s="72"/>
      <c r="J786" s="73"/>
      <c r="K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5.75" customHeight="1">
      <c r="A787" s="69"/>
      <c r="B787" s="69"/>
      <c r="C787" s="69"/>
      <c r="D787" s="69"/>
      <c r="E787" s="69"/>
      <c r="F787" s="69"/>
      <c r="G787" s="69"/>
      <c r="H787" s="72"/>
      <c r="I787" s="72"/>
      <c r="J787" s="73"/>
      <c r="K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5.75" customHeight="1">
      <c r="A788" s="69"/>
      <c r="B788" s="69"/>
      <c r="C788" s="69"/>
      <c r="D788" s="69"/>
      <c r="E788" s="69"/>
      <c r="F788" s="69"/>
      <c r="G788" s="69"/>
      <c r="H788" s="72"/>
      <c r="I788" s="72"/>
      <c r="J788" s="73"/>
      <c r="K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5.75" customHeight="1">
      <c r="A789" s="69"/>
      <c r="B789" s="69"/>
      <c r="C789" s="69"/>
      <c r="D789" s="69"/>
      <c r="E789" s="69"/>
      <c r="F789" s="69"/>
      <c r="G789" s="69"/>
      <c r="H789" s="72"/>
      <c r="I789" s="72"/>
      <c r="J789" s="73"/>
      <c r="K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5.75" customHeight="1">
      <c r="A790" s="69"/>
      <c r="B790" s="69"/>
      <c r="C790" s="69"/>
      <c r="D790" s="69"/>
      <c r="E790" s="69"/>
      <c r="F790" s="69"/>
      <c r="G790" s="69"/>
      <c r="H790" s="72"/>
      <c r="I790" s="72"/>
      <c r="J790" s="73"/>
      <c r="K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5.75" customHeight="1">
      <c r="A791" s="69"/>
      <c r="B791" s="69"/>
      <c r="C791" s="69"/>
      <c r="D791" s="69"/>
      <c r="E791" s="69"/>
      <c r="F791" s="69"/>
      <c r="G791" s="69"/>
      <c r="H791" s="72"/>
      <c r="I791" s="72"/>
      <c r="J791" s="73"/>
      <c r="K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5.75" customHeight="1">
      <c r="A792" s="69"/>
      <c r="B792" s="69"/>
      <c r="C792" s="69"/>
      <c r="D792" s="69"/>
      <c r="E792" s="69"/>
      <c r="F792" s="69"/>
      <c r="G792" s="69"/>
      <c r="H792" s="72"/>
      <c r="I792" s="72"/>
      <c r="J792" s="73"/>
      <c r="K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5.75" customHeight="1">
      <c r="A793" s="69"/>
      <c r="B793" s="69"/>
      <c r="C793" s="69"/>
      <c r="D793" s="69"/>
      <c r="E793" s="69"/>
      <c r="F793" s="69"/>
      <c r="G793" s="69"/>
      <c r="H793" s="72"/>
      <c r="I793" s="72"/>
      <c r="J793" s="73"/>
      <c r="K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5.75" customHeight="1">
      <c r="A794" s="69"/>
      <c r="B794" s="69"/>
      <c r="C794" s="69"/>
      <c r="D794" s="69"/>
      <c r="E794" s="69"/>
      <c r="F794" s="69"/>
      <c r="G794" s="69"/>
      <c r="H794" s="72"/>
      <c r="I794" s="72"/>
      <c r="J794" s="73"/>
      <c r="K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5.75" customHeight="1">
      <c r="A795" s="69"/>
      <c r="B795" s="69"/>
      <c r="C795" s="69"/>
      <c r="D795" s="69"/>
      <c r="E795" s="69"/>
      <c r="F795" s="69"/>
      <c r="G795" s="69"/>
      <c r="H795" s="72"/>
      <c r="I795" s="72"/>
      <c r="J795" s="73"/>
      <c r="K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5.75" customHeight="1">
      <c r="A796" s="69"/>
      <c r="B796" s="69"/>
      <c r="C796" s="69"/>
      <c r="D796" s="69"/>
      <c r="E796" s="69"/>
      <c r="F796" s="69"/>
      <c r="G796" s="69"/>
      <c r="H796" s="72"/>
      <c r="I796" s="72"/>
      <c r="J796" s="73"/>
      <c r="K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5.75" customHeight="1">
      <c r="A797" s="69"/>
      <c r="B797" s="69"/>
      <c r="C797" s="69"/>
      <c r="D797" s="69"/>
      <c r="E797" s="69"/>
      <c r="F797" s="69"/>
      <c r="G797" s="69"/>
      <c r="H797" s="72"/>
      <c r="I797" s="72"/>
      <c r="J797" s="73"/>
      <c r="K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5.75" customHeight="1">
      <c r="A798" s="69"/>
      <c r="B798" s="69"/>
      <c r="C798" s="69"/>
      <c r="D798" s="69"/>
      <c r="E798" s="69"/>
      <c r="F798" s="69"/>
      <c r="G798" s="69"/>
      <c r="H798" s="72"/>
      <c r="I798" s="72"/>
      <c r="J798" s="73"/>
      <c r="K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5.75" customHeight="1">
      <c r="A799" s="69"/>
      <c r="B799" s="69"/>
      <c r="C799" s="69"/>
      <c r="D799" s="69"/>
      <c r="E799" s="69"/>
      <c r="F799" s="69"/>
      <c r="G799" s="69"/>
      <c r="H799" s="72"/>
      <c r="I799" s="72"/>
      <c r="J799" s="73"/>
      <c r="K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5.75" customHeight="1">
      <c r="A800" s="69"/>
      <c r="B800" s="69"/>
      <c r="C800" s="69"/>
      <c r="D800" s="69"/>
      <c r="E800" s="69"/>
      <c r="F800" s="69"/>
      <c r="G800" s="69"/>
      <c r="H800" s="72"/>
      <c r="I800" s="72"/>
      <c r="J800" s="73"/>
      <c r="K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5.75" customHeight="1">
      <c r="A801" s="69"/>
      <c r="B801" s="69"/>
      <c r="C801" s="69"/>
      <c r="D801" s="69"/>
      <c r="E801" s="69"/>
      <c r="F801" s="69"/>
      <c r="G801" s="69"/>
      <c r="H801" s="72"/>
      <c r="I801" s="72"/>
      <c r="J801" s="73"/>
      <c r="K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5.75" customHeight="1">
      <c r="A802" s="69"/>
      <c r="B802" s="69"/>
      <c r="C802" s="69"/>
      <c r="D802" s="69"/>
      <c r="E802" s="69"/>
      <c r="F802" s="69"/>
      <c r="G802" s="69"/>
      <c r="H802" s="72"/>
      <c r="I802" s="72"/>
      <c r="J802" s="73"/>
      <c r="K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5.75" customHeight="1">
      <c r="A803" s="69"/>
      <c r="B803" s="69"/>
      <c r="C803" s="69"/>
      <c r="D803" s="69"/>
      <c r="E803" s="69"/>
      <c r="F803" s="69"/>
      <c r="G803" s="69"/>
      <c r="H803" s="72"/>
      <c r="I803" s="72"/>
      <c r="J803" s="73"/>
      <c r="K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5.75" customHeight="1">
      <c r="A804" s="69"/>
      <c r="B804" s="69"/>
      <c r="C804" s="69"/>
      <c r="D804" s="69"/>
      <c r="E804" s="69"/>
      <c r="F804" s="69"/>
      <c r="G804" s="69"/>
      <c r="H804" s="72"/>
      <c r="I804" s="72"/>
      <c r="J804" s="73"/>
      <c r="K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5.75" customHeight="1">
      <c r="A805" s="69"/>
      <c r="B805" s="69"/>
      <c r="C805" s="69"/>
      <c r="D805" s="69"/>
      <c r="E805" s="69"/>
      <c r="F805" s="69"/>
      <c r="G805" s="69"/>
      <c r="H805" s="72"/>
      <c r="I805" s="72"/>
      <c r="J805" s="73"/>
      <c r="K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5.75" customHeight="1">
      <c r="A806" s="69"/>
      <c r="B806" s="69"/>
      <c r="C806" s="69"/>
      <c r="D806" s="69"/>
      <c r="E806" s="69"/>
      <c r="F806" s="69"/>
      <c r="G806" s="69"/>
      <c r="H806" s="72"/>
      <c r="I806" s="72"/>
      <c r="J806" s="73"/>
      <c r="K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5.75" customHeight="1">
      <c r="A807" s="69"/>
      <c r="B807" s="69"/>
      <c r="C807" s="69"/>
      <c r="D807" s="69"/>
      <c r="E807" s="69"/>
      <c r="F807" s="69"/>
      <c r="G807" s="69"/>
      <c r="H807" s="72"/>
      <c r="I807" s="72"/>
      <c r="J807" s="73"/>
      <c r="K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5.75" customHeight="1">
      <c r="A808" s="69"/>
      <c r="B808" s="69"/>
      <c r="C808" s="69"/>
      <c r="D808" s="69"/>
      <c r="E808" s="69"/>
      <c r="F808" s="69"/>
      <c r="G808" s="69"/>
      <c r="H808" s="72"/>
      <c r="I808" s="72"/>
      <c r="J808" s="73"/>
      <c r="K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5.75" customHeight="1">
      <c r="A809" s="69"/>
      <c r="B809" s="69"/>
      <c r="C809" s="69"/>
      <c r="D809" s="69"/>
      <c r="E809" s="69"/>
      <c r="F809" s="69"/>
      <c r="G809" s="69"/>
      <c r="H809" s="72"/>
      <c r="I809" s="72"/>
      <c r="J809" s="73"/>
      <c r="K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5.75" customHeight="1">
      <c r="A810" s="69"/>
      <c r="B810" s="69"/>
      <c r="C810" s="69"/>
      <c r="D810" s="69"/>
      <c r="E810" s="69"/>
      <c r="F810" s="69"/>
      <c r="G810" s="69"/>
      <c r="H810" s="72"/>
      <c r="I810" s="72"/>
      <c r="J810" s="73"/>
      <c r="K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5.75" customHeight="1">
      <c r="A811" s="69"/>
      <c r="B811" s="69"/>
      <c r="C811" s="69"/>
      <c r="D811" s="69"/>
      <c r="E811" s="69"/>
      <c r="F811" s="69"/>
      <c r="G811" s="69"/>
      <c r="H811" s="72"/>
      <c r="I811" s="72"/>
      <c r="J811" s="73"/>
      <c r="K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5.75" customHeight="1">
      <c r="A812" s="69"/>
      <c r="B812" s="69"/>
      <c r="C812" s="69"/>
      <c r="D812" s="69"/>
      <c r="E812" s="69"/>
      <c r="F812" s="69"/>
      <c r="G812" s="69"/>
      <c r="H812" s="72"/>
      <c r="I812" s="72"/>
      <c r="J812" s="73"/>
      <c r="K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5.75" customHeight="1">
      <c r="A813" s="69"/>
      <c r="B813" s="69"/>
      <c r="C813" s="69"/>
      <c r="D813" s="69"/>
      <c r="E813" s="69"/>
      <c r="F813" s="69"/>
      <c r="G813" s="69"/>
      <c r="H813" s="72"/>
      <c r="I813" s="72"/>
      <c r="J813" s="73"/>
      <c r="K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5.75" customHeight="1">
      <c r="A814" s="69"/>
      <c r="B814" s="69"/>
      <c r="C814" s="69"/>
      <c r="D814" s="69"/>
      <c r="E814" s="69"/>
      <c r="F814" s="69"/>
      <c r="G814" s="69"/>
      <c r="H814" s="72"/>
      <c r="I814" s="72"/>
      <c r="J814" s="73"/>
      <c r="K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5.75" customHeight="1">
      <c r="A815" s="69"/>
      <c r="B815" s="69"/>
      <c r="C815" s="69"/>
      <c r="D815" s="69"/>
      <c r="E815" s="69"/>
      <c r="F815" s="69"/>
      <c r="G815" s="69"/>
      <c r="H815" s="72"/>
      <c r="I815" s="72"/>
      <c r="J815" s="73"/>
      <c r="K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5.75" customHeight="1">
      <c r="A816" s="69"/>
      <c r="B816" s="69"/>
      <c r="C816" s="69"/>
      <c r="D816" s="69"/>
      <c r="E816" s="69"/>
      <c r="F816" s="69"/>
      <c r="G816" s="69"/>
      <c r="H816" s="72"/>
      <c r="I816" s="72"/>
      <c r="J816" s="73"/>
      <c r="K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5.75" customHeight="1">
      <c r="A817" s="69"/>
      <c r="B817" s="69"/>
      <c r="C817" s="69"/>
      <c r="D817" s="69"/>
      <c r="E817" s="69"/>
      <c r="F817" s="69"/>
      <c r="G817" s="69"/>
      <c r="H817" s="72"/>
      <c r="I817" s="72"/>
      <c r="J817" s="73"/>
      <c r="K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5.75" customHeight="1">
      <c r="A818" s="69"/>
      <c r="B818" s="69"/>
      <c r="C818" s="69"/>
      <c r="D818" s="69"/>
      <c r="E818" s="69"/>
      <c r="F818" s="69"/>
      <c r="G818" s="69"/>
      <c r="H818" s="72"/>
      <c r="I818" s="72"/>
      <c r="J818" s="73"/>
      <c r="K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5.75" customHeight="1">
      <c r="A819" s="69"/>
      <c r="B819" s="69"/>
      <c r="C819" s="69"/>
      <c r="D819" s="69"/>
      <c r="E819" s="69"/>
      <c r="F819" s="69"/>
      <c r="G819" s="69"/>
      <c r="H819" s="72"/>
      <c r="I819" s="72"/>
      <c r="J819" s="73"/>
      <c r="K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5.75" customHeight="1">
      <c r="A820" s="69"/>
      <c r="B820" s="69"/>
      <c r="C820" s="69"/>
      <c r="D820" s="69"/>
      <c r="E820" s="69"/>
      <c r="F820" s="69"/>
      <c r="G820" s="69"/>
      <c r="H820" s="72"/>
      <c r="I820" s="72"/>
      <c r="J820" s="73"/>
      <c r="K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5.75" customHeight="1">
      <c r="A821" s="69"/>
      <c r="B821" s="69"/>
      <c r="C821" s="69"/>
      <c r="D821" s="69"/>
      <c r="E821" s="69"/>
      <c r="F821" s="69"/>
      <c r="G821" s="69"/>
      <c r="H821" s="72"/>
      <c r="I821" s="72"/>
      <c r="J821" s="73"/>
      <c r="K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5.75" customHeight="1">
      <c r="A822" s="69"/>
      <c r="B822" s="69"/>
      <c r="C822" s="69"/>
      <c r="D822" s="69"/>
      <c r="E822" s="69"/>
      <c r="F822" s="69"/>
      <c r="G822" s="69"/>
      <c r="H822" s="72"/>
      <c r="I822" s="72"/>
      <c r="J822" s="73"/>
      <c r="K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5.75" customHeight="1">
      <c r="A823" s="69"/>
      <c r="B823" s="69"/>
      <c r="C823" s="69"/>
      <c r="D823" s="69"/>
      <c r="E823" s="69"/>
      <c r="F823" s="69"/>
      <c r="G823" s="69"/>
      <c r="H823" s="72"/>
      <c r="I823" s="72"/>
      <c r="J823" s="73"/>
      <c r="K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5.75" customHeight="1">
      <c r="A824" s="69"/>
      <c r="B824" s="69"/>
      <c r="C824" s="69"/>
      <c r="D824" s="69"/>
      <c r="E824" s="69"/>
      <c r="F824" s="69"/>
      <c r="G824" s="69"/>
      <c r="H824" s="72"/>
      <c r="I824" s="72"/>
      <c r="J824" s="73"/>
      <c r="K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5.75" customHeight="1">
      <c r="A825" s="69"/>
      <c r="B825" s="69"/>
      <c r="C825" s="69"/>
      <c r="D825" s="69"/>
      <c r="E825" s="69"/>
      <c r="F825" s="69"/>
      <c r="G825" s="69"/>
      <c r="H825" s="72"/>
      <c r="I825" s="72"/>
      <c r="J825" s="73"/>
      <c r="K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5.75" customHeight="1">
      <c r="A826" s="69"/>
      <c r="B826" s="69"/>
      <c r="C826" s="69"/>
      <c r="D826" s="69"/>
      <c r="E826" s="69"/>
      <c r="F826" s="69"/>
      <c r="G826" s="69"/>
      <c r="H826" s="72"/>
      <c r="I826" s="72"/>
      <c r="J826" s="73"/>
      <c r="K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5.75" customHeight="1">
      <c r="A827" s="69"/>
      <c r="B827" s="69"/>
      <c r="C827" s="69"/>
      <c r="D827" s="69"/>
      <c r="E827" s="69"/>
      <c r="F827" s="69"/>
      <c r="G827" s="69"/>
      <c r="H827" s="72"/>
      <c r="I827" s="72"/>
      <c r="J827" s="73"/>
      <c r="K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5.75" customHeight="1">
      <c r="A828" s="69"/>
      <c r="B828" s="69"/>
      <c r="C828" s="69"/>
      <c r="D828" s="69"/>
      <c r="E828" s="69"/>
      <c r="F828" s="69"/>
      <c r="G828" s="69"/>
      <c r="H828" s="72"/>
      <c r="I828" s="72"/>
      <c r="J828" s="73"/>
      <c r="K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5.75" customHeight="1">
      <c r="A829" s="69"/>
      <c r="B829" s="69"/>
      <c r="C829" s="69"/>
      <c r="D829" s="69"/>
      <c r="E829" s="69"/>
      <c r="F829" s="69"/>
      <c r="G829" s="69"/>
      <c r="H829" s="72"/>
      <c r="I829" s="72"/>
      <c r="J829" s="73"/>
      <c r="K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5.75" customHeight="1">
      <c r="A830" s="69"/>
      <c r="B830" s="69"/>
      <c r="C830" s="69"/>
      <c r="D830" s="69"/>
      <c r="E830" s="69"/>
      <c r="F830" s="69"/>
      <c r="G830" s="69"/>
      <c r="H830" s="72"/>
      <c r="I830" s="72"/>
      <c r="J830" s="73"/>
      <c r="K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5.75" customHeight="1">
      <c r="A831" s="69"/>
      <c r="B831" s="69"/>
      <c r="C831" s="69"/>
      <c r="D831" s="69"/>
      <c r="E831" s="69"/>
      <c r="F831" s="69"/>
      <c r="G831" s="69"/>
      <c r="H831" s="72"/>
      <c r="I831" s="72"/>
      <c r="J831" s="73"/>
      <c r="K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5.75" customHeight="1">
      <c r="A832" s="69"/>
      <c r="B832" s="69"/>
      <c r="C832" s="69"/>
      <c r="D832" s="69"/>
      <c r="E832" s="69"/>
      <c r="F832" s="69"/>
      <c r="G832" s="69"/>
      <c r="H832" s="72"/>
      <c r="I832" s="72"/>
      <c r="J832" s="73"/>
      <c r="K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5.75" customHeight="1">
      <c r="A833" s="69"/>
      <c r="B833" s="69"/>
      <c r="C833" s="69"/>
      <c r="D833" s="69"/>
      <c r="E833" s="69"/>
      <c r="F833" s="69"/>
      <c r="G833" s="69"/>
      <c r="H833" s="72"/>
      <c r="I833" s="72"/>
      <c r="J833" s="73"/>
      <c r="K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5.75" customHeight="1">
      <c r="A834" s="69"/>
      <c r="B834" s="69"/>
      <c r="C834" s="69"/>
      <c r="D834" s="69"/>
      <c r="E834" s="69"/>
      <c r="F834" s="69"/>
      <c r="G834" s="69"/>
      <c r="H834" s="72"/>
      <c r="I834" s="72"/>
      <c r="J834" s="73"/>
      <c r="K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5.75" customHeight="1">
      <c r="A835" s="69"/>
      <c r="B835" s="69"/>
      <c r="C835" s="69"/>
      <c r="D835" s="69"/>
      <c r="E835" s="69"/>
      <c r="F835" s="69"/>
      <c r="G835" s="69"/>
      <c r="H835" s="72"/>
      <c r="I835" s="72"/>
      <c r="J835" s="73"/>
      <c r="K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5.75" customHeight="1">
      <c r="A836" s="69"/>
      <c r="B836" s="69"/>
      <c r="C836" s="69"/>
      <c r="D836" s="69"/>
      <c r="E836" s="69"/>
      <c r="F836" s="69"/>
      <c r="G836" s="69"/>
      <c r="H836" s="72"/>
      <c r="I836" s="72"/>
      <c r="J836" s="73"/>
      <c r="K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5.75" customHeight="1">
      <c r="A837" s="69"/>
      <c r="B837" s="69"/>
      <c r="C837" s="69"/>
      <c r="D837" s="69"/>
      <c r="E837" s="69"/>
      <c r="F837" s="69"/>
      <c r="G837" s="69"/>
      <c r="H837" s="72"/>
      <c r="I837" s="72"/>
      <c r="J837" s="73"/>
      <c r="K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5.75" customHeight="1">
      <c r="A838" s="69"/>
      <c r="B838" s="69"/>
      <c r="C838" s="69"/>
      <c r="D838" s="69"/>
      <c r="E838" s="69"/>
      <c r="F838" s="69"/>
      <c r="G838" s="69"/>
      <c r="H838" s="72"/>
      <c r="I838" s="72"/>
      <c r="J838" s="73"/>
      <c r="K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5.75" customHeight="1">
      <c r="A839" s="69"/>
      <c r="B839" s="69"/>
      <c r="C839" s="69"/>
      <c r="D839" s="69"/>
      <c r="E839" s="69"/>
      <c r="F839" s="69"/>
      <c r="G839" s="69"/>
      <c r="H839" s="72"/>
      <c r="I839" s="72"/>
      <c r="J839" s="73"/>
      <c r="K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5.75" customHeight="1">
      <c r="A840" s="69"/>
      <c r="B840" s="69"/>
      <c r="C840" s="69"/>
      <c r="D840" s="69"/>
      <c r="E840" s="69"/>
      <c r="F840" s="69"/>
      <c r="G840" s="69"/>
      <c r="H840" s="72"/>
      <c r="I840" s="72"/>
      <c r="J840" s="73"/>
      <c r="K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5.75" customHeight="1">
      <c r="A841" s="69"/>
      <c r="B841" s="69"/>
      <c r="C841" s="69"/>
      <c r="D841" s="69"/>
      <c r="E841" s="69"/>
      <c r="F841" s="69"/>
      <c r="G841" s="69"/>
      <c r="H841" s="72"/>
      <c r="I841" s="72"/>
      <c r="J841" s="73"/>
      <c r="K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5.75" customHeight="1">
      <c r="A842" s="69"/>
      <c r="B842" s="69"/>
      <c r="C842" s="69"/>
      <c r="D842" s="69"/>
      <c r="E842" s="69"/>
      <c r="F842" s="69"/>
      <c r="G842" s="69"/>
      <c r="H842" s="72"/>
      <c r="I842" s="72"/>
      <c r="J842" s="73"/>
      <c r="K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5.75" customHeight="1">
      <c r="A843" s="69"/>
      <c r="B843" s="69"/>
      <c r="C843" s="69"/>
      <c r="D843" s="69"/>
      <c r="E843" s="69"/>
      <c r="F843" s="69"/>
      <c r="G843" s="69"/>
      <c r="H843" s="72"/>
      <c r="I843" s="72"/>
      <c r="J843" s="73"/>
      <c r="K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5.75" customHeight="1">
      <c r="A844" s="69"/>
      <c r="B844" s="69"/>
      <c r="C844" s="69"/>
      <c r="D844" s="69"/>
      <c r="E844" s="69"/>
      <c r="F844" s="69"/>
      <c r="G844" s="69"/>
      <c r="H844" s="72"/>
      <c r="I844" s="72"/>
      <c r="J844" s="73"/>
      <c r="K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5.75" customHeight="1">
      <c r="A845" s="69"/>
      <c r="B845" s="69"/>
      <c r="C845" s="69"/>
      <c r="D845" s="69"/>
      <c r="E845" s="69"/>
      <c r="F845" s="69"/>
      <c r="G845" s="69"/>
      <c r="H845" s="72"/>
      <c r="I845" s="72"/>
      <c r="J845" s="73"/>
      <c r="K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5.75" customHeight="1">
      <c r="A846" s="69"/>
      <c r="B846" s="69"/>
      <c r="C846" s="69"/>
      <c r="D846" s="69"/>
      <c r="E846" s="69"/>
      <c r="F846" s="69"/>
      <c r="G846" s="69"/>
      <c r="H846" s="72"/>
      <c r="I846" s="72"/>
      <c r="J846" s="73"/>
      <c r="K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5.75" customHeight="1">
      <c r="A847" s="69"/>
      <c r="B847" s="69"/>
      <c r="C847" s="69"/>
      <c r="D847" s="69"/>
      <c r="E847" s="69"/>
      <c r="F847" s="69"/>
      <c r="G847" s="69"/>
      <c r="H847" s="72"/>
      <c r="I847" s="72"/>
      <c r="J847" s="73"/>
      <c r="K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5.75" customHeight="1">
      <c r="A848" s="69"/>
      <c r="B848" s="69"/>
      <c r="C848" s="69"/>
      <c r="D848" s="69"/>
      <c r="E848" s="69"/>
      <c r="F848" s="69"/>
      <c r="G848" s="69"/>
      <c r="H848" s="72"/>
      <c r="I848" s="72"/>
      <c r="J848" s="73"/>
      <c r="K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5.75" customHeight="1">
      <c r="A849" s="69"/>
      <c r="B849" s="69"/>
      <c r="C849" s="69"/>
      <c r="D849" s="69"/>
      <c r="E849" s="69"/>
      <c r="F849" s="69"/>
      <c r="G849" s="69"/>
      <c r="H849" s="72"/>
      <c r="I849" s="72"/>
      <c r="J849" s="73"/>
      <c r="K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5.75" customHeight="1">
      <c r="A850" s="69"/>
      <c r="B850" s="69"/>
      <c r="C850" s="69"/>
      <c r="D850" s="69"/>
      <c r="E850" s="69"/>
      <c r="F850" s="69"/>
      <c r="G850" s="69"/>
      <c r="H850" s="72"/>
      <c r="I850" s="72"/>
      <c r="J850" s="73"/>
      <c r="K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5.75" customHeight="1">
      <c r="A851" s="69"/>
      <c r="B851" s="69"/>
      <c r="C851" s="69"/>
      <c r="D851" s="69"/>
      <c r="E851" s="69"/>
      <c r="F851" s="69"/>
      <c r="G851" s="69"/>
      <c r="H851" s="72"/>
      <c r="I851" s="72"/>
      <c r="J851" s="73"/>
      <c r="K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5.75" customHeight="1">
      <c r="A852" s="69"/>
      <c r="B852" s="69"/>
      <c r="C852" s="69"/>
      <c r="D852" s="69"/>
      <c r="E852" s="69"/>
      <c r="F852" s="69"/>
      <c r="G852" s="69"/>
      <c r="H852" s="72"/>
      <c r="I852" s="72"/>
      <c r="J852" s="73"/>
      <c r="K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5.75" customHeight="1">
      <c r="A853" s="69"/>
      <c r="B853" s="69"/>
      <c r="C853" s="69"/>
      <c r="D853" s="69"/>
      <c r="E853" s="69"/>
      <c r="F853" s="69"/>
      <c r="G853" s="69"/>
      <c r="H853" s="72"/>
      <c r="I853" s="72"/>
      <c r="J853" s="73"/>
      <c r="K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5.75" customHeight="1">
      <c r="A854" s="69"/>
      <c r="B854" s="69"/>
      <c r="C854" s="69"/>
      <c r="D854" s="69"/>
      <c r="E854" s="69"/>
      <c r="F854" s="69"/>
      <c r="G854" s="69"/>
      <c r="H854" s="72"/>
      <c r="I854" s="72"/>
      <c r="J854" s="73"/>
      <c r="K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5.75" customHeight="1">
      <c r="A855" s="69"/>
      <c r="B855" s="69"/>
      <c r="C855" s="69"/>
      <c r="D855" s="69"/>
      <c r="E855" s="69"/>
      <c r="F855" s="69"/>
      <c r="G855" s="69"/>
      <c r="H855" s="72"/>
      <c r="I855" s="72"/>
      <c r="J855" s="73"/>
      <c r="K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5.75" customHeight="1">
      <c r="A856" s="69"/>
      <c r="B856" s="69"/>
      <c r="C856" s="69"/>
      <c r="D856" s="69"/>
      <c r="E856" s="69"/>
      <c r="F856" s="69"/>
      <c r="G856" s="69"/>
      <c r="H856" s="72"/>
      <c r="I856" s="72"/>
      <c r="J856" s="73"/>
      <c r="K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5.75" customHeight="1">
      <c r="A857" s="69"/>
      <c r="B857" s="69"/>
      <c r="C857" s="69"/>
      <c r="D857" s="69"/>
      <c r="E857" s="69"/>
      <c r="F857" s="69"/>
      <c r="G857" s="69"/>
      <c r="H857" s="72"/>
      <c r="I857" s="72"/>
      <c r="J857" s="73"/>
      <c r="K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5.75" customHeight="1">
      <c r="A858" s="69"/>
      <c r="B858" s="69"/>
      <c r="C858" s="69"/>
      <c r="D858" s="69"/>
      <c r="E858" s="69"/>
      <c r="F858" s="69"/>
      <c r="G858" s="69"/>
      <c r="H858" s="72"/>
      <c r="I858" s="72"/>
      <c r="J858" s="73"/>
      <c r="K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5.75" customHeight="1">
      <c r="A859" s="69"/>
      <c r="B859" s="69"/>
      <c r="C859" s="69"/>
      <c r="D859" s="69"/>
      <c r="E859" s="69"/>
      <c r="F859" s="69"/>
      <c r="G859" s="69"/>
      <c r="H859" s="72"/>
      <c r="I859" s="72"/>
      <c r="J859" s="73"/>
      <c r="K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5.75" customHeight="1">
      <c r="A860" s="69"/>
      <c r="B860" s="69"/>
      <c r="C860" s="69"/>
      <c r="D860" s="69"/>
      <c r="E860" s="69"/>
      <c r="F860" s="69"/>
      <c r="G860" s="69"/>
      <c r="H860" s="72"/>
      <c r="I860" s="72"/>
      <c r="J860" s="73"/>
      <c r="K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5.75" customHeight="1">
      <c r="A861" s="69"/>
      <c r="B861" s="69"/>
      <c r="C861" s="69"/>
      <c r="D861" s="69"/>
      <c r="E861" s="69"/>
      <c r="F861" s="69"/>
      <c r="G861" s="69"/>
      <c r="H861" s="72"/>
      <c r="I861" s="72"/>
      <c r="J861" s="73"/>
      <c r="K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5.75" customHeight="1">
      <c r="A862" s="69"/>
      <c r="B862" s="69"/>
      <c r="C862" s="69"/>
      <c r="D862" s="69"/>
      <c r="E862" s="69"/>
      <c r="F862" s="69"/>
      <c r="G862" s="69"/>
      <c r="H862" s="72"/>
      <c r="I862" s="72"/>
      <c r="J862" s="73"/>
      <c r="K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5.75" customHeight="1">
      <c r="A863" s="69"/>
      <c r="B863" s="69"/>
      <c r="C863" s="69"/>
      <c r="D863" s="69"/>
      <c r="E863" s="69"/>
      <c r="F863" s="69"/>
      <c r="G863" s="69"/>
      <c r="H863" s="72"/>
      <c r="I863" s="72"/>
      <c r="J863" s="73"/>
      <c r="K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5.75" customHeight="1">
      <c r="A864" s="69"/>
      <c r="B864" s="69"/>
      <c r="C864" s="69"/>
      <c r="D864" s="69"/>
      <c r="E864" s="69"/>
      <c r="F864" s="69"/>
      <c r="G864" s="69"/>
      <c r="H864" s="72"/>
      <c r="I864" s="72"/>
      <c r="J864" s="73"/>
      <c r="K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5.75" customHeight="1">
      <c r="A865" s="69"/>
      <c r="B865" s="69"/>
      <c r="C865" s="69"/>
      <c r="D865" s="69"/>
      <c r="E865" s="69"/>
      <c r="F865" s="69"/>
      <c r="G865" s="69"/>
      <c r="H865" s="72"/>
      <c r="I865" s="72"/>
      <c r="J865" s="73"/>
      <c r="K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5.75" customHeight="1">
      <c r="A866" s="69"/>
      <c r="B866" s="69"/>
      <c r="C866" s="69"/>
      <c r="D866" s="69"/>
      <c r="E866" s="69"/>
      <c r="F866" s="69"/>
      <c r="G866" s="69"/>
      <c r="H866" s="72"/>
      <c r="I866" s="72"/>
      <c r="J866" s="73"/>
      <c r="K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5.75" customHeight="1">
      <c r="A867" s="69"/>
      <c r="B867" s="69"/>
      <c r="C867" s="69"/>
      <c r="D867" s="69"/>
      <c r="E867" s="69"/>
      <c r="F867" s="69"/>
      <c r="G867" s="69"/>
      <c r="H867" s="72"/>
      <c r="I867" s="72"/>
      <c r="J867" s="73"/>
      <c r="K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5.75" customHeight="1">
      <c r="A868" s="69"/>
      <c r="B868" s="69"/>
      <c r="C868" s="69"/>
      <c r="D868" s="69"/>
      <c r="E868" s="69"/>
      <c r="F868" s="69"/>
      <c r="G868" s="69"/>
      <c r="H868" s="72"/>
      <c r="I868" s="72"/>
      <c r="J868" s="73"/>
      <c r="K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5.75" customHeight="1">
      <c r="A869" s="69"/>
      <c r="B869" s="69"/>
      <c r="C869" s="69"/>
      <c r="D869" s="69"/>
      <c r="E869" s="69"/>
      <c r="F869" s="69"/>
      <c r="G869" s="69"/>
      <c r="H869" s="72"/>
      <c r="I869" s="72"/>
      <c r="J869" s="73"/>
      <c r="K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5.75" customHeight="1">
      <c r="A870" s="69"/>
      <c r="B870" s="69"/>
      <c r="C870" s="69"/>
      <c r="D870" s="69"/>
      <c r="E870" s="69"/>
      <c r="F870" s="69"/>
      <c r="G870" s="69"/>
      <c r="H870" s="72"/>
      <c r="I870" s="72"/>
      <c r="J870" s="73"/>
      <c r="K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5.75" customHeight="1">
      <c r="A871" s="69"/>
      <c r="B871" s="69"/>
      <c r="C871" s="69"/>
      <c r="D871" s="69"/>
      <c r="E871" s="69"/>
      <c r="F871" s="69"/>
      <c r="G871" s="69"/>
      <c r="H871" s="72"/>
      <c r="I871" s="72"/>
      <c r="J871" s="73"/>
      <c r="K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5.75" customHeight="1">
      <c r="A872" s="69"/>
      <c r="B872" s="69"/>
      <c r="C872" s="69"/>
      <c r="D872" s="69"/>
      <c r="E872" s="69"/>
      <c r="F872" s="69"/>
      <c r="G872" s="69"/>
      <c r="H872" s="72"/>
      <c r="I872" s="72"/>
      <c r="J872" s="73"/>
      <c r="K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5.75" customHeight="1">
      <c r="A873" s="69"/>
      <c r="B873" s="69"/>
      <c r="C873" s="69"/>
      <c r="D873" s="69"/>
      <c r="E873" s="69"/>
      <c r="F873" s="69"/>
      <c r="G873" s="69"/>
      <c r="H873" s="72"/>
      <c r="I873" s="72"/>
      <c r="J873" s="73"/>
      <c r="K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5.75" customHeight="1">
      <c r="A874" s="69"/>
      <c r="B874" s="69"/>
      <c r="C874" s="69"/>
      <c r="D874" s="69"/>
      <c r="E874" s="69"/>
      <c r="F874" s="69"/>
      <c r="G874" s="69"/>
      <c r="H874" s="72"/>
      <c r="I874" s="72"/>
      <c r="J874" s="73"/>
      <c r="K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5.75" customHeight="1">
      <c r="A875" s="69"/>
      <c r="B875" s="69"/>
      <c r="C875" s="69"/>
      <c r="D875" s="69"/>
      <c r="E875" s="69"/>
      <c r="F875" s="69"/>
      <c r="G875" s="69"/>
      <c r="H875" s="72"/>
      <c r="I875" s="72"/>
      <c r="J875" s="73"/>
      <c r="K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5.75" customHeight="1">
      <c r="A876" s="69"/>
      <c r="B876" s="69"/>
      <c r="C876" s="69"/>
      <c r="D876" s="69"/>
      <c r="E876" s="69"/>
      <c r="F876" s="69"/>
      <c r="G876" s="69"/>
      <c r="H876" s="72"/>
      <c r="I876" s="72"/>
      <c r="J876" s="73"/>
      <c r="K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5.75" customHeight="1">
      <c r="A877" s="69"/>
      <c r="B877" s="69"/>
      <c r="C877" s="69"/>
      <c r="D877" s="69"/>
      <c r="E877" s="69"/>
      <c r="F877" s="69"/>
      <c r="G877" s="69"/>
      <c r="H877" s="72"/>
      <c r="I877" s="72"/>
      <c r="J877" s="73"/>
      <c r="K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5.75" customHeight="1">
      <c r="A878" s="69"/>
      <c r="B878" s="69"/>
      <c r="C878" s="69"/>
      <c r="D878" s="69"/>
      <c r="E878" s="69"/>
      <c r="F878" s="69"/>
      <c r="G878" s="69"/>
      <c r="H878" s="72"/>
      <c r="I878" s="72"/>
      <c r="J878" s="73"/>
      <c r="K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5.75" customHeight="1">
      <c r="A879" s="69"/>
      <c r="B879" s="69"/>
      <c r="C879" s="69"/>
      <c r="D879" s="69"/>
      <c r="E879" s="69"/>
      <c r="F879" s="69"/>
      <c r="G879" s="69"/>
      <c r="H879" s="72"/>
      <c r="I879" s="72"/>
      <c r="J879" s="73"/>
      <c r="K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5.75" customHeight="1">
      <c r="A880" s="69"/>
      <c r="B880" s="69"/>
      <c r="C880" s="69"/>
      <c r="D880" s="69"/>
      <c r="E880" s="69"/>
      <c r="F880" s="69"/>
      <c r="G880" s="69"/>
      <c r="H880" s="72"/>
      <c r="I880" s="72"/>
      <c r="J880" s="73"/>
      <c r="K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5.75" customHeight="1">
      <c r="A881" s="69"/>
      <c r="B881" s="69"/>
      <c r="C881" s="69"/>
      <c r="D881" s="69"/>
      <c r="E881" s="69"/>
      <c r="F881" s="69"/>
      <c r="G881" s="69"/>
      <c r="H881" s="72"/>
      <c r="I881" s="72"/>
      <c r="J881" s="73"/>
      <c r="K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5.75" customHeight="1">
      <c r="A882" s="69"/>
      <c r="B882" s="69"/>
      <c r="C882" s="69"/>
      <c r="D882" s="69"/>
      <c r="E882" s="69"/>
      <c r="F882" s="69"/>
      <c r="G882" s="69"/>
      <c r="H882" s="72"/>
      <c r="I882" s="72"/>
      <c r="J882" s="73"/>
      <c r="K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5.75" customHeight="1">
      <c r="A883" s="69"/>
      <c r="B883" s="69"/>
      <c r="C883" s="69"/>
      <c r="D883" s="69"/>
      <c r="E883" s="69"/>
      <c r="F883" s="69"/>
      <c r="G883" s="69"/>
      <c r="H883" s="72"/>
      <c r="I883" s="72"/>
      <c r="J883" s="73"/>
      <c r="K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5.75" customHeight="1">
      <c r="A884" s="69"/>
      <c r="B884" s="69"/>
      <c r="C884" s="69"/>
      <c r="D884" s="69"/>
      <c r="E884" s="69"/>
      <c r="F884" s="69"/>
      <c r="G884" s="69"/>
      <c r="H884" s="72"/>
      <c r="I884" s="72"/>
      <c r="J884" s="73"/>
      <c r="K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5.75" customHeight="1">
      <c r="A885" s="69"/>
      <c r="B885" s="69"/>
      <c r="C885" s="69"/>
      <c r="D885" s="69"/>
      <c r="E885" s="69"/>
      <c r="F885" s="69"/>
      <c r="G885" s="69"/>
      <c r="H885" s="72"/>
      <c r="I885" s="72"/>
      <c r="J885" s="73"/>
      <c r="K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5.75" customHeight="1">
      <c r="A886" s="69"/>
      <c r="B886" s="69"/>
      <c r="C886" s="69"/>
      <c r="D886" s="69"/>
      <c r="E886" s="69"/>
      <c r="F886" s="69"/>
      <c r="G886" s="69"/>
      <c r="H886" s="72"/>
      <c r="I886" s="72"/>
      <c r="J886" s="73"/>
      <c r="K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5.75" customHeight="1">
      <c r="A887" s="69"/>
      <c r="B887" s="69"/>
      <c r="C887" s="69"/>
      <c r="D887" s="69"/>
      <c r="E887" s="69"/>
      <c r="F887" s="69"/>
      <c r="G887" s="69"/>
      <c r="H887" s="72"/>
      <c r="I887" s="72"/>
      <c r="J887" s="73"/>
      <c r="K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5.75" customHeight="1">
      <c r="A888" s="69"/>
      <c r="B888" s="69"/>
      <c r="C888" s="69"/>
      <c r="D888" s="69"/>
      <c r="E888" s="69"/>
      <c r="F888" s="69"/>
      <c r="G888" s="69"/>
      <c r="H888" s="72"/>
      <c r="I888" s="72"/>
      <c r="J888" s="73"/>
      <c r="K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5.75" customHeight="1">
      <c r="A889" s="69"/>
      <c r="B889" s="69"/>
      <c r="C889" s="69"/>
      <c r="D889" s="69"/>
      <c r="E889" s="69"/>
      <c r="F889" s="69"/>
      <c r="G889" s="69"/>
      <c r="H889" s="72"/>
      <c r="I889" s="72"/>
      <c r="J889" s="73"/>
      <c r="K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5.75" customHeight="1">
      <c r="A890" s="69"/>
      <c r="B890" s="69"/>
      <c r="C890" s="69"/>
      <c r="D890" s="69"/>
      <c r="E890" s="69"/>
      <c r="F890" s="69"/>
      <c r="G890" s="69"/>
      <c r="H890" s="72"/>
      <c r="I890" s="72"/>
      <c r="J890" s="73"/>
      <c r="K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5.75" customHeight="1">
      <c r="A891" s="69"/>
      <c r="B891" s="69"/>
      <c r="C891" s="69"/>
      <c r="D891" s="69"/>
      <c r="E891" s="69"/>
      <c r="F891" s="69"/>
      <c r="G891" s="69"/>
      <c r="H891" s="72"/>
      <c r="I891" s="72"/>
      <c r="J891" s="73"/>
      <c r="K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5.75" customHeight="1">
      <c r="A892" s="69"/>
      <c r="B892" s="69"/>
      <c r="C892" s="69"/>
      <c r="D892" s="69"/>
      <c r="E892" s="69"/>
      <c r="F892" s="69"/>
      <c r="G892" s="69"/>
      <c r="H892" s="72"/>
      <c r="I892" s="72"/>
      <c r="J892" s="73"/>
      <c r="K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5.75" customHeight="1">
      <c r="A893" s="69"/>
      <c r="B893" s="69"/>
      <c r="C893" s="69"/>
      <c r="D893" s="69"/>
      <c r="E893" s="69"/>
      <c r="F893" s="69"/>
      <c r="G893" s="69"/>
      <c r="H893" s="72"/>
      <c r="I893" s="72"/>
      <c r="J893" s="73"/>
      <c r="K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5.75" customHeight="1">
      <c r="A894" s="69"/>
      <c r="B894" s="69"/>
      <c r="C894" s="69"/>
      <c r="D894" s="69"/>
      <c r="E894" s="69"/>
      <c r="F894" s="69"/>
      <c r="G894" s="69"/>
      <c r="H894" s="72"/>
      <c r="I894" s="72"/>
      <c r="J894" s="73"/>
      <c r="K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5.75" customHeight="1">
      <c r="A895" s="69"/>
      <c r="B895" s="69"/>
      <c r="C895" s="69"/>
      <c r="D895" s="69"/>
      <c r="E895" s="69"/>
      <c r="F895" s="69"/>
      <c r="G895" s="69"/>
      <c r="H895" s="72"/>
      <c r="I895" s="72"/>
      <c r="J895" s="73"/>
      <c r="K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5.75" customHeight="1">
      <c r="A896" s="69"/>
      <c r="B896" s="69"/>
      <c r="C896" s="69"/>
      <c r="D896" s="69"/>
      <c r="E896" s="69"/>
      <c r="F896" s="69"/>
      <c r="G896" s="69"/>
      <c r="H896" s="72"/>
      <c r="I896" s="72"/>
      <c r="J896" s="73"/>
      <c r="K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5.75" customHeight="1">
      <c r="A897" s="69"/>
      <c r="B897" s="69"/>
      <c r="C897" s="69"/>
      <c r="D897" s="69"/>
      <c r="E897" s="69"/>
      <c r="F897" s="69"/>
      <c r="G897" s="69"/>
      <c r="H897" s="72"/>
      <c r="I897" s="72"/>
      <c r="J897" s="73"/>
      <c r="K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5.75" customHeight="1">
      <c r="A898" s="69"/>
      <c r="B898" s="69"/>
      <c r="C898" s="69"/>
      <c r="D898" s="69"/>
      <c r="E898" s="69"/>
      <c r="F898" s="69"/>
      <c r="G898" s="69"/>
      <c r="H898" s="72"/>
      <c r="I898" s="72"/>
      <c r="J898" s="73"/>
      <c r="K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5.75" customHeight="1">
      <c r="A899" s="69"/>
      <c r="B899" s="69"/>
      <c r="C899" s="69"/>
      <c r="D899" s="69"/>
      <c r="E899" s="69"/>
      <c r="F899" s="69"/>
      <c r="G899" s="69"/>
      <c r="H899" s="72"/>
      <c r="I899" s="72"/>
      <c r="J899" s="73"/>
      <c r="K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5.75" customHeight="1">
      <c r="A900" s="69"/>
      <c r="B900" s="69"/>
      <c r="C900" s="69"/>
      <c r="D900" s="69"/>
      <c r="E900" s="69"/>
      <c r="F900" s="69"/>
      <c r="G900" s="69"/>
      <c r="H900" s="72"/>
      <c r="I900" s="72"/>
      <c r="J900" s="73"/>
      <c r="K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5.75" customHeight="1">
      <c r="A901" s="69"/>
      <c r="B901" s="69"/>
      <c r="C901" s="69"/>
      <c r="D901" s="69"/>
      <c r="E901" s="69"/>
      <c r="F901" s="69"/>
      <c r="G901" s="69"/>
      <c r="H901" s="72"/>
      <c r="I901" s="72"/>
      <c r="J901" s="73"/>
      <c r="K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5.75" customHeight="1">
      <c r="A902" s="69"/>
      <c r="B902" s="69"/>
      <c r="C902" s="69"/>
      <c r="D902" s="69"/>
      <c r="E902" s="69"/>
      <c r="F902" s="69"/>
      <c r="G902" s="69"/>
      <c r="H902" s="72"/>
      <c r="I902" s="72"/>
      <c r="J902" s="73"/>
      <c r="K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5.75" customHeight="1">
      <c r="A903" s="69"/>
      <c r="B903" s="69"/>
      <c r="C903" s="69"/>
      <c r="D903" s="69"/>
      <c r="E903" s="69"/>
      <c r="F903" s="69"/>
      <c r="G903" s="69"/>
      <c r="H903" s="72"/>
      <c r="I903" s="72"/>
      <c r="J903" s="73"/>
      <c r="K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5.75" customHeight="1">
      <c r="A904" s="69"/>
      <c r="B904" s="69"/>
      <c r="C904" s="69"/>
      <c r="D904" s="69"/>
      <c r="E904" s="69"/>
      <c r="F904" s="69"/>
      <c r="G904" s="69"/>
      <c r="H904" s="72"/>
      <c r="I904" s="72"/>
      <c r="J904" s="73"/>
      <c r="K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5.75" customHeight="1">
      <c r="A905" s="69"/>
      <c r="B905" s="69"/>
      <c r="C905" s="69"/>
      <c r="D905" s="69"/>
      <c r="E905" s="69"/>
      <c r="F905" s="69"/>
      <c r="G905" s="69"/>
      <c r="H905" s="72"/>
      <c r="I905" s="72"/>
      <c r="J905" s="73"/>
      <c r="K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5.75" customHeight="1">
      <c r="A906" s="69"/>
      <c r="B906" s="69"/>
      <c r="C906" s="69"/>
      <c r="D906" s="69"/>
      <c r="E906" s="69"/>
      <c r="F906" s="69"/>
      <c r="G906" s="69"/>
      <c r="H906" s="72"/>
      <c r="I906" s="72"/>
      <c r="J906" s="73"/>
      <c r="K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5.75" customHeight="1">
      <c r="A907" s="69"/>
      <c r="B907" s="69"/>
      <c r="C907" s="69"/>
      <c r="D907" s="69"/>
      <c r="E907" s="69"/>
      <c r="F907" s="69"/>
      <c r="G907" s="69"/>
      <c r="H907" s="72"/>
      <c r="I907" s="72"/>
      <c r="J907" s="73"/>
      <c r="K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5.75" customHeight="1">
      <c r="A908" s="69"/>
      <c r="B908" s="69"/>
      <c r="C908" s="69"/>
      <c r="D908" s="69"/>
      <c r="E908" s="69"/>
      <c r="F908" s="69"/>
      <c r="G908" s="69"/>
      <c r="H908" s="72"/>
      <c r="I908" s="72"/>
      <c r="J908" s="73"/>
      <c r="K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5.75" customHeight="1">
      <c r="A909" s="69"/>
      <c r="B909" s="69"/>
      <c r="C909" s="69"/>
      <c r="D909" s="69"/>
      <c r="E909" s="69"/>
      <c r="F909" s="69"/>
      <c r="G909" s="69"/>
      <c r="H909" s="72"/>
      <c r="I909" s="72"/>
      <c r="J909" s="73"/>
      <c r="K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5.75" customHeight="1">
      <c r="A910" s="69"/>
      <c r="B910" s="69"/>
      <c r="C910" s="69"/>
      <c r="D910" s="69"/>
      <c r="E910" s="69"/>
      <c r="F910" s="69"/>
      <c r="G910" s="69"/>
      <c r="H910" s="72"/>
      <c r="I910" s="72"/>
      <c r="J910" s="73"/>
      <c r="K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5.75" customHeight="1">
      <c r="A911" s="69"/>
      <c r="B911" s="69"/>
      <c r="C911" s="69"/>
      <c r="D911" s="69"/>
      <c r="E911" s="69"/>
      <c r="F911" s="69"/>
      <c r="G911" s="69"/>
      <c r="H911" s="72"/>
      <c r="I911" s="72"/>
      <c r="J911" s="73"/>
      <c r="K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5.75" customHeight="1">
      <c r="A912" s="69"/>
      <c r="B912" s="69"/>
      <c r="C912" s="69"/>
      <c r="D912" s="69"/>
      <c r="E912" s="69"/>
      <c r="F912" s="69"/>
      <c r="G912" s="69"/>
      <c r="H912" s="72"/>
      <c r="I912" s="72"/>
      <c r="J912" s="73"/>
      <c r="K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5.75" customHeight="1">
      <c r="A913" s="69"/>
      <c r="B913" s="69"/>
      <c r="C913" s="69"/>
      <c r="D913" s="69"/>
      <c r="E913" s="69"/>
      <c r="F913" s="69"/>
      <c r="G913" s="69"/>
      <c r="H913" s="72"/>
      <c r="I913" s="72"/>
      <c r="J913" s="73"/>
      <c r="K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5.75" customHeight="1">
      <c r="A914" s="69"/>
      <c r="B914" s="69"/>
      <c r="C914" s="69"/>
      <c r="D914" s="69"/>
      <c r="E914" s="69"/>
      <c r="F914" s="69"/>
      <c r="G914" s="69"/>
      <c r="H914" s="72"/>
      <c r="I914" s="72"/>
      <c r="J914" s="73"/>
      <c r="K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5.75" customHeight="1">
      <c r="A915" s="69"/>
      <c r="B915" s="69"/>
      <c r="C915" s="69"/>
      <c r="D915" s="69"/>
      <c r="E915" s="69"/>
      <c r="F915" s="69"/>
      <c r="G915" s="69"/>
      <c r="H915" s="72"/>
      <c r="I915" s="72"/>
      <c r="J915" s="73"/>
      <c r="K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5.75" customHeight="1">
      <c r="A916" s="69"/>
      <c r="B916" s="69"/>
      <c r="C916" s="69"/>
      <c r="D916" s="69"/>
      <c r="E916" s="69"/>
      <c r="F916" s="69"/>
      <c r="G916" s="69"/>
      <c r="H916" s="72"/>
      <c r="I916" s="72"/>
      <c r="J916" s="73"/>
      <c r="K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5.75" customHeight="1">
      <c r="A917" s="69"/>
      <c r="B917" s="69"/>
      <c r="C917" s="69"/>
      <c r="D917" s="69"/>
      <c r="E917" s="69"/>
      <c r="F917" s="69"/>
      <c r="G917" s="69"/>
      <c r="H917" s="72"/>
      <c r="I917" s="72"/>
      <c r="J917" s="73"/>
      <c r="K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5.75" customHeight="1">
      <c r="A918" s="69"/>
      <c r="B918" s="69"/>
      <c r="C918" s="69"/>
      <c r="D918" s="69"/>
      <c r="E918" s="69"/>
      <c r="F918" s="69"/>
      <c r="G918" s="69"/>
      <c r="H918" s="72"/>
      <c r="I918" s="72"/>
      <c r="J918" s="73"/>
      <c r="K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5.75" customHeight="1">
      <c r="A919" s="69"/>
      <c r="B919" s="69"/>
      <c r="C919" s="69"/>
      <c r="D919" s="69"/>
      <c r="E919" s="69"/>
      <c r="F919" s="69"/>
      <c r="G919" s="69"/>
      <c r="H919" s="72"/>
      <c r="I919" s="72"/>
      <c r="J919" s="73"/>
      <c r="K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5.75" customHeight="1">
      <c r="A920" s="69"/>
      <c r="B920" s="69"/>
      <c r="C920" s="69"/>
      <c r="D920" s="69"/>
      <c r="E920" s="69"/>
      <c r="F920" s="69"/>
      <c r="G920" s="69"/>
      <c r="H920" s="72"/>
      <c r="I920" s="72"/>
      <c r="J920" s="73"/>
      <c r="K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5.75" customHeight="1">
      <c r="A921" s="69"/>
      <c r="B921" s="69"/>
      <c r="C921" s="69"/>
      <c r="D921" s="69"/>
      <c r="E921" s="69"/>
      <c r="F921" s="69"/>
      <c r="G921" s="69"/>
      <c r="H921" s="72"/>
      <c r="I921" s="72"/>
      <c r="J921" s="73"/>
      <c r="K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5.75" customHeight="1">
      <c r="A922" s="69"/>
      <c r="B922" s="69"/>
      <c r="C922" s="69"/>
      <c r="D922" s="69"/>
      <c r="E922" s="69"/>
      <c r="F922" s="69"/>
      <c r="G922" s="69"/>
      <c r="H922" s="72"/>
      <c r="I922" s="72"/>
      <c r="J922" s="73"/>
      <c r="K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5.75" customHeight="1">
      <c r="A923" s="69"/>
      <c r="B923" s="69"/>
      <c r="C923" s="69"/>
      <c r="D923" s="69"/>
      <c r="E923" s="69"/>
      <c r="F923" s="69"/>
      <c r="G923" s="69"/>
      <c r="H923" s="72"/>
      <c r="I923" s="72"/>
      <c r="J923" s="73"/>
      <c r="K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5.75" customHeight="1">
      <c r="A924" s="69"/>
      <c r="B924" s="69"/>
      <c r="C924" s="69"/>
      <c r="D924" s="69"/>
      <c r="E924" s="69"/>
      <c r="F924" s="69"/>
      <c r="G924" s="69"/>
      <c r="H924" s="72"/>
      <c r="I924" s="72"/>
      <c r="J924" s="73"/>
      <c r="K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5.75" customHeight="1">
      <c r="A925" s="69"/>
      <c r="B925" s="69"/>
      <c r="C925" s="69"/>
      <c r="D925" s="69"/>
      <c r="E925" s="69"/>
      <c r="F925" s="69"/>
      <c r="G925" s="69"/>
      <c r="H925" s="72"/>
      <c r="I925" s="72"/>
      <c r="J925" s="73"/>
      <c r="K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5.75" customHeight="1">
      <c r="A926" s="69"/>
      <c r="B926" s="69"/>
      <c r="C926" s="69"/>
      <c r="D926" s="69"/>
      <c r="E926" s="69"/>
      <c r="F926" s="69"/>
      <c r="G926" s="69"/>
      <c r="H926" s="72"/>
      <c r="I926" s="72"/>
      <c r="J926" s="73"/>
      <c r="K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5.75" customHeight="1">
      <c r="A927" s="69"/>
      <c r="B927" s="69"/>
      <c r="C927" s="69"/>
      <c r="D927" s="69"/>
      <c r="E927" s="69"/>
      <c r="F927" s="69"/>
      <c r="G927" s="69"/>
      <c r="H927" s="72"/>
      <c r="I927" s="72"/>
      <c r="J927" s="73"/>
      <c r="K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5.75" customHeight="1">
      <c r="A928" s="69"/>
      <c r="B928" s="69"/>
      <c r="C928" s="69"/>
      <c r="D928" s="69"/>
      <c r="E928" s="69"/>
      <c r="F928" s="69"/>
      <c r="G928" s="69"/>
      <c r="H928" s="72"/>
      <c r="I928" s="72"/>
      <c r="J928" s="73"/>
      <c r="K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5.75" customHeight="1">
      <c r="A929" s="69"/>
      <c r="B929" s="69"/>
      <c r="C929" s="69"/>
      <c r="D929" s="69"/>
      <c r="E929" s="69"/>
      <c r="F929" s="69"/>
      <c r="G929" s="69"/>
      <c r="H929" s="72"/>
      <c r="I929" s="72"/>
      <c r="J929" s="73"/>
      <c r="K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5.75" customHeight="1">
      <c r="A930" s="69"/>
      <c r="B930" s="69"/>
      <c r="C930" s="69"/>
      <c r="D930" s="69"/>
      <c r="E930" s="69"/>
      <c r="F930" s="69"/>
      <c r="G930" s="69"/>
      <c r="H930" s="72"/>
      <c r="I930" s="72"/>
      <c r="J930" s="73"/>
      <c r="K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5.75" customHeight="1">
      <c r="A931" s="69"/>
      <c r="B931" s="69"/>
      <c r="C931" s="69"/>
      <c r="D931" s="69"/>
      <c r="E931" s="69"/>
      <c r="F931" s="69"/>
      <c r="G931" s="69"/>
      <c r="H931" s="72"/>
      <c r="I931" s="72"/>
      <c r="J931" s="73"/>
      <c r="K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5.75" customHeight="1">
      <c r="A932" s="69"/>
      <c r="B932" s="69"/>
      <c r="C932" s="69"/>
      <c r="D932" s="69"/>
      <c r="E932" s="69"/>
      <c r="F932" s="69"/>
      <c r="G932" s="69"/>
      <c r="H932" s="72"/>
      <c r="I932" s="72"/>
      <c r="J932" s="73"/>
      <c r="K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5.75" customHeight="1">
      <c r="A933" s="69"/>
      <c r="B933" s="69"/>
      <c r="C933" s="69"/>
      <c r="D933" s="69"/>
      <c r="E933" s="69"/>
      <c r="F933" s="69"/>
      <c r="G933" s="69"/>
      <c r="H933" s="72"/>
      <c r="I933" s="72"/>
      <c r="J933" s="73"/>
      <c r="K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5.75" customHeight="1">
      <c r="A934" s="69"/>
      <c r="B934" s="69"/>
      <c r="C934" s="69"/>
      <c r="D934" s="69"/>
      <c r="E934" s="69"/>
      <c r="F934" s="69"/>
      <c r="G934" s="69"/>
      <c r="H934" s="72"/>
      <c r="I934" s="72"/>
      <c r="J934" s="73"/>
      <c r="K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5.75" customHeight="1">
      <c r="A935" s="69"/>
      <c r="B935" s="69"/>
      <c r="C935" s="69"/>
      <c r="D935" s="69"/>
      <c r="E935" s="69"/>
      <c r="F935" s="69"/>
      <c r="G935" s="69"/>
      <c r="H935" s="72"/>
      <c r="I935" s="72"/>
      <c r="J935" s="73"/>
      <c r="K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5.75" customHeight="1">
      <c r="A936" s="69"/>
      <c r="B936" s="69"/>
      <c r="C936" s="69"/>
      <c r="D936" s="69"/>
      <c r="E936" s="69"/>
      <c r="F936" s="69"/>
      <c r="G936" s="69"/>
      <c r="H936" s="72"/>
      <c r="I936" s="72"/>
      <c r="J936" s="73"/>
      <c r="K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5.75" customHeight="1">
      <c r="A937" s="69"/>
      <c r="B937" s="69"/>
      <c r="C937" s="69"/>
      <c r="D937" s="69"/>
      <c r="E937" s="69"/>
      <c r="F937" s="69"/>
      <c r="G937" s="69"/>
      <c r="H937" s="72"/>
      <c r="I937" s="72"/>
      <c r="J937" s="73"/>
      <c r="K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5.75" customHeight="1">
      <c r="A938" s="69"/>
      <c r="B938" s="69"/>
      <c r="C938" s="69"/>
      <c r="D938" s="69"/>
      <c r="E938" s="69"/>
      <c r="F938" s="69"/>
      <c r="G938" s="69"/>
      <c r="H938" s="72"/>
      <c r="I938" s="72"/>
      <c r="J938" s="73"/>
      <c r="K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5.75" customHeight="1">
      <c r="A939" s="69"/>
      <c r="B939" s="69"/>
      <c r="C939" s="69"/>
      <c r="D939" s="69"/>
      <c r="E939" s="69"/>
      <c r="F939" s="69"/>
      <c r="G939" s="69"/>
      <c r="H939" s="72"/>
      <c r="I939" s="72"/>
      <c r="J939" s="73"/>
      <c r="K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5.75" customHeight="1">
      <c r="A940" s="69"/>
      <c r="B940" s="69"/>
      <c r="C940" s="69"/>
      <c r="D940" s="69"/>
      <c r="E940" s="69"/>
      <c r="F940" s="69"/>
      <c r="G940" s="69"/>
      <c r="H940" s="72"/>
      <c r="I940" s="72"/>
      <c r="J940" s="73"/>
      <c r="K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5.75" customHeight="1">
      <c r="A941" s="69"/>
      <c r="B941" s="69"/>
      <c r="C941" s="69"/>
      <c r="D941" s="69"/>
      <c r="E941" s="69"/>
      <c r="F941" s="69"/>
      <c r="G941" s="69"/>
      <c r="H941" s="72"/>
      <c r="I941" s="72"/>
      <c r="J941" s="73"/>
      <c r="K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5.75" customHeight="1">
      <c r="A942" s="69"/>
      <c r="B942" s="69"/>
      <c r="C942" s="69"/>
      <c r="D942" s="69"/>
      <c r="E942" s="69"/>
      <c r="F942" s="69"/>
      <c r="G942" s="69"/>
      <c r="H942" s="72"/>
      <c r="I942" s="72"/>
      <c r="J942" s="73"/>
      <c r="K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5.75" customHeight="1">
      <c r="A943" s="69"/>
      <c r="B943" s="69"/>
      <c r="C943" s="69"/>
      <c r="D943" s="69"/>
      <c r="E943" s="69"/>
      <c r="F943" s="69"/>
      <c r="G943" s="69"/>
      <c r="H943" s="72"/>
      <c r="I943" s="72"/>
      <c r="J943" s="73"/>
      <c r="K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5.75" customHeight="1">
      <c r="A944" s="69"/>
      <c r="B944" s="69"/>
      <c r="C944" s="69"/>
      <c r="D944" s="69"/>
      <c r="E944" s="69"/>
      <c r="F944" s="69"/>
      <c r="G944" s="69"/>
      <c r="H944" s="72"/>
      <c r="I944" s="72"/>
      <c r="J944" s="73"/>
      <c r="K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5.75" customHeight="1">
      <c r="A945" s="69"/>
      <c r="B945" s="69"/>
      <c r="C945" s="69"/>
      <c r="D945" s="69"/>
      <c r="E945" s="69"/>
      <c r="F945" s="69"/>
      <c r="G945" s="69"/>
      <c r="H945" s="72"/>
      <c r="I945" s="72"/>
      <c r="J945" s="73"/>
      <c r="K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5.75" customHeight="1">
      <c r="A946" s="69"/>
      <c r="B946" s="69"/>
      <c r="C946" s="69"/>
      <c r="D946" s="69"/>
      <c r="E946" s="69"/>
      <c r="F946" s="69"/>
      <c r="G946" s="69"/>
      <c r="H946" s="72"/>
      <c r="I946" s="72"/>
      <c r="J946" s="73"/>
      <c r="K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5.75" customHeight="1">
      <c r="A947" s="69"/>
      <c r="B947" s="69"/>
      <c r="C947" s="69"/>
      <c r="D947" s="69"/>
      <c r="E947" s="69"/>
      <c r="F947" s="69"/>
      <c r="G947" s="69"/>
      <c r="H947" s="72"/>
      <c r="I947" s="72"/>
      <c r="J947" s="73"/>
      <c r="K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5.75" customHeight="1">
      <c r="A948" s="69"/>
      <c r="B948" s="69"/>
      <c r="C948" s="69"/>
      <c r="D948" s="69"/>
      <c r="E948" s="69"/>
      <c r="F948" s="69"/>
      <c r="G948" s="69"/>
      <c r="H948" s="72"/>
      <c r="I948" s="72"/>
      <c r="J948" s="73"/>
      <c r="K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5.75" customHeight="1">
      <c r="A949" s="69"/>
      <c r="B949" s="69"/>
      <c r="C949" s="69"/>
      <c r="D949" s="69"/>
      <c r="E949" s="69"/>
      <c r="F949" s="69"/>
      <c r="G949" s="69"/>
      <c r="H949" s="72"/>
      <c r="I949" s="72"/>
      <c r="J949" s="73"/>
      <c r="K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5.75" customHeight="1">
      <c r="A950" s="69"/>
      <c r="B950" s="69"/>
      <c r="C950" s="69"/>
      <c r="D950" s="69"/>
      <c r="E950" s="69"/>
      <c r="F950" s="69"/>
      <c r="G950" s="69"/>
      <c r="H950" s="72"/>
      <c r="I950" s="72"/>
      <c r="J950" s="73"/>
      <c r="K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5.75" customHeight="1">
      <c r="A951" s="69"/>
      <c r="B951" s="69"/>
      <c r="C951" s="69"/>
      <c r="D951" s="69"/>
      <c r="E951" s="69"/>
      <c r="F951" s="69"/>
      <c r="G951" s="69"/>
      <c r="H951" s="72"/>
      <c r="I951" s="72"/>
      <c r="J951" s="73"/>
      <c r="K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5.75" customHeight="1">
      <c r="A952" s="69"/>
      <c r="B952" s="69"/>
      <c r="C952" s="69"/>
      <c r="D952" s="69"/>
      <c r="E952" s="69"/>
      <c r="F952" s="69"/>
      <c r="G952" s="69"/>
      <c r="H952" s="72"/>
      <c r="I952" s="72"/>
      <c r="J952" s="73"/>
      <c r="K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5.75" customHeight="1">
      <c r="A953" s="69"/>
      <c r="B953" s="69"/>
      <c r="C953" s="69"/>
      <c r="D953" s="69"/>
      <c r="E953" s="69"/>
      <c r="F953" s="69"/>
      <c r="G953" s="69"/>
      <c r="H953" s="72"/>
      <c r="I953" s="72"/>
      <c r="J953" s="73"/>
      <c r="K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5.75" customHeight="1">
      <c r="A954" s="69"/>
      <c r="B954" s="69"/>
      <c r="C954" s="69"/>
      <c r="D954" s="69"/>
      <c r="E954" s="69"/>
      <c r="F954" s="69"/>
      <c r="G954" s="69"/>
      <c r="H954" s="72"/>
      <c r="I954" s="72"/>
      <c r="J954" s="73"/>
      <c r="K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5.75" customHeight="1">
      <c r="A955" s="69"/>
      <c r="B955" s="69"/>
      <c r="C955" s="69"/>
      <c r="D955" s="69"/>
      <c r="E955" s="69"/>
      <c r="F955" s="69"/>
      <c r="G955" s="69"/>
      <c r="H955" s="72"/>
      <c r="I955" s="72"/>
      <c r="J955" s="73"/>
      <c r="K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5.75" customHeight="1">
      <c r="A956" s="69"/>
      <c r="B956" s="69"/>
      <c r="C956" s="69"/>
      <c r="D956" s="69"/>
      <c r="E956" s="69"/>
      <c r="F956" s="69"/>
      <c r="G956" s="69"/>
      <c r="H956" s="72"/>
      <c r="I956" s="72"/>
      <c r="J956" s="73"/>
      <c r="K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5.75" customHeight="1">
      <c r="A957" s="69"/>
      <c r="B957" s="69"/>
      <c r="C957" s="69"/>
      <c r="D957" s="69"/>
      <c r="E957" s="69"/>
      <c r="F957" s="69"/>
      <c r="G957" s="69"/>
      <c r="H957" s="72"/>
      <c r="I957" s="72"/>
      <c r="J957" s="73"/>
      <c r="K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5.75" customHeight="1">
      <c r="A958" s="69"/>
      <c r="B958" s="69"/>
      <c r="C958" s="69"/>
      <c r="D958" s="69"/>
      <c r="E958" s="69"/>
      <c r="F958" s="69"/>
      <c r="G958" s="69"/>
      <c r="H958" s="72"/>
      <c r="I958" s="72"/>
      <c r="J958" s="73"/>
      <c r="K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5.75" customHeight="1">
      <c r="A959" s="69"/>
      <c r="B959" s="69"/>
      <c r="C959" s="69"/>
      <c r="D959" s="69"/>
      <c r="E959" s="69"/>
      <c r="F959" s="69"/>
      <c r="G959" s="69"/>
      <c r="H959" s="72"/>
      <c r="I959" s="72"/>
      <c r="J959" s="73"/>
      <c r="K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5.75" customHeight="1">
      <c r="A960" s="69"/>
      <c r="B960" s="69"/>
      <c r="C960" s="69"/>
      <c r="D960" s="69"/>
      <c r="E960" s="69"/>
      <c r="F960" s="69"/>
      <c r="G960" s="69"/>
      <c r="H960" s="72"/>
      <c r="I960" s="72"/>
      <c r="J960" s="73"/>
      <c r="K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5.75" customHeight="1">
      <c r="A961" s="69"/>
      <c r="B961" s="69"/>
      <c r="C961" s="69"/>
      <c r="D961" s="69"/>
      <c r="E961" s="69"/>
      <c r="F961" s="69"/>
      <c r="G961" s="69"/>
      <c r="H961" s="72"/>
      <c r="I961" s="72"/>
      <c r="J961" s="73"/>
      <c r="K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5.75" customHeight="1">
      <c r="A962" s="69"/>
      <c r="B962" s="69"/>
      <c r="C962" s="69"/>
      <c r="D962" s="69"/>
      <c r="E962" s="69"/>
      <c r="F962" s="69"/>
      <c r="G962" s="69"/>
      <c r="H962" s="72"/>
      <c r="I962" s="72"/>
      <c r="J962" s="73"/>
      <c r="K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5.75" customHeight="1">
      <c r="A963" s="69"/>
      <c r="B963" s="69"/>
      <c r="C963" s="69"/>
      <c r="D963" s="69"/>
      <c r="E963" s="69"/>
      <c r="F963" s="69"/>
      <c r="G963" s="69"/>
      <c r="H963" s="72"/>
      <c r="I963" s="72"/>
      <c r="J963" s="73"/>
      <c r="K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5.75" customHeight="1">
      <c r="A964" s="69"/>
      <c r="B964" s="69"/>
      <c r="C964" s="69"/>
      <c r="D964" s="69"/>
      <c r="E964" s="69"/>
      <c r="F964" s="69"/>
      <c r="G964" s="69"/>
      <c r="H964" s="72"/>
      <c r="I964" s="72"/>
      <c r="J964" s="73"/>
      <c r="K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5.75" customHeight="1">
      <c r="A965" s="69"/>
      <c r="B965" s="69"/>
      <c r="C965" s="69"/>
      <c r="D965" s="69"/>
      <c r="E965" s="69"/>
      <c r="F965" s="69"/>
      <c r="G965" s="69"/>
      <c r="H965" s="72"/>
      <c r="I965" s="72"/>
      <c r="J965" s="73"/>
      <c r="K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5.75" customHeight="1">
      <c r="A966" s="69"/>
      <c r="B966" s="69"/>
      <c r="C966" s="69"/>
      <c r="D966" s="69"/>
      <c r="E966" s="69"/>
      <c r="F966" s="69"/>
      <c r="G966" s="69"/>
      <c r="H966" s="72"/>
      <c r="I966" s="72"/>
      <c r="J966" s="73"/>
      <c r="K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5.75" customHeight="1">
      <c r="A967" s="69"/>
      <c r="B967" s="69"/>
      <c r="C967" s="69"/>
      <c r="D967" s="69"/>
      <c r="E967" s="69"/>
      <c r="F967" s="69"/>
      <c r="G967" s="69"/>
      <c r="H967" s="72"/>
      <c r="I967" s="72"/>
      <c r="J967" s="73"/>
      <c r="K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5.75" customHeight="1">
      <c r="A968" s="69"/>
      <c r="B968" s="69"/>
      <c r="C968" s="69"/>
      <c r="D968" s="69"/>
      <c r="E968" s="69"/>
      <c r="F968" s="69"/>
      <c r="G968" s="69"/>
      <c r="H968" s="72"/>
      <c r="I968" s="72"/>
      <c r="J968" s="73"/>
      <c r="K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5.75" customHeight="1">
      <c r="A969" s="69"/>
      <c r="B969" s="69"/>
      <c r="C969" s="69"/>
      <c r="D969" s="69"/>
      <c r="E969" s="69"/>
      <c r="F969" s="69"/>
      <c r="G969" s="69"/>
      <c r="H969" s="72"/>
      <c r="I969" s="72"/>
      <c r="J969" s="73"/>
      <c r="K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5.75" customHeight="1">
      <c r="A970" s="69"/>
      <c r="B970" s="69"/>
      <c r="C970" s="69"/>
      <c r="D970" s="69"/>
      <c r="E970" s="69"/>
      <c r="F970" s="69"/>
      <c r="G970" s="69"/>
      <c r="H970" s="72"/>
      <c r="I970" s="72"/>
      <c r="J970" s="73"/>
      <c r="K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5.75" customHeight="1">
      <c r="A971" s="69"/>
      <c r="B971" s="69"/>
      <c r="C971" s="69"/>
      <c r="D971" s="69"/>
      <c r="E971" s="69"/>
      <c r="F971" s="69"/>
      <c r="G971" s="69"/>
      <c r="H971" s="72"/>
      <c r="I971" s="72"/>
      <c r="J971" s="73"/>
      <c r="K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5.75" customHeight="1">
      <c r="A972" s="69"/>
      <c r="B972" s="69"/>
      <c r="C972" s="69"/>
      <c r="D972" s="69"/>
      <c r="E972" s="69"/>
      <c r="F972" s="69"/>
      <c r="G972" s="69"/>
      <c r="H972" s="72"/>
      <c r="I972" s="72"/>
      <c r="J972" s="73"/>
      <c r="K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5.75" customHeight="1">
      <c r="A973" s="69"/>
      <c r="B973" s="69"/>
      <c r="C973" s="69"/>
      <c r="D973" s="69"/>
      <c r="E973" s="69"/>
      <c r="F973" s="69"/>
      <c r="G973" s="69"/>
      <c r="H973" s="72"/>
      <c r="I973" s="72"/>
      <c r="J973" s="73"/>
      <c r="K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5.75" customHeight="1">
      <c r="A974" s="69"/>
      <c r="B974" s="69"/>
      <c r="C974" s="69"/>
      <c r="D974" s="69"/>
      <c r="E974" s="69"/>
      <c r="F974" s="69"/>
      <c r="G974" s="69"/>
      <c r="H974" s="72"/>
      <c r="I974" s="72"/>
      <c r="J974" s="73"/>
      <c r="K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5.75" customHeight="1">
      <c r="A975" s="69"/>
      <c r="B975" s="69"/>
      <c r="C975" s="69"/>
      <c r="D975" s="69"/>
      <c r="E975" s="69"/>
      <c r="F975" s="69"/>
      <c r="G975" s="69"/>
      <c r="H975" s="72"/>
      <c r="I975" s="72"/>
      <c r="J975" s="73"/>
      <c r="K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5.75" customHeight="1">
      <c r="A976" s="69"/>
      <c r="B976" s="69"/>
      <c r="C976" s="69"/>
      <c r="D976" s="69"/>
      <c r="E976" s="69"/>
      <c r="F976" s="69"/>
      <c r="G976" s="69"/>
      <c r="H976" s="72"/>
      <c r="I976" s="72"/>
      <c r="J976" s="73"/>
      <c r="K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5.75" customHeight="1">
      <c r="A977" s="69"/>
      <c r="B977" s="69"/>
      <c r="C977" s="69"/>
      <c r="D977" s="69"/>
      <c r="E977" s="69"/>
      <c r="F977" s="69"/>
      <c r="G977" s="69"/>
      <c r="H977" s="72"/>
      <c r="I977" s="72"/>
      <c r="J977" s="73"/>
      <c r="K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5.75" customHeight="1">
      <c r="A978" s="69"/>
      <c r="B978" s="69"/>
      <c r="C978" s="69"/>
      <c r="D978" s="69"/>
      <c r="E978" s="69"/>
      <c r="F978" s="69"/>
      <c r="G978" s="69"/>
      <c r="H978" s="72"/>
      <c r="I978" s="72"/>
      <c r="J978" s="73"/>
      <c r="K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5.75" customHeight="1">
      <c r="A979" s="69"/>
      <c r="B979" s="69"/>
      <c r="C979" s="69"/>
      <c r="D979" s="69"/>
      <c r="E979" s="69"/>
      <c r="F979" s="69"/>
      <c r="G979" s="69"/>
      <c r="H979" s="72"/>
      <c r="I979" s="72"/>
      <c r="J979" s="73"/>
      <c r="K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5.75" customHeight="1">
      <c r="A980" s="69"/>
      <c r="B980" s="69"/>
      <c r="C980" s="69"/>
      <c r="D980" s="69"/>
      <c r="E980" s="69"/>
      <c r="F980" s="69"/>
      <c r="G980" s="69"/>
      <c r="H980" s="72"/>
      <c r="I980" s="72"/>
      <c r="J980" s="73"/>
      <c r="K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5.75" customHeight="1">
      <c r="A981" s="69"/>
      <c r="B981" s="69"/>
      <c r="C981" s="69"/>
      <c r="D981" s="69"/>
      <c r="E981" s="69"/>
      <c r="F981" s="69"/>
      <c r="G981" s="69"/>
      <c r="H981" s="72"/>
      <c r="I981" s="72"/>
      <c r="J981" s="73"/>
      <c r="K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5.75" customHeight="1">
      <c r="A982" s="69"/>
      <c r="B982" s="69"/>
      <c r="C982" s="69"/>
      <c r="D982" s="69"/>
      <c r="E982" s="69"/>
      <c r="F982" s="69"/>
      <c r="G982" s="69"/>
      <c r="H982" s="72"/>
      <c r="I982" s="72"/>
      <c r="J982" s="73"/>
      <c r="K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5.75" customHeight="1">
      <c r="A983" s="69"/>
      <c r="B983" s="69"/>
      <c r="C983" s="69"/>
      <c r="D983" s="69"/>
      <c r="E983" s="69"/>
      <c r="F983" s="69"/>
      <c r="G983" s="69"/>
      <c r="H983" s="72"/>
      <c r="I983" s="72"/>
      <c r="J983" s="73"/>
      <c r="K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5.75" customHeight="1">
      <c r="A984" s="69"/>
      <c r="B984" s="69"/>
      <c r="C984" s="69"/>
      <c r="D984" s="69"/>
      <c r="E984" s="69"/>
      <c r="F984" s="69"/>
      <c r="G984" s="69"/>
      <c r="H984" s="72"/>
      <c r="I984" s="72"/>
      <c r="J984" s="73"/>
      <c r="K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5.75" customHeight="1">
      <c r="A985" s="69"/>
      <c r="B985" s="69"/>
      <c r="C985" s="69"/>
      <c r="D985" s="69"/>
      <c r="E985" s="69"/>
      <c r="F985" s="69"/>
      <c r="G985" s="69"/>
      <c r="H985" s="72"/>
      <c r="I985" s="72"/>
      <c r="J985" s="73"/>
      <c r="K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5.75" customHeight="1">
      <c r="A986" s="69"/>
      <c r="B986" s="69"/>
      <c r="C986" s="69"/>
      <c r="D986" s="69"/>
      <c r="E986" s="69"/>
      <c r="F986" s="69"/>
      <c r="G986" s="69"/>
      <c r="H986" s="72"/>
      <c r="I986" s="72"/>
      <c r="J986" s="73"/>
      <c r="K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5.75" customHeight="1">
      <c r="A987" s="69"/>
      <c r="B987" s="69"/>
      <c r="C987" s="69"/>
      <c r="D987" s="69"/>
      <c r="E987" s="69"/>
      <c r="F987" s="69"/>
      <c r="G987" s="69"/>
      <c r="H987" s="72"/>
      <c r="I987" s="72"/>
      <c r="J987" s="73"/>
      <c r="K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5.75" customHeight="1">
      <c r="A988" s="69"/>
      <c r="B988" s="69"/>
      <c r="C988" s="69"/>
      <c r="D988" s="69"/>
      <c r="E988" s="69"/>
      <c r="F988" s="69"/>
      <c r="G988" s="69"/>
      <c r="H988" s="72"/>
      <c r="I988" s="72"/>
      <c r="J988" s="73"/>
      <c r="K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5.75" customHeight="1">
      <c r="A989" s="69"/>
      <c r="B989" s="69"/>
      <c r="C989" s="69"/>
      <c r="D989" s="69"/>
      <c r="E989" s="69"/>
      <c r="F989" s="69"/>
      <c r="G989" s="69"/>
      <c r="H989" s="72"/>
      <c r="I989" s="72"/>
      <c r="J989" s="73"/>
      <c r="K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5.75" customHeight="1">
      <c r="A990" s="69"/>
      <c r="B990" s="69"/>
      <c r="C990" s="69"/>
      <c r="D990" s="69"/>
      <c r="E990" s="69"/>
      <c r="F990" s="69"/>
      <c r="G990" s="69"/>
      <c r="H990" s="72"/>
      <c r="I990" s="72"/>
      <c r="J990" s="73"/>
      <c r="K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5.75" customHeight="1">
      <c r="A991" s="69"/>
      <c r="B991" s="69"/>
      <c r="C991" s="69"/>
      <c r="D991" s="69"/>
      <c r="E991" s="69"/>
      <c r="F991" s="69"/>
      <c r="G991" s="69"/>
      <c r="H991" s="72"/>
      <c r="I991" s="72"/>
      <c r="J991" s="73"/>
      <c r="K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5.75" customHeight="1">
      <c r="A992" s="69"/>
      <c r="B992" s="69"/>
      <c r="C992" s="69"/>
      <c r="D992" s="69"/>
      <c r="E992" s="69"/>
      <c r="F992" s="69"/>
      <c r="G992" s="69"/>
      <c r="H992" s="72"/>
      <c r="I992" s="72"/>
      <c r="J992" s="73"/>
      <c r="K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5.75" customHeight="1">
      <c r="A993" s="69"/>
      <c r="B993" s="69"/>
      <c r="C993" s="69"/>
      <c r="D993" s="69"/>
      <c r="E993" s="69"/>
      <c r="F993" s="69"/>
      <c r="G993" s="69"/>
      <c r="H993" s="72"/>
      <c r="I993" s="72"/>
      <c r="J993" s="73"/>
      <c r="K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5.75" customHeight="1">
      <c r="A994" s="69"/>
      <c r="B994" s="69"/>
      <c r="C994" s="69"/>
      <c r="D994" s="69"/>
      <c r="E994" s="69"/>
      <c r="F994" s="69"/>
      <c r="G994" s="69"/>
      <c r="H994" s="72"/>
      <c r="I994" s="72"/>
      <c r="J994" s="73"/>
      <c r="K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5.75" customHeight="1">
      <c r="A995" s="69"/>
      <c r="B995" s="69"/>
      <c r="C995" s="69"/>
      <c r="D995" s="69"/>
      <c r="E995" s="69"/>
      <c r="F995" s="69"/>
      <c r="G995" s="69"/>
      <c r="H995" s="72"/>
      <c r="I995" s="72"/>
      <c r="J995" s="73"/>
      <c r="K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5.75" customHeight="1">
      <c r="A996" s="69"/>
      <c r="B996" s="69"/>
      <c r="C996" s="69"/>
      <c r="D996" s="69"/>
      <c r="E996" s="69"/>
      <c r="F996" s="69"/>
      <c r="G996" s="69"/>
      <c r="H996" s="72"/>
      <c r="I996" s="72"/>
      <c r="J996" s="73"/>
      <c r="K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5.75" customHeight="1">
      <c r="A997" s="69"/>
      <c r="B997" s="69"/>
      <c r="C997" s="69"/>
      <c r="D997" s="69"/>
      <c r="E997" s="69"/>
      <c r="F997" s="69"/>
      <c r="G997" s="69"/>
      <c r="H997" s="72"/>
      <c r="I997" s="72"/>
      <c r="J997" s="73"/>
      <c r="K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5.75" customHeight="1">
      <c r="A998" s="69"/>
      <c r="B998" s="69"/>
      <c r="C998" s="69"/>
      <c r="D998" s="69"/>
      <c r="E998" s="69"/>
      <c r="F998" s="69"/>
      <c r="G998" s="69"/>
      <c r="H998" s="72"/>
      <c r="I998" s="72"/>
      <c r="J998" s="73"/>
      <c r="K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 ht="15.75" customHeight="1">
      <c r="A999" s="69"/>
      <c r="B999" s="69"/>
      <c r="C999" s="69"/>
      <c r="D999" s="69"/>
      <c r="E999" s="69"/>
      <c r="F999" s="69"/>
      <c r="G999" s="69"/>
      <c r="H999" s="72"/>
      <c r="I999" s="72"/>
      <c r="J999" s="73"/>
      <c r="K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 ht="15.75" customHeight="1">
      <c r="A1000" s="69"/>
      <c r="B1000" s="69"/>
      <c r="C1000" s="69"/>
      <c r="D1000" s="69"/>
      <c r="E1000" s="69"/>
      <c r="F1000" s="69"/>
      <c r="G1000" s="69"/>
      <c r="H1000" s="72"/>
      <c r="I1000" s="72"/>
      <c r="J1000" s="73"/>
      <c r="K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0" sqref="E10"/>
    </sheetView>
  </sheetViews>
  <sheetFormatPr baseColWidth="10" defaultRowHeight="15"/>
  <cols>
    <col min="1" max="1" width="13.85546875" bestFit="1" customWidth="1"/>
  </cols>
  <sheetData>
    <row r="1" spans="1:1">
      <c r="A1" s="68" t="s">
        <v>1424</v>
      </c>
    </row>
    <row r="2" spans="1:1">
      <c r="A2" s="68" t="s">
        <v>1425</v>
      </c>
    </row>
    <row r="3" spans="1:1">
      <c r="A3" s="68" t="s">
        <v>1426</v>
      </c>
    </row>
    <row r="4" spans="1:1">
      <c r="A4" s="68" t="s">
        <v>1427</v>
      </c>
    </row>
    <row r="5" spans="1:1">
      <c r="A5" s="68" t="s">
        <v>1428</v>
      </c>
    </row>
    <row r="6" spans="1:1">
      <c r="A6" s="68" t="s">
        <v>1429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I209"/>
  <sheetViews>
    <sheetView tabSelected="1" topLeftCell="I1" zoomScale="85" zoomScaleNormal="85" workbookViewId="0">
      <pane ySplit="2" topLeftCell="A77" activePane="bottomLeft" state="frozen"/>
      <selection pane="bottomLeft" activeCell="K77" sqref="K77"/>
    </sheetView>
  </sheetViews>
  <sheetFormatPr baseColWidth="10" defaultColWidth="11.42578125" defaultRowHeight="15"/>
  <cols>
    <col min="1" max="1" width="39.5703125" style="3" bestFit="1" customWidth="1"/>
    <col min="2" max="2" width="14.7109375" style="3" bestFit="1" customWidth="1"/>
    <col min="3" max="3" width="10.28515625" style="3" bestFit="1" customWidth="1"/>
    <col min="4" max="4" width="14.85546875" style="3" bestFit="1" customWidth="1"/>
    <col min="5" max="5" width="18.28515625" style="3" bestFit="1" customWidth="1"/>
    <col min="6" max="6" width="12.28515625" style="3" bestFit="1" customWidth="1"/>
    <col min="7" max="7" width="23.7109375" style="3" bestFit="1" customWidth="1"/>
    <col min="8" max="8" width="10.28515625" style="3" bestFit="1" customWidth="1"/>
    <col min="9" max="9" width="21.140625" style="3" bestFit="1" customWidth="1"/>
    <col min="10" max="10" width="19.140625" style="46" bestFit="1" customWidth="1"/>
    <col min="11" max="11" width="26.7109375" style="46" bestFit="1" customWidth="1"/>
    <col min="12" max="12" width="22.28515625" style="3" bestFit="1" customWidth="1"/>
    <col min="13" max="13" width="11.42578125" style="42" bestFit="1" customWidth="1"/>
    <col min="14" max="14" width="9.7109375" style="3" bestFit="1" customWidth="1"/>
    <col min="15" max="15" width="22.140625" style="3" bestFit="1" customWidth="1"/>
    <col min="16" max="16" width="20" style="42" bestFit="1" customWidth="1"/>
    <col min="17" max="17" width="12" style="41" bestFit="1" customWidth="1"/>
    <col min="18" max="18" width="25.5703125" style="3" bestFit="1" customWidth="1"/>
    <col min="19" max="19" width="15.140625" style="46" bestFit="1" customWidth="1"/>
    <col min="20" max="20" width="15.42578125" style="37" bestFit="1" customWidth="1"/>
    <col min="21" max="21" width="15.140625" style="37" bestFit="1" customWidth="1"/>
    <col min="22" max="22" width="13.140625" style="37" bestFit="1" customWidth="1"/>
    <col min="23" max="23" width="21.5703125" style="3" bestFit="1" customWidth="1"/>
    <col min="24" max="24" width="22.28515625" style="3" bestFit="1" customWidth="1"/>
    <col min="25" max="25" width="27.140625" style="39" bestFit="1" customWidth="1"/>
    <col min="26" max="26" width="11.42578125" style="40"/>
    <col min="27" max="46" width="11.42578125" style="3"/>
    <col min="47" max="48" width="11.140625" style="3" bestFit="1" customWidth="1"/>
    <col min="49" max="49" width="20.42578125" style="3" bestFit="1" customWidth="1"/>
    <col min="50" max="50" width="29.140625" style="3" bestFit="1" customWidth="1"/>
    <col min="51" max="51" width="30.5703125" style="3" bestFit="1" customWidth="1"/>
    <col min="52" max="52" width="29.42578125" style="3" bestFit="1" customWidth="1"/>
    <col min="53" max="53" width="37.5703125" style="3" bestFit="1" customWidth="1"/>
    <col min="54" max="54" width="20.85546875" style="3" bestFit="1" customWidth="1"/>
    <col min="55" max="55" width="26.85546875" style="3" bestFit="1" customWidth="1"/>
    <col min="56" max="56" width="39.140625" style="38" bestFit="1" customWidth="1"/>
    <col min="57" max="57" width="36.140625" style="46" bestFit="1" customWidth="1"/>
    <col min="58" max="58" width="11.7109375" style="46" bestFit="1" customWidth="1"/>
    <col min="59" max="59" width="12.42578125" style="46" bestFit="1" customWidth="1"/>
    <col min="60" max="60" width="12.42578125" style="46" customWidth="1"/>
    <col min="61" max="61" width="24.5703125" style="3" bestFit="1" customWidth="1"/>
    <col min="62" max="16384" width="11.42578125" style="3"/>
  </cols>
  <sheetData>
    <row r="1" spans="1:61">
      <c r="A1" s="91" t="s">
        <v>1437</v>
      </c>
      <c r="B1" s="92"/>
      <c r="Z1" s="43" t="s">
        <v>0</v>
      </c>
      <c r="AA1" s="44" t="s">
        <v>1</v>
      </c>
      <c r="AB1" s="44" t="s">
        <v>2</v>
      </c>
      <c r="AC1" s="44" t="s">
        <v>3</v>
      </c>
      <c r="AD1" s="44" t="s">
        <v>4</v>
      </c>
      <c r="AE1" s="44" t="s">
        <v>5</v>
      </c>
      <c r="AF1" s="44" t="s">
        <v>6</v>
      </c>
      <c r="AG1" s="44" t="s">
        <v>7</v>
      </c>
      <c r="AH1" s="44" t="s">
        <v>8</v>
      </c>
      <c r="AI1" s="44" t="s">
        <v>9</v>
      </c>
      <c r="AJ1" s="44" t="s">
        <v>10</v>
      </c>
      <c r="AK1" s="44" t="s">
        <v>11</v>
      </c>
      <c r="AL1" s="44" t="s">
        <v>12</v>
      </c>
      <c r="AM1" s="44" t="s">
        <v>13</v>
      </c>
      <c r="AN1" s="44" t="s">
        <v>14</v>
      </c>
      <c r="AO1" s="44" t="s">
        <v>15</v>
      </c>
      <c r="AP1" s="44" t="s">
        <v>16</v>
      </c>
      <c r="AQ1" s="44" t="s">
        <v>17</v>
      </c>
      <c r="AR1" s="44" t="s">
        <v>18</v>
      </c>
      <c r="AS1" s="44" t="s">
        <v>19</v>
      </c>
      <c r="AT1" s="44" t="s">
        <v>20</v>
      </c>
    </row>
    <row r="2" spans="1:61" s="44" customFormat="1">
      <c r="A2" s="85" t="s">
        <v>21</v>
      </c>
      <c r="B2" s="85" t="s">
        <v>22</v>
      </c>
      <c r="C2" s="85" t="s">
        <v>23</v>
      </c>
      <c r="D2" s="85" t="s">
        <v>1440</v>
      </c>
      <c r="E2" s="85" t="s">
        <v>1441</v>
      </c>
      <c r="F2" s="85" t="s">
        <v>1438</v>
      </c>
      <c r="G2" s="85" t="s">
        <v>1400</v>
      </c>
      <c r="H2" s="85" t="s">
        <v>24</v>
      </c>
      <c r="I2" s="85" t="s">
        <v>1445</v>
      </c>
      <c r="J2" s="85" t="s">
        <v>1423</v>
      </c>
      <c r="K2" s="85" t="s">
        <v>1444</v>
      </c>
      <c r="L2" s="85" t="s">
        <v>1410</v>
      </c>
      <c r="M2" s="86" t="s">
        <v>25</v>
      </c>
      <c r="N2" s="85" t="s">
        <v>26</v>
      </c>
      <c r="O2" s="85" t="s">
        <v>1401</v>
      </c>
      <c r="P2" s="86" t="s">
        <v>1402</v>
      </c>
      <c r="Q2" s="87" t="s">
        <v>1403</v>
      </c>
      <c r="R2" s="85" t="s">
        <v>1404</v>
      </c>
      <c r="S2" s="85" t="s">
        <v>27</v>
      </c>
      <c r="T2" s="88" t="s">
        <v>1405</v>
      </c>
      <c r="U2" s="88" t="s">
        <v>1406</v>
      </c>
      <c r="V2" s="88" t="s">
        <v>1439</v>
      </c>
      <c r="W2" s="85" t="s">
        <v>1407</v>
      </c>
      <c r="X2" s="85" t="s">
        <v>1408</v>
      </c>
      <c r="Y2" s="85" t="s">
        <v>29</v>
      </c>
      <c r="Z2" s="89" t="s">
        <v>30</v>
      </c>
      <c r="AA2" s="85">
        <v>2.5</v>
      </c>
      <c r="AB2" s="85">
        <v>7.5</v>
      </c>
      <c r="AC2" s="85">
        <v>12.5</v>
      </c>
      <c r="AD2" s="85">
        <v>17.5</v>
      </c>
      <c r="AE2" s="85">
        <v>25</v>
      </c>
      <c r="AF2" s="85">
        <v>35</v>
      </c>
      <c r="AG2" s="85">
        <v>45</v>
      </c>
      <c r="AH2" s="85">
        <v>55</v>
      </c>
      <c r="AI2" s="85">
        <v>65</v>
      </c>
      <c r="AJ2" s="85">
        <v>75</v>
      </c>
      <c r="AK2" s="85">
        <v>85</v>
      </c>
      <c r="AL2" s="85">
        <v>95</v>
      </c>
      <c r="AM2" s="85">
        <v>112.5</v>
      </c>
      <c r="AN2" s="85">
        <v>137.5</v>
      </c>
      <c r="AO2" s="85">
        <v>162.5</v>
      </c>
      <c r="AP2" s="85">
        <v>187.5</v>
      </c>
      <c r="AQ2" s="85">
        <v>225</v>
      </c>
      <c r="AR2" s="85">
        <v>275</v>
      </c>
      <c r="AS2" s="85">
        <v>325</v>
      </c>
      <c r="AT2" s="85">
        <v>700</v>
      </c>
      <c r="AU2" s="85" t="s">
        <v>31</v>
      </c>
      <c r="AV2" s="85" t="s">
        <v>32</v>
      </c>
      <c r="AW2" s="85" t="s">
        <v>33</v>
      </c>
      <c r="AX2" s="85" t="s">
        <v>34</v>
      </c>
      <c r="AY2" s="85" t="s">
        <v>35</v>
      </c>
      <c r="AZ2" s="85" t="s">
        <v>36</v>
      </c>
      <c r="BA2" s="85" t="s">
        <v>1411</v>
      </c>
      <c r="BB2" s="85" t="s">
        <v>37</v>
      </c>
      <c r="BC2" s="85" t="s">
        <v>1409</v>
      </c>
      <c r="BD2" s="90" t="s">
        <v>473</v>
      </c>
      <c r="BE2" s="85" t="s">
        <v>472</v>
      </c>
      <c r="BF2" s="85" t="s">
        <v>477</v>
      </c>
      <c r="BG2" s="85" t="s">
        <v>476</v>
      </c>
      <c r="BH2" s="85" t="s">
        <v>1442</v>
      </c>
      <c r="BI2" s="85" t="s">
        <v>39</v>
      </c>
    </row>
    <row r="3" spans="1:61" hidden="1">
      <c r="A3" s="3" t="s">
        <v>1446</v>
      </c>
      <c r="B3" s="3" t="s">
        <v>1447</v>
      </c>
      <c r="C3" s="3" t="s">
        <v>1448</v>
      </c>
      <c r="D3" s="3" t="s">
        <v>1457</v>
      </c>
      <c r="E3" s="3" t="s">
        <v>1453</v>
      </c>
      <c r="H3" s="3" t="s">
        <v>1449</v>
      </c>
      <c r="I3" s="3" t="s">
        <v>1450</v>
      </c>
      <c r="J3" s="46" t="s">
        <v>1451</v>
      </c>
      <c r="K3" s="46">
        <v>1</v>
      </c>
      <c r="L3" s="3">
        <v>50</v>
      </c>
      <c r="M3" s="42">
        <v>44340</v>
      </c>
      <c r="N3" s="3">
        <v>2021</v>
      </c>
      <c r="O3" s="3" t="s">
        <v>1449</v>
      </c>
      <c r="P3" s="42">
        <v>44340</v>
      </c>
      <c r="Q3" s="41">
        <v>12.3</v>
      </c>
      <c r="S3" s="46">
        <v>25</v>
      </c>
      <c r="T3" s="37">
        <v>0.29166666666666669</v>
      </c>
      <c r="X3" s="3" t="s">
        <v>1395</v>
      </c>
      <c r="Y3" s="39" t="str">
        <f>VLOOKUP(X3,Spp!A:B,2,FALSE)</f>
        <v>Stegastes arcifrons</v>
      </c>
      <c r="Z3" s="40">
        <f t="shared" ref="Z3:Z19" si="0">SUM(AA3:AT3)</f>
        <v>45</v>
      </c>
      <c r="AA3" s="3">
        <v>3</v>
      </c>
      <c r="AB3" s="3">
        <v>30</v>
      </c>
      <c r="AC3" s="3">
        <v>12</v>
      </c>
      <c r="AU3" s="3">
        <f>VLOOKUP(Y3,Spp!B:C,2,FALSE)</f>
        <v>3.49E-2</v>
      </c>
      <c r="AV3" s="3">
        <f>VLOOKUP(Y3,Spp!B:D,3,FALSE)</f>
        <v>2</v>
      </c>
      <c r="AW3" s="3">
        <f t="shared" ref="AW3:AW4" si="1">((AU3*$AA$2^AV3)*AA3)+((AU3*$AB$2^AV3)*AB3)+((AU3*$AC$2^AV3)*AC3)+((AU3*$AD$2^AV3)*AD3)+((AU3*$AE$2^AV3)*AE3)+((AU3*$AF$2^AV3)*AF3)+((AU3*$AG$2^AV3)*AG3)+((AU3*$AH$2^AV3)*AH3)+((AU3*$AI$2^AV3)*AI3)+((AU3*$AJ$2^AV3)*AJ3)+((AU3*$AK$2^AV3)*AK3)+((AU3*$AL$2^AV3)*AL3)+((AU3*$AM$2^AV3)*AM3)+((AU3*$AN$2^AV3)*AN3)+((AU3*$AO$2^AV3)*AO3)+((AU3*$AP$2^AV3)*AP3)+((AU3*$AQ$2^AV3)*AQ3)+((AU3*$AR$2^AV3)*AR3)+((AU3*$AS$2^AV3)*AS3)+((AU3*$AT$2^AV3)*AT3)</f>
        <v>124.985625</v>
      </c>
      <c r="AX3" s="3">
        <f t="shared" ref="AX3:AX19" si="2">AW3/L3</f>
        <v>2.4997124999999998</v>
      </c>
      <c r="AY3" s="3">
        <f t="shared" ref="AY3:AY4" si="3">AX3*10</f>
        <v>24.997124999999997</v>
      </c>
      <c r="AZ3" s="3">
        <f t="shared" ref="AZ3:AZ4" si="4">AY3/1000</f>
        <v>2.4997124999999999E-2</v>
      </c>
      <c r="BA3" s="3" t="e">
        <f t="shared" ref="BA3:BA4" si="5">Z3/W3</f>
        <v>#DIV/0!</v>
      </c>
      <c r="BB3" s="3" t="s">
        <v>285</v>
      </c>
      <c r="BC3" s="3">
        <f>VLOOKUP(Y3,Spp!B:H,7,FALSE)</f>
        <v>2.97</v>
      </c>
      <c r="BD3" s="38" t="str">
        <f>VLOOKUP(Y3,GFQuimbayo!B:C,2,FALSE)</f>
        <v>HD</v>
      </c>
      <c r="BE3" s="38" t="str">
        <f>VLOOKUP(BD3,GFQuimbayo!E:F,2,FALSE)</f>
        <v>Detritivores</v>
      </c>
      <c r="BF3" s="38" t="e">
        <f>VLOOKUP(BE3,Taxo!F:G,2,FALSE)</f>
        <v>#N/A</v>
      </c>
      <c r="BG3" s="38" t="e">
        <f>VLOOKUP(BF3,Taxo!G:H,2,FALSE)</f>
        <v>#N/A</v>
      </c>
      <c r="BH3" s="38" t="e">
        <f>VLOOKUP(BG3,Taxo!H:I,2,FALSE)</f>
        <v>#N/A</v>
      </c>
      <c r="BI3" s="3" t="str">
        <f>VLOOKUP(Y3,Spp!B:L,11,FALSE)</f>
        <v>LC</v>
      </c>
    </row>
    <row r="4" spans="1:61" hidden="1">
      <c r="A4" s="3" t="s">
        <v>1446</v>
      </c>
      <c r="B4" s="3" t="s">
        <v>1447</v>
      </c>
      <c r="C4" s="3" t="s">
        <v>1448</v>
      </c>
      <c r="D4" s="3" t="s">
        <v>1457</v>
      </c>
      <c r="E4" s="3" t="s">
        <v>1453</v>
      </c>
      <c r="H4" s="3" t="s">
        <v>1449</v>
      </c>
      <c r="I4" s="3" t="s">
        <v>1450</v>
      </c>
      <c r="J4" s="46" t="s">
        <v>1451</v>
      </c>
      <c r="K4" s="46">
        <v>1</v>
      </c>
      <c r="L4" s="3">
        <v>50</v>
      </c>
      <c r="M4" s="42">
        <v>44340</v>
      </c>
      <c r="N4" s="3">
        <v>2021</v>
      </c>
      <c r="O4" s="3" t="s">
        <v>1449</v>
      </c>
      <c r="P4" s="42">
        <v>44340</v>
      </c>
      <c r="Q4" s="41">
        <v>12.3</v>
      </c>
      <c r="S4" s="46">
        <v>25</v>
      </c>
      <c r="T4" s="37">
        <v>0.29166666666666669</v>
      </c>
      <c r="X4" s="3" t="s">
        <v>168</v>
      </c>
      <c r="Y4" s="39" t="str">
        <f>VLOOKUP(X4,Spp!A:B,2,FALSE)</f>
        <v>Thalassoma lucasanum</v>
      </c>
      <c r="Z4" s="40">
        <f t="shared" si="0"/>
        <v>70</v>
      </c>
      <c r="AA4" s="3">
        <v>70</v>
      </c>
      <c r="AU4" s="3">
        <f>VLOOKUP(Y4,Spp!B:C,2,FALSE)</f>
        <v>1.261E-2</v>
      </c>
      <c r="AV4" s="3">
        <f>VLOOKUP(Y4,Spp!B:D,3,FALSE)</f>
        <v>2.8782999999999999</v>
      </c>
      <c r="AW4" s="3">
        <f t="shared" si="1"/>
        <v>12.336837763448216</v>
      </c>
      <c r="AX4" s="3">
        <f t="shared" ref="AX4" si="6">AW4/L4</f>
        <v>0.24673675526896433</v>
      </c>
      <c r="AY4" s="3">
        <f t="shared" si="3"/>
        <v>2.4673675526896433</v>
      </c>
      <c r="AZ4" s="3">
        <f t="shared" si="4"/>
        <v>2.4673675526896434E-3</v>
      </c>
      <c r="BA4" s="3" t="e">
        <f t="shared" si="5"/>
        <v>#DIV/0!</v>
      </c>
      <c r="BB4" s="3" t="s">
        <v>285</v>
      </c>
      <c r="BC4" s="3">
        <f>VLOOKUP(Y4,Spp!B:H,7,FALSE)</f>
        <v>3.5</v>
      </c>
      <c r="BD4" s="38" t="str">
        <f>VLOOKUP(Y4,GFQuimbayo!B:C,2,FALSE)</f>
        <v>IN</v>
      </c>
      <c r="BE4" s="38" t="str">
        <f>VLOOKUP(BD4,GFQuimbayo!E:F,2,FALSE)</f>
        <v>Invertebrivores</v>
      </c>
      <c r="BF4" s="38" t="e">
        <f>VLOOKUP(BE4,Taxo!F:G,2,FALSE)</f>
        <v>#N/A</v>
      </c>
      <c r="BG4" s="38" t="e">
        <f>VLOOKUP(BF4,Taxo!G:H,2,FALSE)</f>
        <v>#N/A</v>
      </c>
      <c r="BH4" s="38" t="e">
        <f>VLOOKUP(BG4,Taxo!H:I,2,FALSE)</f>
        <v>#N/A</v>
      </c>
      <c r="BI4" s="3" t="str">
        <f>VLOOKUP(Y4,Spp!B:L,11,FALSE)</f>
        <v>LC</v>
      </c>
    </row>
    <row r="5" spans="1:61" hidden="1">
      <c r="A5" s="3" t="s">
        <v>1446</v>
      </c>
      <c r="B5" s="3" t="s">
        <v>1447</v>
      </c>
      <c r="C5" s="3" t="s">
        <v>1448</v>
      </c>
      <c r="D5" s="3" t="s">
        <v>1457</v>
      </c>
      <c r="E5" s="3" t="s">
        <v>1453</v>
      </c>
      <c r="H5" s="3" t="s">
        <v>1449</v>
      </c>
      <c r="I5" s="3" t="s">
        <v>1450</v>
      </c>
      <c r="J5" s="46" t="s">
        <v>1451</v>
      </c>
      <c r="K5" s="46">
        <v>1</v>
      </c>
      <c r="L5" s="3">
        <v>50</v>
      </c>
      <c r="M5" s="42">
        <v>44340</v>
      </c>
      <c r="N5" s="3">
        <v>2021</v>
      </c>
      <c r="O5" s="3" t="s">
        <v>1449</v>
      </c>
      <c r="P5" s="42">
        <v>44340</v>
      </c>
      <c r="Q5" s="41">
        <v>12.3</v>
      </c>
      <c r="S5" s="46">
        <v>25</v>
      </c>
      <c r="T5" s="37">
        <v>0.29166666666666669</v>
      </c>
      <c r="X5" s="3" t="s">
        <v>1353</v>
      </c>
      <c r="Y5" s="39" t="str">
        <f>VLOOKUP(X5,Spp!A:B,2,FALSE)</f>
        <v>Thalassoma grammaticum</v>
      </c>
      <c r="Z5" s="40">
        <f t="shared" si="0"/>
        <v>4</v>
      </c>
      <c r="AB5" s="3">
        <v>2</v>
      </c>
      <c r="AD5" s="3">
        <v>2</v>
      </c>
      <c r="AU5" s="3">
        <f>VLOOKUP(Y5,Spp!B:C,2,FALSE)</f>
        <v>1.5900000000000001E-2</v>
      </c>
      <c r="AV5" s="3">
        <f>VLOOKUP(Y5,Spp!B:D,3,FALSE)</f>
        <v>2.9718</v>
      </c>
      <c r="AW5" s="3">
        <f t="shared" ref="AW5:AW19" si="7">((AU5*$AA$2^AV5)*AA5)+((AU5*$AB$2^AV5)*AB5)+((AU5*$AC$2^AV5)*AC5)+((AU5*$AD$2^AV5)*AD5)+((AU5*$AE$2^AV5)*AE5)+((AU5*$AF$2^AV5)*AF5)+((AU5*$AG$2^AV5)*AG5)+((AU5*$AH$2^AV5)*AH5)+((AU5*$AI$2^AV5)*AI5)+((AU5*$AJ$2^AV5)*AJ5)+((AU5*$AK$2^AV5)*AK5)+((AU5*$AL$2^AV5)*AL5)+((AU5*$AM$2^AV5)*AM5)+((AU5*$AN$2^AV5)*AN5)+((AU5*$AO$2^AV5)*AO5)+((AU5*$AP$2^AV5)*AP5)+((AU5*$AQ$2^AV5)*AQ5)+((AU5*$AR$2^AV5)*AR5)+((AU5*$AS$2^AV5)*AS5)+((AU5*$AT$2^AV5)*AT5)</f>
        <v>169.88728560197956</v>
      </c>
      <c r="AX5" s="3">
        <f t="shared" si="2"/>
        <v>3.3977457120395913</v>
      </c>
      <c r="AY5" s="3">
        <f t="shared" ref="AY5:AY19" si="8">AX5*10</f>
        <v>33.977457120395911</v>
      </c>
      <c r="AZ5" s="3">
        <f t="shared" ref="AZ5:AZ19" si="9">AY5/1000</f>
        <v>3.3977457120395911E-2</v>
      </c>
      <c r="BA5" s="3" t="e">
        <f t="shared" ref="BA5:BA19" si="10">Z5/W5</f>
        <v>#DIV/0!</v>
      </c>
      <c r="BB5" s="3" t="s">
        <v>285</v>
      </c>
      <c r="BC5" s="3">
        <f>VLOOKUP(Y5,Spp!B:H,7,FALSE)</f>
        <v>3.5</v>
      </c>
      <c r="BD5" s="38" t="str">
        <f>VLOOKUP(Y5,GFQuimbayo!B:C,2,FALSE)</f>
        <v>IN</v>
      </c>
      <c r="BE5" s="38" t="str">
        <f>VLOOKUP(BD5,GFQuimbayo!E:F,2,FALSE)</f>
        <v>Invertebrivores</v>
      </c>
      <c r="BF5" s="38" t="e">
        <f>VLOOKUP(BE5,Taxo!F:G,2,FALSE)</f>
        <v>#N/A</v>
      </c>
      <c r="BG5" s="38" t="e">
        <f>VLOOKUP(BF5,Taxo!G:H,2,FALSE)</f>
        <v>#N/A</v>
      </c>
      <c r="BH5" s="38" t="e">
        <f>VLOOKUP(BG5,Taxo!H:I,2,FALSE)</f>
        <v>#N/A</v>
      </c>
      <c r="BI5" s="3" t="str">
        <f>VLOOKUP(Y5,Spp!B:L,11,FALSE)</f>
        <v>LC</v>
      </c>
    </row>
    <row r="6" spans="1:61" hidden="1">
      <c r="A6" s="3" t="s">
        <v>1446</v>
      </c>
      <c r="B6" s="3" t="s">
        <v>1447</v>
      </c>
      <c r="C6" s="3" t="s">
        <v>1448</v>
      </c>
      <c r="D6" s="3" t="s">
        <v>1457</v>
      </c>
      <c r="E6" s="3" t="s">
        <v>1453</v>
      </c>
      <c r="H6" s="3" t="s">
        <v>1449</v>
      </c>
      <c r="I6" s="3" t="s">
        <v>1450</v>
      </c>
      <c r="J6" s="46" t="s">
        <v>1451</v>
      </c>
      <c r="K6" s="46">
        <v>1</v>
      </c>
      <c r="L6" s="3">
        <v>50</v>
      </c>
      <c r="M6" s="42">
        <v>44340</v>
      </c>
      <c r="N6" s="3">
        <v>2021</v>
      </c>
      <c r="O6" s="3" t="s">
        <v>1449</v>
      </c>
      <c r="P6" s="42">
        <v>44340</v>
      </c>
      <c r="Q6" s="41">
        <v>12.3</v>
      </c>
      <c r="S6" s="46">
        <v>25</v>
      </c>
      <c r="T6" s="37">
        <v>0.29166666666666669</v>
      </c>
      <c r="X6" s="3" t="s">
        <v>751</v>
      </c>
      <c r="Y6" s="39" t="str">
        <f>VLOOKUP(X6,Spp!A:B,2,FALSE)</f>
        <v>Arothron meleagris</v>
      </c>
      <c r="Z6" s="40">
        <f t="shared" si="0"/>
        <v>2</v>
      </c>
      <c r="AC6" s="3">
        <v>1</v>
      </c>
      <c r="AD6" s="3">
        <v>1</v>
      </c>
      <c r="AU6" s="3">
        <f>VLOOKUP(Y6,Spp!B:C,2,FALSE)</f>
        <v>3.0700000000000002E-2</v>
      </c>
      <c r="AV6" s="3">
        <f>VLOOKUP(Y6,Spp!B:D,3,FALSE)</f>
        <v>2.8498999999999999</v>
      </c>
      <c r="AW6" s="3">
        <f t="shared" si="7"/>
        <v>148.11256580352364</v>
      </c>
      <c r="AX6" s="3">
        <f t="shared" si="2"/>
        <v>2.9622513160704727</v>
      </c>
      <c r="AY6" s="3">
        <f t="shared" si="8"/>
        <v>29.622513160704727</v>
      </c>
      <c r="AZ6" s="3">
        <f t="shared" si="9"/>
        <v>2.9622513160704727E-2</v>
      </c>
      <c r="BA6" s="3" t="e">
        <f t="shared" si="10"/>
        <v>#DIV/0!</v>
      </c>
      <c r="BB6" s="3" t="s">
        <v>285</v>
      </c>
      <c r="BC6" s="3">
        <f>VLOOKUP(Y6,Spp!B:H,7,FALSE)</f>
        <v>3.4</v>
      </c>
      <c r="BD6" s="38" t="str">
        <f>VLOOKUP(Y6,GFQuimbayo!B:C,2,FALSE)</f>
        <v>IN</v>
      </c>
      <c r="BE6" s="38" t="str">
        <f>VLOOKUP(BD6,GFQuimbayo!E:F,2,FALSE)</f>
        <v>Invertebrivores</v>
      </c>
      <c r="BF6" s="38" t="e">
        <f>VLOOKUP(BE6,Taxo!F:G,2,FALSE)</f>
        <v>#N/A</v>
      </c>
      <c r="BG6" s="38" t="e">
        <f>VLOOKUP(BF6,Taxo!G:H,2,FALSE)</f>
        <v>#N/A</v>
      </c>
      <c r="BH6" s="38" t="e">
        <f>VLOOKUP(BG6,Taxo!H:I,2,FALSE)</f>
        <v>#N/A</v>
      </c>
      <c r="BI6" s="3" t="str">
        <f>VLOOKUP(Y6,Spp!B:L,11,FALSE)</f>
        <v>NE</v>
      </c>
    </row>
    <row r="7" spans="1:61" hidden="1">
      <c r="A7" s="3" t="s">
        <v>1446</v>
      </c>
      <c r="B7" s="3" t="s">
        <v>1447</v>
      </c>
      <c r="C7" s="3" t="s">
        <v>1448</v>
      </c>
      <c r="D7" s="3" t="s">
        <v>1457</v>
      </c>
      <c r="E7" s="3" t="s">
        <v>1453</v>
      </c>
      <c r="H7" s="3" t="s">
        <v>1449</v>
      </c>
      <c r="I7" s="3" t="s">
        <v>1450</v>
      </c>
      <c r="J7" s="46" t="s">
        <v>1451</v>
      </c>
      <c r="K7" s="46">
        <v>1</v>
      </c>
      <c r="L7" s="3">
        <v>50</v>
      </c>
      <c r="M7" s="42">
        <v>44340</v>
      </c>
      <c r="N7" s="3">
        <v>2021</v>
      </c>
      <c r="O7" s="3" t="s">
        <v>1449</v>
      </c>
      <c r="P7" s="42">
        <v>44340</v>
      </c>
      <c r="Q7" s="41">
        <v>12.3</v>
      </c>
      <c r="S7" s="46">
        <v>25</v>
      </c>
      <c r="T7" s="37">
        <v>0.29166666666666669</v>
      </c>
      <c r="X7" s="3" t="s">
        <v>1271</v>
      </c>
      <c r="Y7" s="39" t="str">
        <f>VLOOKUP(X7,Spp!A:B,2,FALSE)</f>
        <v>Prionurus laticlavius</v>
      </c>
      <c r="Z7" s="40">
        <f t="shared" si="0"/>
        <v>1</v>
      </c>
      <c r="AE7" s="3">
        <v>1</v>
      </c>
      <c r="AU7" s="3">
        <f>VLOOKUP(Y7,Spp!B:C,2,FALSE)</f>
        <v>0.19800000000000001</v>
      </c>
      <c r="AV7" s="3">
        <f>VLOOKUP(Y7,Spp!B:D,3,FALSE)</f>
        <v>2.504</v>
      </c>
      <c r="AW7" s="3">
        <f t="shared" si="7"/>
        <v>626.76822624524254</v>
      </c>
      <c r="AX7" s="3">
        <f t="shared" si="2"/>
        <v>12.535364524904852</v>
      </c>
      <c r="AY7" s="3">
        <f t="shared" si="8"/>
        <v>125.35364524904851</v>
      </c>
      <c r="AZ7" s="3">
        <f t="shared" si="9"/>
        <v>0.12535364524904852</v>
      </c>
      <c r="BA7" s="3" t="e">
        <f t="shared" si="10"/>
        <v>#DIV/0!</v>
      </c>
      <c r="BB7" s="3" t="s">
        <v>285</v>
      </c>
      <c r="BC7" s="3">
        <f>VLOOKUP(Y7,Spp!B:H,7,FALSE)</f>
        <v>2.7</v>
      </c>
      <c r="BD7" s="38" t="str">
        <f>VLOOKUP(Y7,GFQuimbayo!B:C,2,FALSE)</f>
        <v>HM</v>
      </c>
      <c r="BE7" s="38" t="str">
        <f>VLOOKUP(BD7,GFQuimbayo!E:F,2,FALSE)</f>
        <v>Macroalgae feeders</v>
      </c>
      <c r="BF7" s="38" t="e">
        <f>VLOOKUP(BE7,Taxo!F:G,2,FALSE)</f>
        <v>#N/A</v>
      </c>
      <c r="BG7" s="38" t="e">
        <f>VLOOKUP(BF7,Taxo!G:H,2,FALSE)</f>
        <v>#N/A</v>
      </c>
      <c r="BH7" s="38" t="e">
        <f>VLOOKUP(BG7,Taxo!H:I,2,FALSE)</f>
        <v>#N/A</v>
      </c>
      <c r="BI7" s="3" t="str">
        <f>VLOOKUP(Y7,Spp!B:L,11,FALSE)</f>
        <v>LC</v>
      </c>
    </row>
    <row r="8" spans="1:61" hidden="1">
      <c r="A8" s="3" t="s">
        <v>1446</v>
      </c>
      <c r="B8" s="3" t="s">
        <v>1447</v>
      </c>
      <c r="C8" s="3" t="s">
        <v>1448</v>
      </c>
      <c r="D8" s="3" t="s">
        <v>1457</v>
      </c>
      <c r="E8" s="3" t="s">
        <v>1453</v>
      </c>
      <c r="H8" s="3" t="s">
        <v>1449</v>
      </c>
      <c r="I8" s="3" t="s">
        <v>1450</v>
      </c>
      <c r="J8" s="46" t="s">
        <v>1451</v>
      </c>
      <c r="K8" s="46">
        <v>1</v>
      </c>
      <c r="L8" s="3">
        <v>50</v>
      </c>
      <c r="M8" s="42">
        <v>44340</v>
      </c>
      <c r="N8" s="3">
        <v>2021</v>
      </c>
      <c r="O8" s="3" t="s">
        <v>1449</v>
      </c>
      <c r="P8" s="42">
        <v>44340</v>
      </c>
      <c r="Q8" s="41">
        <v>12.3</v>
      </c>
      <c r="S8" s="46">
        <v>25</v>
      </c>
      <c r="T8" s="37">
        <v>0.29166666666666669</v>
      </c>
      <c r="X8" s="3" t="s">
        <v>219</v>
      </c>
      <c r="Y8" s="39" t="str">
        <f>VLOOKUP(X8,Spp!A:B,2,FALSE)</f>
        <v>Paranthias colonus</v>
      </c>
      <c r="Z8" s="40">
        <f t="shared" si="0"/>
        <v>400</v>
      </c>
      <c r="AE8" s="3">
        <v>400</v>
      </c>
      <c r="AU8" s="3">
        <f>VLOOKUP(Y8,Spp!B:C,2,FALSE)</f>
        <v>1.485E-2</v>
      </c>
      <c r="AV8" s="3">
        <f>VLOOKUP(Y8,Spp!B:D,3,FALSE)</f>
        <v>2.8633299999999999</v>
      </c>
      <c r="AW8" s="3">
        <f t="shared" si="7"/>
        <v>59779.187784012662</v>
      </c>
      <c r="AX8" s="3">
        <f t="shared" si="2"/>
        <v>1195.5837556802533</v>
      </c>
      <c r="AY8" s="3">
        <f t="shared" si="8"/>
        <v>11955.837556802533</v>
      </c>
      <c r="AZ8" s="3">
        <f t="shared" si="9"/>
        <v>11.955837556802534</v>
      </c>
      <c r="BA8" s="3" t="e">
        <f t="shared" si="10"/>
        <v>#DIV/0!</v>
      </c>
      <c r="BB8" s="3" t="s">
        <v>285</v>
      </c>
      <c r="BC8" s="3">
        <f>VLOOKUP(Y8,Spp!B:H,7,FALSE)</f>
        <v>3.8</v>
      </c>
      <c r="BD8" s="38" t="str">
        <f>VLOOKUP(Y8,GFQuimbayo!B:C,2,FALSE)</f>
        <v>PK</v>
      </c>
      <c r="BE8" s="38" t="str">
        <f>VLOOKUP(BD8,GFQuimbayo!E:F,2,FALSE)</f>
        <v>Planktivores</v>
      </c>
      <c r="BF8" s="38" t="e">
        <f>VLOOKUP(BE8,Taxo!F:G,2,FALSE)</f>
        <v>#N/A</v>
      </c>
      <c r="BG8" s="38" t="e">
        <f>VLOOKUP(BF8,Taxo!G:H,2,FALSE)</f>
        <v>#N/A</v>
      </c>
      <c r="BH8" s="38" t="e">
        <f>VLOOKUP(BG8,Taxo!H:I,2,FALSE)</f>
        <v>#N/A</v>
      </c>
      <c r="BI8" s="3" t="str">
        <f>VLOOKUP(Y8,Spp!B:L,11,FALSE)</f>
        <v>LC</v>
      </c>
    </row>
    <row r="9" spans="1:61" hidden="1">
      <c r="A9" s="3" t="s">
        <v>1446</v>
      </c>
      <c r="B9" s="3" t="s">
        <v>1447</v>
      </c>
      <c r="C9" s="3" t="s">
        <v>1448</v>
      </c>
      <c r="D9" s="3" t="s">
        <v>1457</v>
      </c>
      <c r="E9" s="3" t="s">
        <v>1453</v>
      </c>
      <c r="H9" s="3" t="s">
        <v>1449</v>
      </c>
      <c r="I9" s="3" t="s">
        <v>1450</v>
      </c>
      <c r="J9" s="46" t="s">
        <v>1451</v>
      </c>
      <c r="K9" s="46">
        <v>1</v>
      </c>
      <c r="L9" s="3">
        <v>50</v>
      </c>
      <c r="M9" s="42">
        <v>44340</v>
      </c>
      <c r="N9" s="3">
        <v>2021</v>
      </c>
      <c r="O9" s="3" t="s">
        <v>1449</v>
      </c>
      <c r="P9" s="42">
        <v>44340</v>
      </c>
      <c r="Q9" s="41">
        <v>12.3</v>
      </c>
      <c r="S9" s="46">
        <v>25</v>
      </c>
      <c r="T9" s="37">
        <v>0.29166666666666669</v>
      </c>
      <c r="X9" s="3" t="s">
        <v>268</v>
      </c>
      <c r="Y9" s="39" t="str">
        <f>VLOOKUP(X9,Spp!A:B,2,FALSE)</f>
        <v>Acanthurus xanthopterus</v>
      </c>
      <c r="Z9" s="40">
        <f t="shared" si="0"/>
        <v>1</v>
      </c>
      <c r="AD9" s="3">
        <v>1</v>
      </c>
      <c r="AU9" s="3">
        <f>VLOOKUP(Y9,Spp!B:C,2,FALSE)</f>
        <v>2.673E-2</v>
      </c>
      <c r="AV9" s="3">
        <f>VLOOKUP(Y9,Spp!B:D,3,FALSE)</f>
        <v>2.9844900000000001</v>
      </c>
      <c r="AW9" s="3">
        <f t="shared" si="7"/>
        <v>137.0356564870952</v>
      </c>
      <c r="AX9" s="3">
        <f t="shared" si="2"/>
        <v>2.7407131297419038</v>
      </c>
      <c r="AY9" s="3">
        <f t="shared" si="8"/>
        <v>27.407131297419038</v>
      </c>
      <c r="AZ9" s="3">
        <f t="shared" si="9"/>
        <v>2.7407131297419039E-2</v>
      </c>
      <c r="BA9" s="3" t="e">
        <f t="shared" si="10"/>
        <v>#DIV/0!</v>
      </c>
      <c r="BB9" s="3" t="s">
        <v>285</v>
      </c>
      <c r="BC9" s="3">
        <f>VLOOKUP(Y9,Spp!B:H,7,FALSE)</f>
        <v>2.9</v>
      </c>
      <c r="BD9" s="38" t="str">
        <f>VLOOKUP(Y9,GFQuimbayo!B:C,2,FALSE)</f>
        <v>HD</v>
      </c>
      <c r="BE9" s="38" t="str">
        <f>VLOOKUP(BD9,GFQuimbayo!E:F,2,FALSE)</f>
        <v>Detritivores</v>
      </c>
      <c r="BF9" s="38" t="e">
        <f>VLOOKUP(BE9,Taxo!F:G,2,FALSE)</f>
        <v>#N/A</v>
      </c>
      <c r="BG9" s="38" t="e">
        <f>VLOOKUP(BF9,Taxo!G:H,2,FALSE)</f>
        <v>#N/A</v>
      </c>
      <c r="BH9" s="38" t="e">
        <f>VLOOKUP(BG9,Taxo!H:I,2,FALSE)</f>
        <v>#N/A</v>
      </c>
      <c r="BI9" s="3" t="str">
        <f>VLOOKUP(Y9,Spp!B:L,11,FALSE)</f>
        <v>LC</v>
      </c>
    </row>
    <row r="10" spans="1:61" hidden="1">
      <c r="A10" s="3" t="s">
        <v>1446</v>
      </c>
      <c r="B10" s="3" t="s">
        <v>1447</v>
      </c>
      <c r="C10" s="3" t="s">
        <v>1448</v>
      </c>
      <c r="D10" s="3" t="s">
        <v>1457</v>
      </c>
      <c r="E10" s="3" t="s">
        <v>1453</v>
      </c>
      <c r="H10" s="3" t="s">
        <v>1449</v>
      </c>
      <c r="I10" s="3" t="s">
        <v>1450</v>
      </c>
      <c r="J10" s="46" t="s">
        <v>1451</v>
      </c>
      <c r="K10" s="46">
        <v>1</v>
      </c>
      <c r="L10" s="3">
        <v>50</v>
      </c>
      <c r="M10" s="42">
        <v>44340</v>
      </c>
      <c r="N10" s="3">
        <v>2021</v>
      </c>
      <c r="O10" s="3" t="s">
        <v>1449</v>
      </c>
      <c r="P10" s="42">
        <v>44340</v>
      </c>
      <c r="Q10" s="41">
        <v>12.3</v>
      </c>
      <c r="S10" s="46">
        <v>25</v>
      </c>
      <c r="T10" s="37">
        <v>0.29166666666666669</v>
      </c>
      <c r="X10" s="3" t="s">
        <v>146</v>
      </c>
      <c r="Y10" s="39" t="str">
        <f>VLOOKUP(X10,Spp!A:B,2,FALSE)</f>
        <v>Scarus rubroviolaceus</v>
      </c>
      <c r="Z10" s="40">
        <f t="shared" si="0"/>
        <v>1</v>
      </c>
      <c r="AE10" s="3">
        <v>1</v>
      </c>
      <c r="AU10" s="3">
        <f>VLOOKUP(Y10,Spp!B:C,2,FALSE)</f>
        <v>1.3599999999999999E-2</v>
      </c>
      <c r="AV10" s="3">
        <f>VLOOKUP(Y10,Spp!B:D,3,FALSE)</f>
        <v>3.109</v>
      </c>
      <c r="AW10" s="3">
        <f t="shared" si="7"/>
        <v>301.81053509877415</v>
      </c>
      <c r="AX10" s="3">
        <f t="shared" si="2"/>
        <v>6.0362107019754827</v>
      </c>
      <c r="AY10" s="3">
        <f t="shared" si="8"/>
        <v>60.362107019754831</v>
      </c>
      <c r="AZ10" s="3">
        <f t="shared" si="9"/>
        <v>6.0362107019754828E-2</v>
      </c>
      <c r="BA10" s="3" t="e">
        <f t="shared" si="10"/>
        <v>#DIV/0!</v>
      </c>
      <c r="BB10" s="3" t="s">
        <v>285</v>
      </c>
      <c r="BC10" s="3">
        <f>VLOOKUP(Y10,Spp!B:H,7,FALSE)</f>
        <v>2</v>
      </c>
      <c r="BD10" s="38" t="str">
        <f>VLOOKUP(Y10,GFQuimbayo!B:C,2,FALSE)</f>
        <v>HM</v>
      </c>
      <c r="BE10" s="38" t="str">
        <f>VLOOKUP(BD10,GFQuimbayo!E:F,2,FALSE)</f>
        <v>Macroalgae feeders</v>
      </c>
      <c r="BF10" s="38" t="e">
        <f>VLOOKUP(BE10,Taxo!F:G,2,FALSE)</f>
        <v>#N/A</v>
      </c>
      <c r="BG10" s="38" t="e">
        <f>VLOOKUP(BF10,Taxo!G:H,2,FALSE)</f>
        <v>#N/A</v>
      </c>
      <c r="BH10" s="38" t="e">
        <f>VLOOKUP(BG10,Taxo!H:I,2,FALSE)</f>
        <v>#N/A</v>
      </c>
      <c r="BI10" s="3" t="str">
        <f>VLOOKUP(Y10,Spp!B:L,11,FALSE)</f>
        <v>LC</v>
      </c>
    </row>
    <row r="11" spans="1:61" hidden="1">
      <c r="A11" s="3" t="s">
        <v>1446</v>
      </c>
      <c r="B11" s="3" t="s">
        <v>1447</v>
      </c>
      <c r="C11" s="3" t="s">
        <v>1448</v>
      </c>
      <c r="D11" s="3" t="s">
        <v>1457</v>
      </c>
      <c r="E11" s="3" t="s">
        <v>1453</v>
      </c>
      <c r="H11" s="3" t="s">
        <v>1449</v>
      </c>
      <c r="I11" s="3" t="s">
        <v>1450</v>
      </c>
      <c r="J11" s="46" t="s">
        <v>1451</v>
      </c>
      <c r="K11" s="46">
        <v>1</v>
      </c>
      <c r="L11" s="3">
        <v>50</v>
      </c>
      <c r="M11" s="42">
        <v>44340</v>
      </c>
      <c r="N11" s="3">
        <v>2021</v>
      </c>
      <c r="O11" s="3" t="s">
        <v>1449</v>
      </c>
      <c r="P11" s="42">
        <v>44340</v>
      </c>
      <c r="Q11" s="41">
        <v>12.3</v>
      </c>
      <c r="S11" s="46">
        <v>25</v>
      </c>
      <c r="T11" s="37">
        <v>0.29166666666666669</v>
      </c>
      <c r="X11" s="3" t="s">
        <v>217</v>
      </c>
      <c r="Y11" s="39" t="str">
        <f>VLOOKUP(X11,Spp!A:B,2,FALSE)</f>
        <v>Myripristis berndti</v>
      </c>
      <c r="Z11" s="40">
        <f t="shared" si="0"/>
        <v>1</v>
      </c>
      <c r="AD11" s="3">
        <v>1</v>
      </c>
      <c r="AU11" s="3">
        <f>VLOOKUP(Y11,Spp!B:C,2,FALSE)</f>
        <v>2.4E-2</v>
      </c>
      <c r="AV11" s="3">
        <f>VLOOKUP(Y11,Spp!B:D,3,FALSE)</f>
        <v>3.02</v>
      </c>
      <c r="AW11" s="3">
        <f t="shared" si="7"/>
        <v>136.20283544893087</v>
      </c>
      <c r="AX11" s="3">
        <f t="shared" si="2"/>
        <v>2.7240567089786172</v>
      </c>
      <c r="AY11" s="3">
        <f t="shared" si="8"/>
        <v>27.240567089786172</v>
      </c>
      <c r="AZ11" s="3">
        <f t="shared" si="9"/>
        <v>2.7240567089786172E-2</v>
      </c>
      <c r="BA11" s="3" t="e">
        <f t="shared" si="10"/>
        <v>#DIV/0!</v>
      </c>
      <c r="BB11" s="3" t="s">
        <v>285</v>
      </c>
      <c r="BC11" s="3">
        <f>VLOOKUP(Y11,Spp!B:H,7,FALSE)</f>
        <v>3.7</v>
      </c>
      <c r="BD11" s="38" t="str">
        <f>VLOOKUP(Y11,GFQuimbayo!B:C,2,FALSE)</f>
        <v>PK</v>
      </c>
      <c r="BE11" s="38" t="str">
        <f>VLOOKUP(BD11,GFQuimbayo!E:F,2,FALSE)</f>
        <v>Planktivores</v>
      </c>
      <c r="BF11" s="38" t="e">
        <f>VLOOKUP(BE11,Taxo!F:G,2,FALSE)</f>
        <v>#N/A</v>
      </c>
      <c r="BG11" s="38" t="e">
        <f>VLOOKUP(BF11,Taxo!G:H,2,FALSE)</f>
        <v>#N/A</v>
      </c>
      <c r="BH11" s="38" t="e">
        <f>VLOOKUP(BG11,Taxo!H:I,2,FALSE)</f>
        <v>#N/A</v>
      </c>
      <c r="BI11" s="3" t="str">
        <f>VLOOKUP(Y11,Spp!B:L,11,FALSE)</f>
        <v>NE</v>
      </c>
    </row>
    <row r="12" spans="1:61" hidden="1">
      <c r="A12" s="3" t="s">
        <v>1446</v>
      </c>
      <c r="B12" s="3" t="s">
        <v>1447</v>
      </c>
      <c r="C12" s="3" t="s">
        <v>1448</v>
      </c>
      <c r="D12" s="3" t="s">
        <v>1457</v>
      </c>
      <c r="E12" s="3" t="s">
        <v>1453</v>
      </c>
      <c r="H12" s="3" t="s">
        <v>1449</v>
      </c>
      <c r="I12" s="3" t="s">
        <v>1450</v>
      </c>
      <c r="J12" s="46" t="s">
        <v>1451</v>
      </c>
      <c r="K12" s="46">
        <v>1</v>
      </c>
      <c r="L12" s="3">
        <v>50</v>
      </c>
      <c r="M12" s="42">
        <v>44340</v>
      </c>
      <c r="N12" s="3">
        <v>2021</v>
      </c>
      <c r="O12" s="3" t="s">
        <v>1449</v>
      </c>
      <c r="P12" s="42">
        <v>44340</v>
      </c>
      <c r="Q12" s="41">
        <v>12.3</v>
      </c>
      <c r="S12" s="46">
        <v>25</v>
      </c>
      <c r="T12" s="37">
        <v>0.29166666666666669</v>
      </c>
      <c r="X12" s="3" t="s">
        <v>159</v>
      </c>
      <c r="Y12" s="39" t="str">
        <f>VLOOKUP(X12,Spp!A:B,2,FALSE)</f>
        <v>Canthigaster punctatissima</v>
      </c>
      <c r="Z12" s="40">
        <f t="shared" ref="Z12:Z16" si="11">SUM(AA12:AT12)</f>
        <v>2</v>
      </c>
      <c r="AB12" s="3">
        <v>2</v>
      </c>
      <c r="AU12" s="3">
        <f>VLOOKUP(Y12,Spp!B:C,2,FALSE)</f>
        <v>1.9699999999999999E-2</v>
      </c>
      <c r="AV12" s="3">
        <f>VLOOKUP(Y12,Spp!B:D,3,FALSE)</f>
        <v>2.9174000000000002</v>
      </c>
      <c r="AW12" s="3">
        <f t="shared" ref="AW12:AW16" si="12">((AU12*$AA$2^AV12)*AA12)+((AU12*$AB$2^AV12)*AB12)+((AU12*$AC$2^AV12)*AC12)+((AU12*$AD$2^AV12)*AD12)+((AU12*$AE$2^AV12)*AE12)+((AU12*$AF$2^AV12)*AF12)+((AU12*$AG$2^AV12)*AG12)+((AU12*$AH$2^AV12)*AH12)+((AU12*$AI$2^AV12)*AI12)+((AU12*$AJ$2^AV12)*AJ12)+((AU12*$AK$2^AV12)*AK12)+((AU12*$AL$2^AV12)*AL12)+((AU12*$AM$2^AV12)*AM12)+((AU12*$AN$2^AV12)*AN12)+((AU12*$AO$2^AV12)*AO12)+((AU12*$AP$2^AV12)*AP12)+((AU12*$AQ$2^AV12)*AQ12)+((AU12*$AR$2^AV12)*AR12)+((AU12*$AS$2^AV12)*AS12)+((AU12*$AT$2^AV12)*AT12)</f>
        <v>14.073429816211023</v>
      </c>
      <c r="AX12" s="3">
        <f t="shared" ref="AX12:AX16" si="13">AW12/L12</f>
        <v>0.28146859632422044</v>
      </c>
      <c r="AY12" s="3">
        <f t="shared" ref="AY12:AY16" si="14">AX12*10</f>
        <v>2.8146859632422045</v>
      </c>
      <c r="AZ12" s="3">
        <f t="shared" ref="AZ12:AZ16" si="15">AY12/1000</f>
        <v>2.8146859632422047E-3</v>
      </c>
      <c r="BA12" s="3" t="e">
        <f t="shared" ref="BA12:BA16" si="16">Z12/W12</f>
        <v>#DIV/0!</v>
      </c>
      <c r="BB12" s="3" t="s">
        <v>285</v>
      </c>
      <c r="BC12" s="3">
        <f>VLOOKUP(Y12,Spp!B:H,7,FALSE)</f>
        <v>3</v>
      </c>
      <c r="BD12" s="38" t="str">
        <f>VLOOKUP(Y12,GFQuimbayo!B:C,2,FALSE)</f>
        <v>IN</v>
      </c>
      <c r="BE12" s="38" t="str">
        <f>VLOOKUP(BD12,GFQuimbayo!E:F,2,FALSE)</f>
        <v>Invertebrivores</v>
      </c>
      <c r="BF12" s="38" t="e">
        <f>VLOOKUP(BE12,Taxo!F:G,2,FALSE)</f>
        <v>#N/A</v>
      </c>
      <c r="BG12" s="38" t="e">
        <f>VLOOKUP(BF12,Taxo!G:H,2,FALSE)</f>
        <v>#N/A</v>
      </c>
      <c r="BH12" s="38" t="e">
        <f>VLOOKUP(BG12,Taxo!H:I,2,FALSE)</f>
        <v>#N/A</v>
      </c>
      <c r="BI12" s="3" t="str">
        <f>VLOOKUP(Y12,Spp!B:L,11,FALSE)</f>
        <v>LC</v>
      </c>
    </row>
    <row r="13" spans="1:61" hidden="1">
      <c r="A13" s="3" t="s">
        <v>1446</v>
      </c>
      <c r="B13" s="3" t="s">
        <v>1447</v>
      </c>
      <c r="C13" s="3" t="s">
        <v>1448</v>
      </c>
      <c r="D13" s="3" t="s">
        <v>1457</v>
      </c>
      <c r="E13" s="3" t="s">
        <v>1453</v>
      </c>
      <c r="H13" s="3" t="s">
        <v>1449</v>
      </c>
      <c r="I13" s="3" t="s">
        <v>1450</v>
      </c>
      <c r="J13" s="46" t="s">
        <v>1451</v>
      </c>
      <c r="K13" s="46">
        <v>1</v>
      </c>
      <c r="L13" s="3">
        <v>50</v>
      </c>
      <c r="M13" s="42">
        <v>44340</v>
      </c>
      <c r="N13" s="3">
        <v>2021</v>
      </c>
      <c r="O13" s="3" t="s">
        <v>1449</v>
      </c>
      <c r="P13" s="42">
        <v>44340</v>
      </c>
      <c r="Q13" s="41">
        <v>12.3</v>
      </c>
      <c r="S13" s="46">
        <v>25</v>
      </c>
      <c r="T13" s="37">
        <v>0.29166666666666669</v>
      </c>
      <c r="X13" s="3" t="s">
        <v>147</v>
      </c>
      <c r="Y13" s="39" t="str">
        <f>VLOOKUP(X13,Spp!A:B,2,FALSE)</f>
        <v>Bodianus diplotaenia</v>
      </c>
      <c r="Z13" s="40">
        <f t="shared" si="11"/>
        <v>1</v>
      </c>
      <c r="AE13" s="3">
        <v>1</v>
      </c>
      <c r="AU13" s="3">
        <f>VLOOKUP(Y13,Spp!B:C,2,FALSE)</f>
        <v>2.01E-2</v>
      </c>
      <c r="AV13" s="3">
        <f>VLOOKUP(Y13,Spp!B:D,3,FALSE)</f>
        <v>2.9992000000000001</v>
      </c>
      <c r="AW13" s="3">
        <f t="shared" si="12"/>
        <v>313.25479785250087</v>
      </c>
      <c r="AX13" s="3">
        <f t="shared" si="13"/>
        <v>6.2650959570500175</v>
      </c>
      <c r="AY13" s="3">
        <f t="shared" si="14"/>
        <v>62.650959570500177</v>
      </c>
      <c r="AZ13" s="3">
        <f t="shared" si="15"/>
        <v>6.2650959570500181E-2</v>
      </c>
      <c r="BA13" s="3" t="e">
        <f t="shared" si="16"/>
        <v>#DIV/0!</v>
      </c>
      <c r="BB13" s="3" t="s">
        <v>285</v>
      </c>
      <c r="BC13" s="3">
        <f>VLOOKUP(Y13,Spp!B:H,7,FALSE)</f>
        <v>3.4</v>
      </c>
      <c r="BD13" s="38" t="str">
        <f>VLOOKUP(Y13,GFQuimbayo!B:C,2,FALSE)</f>
        <v>IN</v>
      </c>
      <c r="BE13" s="38" t="str">
        <f>VLOOKUP(BD13,GFQuimbayo!E:F,2,FALSE)</f>
        <v>Invertebrivores</v>
      </c>
      <c r="BF13" s="38" t="e">
        <f>VLOOKUP(BE13,Taxo!F:G,2,FALSE)</f>
        <v>#N/A</v>
      </c>
      <c r="BG13" s="38" t="e">
        <f>VLOOKUP(BF13,Taxo!G:H,2,FALSE)</f>
        <v>#N/A</v>
      </c>
      <c r="BH13" s="38" t="e">
        <f>VLOOKUP(BG13,Taxo!H:I,2,FALSE)</f>
        <v>#N/A</v>
      </c>
      <c r="BI13" s="3" t="str">
        <f>VLOOKUP(Y13,Spp!B:L,11,FALSE)</f>
        <v>LC</v>
      </c>
    </row>
    <row r="14" spans="1:61" hidden="1">
      <c r="A14" s="3" t="s">
        <v>1446</v>
      </c>
      <c r="B14" s="3" t="s">
        <v>1447</v>
      </c>
      <c r="C14" s="3" t="s">
        <v>1448</v>
      </c>
      <c r="D14" s="3" t="s">
        <v>1457</v>
      </c>
      <c r="E14" s="3" t="s">
        <v>1453</v>
      </c>
      <c r="H14" s="3" t="s">
        <v>1449</v>
      </c>
      <c r="I14" s="3" t="s">
        <v>1450</v>
      </c>
      <c r="J14" s="46" t="s">
        <v>1451</v>
      </c>
      <c r="K14" s="46">
        <v>1</v>
      </c>
      <c r="L14" s="3">
        <v>50</v>
      </c>
      <c r="M14" s="42">
        <v>44340</v>
      </c>
      <c r="N14" s="3">
        <v>2021</v>
      </c>
      <c r="O14" s="3" t="s">
        <v>1449</v>
      </c>
      <c r="P14" s="42">
        <v>44340</v>
      </c>
      <c r="Q14" s="41">
        <v>12.3</v>
      </c>
      <c r="S14" s="46">
        <v>25</v>
      </c>
      <c r="T14" s="37">
        <v>0.29166666666666669</v>
      </c>
      <c r="X14" s="3" t="s">
        <v>160</v>
      </c>
      <c r="Y14" s="39" t="str">
        <f>VLOOKUP(X14,Spp!A:B,2,FALSE)</f>
        <v>Cirrhitichthys oxycephalus</v>
      </c>
      <c r="Z14" s="40">
        <f t="shared" si="11"/>
        <v>3</v>
      </c>
      <c r="AB14" s="3">
        <v>3</v>
      </c>
      <c r="AU14" s="3">
        <f>VLOOKUP(Y14,Spp!B:C,2,FALSE)</f>
        <v>3.32E-2</v>
      </c>
      <c r="AV14" s="3">
        <f>VLOOKUP(Y14,Spp!B:D,3,FALSE)</f>
        <v>3</v>
      </c>
      <c r="AW14" s="3">
        <f t="shared" si="12"/>
        <v>42.018749999999997</v>
      </c>
      <c r="AX14" s="3">
        <f t="shared" si="13"/>
        <v>0.84037499999999998</v>
      </c>
      <c r="AY14" s="3">
        <f t="shared" si="14"/>
        <v>8.4037500000000005</v>
      </c>
      <c r="AZ14" s="3">
        <f t="shared" si="15"/>
        <v>8.4037499999999998E-3</v>
      </c>
      <c r="BA14" s="3" t="e">
        <f t="shared" si="16"/>
        <v>#DIV/0!</v>
      </c>
      <c r="BB14" s="3" t="s">
        <v>285</v>
      </c>
      <c r="BC14" s="3">
        <f>VLOOKUP(Y14,Spp!B:H,7,FALSE)</f>
        <v>3.9</v>
      </c>
      <c r="BD14" s="38" t="str">
        <f>VLOOKUP(Y14,GFQuimbayo!B:C,2,FALSE)</f>
        <v>IN</v>
      </c>
      <c r="BE14" s="38" t="str">
        <f>VLOOKUP(BD14,GFQuimbayo!E:F,2,FALSE)</f>
        <v>Invertebrivores</v>
      </c>
      <c r="BF14" s="38" t="e">
        <f>VLOOKUP(BE14,Taxo!F:G,2,FALSE)</f>
        <v>#N/A</v>
      </c>
      <c r="BG14" s="38" t="e">
        <f>VLOOKUP(BF14,Taxo!G:H,2,FALSE)</f>
        <v>#N/A</v>
      </c>
      <c r="BH14" s="38" t="e">
        <f>VLOOKUP(BG14,Taxo!H:I,2,FALSE)</f>
        <v>#N/A</v>
      </c>
      <c r="BI14" s="3" t="str">
        <f>VLOOKUP(Y14,Spp!B:L,11,FALSE)</f>
        <v>NE</v>
      </c>
    </row>
    <row r="15" spans="1:61" hidden="1">
      <c r="A15" s="3" t="s">
        <v>1446</v>
      </c>
      <c r="B15" s="3" t="s">
        <v>1447</v>
      </c>
      <c r="C15" s="3" t="s">
        <v>1448</v>
      </c>
      <c r="D15" s="3" t="s">
        <v>1457</v>
      </c>
      <c r="E15" s="3" t="s">
        <v>1453</v>
      </c>
      <c r="H15" s="3" t="s">
        <v>1449</v>
      </c>
      <c r="I15" s="3" t="s">
        <v>1450</v>
      </c>
      <c r="J15" s="46" t="s">
        <v>1451</v>
      </c>
      <c r="K15" s="46">
        <v>1</v>
      </c>
      <c r="L15" s="3">
        <v>50</v>
      </c>
      <c r="M15" s="42">
        <v>44340</v>
      </c>
      <c r="N15" s="3">
        <v>2021</v>
      </c>
      <c r="O15" s="3" t="s">
        <v>1449</v>
      </c>
      <c r="P15" s="42">
        <v>44340</v>
      </c>
      <c r="Q15" s="41">
        <v>12.3</v>
      </c>
      <c r="S15" s="46">
        <v>25</v>
      </c>
      <c r="T15" s="37">
        <v>0.29166666666666669</v>
      </c>
      <c r="X15" s="3" t="s">
        <v>133</v>
      </c>
      <c r="Y15" s="39" t="str">
        <f>VLOOKUP(X15,Spp!A:B,2,FALSE)</f>
        <v>Holacanthus passer</v>
      </c>
      <c r="Z15" s="40">
        <f t="shared" si="11"/>
        <v>2</v>
      </c>
      <c r="AB15" s="3">
        <v>1</v>
      </c>
      <c r="AC15" s="3">
        <v>1</v>
      </c>
      <c r="AU15" s="3">
        <f>VLOOKUP(Y15,Spp!B:C,2,FALSE)</f>
        <v>2.7130000000000001E-2</v>
      </c>
      <c r="AV15" s="3">
        <f>VLOOKUP(Y15,Spp!B:D,3,FALSE)</f>
        <v>3.0842299999999998</v>
      </c>
      <c r="AW15" s="3">
        <f t="shared" si="12"/>
        <v>79.11248753650618</v>
      </c>
      <c r="AX15" s="3">
        <f t="shared" si="13"/>
        <v>1.5822497507301236</v>
      </c>
      <c r="AY15" s="3">
        <f t="shared" si="14"/>
        <v>15.822497507301236</v>
      </c>
      <c r="AZ15" s="3">
        <f t="shared" si="15"/>
        <v>1.5822497507301237E-2</v>
      </c>
      <c r="BA15" s="3" t="e">
        <f t="shared" si="16"/>
        <v>#DIV/0!</v>
      </c>
      <c r="BB15" s="3" t="s">
        <v>285</v>
      </c>
      <c r="BC15" s="3">
        <f>VLOOKUP(Y15,Spp!B:H,7,FALSE)</f>
        <v>2.6</v>
      </c>
      <c r="BD15" s="38" t="str">
        <f>VLOOKUP(Y15,GFQuimbayo!B:C,2,FALSE)</f>
        <v>IN</v>
      </c>
      <c r="BE15" s="38" t="str">
        <f>VLOOKUP(BD15,GFQuimbayo!E:F,2,FALSE)</f>
        <v>Invertebrivores</v>
      </c>
      <c r="BF15" s="38" t="e">
        <f>VLOOKUP(BE15,Taxo!F:G,2,FALSE)</f>
        <v>#N/A</v>
      </c>
      <c r="BG15" s="38" t="e">
        <f>VLOOKUP(BF15,Taxo!G:H,2,FALSE)</f>
        <v>#N/A</v>
      </c>
      <c r="BH15" s="38" t="e">
        <f>VLOOKUP(BG15,Taxo!H:I,2,FALSE)</f>
        <v>#N/A</v>
      </c>
      <c r="BI15" s="3" t="str">
        <f>VLOOKUP(Y15,Spp!B:L,11,FALSE)</f>
        <v>LC</v>
      </c>
    </row>
    <row r="16" spans="1:61" hidden="1">
      <c r="A16" s="3" t="s">
        <v>1446</v>
      </c>
      <c r="B16" s="3" t="s">
        <v>1447</v>
      </c>
      <c r="C16" s="3" t="s">
        <v>1448</v>
      </c>
      <c r="D16" s="3" t="s">
        <v>1457</v>
      </c>
      <c r="E16" s="3" t="s">
        <v>1453</v>
      </c>
      <c r="H16" s="3" t="s">
        <v>1449</v>
      </c>
      <c r="I16" s="3" t="s">
        <v>1450</v>
      </c>
      <c r="J16" s="46" t="s">
        <v>1451</v>
      </c>
      <c r="K16" s="46">
        <v>1</v>
      </c>
      <c r="L16" s="3">
        <v>50</v>
      </c>
      <c r="M16" s="42">
        <v>44340</v>
      </c>
      <c r="N16" s="3">
        <v>2021</v>
      </c>
      <c r="O16" s="3" t="s">
        <v>1449</v>
      </c>
      <c r="P16" s="42">
        <v>44340</v>
      </c>
      <c r="Q16" s="41">
        <v>12.3</v>
      </c>
      <c r="S16" s="46">
        <v>25</v>
      </c>
      <c r="T16" s="37">
        <v>0.29166666666666669</v>
      </c>
      <c r="X16" s="3" t="s">
        <v>792</v>
      </c>
      <c r="Y16" s="39" t="str">
        <f>VLOOKUP(X16,Spp!A:B,2,FALSE)</f>
        <v>Caranx lugubris</v>
      </c>
      <c r="Z16" s="40">
        <f t="shared" si="11"/>
        <v>1</v>
      </c>
      <c r="AH16" s="3">
        <v>1</v>
      </c>
      <c r="AU16" s="3">
        <f>VLOOKUP(Y16,Spp!B:C,2,FALSE)</f>
        <v>1.8700000000000001E-2</v>
      </c>
      <c r="AV16" s="3">
        <f>VLOOKUP(Y16,Spp!B:D,3,FALSE)</f>
        <v>2.9</v>
      </c>
      <c r="AW16" s="3">
        <f t="shared" si="12"/>
        <v>2083.9793251122451</v>
      </c>
      <c r="AX16" s="3">
        <f t="shared" si="13"/>
        <v>41.679586502244902</v>
      </c>
      <c r="AY16" s="3">
        <f t="shared" si="14"/>
        <v>416.79586502244899</v>
      </c>
      <c r="AZ16" s="3">
        <f t="shared" si="15"/>
        <v>0.41679586502244897</v>
      </c>
      <c r="BA16" s="3" t="e">
        <f t="shared" si="16"/>
        <v>#DIV/0!</v>
      </c>
      <c r="BB16" s="3" t="s">
        <v>285</v>
      </c>
      <c r="BC16" s="3">
        <f>VLOOKUP(Y16,Spp!B:H,7,FALSE)</f>
        <v>4.5</v>
      </c>
      <c r="BD16" s="38" t="str">
        <f>VLOOKUP(Y16,GFQuimbayo!B:C,2,FALSE)</f>
        <v>PS</v>
      </c>
      <c r="BE16" s="38" t="str">
        <f>VLOOKUP(BD16,GFQuimbayo!E:F,2,FALSE)</f>
        <v>Piscivores</v>
      </c>
      <c r="BF16" s="38" t="e">
        <f>VLOOKUP(BE16,Taxo!F:G,2,FALSE)</f>
        <v>#N/A</v>
      </c>
      <c r="BG16" s="38" t="e">
        <f>VLOOKUP(BF16,Taxo!G:H,2,FALSE)</f>
        <v>#N/A</v>
      </c>
      <c r="BH16" s="38" t="e">
        <f>VLOOKUP(BG16,Taxo!H:I,2,FALSE)</f>
        <v>#N/A</v>
      </c>
      <c r="BI16" s="3" t="str">
        <f>VLOOKUP(Y16,Spp!B:L,11,FALSE)</f>
        <v>NE</v>
      </c>
    </row>
    <row r="17" spans="1:61" hidden="1">
      <c r="A17" s="3" t="s">
        <v>1446</v>
      </c>
      <c r="B17" s="3" t="s">
        <v>1447</v>
      </c>
      <c r="C17" s="3" t="s">
        <v>1448</v>
      </c>
      <c r="D17" s="3" t="s">
        <v>1457</v>
      </c>
      <c r="E17" s="3" t="s">
        <v>1453</v>
      </c>
      <c r="H17" s="3" t="s">
        <v>1449</v>
      </c>
      <c r="I17" s="3" t="s">
        <v>1450</v>
      </c>
      <c r="J17" s="46" t="s">
        <v>1451</v>
      </c>
      <c r="K17" s="46">
        <v>2</v>
      </c>
      <c r="L17" s="3">
        <v>50</v>
      </c>
      <c r="M17" s="42">
        <v>44340</v>
      </c>
      <c r="N17" s="3">
        <v>2021</v>
      </c>
      <c r="O17" s="3" t="s">
        <v>1449</v>
      </c>
      <c r="P17" s="42">
        <v>44340</v>
      </c>
      <c r="Q17" s="41">
        <v>12.4</v>
      </c>
      <c r="S17" s="46">
        <v>25</v>
      </c>
      <c r="T17" s="37">
        <v>0.29166666666666669</v>
      </c>
      <c r="X17" s="3" t="s">
        <v>160</v>
      </c>
      <c r="Y17" s="39" t="str">
        <f>VLOOKUP(X17,Spp!A:B,2,FALSE)</f>
        <v>Cirrhitichthys oxycephalus</v>
      </c>
      <c r="Z17" s="40">
        <f t="shared" si="0"/>
        <v>1</v>
      </c>
      <c r="AC17" s="3">
        <v>1</v>
      </c>
      <c r="AU17" s="3">
        <f>VLOOKUP(Y17,Spp!B:C,2,FALSE)</f>
        <v>3.32E-2</v>
      </c>
      <c r="AV17" s="3">
        <f>VLOOKUP(Y17,Spp!B:D,3,FALSE)</f>
        <v>3</v>
      </c>
      <c r="AW17" s="3">
        <f t="shared" si="7"/>
        <v>64.84375</v>
      </c>
      <c r="AX17" s="3">
        <f t="shared" si="2"/>
        <v>1.296875</v>
      </c>
      <c r="AY17" s="3">
        <f t="shared" si="8"/>
        <v>12.96875</v>
      </c>
      <c r="AZ17" s="3">
        <f t="shared" si="9"/>
        <v>1.2968749999999999E-2</v>
      </c>
      <c r="BA17" s="3" t="e">
        <f t="shared" si="10"/>
        <v>#DIV/0!</v>
      </c>
      <c r="BB17" s="3" t="s">
        <v>285</v>
      </c>
      <c r="BC17" s="3">
        <f>VLOOKUP(Y17,Spp!B:H,7,FALSE)</f>
        <v>3.9</v>
      </c>
      <c r="BD17" s="38" t="str">
        <f>VLOOKUP(Y17,GFQuimbayo!B:C,2,FALSE)</f>
        <v>IN</v>
      </c>
      <c r="BE17" s="38" t="str">
        <f>VLOOKUP(BD17,GFQuimbayo!E:F,2,FALSE)</f>
        <v>Invertebrivores</v>
      </c>
      <c r="BF17" s="38" t="e">
        <f>VLOOKUP(BE17,Taxo!F:G,2,FALSE)</f>
        <v>#N/A</v>
      </c>
      <c r="BG17" s="38" t="e">
        <f>VLOOKUP(BF17,Taxo!G:H,2,FALSE)</f>
        <v>#N/A</v>
      </c>
      <c r="BH17" s="38" t="e">
        <f>VLOOKUP(BG17,Taxo!H:I,2,FALSE)</f>
        <v>#N/A</v>
      </c>
      <c r="BI17" s="3" t="str">
        <f>VLOOKUP(Y17,Spp!B:L,11,FALSE)</f>
        <v>NE</v>
      </c>
    </row>
    <row r="18" spans="1:61" hidden="1">
      <c r="A18" s="3" t="s">
        <v>1446</v>
      </c>
      <c r="B18" s="3" t="s">
        <v>1447</v>
      </c>
      <c r="C18" s="3" t="s">
        <v>1448</v>
      </c>
      <c r="D18" s="3" t="s">
        <v>1457</v>
      </c>
      <c r="E18" s="3" t="s">
        <v>1453</v>
      </c>
      <c r="H18" s="3" t="s">
        <v>1449</v>
      </c>
      <c r="I18" s="3" t="s">
        <v>1450</v>
      </c>
      <c r="J18" s="46" t="s">
        <v>1451</v>
      </c>
      <c r="K18" s="46">
        <v>2</v>
      </c>
      <c r="L18" s="3">
        <v>50</v>
      </c>
      <c r="M18" s="42">
        <v>44340</v>
      </c>
      <c r="N18" s="3">
        <v>2021</v>
      </c>
      <c r="O18" s="3" t="s">
        <v>1449</v>
      </c>
      <c r="P18" s="42">
        <v>44340</v>
      </c>
      <c r="Q18" s="41">
        <v>12.4</v>
      </c>
      <c r="S18" s="46">
        <v>25</v>
      </c>
      <c r="T18" s="37">
        <v>0.29166666666666669</v>
      </c>
      <c r="X18" s="3" t="s">
        <v>1395</v>
      </c>
      <c r="Y18" s="39" t="str">
        <f>VLOOKUP(X18,Spp!A:B,2,FALSE)</f>
        <v>Stegastes arcifrons</v>
      </c>
      <c r="Z18" s="40">
        <f t="shared" si="0"/>
        <v>37</v>
      </c>
      <c r="AA18" s="3">
        <v>20</v>
      </c>
      <c r="AB18" s="3">
        <v>15</v>
      </c>
      <c r="AC18" s="3">
        <v>2</v>
      </c>
      <c r="AU18" s="3">
        <f>VLOOKUP(Y18,Spp!B:C,2,FALSE)</f>
        <v>3.49E-2</v>
      </c>
      <c r="AV18" s="3">
        <f>VLOOKUP(Y18,Spp!B:D,3,FALSE)</f>
        <v>2</v>
      </c>
      <c r="AW18" s="3">
        <f t="shared" si="7"/>
        <v>44.715625000000003</v>
      </c>
      <c r="AX18" s="3">
        <f t="shared" si="2"/>
        <v>0.89431250000000007</v>
      </c>
      <c r="AY18" s="3">
        <f t="shared" si="8"/>
        <v>8.9431250000000002</v>
      </c>
      <c r="AZ18" s="3">
        <f t="shared" si="9"/>
        <v>8.9431249999999997E-3</v>
      </c>
      <c r="BA18" s="3" t="e">
        <f t="shared" si="10"/>
        <v>#DIV/0!</v>
      </c>
      <c r="BB18" s="3" t="s">
        <v>285</v>
      </c>
      <c r="BC18" s="3">
        <f>VLOOKUP(Y18,Spp!B:H,7,FALSE)</f>
        <v>2.97</v>
      </c>
      <c r="BD18" s="38" t="str">
        <f>VLOOKUP(Y18,GFQuimbayo!B:C,2,FALSE)</f>
        <v>HD</v>
      </c>
      <c r="BE18" s="38" t="str">
        <f>VLOOKUP(BD18,GFQuimbayo!E:F,2,FALSE)</f>
        <v>Detritivores</v>
      </c>
      <c r="BF18" s="38" t="e">
        <f>VLOOKUP(BE18,Taxo!F:G,2,FALSE)</f>
        <v>#N/A</v>
      </c>
      <c r="BG18" s="38" t="e">
        <f>VLOOKUP(BF18,Taxo!G:H,2,FALSE)</f>
        <v>#N/A</v>
      </c>
      <c r="BH18" s="38" t="e">
        <f>VLOOKUP(BG18,Taxo!H:I,2,FALSE)</f>
        <v>#N/A</v>
      </c>
      <c r="BI18" s="3" t="str">
        <f>VLOOKUP(Y18,Spp!B:L,11,FALSE)</f>
        <v>LC</v>
      </c>
    </row>
    <row r="19" spans="1:61" hidden="1">
      <c r="A19" s="3" t="s">
        <v>1446</v>
      </c>
      <c r="B19" s="3" t="s">
        <v>1447</v>
      </c>
      <c r="C19" s="3" t="s">
        <v>1448</v>
      </c>
      <c r="D19" s="3" t="s">
        <v>1457</v>
      </c>
      <c r="E19" s="3" t="s">
        <v>1453</v>
      </c>
      <c r="H19" s="3" t="s">
        <v>1449</v>
      </c>
      <c r="I19" s="3" t="s">
        <v>1450</v>
      </c>
      <c r="J19" s="46" t="s">
        <v>1451</v>
      </c>
      <c r="K19" s="46">
        <v>2</v>
      </c>
      <c r="L19" s="3">
        <v>50</v>
      </c>
      <c r="M19" s="42">
        <v>44340</v>
      </c>
      <c r="N19" s="3">
        <v>2021</v>
      </c>
      <c r="O19" s="3" t="s">
        <v>1449</v>
      </c>
      <c r="P19" s="42">
        <v>44340</v>
      </c>
      <c r="Q19" s="41">
        <v>12.4</v>
      </c>
      <c r="S19" s="46">
        <v>25</v>
      </c>
      <c r="T19" s="37">
        <v>0.29166666666666669</v>
      </c>
      <c r="X19" s="3" t="s">
        <v>1353</v>
      </c>
      <c r="Y19" s="39" t="str">
        <f>VLOOKUP(X19,Spp!A:B,2,FALSE)</f>
        <v>Thalassoma grammaticum</v>
      </c>
      <c r="Z19" s="40">
        <f t="shared" si="0"/>
        <v>1</v>
      </c>
      <c r="AC19" s="3">
        <v>1</v>
      </c>
      <c r="AU19" s="3">
        <f>VLOOKUP(Y19,Spp!B:C,2,FALSE)</f>
        <v>1.5900000000000001E-2</v>
      </c>
      <c r="AV19" s="3">
        <f>VLOOKUP(Y19,Spp!B:D,3,FALSE)</f>
        <v>2.9718</v>
      </c>
      <c r="AW19" s="3">
        <f t="shared" si="7"/>
        <v>28.919734460924381</v>
      </c>
      <c r="AX19" s="3">
        <f t="shared" si="2"/>
        <v>0.57839468921848758</v>
      </c>
      <c r="AY19" s="3">
        <f t="shared" si="8"/>
        <v>5.7839468921848756</v>
      </c>
      <c r="AZ19" s="3">
        <f t="shared" si="9"/>
        <v>5.7839468921848753E-3</v>
      </c>
      <c r="BA19" s="3" t="e">
        <f t="shared" si="10"/>
        <v>#DIV/0!</v>
      </c>
      <c r="BB19" s="3" t="s">
        <v>285</v>
      </c>
      <c r="BC19" s="3">
        <f>VLOOKUP(Y19,Spp!B:H,7,FALSE)</f>
        <v>3.5</v>
      </c>
      <c r="BD19" s="38" t="str">
        <f>VLOOKUP(Y19,GFQuimbayo!B:C,2,FALSE)</f>
        <v>IN</v>
      </c>
      <c r="BE19" s="38" t="str">
        <f>VLOOKUP(BD19,GFQuimbayo!E:F,2,FALSE)</f>
        <v>Invertebrivores</v>
      </c>
      <c r="BF19" s="38" t="e">
        <f>VLOOKUP(BE19,Taxo!F:G,2,FALSE)</f>
        <v>#N/A</v>
      </c>
      <c r="BG19" s="38" t="e">
        <f>VLOOKUP(BF19,Taxo!G:H,2,FALSE)</f>
        <v>#N/A</v>
      </c>
      <c r="BH19" s="38" t="e">
        <f>VLOOKUP(BG19,Taxo!H:I,2,FALSE)</f>
        <v>#N/A</v>
      </c>
      <c r="BI19" s="3" t="str">
        <f>VLOOKUP(Y19,Spp!B:L,11,FALSE)</f>
        <v>LC</v>
      </c>
    </row>
    <row r="20" spans="1:61" hidden="1">
      <c r="A20" s="3" t="s">
        <v>1446</v>
      </c>
      <c r="B20" s="3" t="s">
        <v>1447</v>
      </c>
      <c r="C20" s="3" t="s">
        <v>1448</v>
      </c>
      <c r="D20" s="3" t="s">
        <v>1457</v>
      </c>
      <c r="E20" s="3" t="s">
        <v>1453</v>
      </c>
      <c r="H20" s="3" t="s">
        <v>1449</v>
      </c>
      <c r="I20" s="3" t="s">
        <v>1450</v>
      </c>
      <c r="J20" s="46" t="s">
        <v>1451</v>
      </c>
      <c r="K20" s="46">
        <v>2</v>
      </c>
      <c r="L20" s="3">
        <v>50</v>
      </c>
      <c r="M20" s="42">
        <v>44340</v>
      </c>
      <c r="N20" s="3">
        <v>2021</v>
      </c>
      <c r="O20" s="3" t="s">
        <v>1449</v>
      </c>
      <c r="P20" s="42">
        <v>44340</v>
      </c>
      <c r="Q20" s="41">
        <v>12.4</v>
      </c>
      <c r="S20" s="46">
        <v>25</v>
      </c>
      <c r="T20" s="37">
        <v>0.29166666666666669</v>
      </c>
      <c r="X20" s="3" t="s">
        <v>1133</v>
      </c>
      <c r="Y20" s="39" t="str">
        <f>VLOOKUP(X20,Spp!A:B,2,FALSE)</f>
        <v>Lutjanus viridis</v>
      </c>
      <c r="Z20" s="40">
        <f t="shared" ref="Z20:Z76" si="17">SUM(AA20:AT20)</f>
        <v>3</v>
      </c>
      <c r="AD20" s="3">
        <v>3</v>
      </c>
      <c r="AU20" s="3">
        <f>VLOOKUP(Y20,Spp!B:C,2,FALSE)</f>
        <v>1.67E-2</v>
      </c>
      <c r="AV20" s="3">
        <f>VLOOKUP(Y20,Spp!B:D,3,FALSE)</f>
        <v>2.9773000000000001</v>
      </c>
      <c r="AW20" s="3">
        <f t="shared" ref="AW20:AW76" si="18">((AU20*$AA$2^AV20)*AA20)+((AU20*$AB$2^AV20)*AB20)+((AU20*$AC$2^AV20)*AC20)+((AU20*$AD$2^AV20)*AD20)+((AU20*$AE$2^AV20)*AE20)+((AU20*$AF$2^AV20)*AF20)+((AU20*$AG$2^AV20)*AG20)+((AU20*$AH$2^AV20)*AH20)+((AU20*$AI$2^AV20)*AI20)+((AU20*$AJ$2^AV20)*AJ20)+((AU20*$AK$2^AV20)*AK20)+((AU20*$AL$2^AV20)*AL20)+((AU20*$AM$2^AV20)*AM20)+((AU20*$AN$2^AV20)*AN20)+((AU20*$AO$2^AV20)*AO20)+((AU20*$AP$2^AV20)*AP20)+((AU20*$AQ$2^AV20)*AQ20)+((AU20*$AR$2^AV20)*AR20)+((AU20*$AS$2^AV20)*AS20)+((AU20*$AT$2^AV20)*AT20)</f>
        <v>251.61406158067024</v>
      </c>
      <c r="AX20" s="3">
        <f t="shared" ref="AX20:AX76" si="19">AW20/L20</f>
        <v>5.0322812316134051</v>
      </c>
      <c r="AY20" s="3">
        <f t="shared" ref="AY20:AY76" si="20">AX20*10</f>
        <v>50.322812316134048</v>
      </c>
      <c r="AZ20" s="3">
        <f t="shared" ref="AZ20:AZ76" si="21">AY20/1000</f>
        <v>5.0322812316134051E-2</v>
      </c>
      <c r="BA20" s="3" t="e">
        <f t="shared" ref="BA20:BA76" si="22">Z20/W20</f>
        <v>#DIV/0!</v>
      </c>
      <c r="BB20" s="3" t="s">
        <v>285</v>
      </c>
      <c r="BC20" s="3">
        <f>VLOOKUP(Y20,Spp!B:H,7,FALSE)</f>
        <v>4.2</v>
      </c>
      <c r="BD20" s="38" t="str">
        <f>VLOOKUP(Y20,GFQuimbayo!B:C,2,FALSE)</f>
        <v>PS</v>
      </c>
      <c r="BE20" s="38" t="str">
        <f>VLOOKUP(BD20,GFQuimbayo!E:F,2,FALSE)</f>
        <v>Piscivores</v>
      </c>
      <c r="BF20" s="38" t="e">
        <f>VLOOKUP(BE20,Taxo!F:G,2,FALSE)</f>
        <v>#N/A</v>
      </c>
      <c r="BG20" s="38" t="e">
        <f>VLOOKUP(BF20,Taxo!G:H,2,FALSE)</f>
        <v>#N/A</v>
      </c>
      <c r="BH20" s="38" t="e">
        <f>VLOOKUP(BG20,Taxo!H:I,2,FALSE)</f>
        <v>#N/A</v>
      </c>
      <c r="BI20" s="3" t="str">
        <f>VLOOKUP(Y20,Spp!B:L,11,FALSE)</f>
        <v>LC</v>
      </c>
    </row>
    <row r="21" spans="1:61" hidden="1">
      <c r="A21" s="3" t="s">
        <v>1446</v>
      </c>
      <c r="B21" s="3" t="s">
        <v>1447</v>
      </c>
      <c r="C21" s="3" t="s">
        <v>1448</v>
      </c>
      <c r="D21" s="3" t="s">
        <v>1457</v>
      </c>
      <c r="E21" s="3" t="s">
        <v>1453</v>
      </c>
      <c r="H21" s="3" t="s">
        <v>1449</v>
      </c>
      <c r="I21" s="3" t="s">
        <v>1450</v>
      </c>
      <c r="J21" s="46" t="s">
        <v>1451</v>
      </c>
      <c r="K21" s="46">
        <v>2</v>
      </c>
      <c r="L21" s="3">
        <v>50</v>
      </c>
      <c r="M21" s="42">
        <v>44340</v>
      </c>
      <c r="N21" s="3">
        <v>2021</v>
      </c>
      <c r="O21" s="3" t="s">
        <v>1449</v>
      </c>
      <c r="P21" s="42">
        <v>44340</v>
      </c>
      <c r="Q21" s="41">
        <v>12.4</v>
      </c>
      <c r="S21" s="46">
        <v>25</v>
      </c>
      <c r="T21" s="37">
        <v>0.29166666666666669</v>
      </c>
      <c r="X21" s="3" t="s">
        <v>219</v>
      </c>
      <c r="Y21" s="39" t="str">
        <f>VLOOKUP(X21,Spp!A:B,2,FALSE)</f>
        <v>Paranthias colonus</v>
      </c>
      <c r="Z21" s="40">
        <f t="shared" si="17"/>
        <v>1</v>
      </c>
      <c r="AD21" s="3">
        <v>1</v>
      </c>
      <c r="AU21" s="3">
        <f>VLOOKUP(Y21,Spp!B:C,2,FALSE)</f>
        <v>1.485E-2</v>
      </c>
      <c r="AV21" s="3">
        <f>VLOOKUP(Y21,Spp!B:D,3,FALSE)</f>
        <v>2.8633299999999999</v>
      </c>
      <c r="AW21" s="3">
        <f t="shared" si="18"/>
        <v>53.821350326272267</v>
      </c>
      <c r="AX21" s="3">
        <f t="shared" si="19"/>
        <v>1.0764270065254453</v>
      </c>
      <c r="AY21" s="3">
        <f t="shared" si="20"/>
        <v>10.764270065254454</v>
      </c>
      <c r="AZ21" s="3">
        <f t="shared" si="21"/>
        <v>1.0764270065254454E-2</v>
      </c>
      <c r="BA21" s="3" t="e">
        <f t="shared" si="22"/>
        <v>#DIV/0!</v>
      </c>
      <c r="BB21" s="3" t="s">
        <v>285</v>
      </c>
      <c r="BC21" s="3">
        <f>VLOOKUP(Y21,Spp!B:H,7,FALSE)</f>
        <v>3.8</v>
      </c>
      <c r="BD21" s="38" t="str">
        <f>VLOOKUP(Y21,GFQuimbayo!B:C,2,FALSE)</f>
        <v>PK</v>
      </c>
      <c r="BE21" s="38" t="str">
        <f>VLOOKUP(BD21,GFQuimbayo!E:F,2,FALSE)</f>
        <v>Planktivores</v>
      </c>
      <c r="BF21" s="38" t="e">
        <f>VLOOKUP(BE21,Taxo!F:G,2,FALSE)</f>
        <v>#N/A</v>
      </c>
      <c r="BG21" s="38" t="e">
        <f>VLOOKUP(BF21,Taxo!G:H,2,FALSE)</f>
        <v>#N/A</v>
      </c>
      <c r="BH21" s="38" t="e">
        <f>VLOOKUP(BG21,Taxo!H:I,2,FALSE)</f>
        <v>#N/A</v>
      </c>
      <c r="BI21" s="3" t="str">
        <f>VLOOKUP(Y21,Spp!B:L,11,FALSE)</f>
        <v>LC</v>
      </c>
    </row>
    <row r="22" spans="1:61" hidden="1">
      <c r="A22" s="3" t="s">
        <v>1446</v>
      </c>
      <c r="B22" s="3" t="s">
        <v>1447</v>
      </c>
      <c r="C22" s="3" t="s">
        <v>1448</v>
      </c>
      <c r="D22" s="3" t="s">
        <v>1457</v>
      </c>
      <c r="E22" s="3" t="s">
        <v>1453</v>
      </c>
      <c r="H22" s="3" t="s">
        <v>1449</v>
      </c>
      <c r="I22" s="3" t="s">
        <v>1450</v>
      </c>
      <c r="J22" s="46" t="s">
        <v>1451</v>
      </c>
      <c r="K22" s="46">
        <v>2</v>
      </c>
      <c r="L22" s="3">
        <v>50</v>
      </c>
      <c r="M22" s="42">
        <v>44340</v>
      </c>
      <c r="N22" s="3">
        <v>2021</v>
      </c>
      <c r="O22" s="3" t="s">
        <v>1449</v>
      </c>
      <c r="P22" s="42">
        <v>44340</v>
      </c>
      <c r="Q22" s="41">
        <v>12.4</v>
      </c>
      <c r="S22" s="46">
        <v>25</v>
      </c>
      <c r="T22" s="37">
        <v>0.29166666666666669</v>
      </c>
      <c r="X22" s="3" t="s">
        <v>146</v>
      </c>
      <c r="Y22" s="39" t="str">
        <f>VLOOKUP(X22,Spp!A:B,2,FALSE)</f>
        <v>Scarus rubroviolaceus</v>
      </c>
      <c r="Z22" s="40">
        <f t="shared" si="17"/>
        <v>5</v>
      </c>
      <c r="AD22" s="3">
        <v>1</v>
      </c>
      <c r="AE22" s="3">
        <v>3</v>
      </c>
      <c r="AG22" s="3">
        <v>1</v>
      </c>
      <c r="AU22" s="3">
        <f>VLOOKUP(Y22,Spp!B:C,2,FALSE)</f>
        <v>1.3599999999999999E-2</v>
      </c>
      <c r="AV22" s="3">
        <f>VLOOKUP(Y22,Spp!B:D,3,FALSE)</f>
        <v>3.109</v>
      </c>
      <c r="AW22" s="3">
        <f t="shared" si="18"/>
        <v>2881.6263841916802</v>
      </c>
      <c r="AX22" s="3">
        <f t="shared" si="19"/>
        <v>57.632527683833608</v>
      </c>
      <c r="AY22" s="3">
        <f t="shared" si="20"/>
        <v>576.32527683833609</v>
      </c>
      <c r="AZ22" s="3">
        <f t="shared" si="21"/>
        <v>0.57632527683833612</v>
      </c>
      <c r="BA22" s="3" t="e">
        <f t="shared" si="22"/>
        <v>#DIV/0!</v>
      </c>
      <c r="BB22" s="3" t="s">
        <v>285</v>
      </c>
      <c r="BC22" s="3">
        <f>VLOOKUP(Y22,Spp!B:H,7,FALSE)</f>
        <v>2</v>
      </c>
      <c r="BD22" s="38" t="str">
        <f>VLOOKUP(Y22,GFQuimbayo!B:C,2,FALSE)</f>
        <v>HM</v>
      </c>
      <c r="BE22" s="38" t="str">
        <f>VLOOKUP(BD22,GFQuimbayo!E:F,2,FALSE)</f>
        <v>Macroalgae feeders</v>
      </c>
      <c r="BF22" s="38" t="e">
        <f>VLOOKUP(BE22,Taxo!F:G,2,FALSE)</f>
        <v>#N/A</v>
      </c>
      <c r="BG22" s="38" t="e">
        <f>VLOOKUP(BF22,Taxo!G:H,2,FALSE)</f>
        <v>#N/A</v>
      </c>
      <c r="BH22" s="38" t="e">
        <f>VLOOKUP(BG22,Taxo!H:I,2,FALSE)</f>
        <v>#N/A</v>
      </c>
      <c r="BI22" s="3" t="str">
        <f>VLOOKUP(Y22,Spp!B:L,11,FALSE)</f>
        <v>LC</v>
      </c>
    </row>
    <row r="23" spans="1:61" hidden="1">
      <c r="A23" s="3" t="s">
        <v>1446</v>
      </c>
      <c r="B23" s="3" t="s">
        <v>1447</v>
      </c>
      <c r="C23" s="3" t="s">
        <v>1448</v>
      </c>
      <c r="D23" s="3" t="s">
        <v>1457</v>
      </c>
      <c r="E23" s="3" t="s">
        <v>1453</v>
      </c>
      <c r="H23" s="3" t="s">
        <v>1449</v>
      </c>
      <c r="I23" s="3" t="s">
        <v>1450</v>
      </c>
      <c r="J23" s="46" t="s">
        <v>1451</v>
      </c>
      <c r="K23" s="46">
        <v>2</v>
      </c>
      <c r="L23" s="3">
        <v>50</v>
      </c>
      <c r="M23" s="42">
        <v>44340</v>
      </c>
      <c r="N23" s="3">
        <v>2021</v>
      </c>
      <c r="O23" s="3" t="s">
        <v>1449</v>
      </c>
      <c r="P23" s="42">
        <v>44340</v>
      </c>
      <c r="Q23" s="41">
        <v>12.4</v>
      </c>
      <c r="S23" s="46">
        <v>25</v>
      </c>
      <c r="T23" s="37">
        <v>0.29166666666666669</v>
      </c>
      <c r="X23" s="3" t="s">
        <v>161</v>
      </c>
      <c r="Y23" s="39" t="str">
        <f>VLOOKUP(X23,Spp!A:B,2,FALSE)</f>
        <v>Cephalopholis panamensis</v>
      </c>
      <c r="Z23" s="40">
        <f t="shared" si="17"/>
        <v>1</v>
      </c>
      <c r="AC23" s="3">
        <v>1</v>
      </c>
      <c r="AU23" s="3">
        <f>VLOOKUP(Y23,Spp!B:C,2,FALSE)</f>
        <v>2.1700000000000001E-2</v>
      </c>
      <c r="AV23" s="3">
        <f>VLOOKUP(Y23,Spp!B:D,3,FALSE)</f>
        <v>3.0350000000000001</v>
      </c>
      <c r="AW23" s="3">
        <f t="shared" si="18"/>
        <v>46.300067410425029</v>
      </c>
      <c r="AX23" s="3">
        <f t="shared" si="19"/>
        <v>0.92600134820850055</v>
      </c>
      <c r="AY23" s="3">
        <f t="shared" si="20"/>
        <v>9.2600134820850055</v>
      </c>
      <c r="AZ23" s="3">
        <f t="shared" si="21"/>
        <v>9.2600134820850048E-3</v>
      </c>
      <c r="BA23" s="3" t="e">
        <f t="shared" si="22"/>
        <v>#DIV/0!</v>
      </c>
      <c r="BB23" s="3" t="s">
        <v>285</v>
      </c>
      <c r="BC23" s="3">
        <f>VLOOKUP(Y23,Spp!B:H,7,FALSE)</f>
        <v>4</v>
      </c>
      <c r="BD23" s="38" t="str">
        <f>VLOOKUP(Y23,GFQuimbayo!B:C,2,FALSE)</f>
        <v>PS</v>
      </c>
      <c r="BE23" s="38" t="str">
        <f>VLOOKUP(BD23,GFQuimbayo!E:F,2,FALSE)</f>
        <v>Piscivores</v>
      </c>
      <c r="BF23" s="38" t="e">
        <f>VLOOKUP(BE23,Taxo!F:G,2,FALSE)</f>
        <v>#N/A</v>
      </c>
      <c r="BG23" s="38" t="e">
        <f>VLOOKUP(BF23,Taxo!G:H,2,FALSE)</f>
        <v>#N/A</v>
      </c>
      <c r="BH23" s="38" t="e">
        <f>VLOOKUP(BG23,Taxo!H:I,2,FALSE)</f>
        <v>#N/A</v>
      </c>
      <c r="BI23" s="3" t="str">
        <f>VLOOKUP(Y23,Spp!B:L,11,FALSE)</f>
        <v>LC</v>
      </c>
    </row>
    <row r="24" spans="1:61" hidden="1">
      <c r="A24" s="3" t="s">
        <v>1446</v>
      </c>
      <c r="B24" s="3" t="s">
        <v>1447</v>
      </c>
      <c r="C24" s="3" t="s">
        <v>1448</v>
      </c>
      <c r="D24" s="3" t="s">
        <v>1457</v>
      </c>
      <c r="E24" s="3" t="s">
        <v>1453</v>
      </c>
      <c r="H24" s="3" t="s">
        <v>1449</v>
      </c>
      <c r="I24" s="3" t="s">
        <v>1450</v>
      </c>
      <c r="J24" s="46" t="s">
        <v>1451</v>
      </c>
      <c r="K24" s="46">
        <v>2</v>
      </c>
      <c r="L24" s="3">
        <v>50</v>
      </c>
      <c r="M24" s="42">
        <v>44340</v>
      </c>
      <c r="N24" s="3">
        <v>2021</v>
      </c>
      <c r="O24" s="3" t="s">
        <v>1449</v>
      </c>
      <c r="P24" s="42">
        <v>44340</v>
      </c>
      <c r="Q24" s="41">
        <v>12.4</v>
      </c>
      <c r="S24" s="46">
        <v>25</v>
      </c>
      <c r="T24" s="37">
        <v>0.29166666666666669</v>
      </c>
      <c r="X24" s="3" t="s">
        <v>268</v>
      </c>
      <c r="Y24" s="39" t="str">
        <f>VLOOKUP(X24,Spp!A:B,2,FALSE)</f>
        <v>Acanthurus xanthopterus</v>
      </c>
      <c r="Z24" s="40">
        <f t="shared" si="17"/>
        <v>3</v>
      </c>
      <c r="AF24" s="3">
        <v>3</v>
      </c>
      <c r="AU24" s="3">
        <f>VLOOKUP(Y24,Spp!B:C,2,FALSE)</f>
        <v>2.673E-2</v>
      </c>
      <c r="AV24" s="3">
        <f>VLOOKUP(Y24,Spp!B:D,3,FALSE)</f>
        <v>2.9844900000000001</v>
      </c>
      <c r="AW24" s="3">
        <f t="shared" si="18"/>
        <v>3253.6875922502049</v>
      </c>
      <c r="AX24" s="3">
        <f t="shared" si="19"/>
        <v>65.073751845004097</v>
      </c>
      <c r="AY24" s="3">
        <f t="shared" si="20"/>
        <v>650.73751845004097</v>
      </c>
      <c r="AZ24" s="3">
        <f t="shared" si="21"/>
        <v>0.65073751845004102</v>
      </c>
      <c r="BA24" s="3" t="e">
        <f t="shared" si="22"/>
        <v>#DIV/0!</v>
      </c>
      <c r="BB24" s="3" t="s">
        <v>285</v>
      </c>
      <c r="BC24" s="3">
        <f>VLOOKUP(Y24,Spp!B:H,7,FALSE)</f>
        <v>2.9</v>
      </c>
      <c r="BD24" s="38" t="str">
        <f>VLOOKUP(Y24,GFQuimbayo!B:C,2,FALSE)</f>
        <v>HD</v>
      </c>
      <c r="BE24" s="38" t="str">
        <f>VLOOKUP(BD24,GFQuimbayo!E:F,2,FALSE)</f>
        <v>Detritivores</v>
      </c>
      <c r="BF24" s="38" t="e">
        <f>VLOOKUP(BE24,Taxo!F:G,2,FALSE)</f>
        <v>#N/A</v>
      </c>
      <c r="BG24" s="38" t="e">
        <f>VLOOKUP(BF24,Taxo!G:H,2,FALSE)</f>
        <v>#N/A</v>
      </c>
      <c r="BH24" s="38" t="e">
        <f>VLOOKUP(BG24,Taxo!H:I,2,FALSE)</f>
        <v>#N/A</v>
      </c>
      <c r="BI24" s="3" t="str">
        <f>VLOOKUP(Y24,Spp!B:L,11,FALSE)</f>
        <v>LC</v>
      </c>
    </row>
    <row r="25" spans="1:61" hidden="1">
      <c r="A25" s="3" t="s">
        <v>1446</v>
      </c>
      <c r="B25" s="3" t="s">
        <v>1447</v>
      </c>
      <c r="C25" s="3" t="s">
        <v>1448</v>
      </c>
      <c r="D25" s="3" t="s">
        <v>1457</v>
      </c>
      <c r="E25" s="3" t="s">
        <v>1453</v>
      </c>
      <c r="H25" s="3" t="s">
        <v>1449</v>
      </c>
      <c r="I25" s="3" t="s">
        <v>1450</v>
      </c>
      <c r="J25" s="46" t="s">
        <v>1451</v>
      </c>
      <c r="K25" s="46">
        <v>2</v>
      </c>
      <c r="L25" s="3">
        <v>50</v>
      </c>
      <c r="M25" s="42">
        <v>44340</v>
      </c>
      <c r="N25" s="3">
        <v>2021</v>
      </c>
      <c r="O25" s="3" t="s">
        <v>1449</v>
      </c>
      <c r="P25" s="42">
        <v>44340</v>
      </c>
      <c r="Q25" s="41">
        <v>12.4</v>
      </c>
      <c r="S25" s="46">
        <v>25</v>
      </c>
      <c r="T25" s="37">
        <v>0.29166666666666669</v>
      </c>
      <c r="X25" s="3" t="s">
        <v>760</v>
      </c>
      <c r="Y25" s="39" t="str">
        <f>VLOOKUP(X25,Spp!A:B,2,FALSE)</f>
        <v>Aulostomus chinensis</v>
      </c>
      <c r="Z25" s="40">
        <f t="shared" si="17"/>
        <v>1</v>
      </c>
      <c r="AI25" s="3">
        <v>1</v>
      </c>
      <c r="AU25" s="3">
        <f>VLOOKUP(Y25,Spp!B:C,2,FALSE)</f>
        <v>2.0000000000000001E-4</v>
      </c>
      <c r="AV25" s="3">
        <f>VLOOKUP(Y25,Spp!B:D,3,FALSE)</f>
        <v>3.5144000000000002</v>
      </c>
      <c r="AW25" s="3">
        <f t="shared" ref="AW25" si="23">((AU25*$AA$2^AV25)*AA25)+((AU25*$AB$2^AV25)*AB25)+((AU25*$AC$2^AV25)*AC25)+((AU25*$AD$2^AV25)*AD25)+((AU25*$AE$2^AV25)*AE25)+((AU25*$AF$2^AV25)*AF25)+((AU25*$AG$2^AV25)*AG25)+((AU25*$AH$2^AV25)*AH25)+((AU25*$AI$2^AV25)*AI25)+((AU25*$AJ$2^AV25)*AJ25)+((AU25*$AK$2^AV25)*AK25)+((AU25*$AL$2^AV25)*AL25)+((AU25*$AM$2^AV25)*AM25)+((AU25*$AN$2^AV25)*AN25)+((AU25*$AO$2^AV25)*AO25)+((AU25*$AP$2^AV25)*AP25)+((AU25*$AQ$2^AV25)*AQ25)+((AU25*$AR$2^AV25)*AR25)+((AU25*$AS$2^AV25)*AS25)+((AU25*$AT$2^AV25)*AT25)</f>
        <v>470.2542142695238</v>
      </c>
      <c r="AX25" s="3">
        <f t="shared" ref="AX25" si="24">AW25/L25</f>
        <v>9.4050842853904761</v>
      </c>
      <c r="AY25" s="3">
        <f t="shared" ref="AY25" si="25">AX25*10</f>
        <v>94.050842853904754</v>
      </c>
      <c r="AZ25" s="3">
        <f t="shared" ref="AZ25" si="26">AY25/1000</f>
        <v>9.4050842853904748E-2</v>
      </c>
      <c r="BA25" s="3" t="e">
        <f t="shared" ref="BA25" si="27">Z25/W25</f>
        <v>#DIV/0!</v>
      </c>
      <c r="BB25" s="3" t="s">
        <v>285</v>
      </c>
      <c r="BC25" s="3">
        <f>VLOOKUP(Y25,Spp!B:H,7,FALSE)</f>
        <v>3.9</v>
      </c>
      <c r="BD25" s="38" t="str">
        <f>VLOOKUP(Y25,GFQuimbayo!B:C,2,FALSE)</f>
        <v>PS</v>
      </c>
      <c r="BE25" s="38" t="str">
        <f>VLOOKUP(BD25,GFQuimbayo!E:F,2,FALSE)</f>
        <v>Piscivores</v>
      </c>
      <c r="BF25" s="38" t="e">
        <f>VLOOKUP(BE25,Taxo!F:G,2,FALSE)</f>
        <v>#N/A</v>
      </c>
      <c r="BG25" s="38" t="e">
        <f>VLOOKUP(BF25,Taxo!G:H,2,FALSE)</f>
        <v>#N/A</v>
      </c>
      <c r="BH25" s="38" t="e">
        <f>VLOOKUP(BG25,Taxo!H:I,2,FALSE)</f>
        <v>#N/A</v>
      </c>
      <c r="BI25" s="3" t="str">
        <f>VLOOKUP(Y25,Spp!B:L,11,FALSE)</f>
        <v>NE</v>
      </c>
    </row>
    <row r="26" spans="1:61" hidden="1">
      <c r="A26" s="3" t="s">
        <v>1446</v>
      </c>
      <c r="B26" s="3" t="s">
        <v>1447</v>
      </c>
      <c r="C26" s="3" t="s">
        <v>1448</v>
      </c>
      <c r="D26" s="3" t="s">
        <v>1457</v>
      </c>
      <c r="E26" s="3" t="s">
        <v>1453</v>
      </c>
      <c r="H26" s="3" t="s">
        <v>1449</v>
      </c>
      <c r="I26" s="3" t="s">
        <v>1450</v>
      </c>
      <c r="J26" s="46" t="s">
        <v>1451</v>
      </c>
      <c r="K26" s="46">
        <v>3</v>
      </c>
      <c r="L26" s="3">
        <v>50</v>
      </c>
      <c r="M26" s="42">
        <v>44340</v>
      </c>
      <c r="N26" s="3">
        <v>2021</v>
      </c>
      <c r="O26" s="3" t="s">
        <v>1449</v>
      </c>
      <c r="P26" s="42">
        <v>44340</v>
      </c>
      <c r="Q26" s="41">
        <v>12.5</v>
      </c>
      <c r="S26" s="46">
        <v>25</v>
      </c>
      <c r="T26" s="37">
        <v>0.29166666666666669</v>
      </c>
      <c r="X26" s="3" t="s">
        <v>1395</v>
      </c>
      <c r="Y26" s="39" t="str">
        <f>VLOOKUP(X26,Spp!A:B,2,FALSE)</f>
        <v>Stegastes arcifrons</v>
      </c>
      <c r="Z26" s="40">
        <f t="shared" si="17"/>
        <v>110</v>
      </c>
      <c r="AA26" s="3">
        <v>40</v>
      </c>
      <c r="AB26" s="3">
        <v>70</v>
      </c>
      <c r="AU26" s="3">
        <f>VLOOKUP(Y26,Spp!B:C,2,FALSE)</f>
        <v>3.49E-2</v>
      </c>
      <c r="AV26" s="3">
        <f>VLOOKUP(Y26,Spp!B:D,3,FALSE)</f>
        <v>2</v>
      </c>
      <c r="AW26" s="3">
        <f t="shared" si="18"/>
        <v>146.14374999999998</v>
      </c>
      <c r="AX26" s="3">
        <f t="shared" si="19"/>
        <v>2.9228749999999994</v>
      </c>
      <c r="AY26" s="3">
        <f t="shared" si="20"/>
        <v>29.228749999999994</v>
      </c>
      <c r="AZ26" s="3">
        <f t="shared" si="21"/>
        <v>2.9228749999999994E-2</v>
      </c>
      <c r="BA26" s="3" t="e">
        <f t="shared" si="22"/>
        <v>#DIV/0!</v>
      </c>
      <c r="BB26" s="3" t="s">
        <v>285</v>
      </c>
      <c r="BC26" s="3">
        <f>VLOOKUP(Y26,Spp!B:H,7,FALSE)</f>
        <v>2.97</v>
      </c>
      <c r="BD26" s="38" t="str">
        <f>VLOOKUP(Y26,GFQuimbayo!B:C,2,FALSE)</f>
        <v>HD</v>
      </c>
      <c r="BE26" s="38" t="str">
        <f>VLOOKUP(BD26,GFQuimbayo!E:F,2,FALSE)</f>
        <v>Detritivores</v>
      </c>
      <c r="BF26" s="38" t="e">
        <f>VLOOKUP(BE26,Taxo!F:G,2,FALSE)</f>
        <v>#N/A</v>
      </c>
      <c r="BG26" s="38" t="e">
        <f>VLOOKUP(BF26,Taxo!G:H,2,FALSE)</f>
        <v>#N/A</v>
      </c>
      <c r="BH26" s="38" t="e">
        <f>VLOOKUP(BG26,Taxo!H:I,2,FALSE)</f>
        <v>#N/A</v>
      </c>
      <c r="BI26" s="3" t="str">
        <f>VLOOKUP(Y26,Spp!B:L,11,FALSE)</f>
        <v>LC</v>
      </c>
    </row>
    <row r="27" spans="1:61" hidden="1">
      <c r="A27" s="3" t="s">
        <v>1446</v>
      </c>
      <c r="B27" s="3" t="s">
        <v>1447</v>
      </c>
      <c r="C27" s="3" t="s">
        <v>1448</v>
      </c>
      <c r="D27" s="3" t="s">
        <v>1457</v>
      </c>
      <c r="E27" s="3" t="s">
        <v>1453</v>
      </c>
      <c r="H27" s="3" t="s">
        <v>1449</v>
      </c>
      <c r="I27" s="3" t="s">
        <v>1450</v>
      </c>
      <c r="J27" s="46" t="s">
        <v>1451</v>
      </c>
      <c r="K27" s="46">
        <v>3</v>
      </c>
      <c r="L27" s="3">
        <v>50</v>
      </c>
      <c r="M27" s="42">
        <v>44340</v>
      </c>
      <c r="N27" s="3">
        <v>2021</v>
      </c>
      <c r="O27" s="3" t="s">
        <v>1449</v>
      </c>
      <c r="P27" s="42">
        <v>44340</v>
      </c>
      <c r="Q27" s="41">
        <v>12.5</v>
      </c>
      <c r="S27" s="46">
        <v>25</v>
      </c>
      <c r="T27" s="37">
        <v>0.29166666666666669</v>
      </c>
      <c r="X27" s="3" t="s">
        <v>168</v>
      </c>
      <c r="Y27" s="39" t="str">
        <f>VLOOKUP(X27,Spp!A:B,2,FALSE)</f>
        <v>Thalassoma lucasanum</v>
      </c>
      <c r="Z27" s="40">
        <f t="shared" si="17"/>
        <v>20</v>
      </c>
      <c r="AA27" s="3">
        <v>20</v>
      </c>
      <c r="AU27" s="3">
        <f>VLOOKUP(Y27,Spp!B:C,2,FALSE)</f>
        <v>1.261E-2</v>
      </c>
      <c r="AV27" s="3">
        <f>VLOOKUP(Y27,Spp!B:D,3,FALSE)</f>
        <v>2.8782999999999999</v>
      </c>
      <c r="AW27" s="3">
        <f t="shared" ref="AW27" si="28">((AU27*$AA$2^AV27)*AA27)+((AU27*$AB$2^AV27)*AB27)+((AU27*$AC$2^AV27)*AC27)+((AU27*$AD$2^AV27)*AD27)+((AU27*$AE$2^AV27)*AE27)+((AU27*$AF$2^AV27)*AF27)+((AU27*$AG$2^AV27)*AG27)+((AU27*$AH$2^AV27)*AH27)+((AU27*$AI$2^AV27)*AI27)+((AU27*$AJ$2^AV27)*AJ27)+((AU27*$AK$2^AV27)*AK27)+((AU27*$AL$2^AV27)*AL27)+((AU27*$AM$2^AV27)*AM27)+((AU27*$AN$2^AV27)*AN27)+((AU27*$AO$2^AV27)*AO27)+((AU27*$AP$2^AV27)*AP27)+((AU27*$AQ$2^AV27)*AQ27)+((AU27*$AR$2^AV27)*AR27)+((AU27*$AS$2^AV27)*AS27)+((AU27*$AT$2^AV27)*AT27)</f>
        <v>3.5248107895566334</v>
      </c>
      <c r="AX27" s="3">
        <f t="shared" ref="AX27" si="29">AW27/L27</f>
        <v>7.0496215791132674E-2</v>
      </c>
      <c r="AY27" s="3">
        <f t="shared" ref="AY27" si="30">AX27*10</f>
        <v>0.70496215791132677</v>
      </c>
      <c r="AZ27" s="3">
        <f t="shared" ref="AZ27" si="31">AY27/1000</f>
        <v>7.0496215791132676E-4</v>
      </c>
      <c r="BA27" s="3" t="e">
        <f t="shared" ref="BA27" si="32">Z27/W27</f>
        <v>#DIV/0!</v>
      </c>
      <c r="BB27" s="3" t="s">
        <v>285</v>
      </c>
      <c r="BC27" s="3">
        <f>VLOOKUP(Y27,Spp!B:H,7,FALSE)</f>
        <v>3.5</v>
      </c>
      <c r="BD27" s="38" t="str">
        <f>VLOOKUP(Y27,GFQuimbayo!B:C,2,FALSE)</f>
        <v>IN</v>
      </c>
      <c r="BE27" s="38" t="str">
        <f>VLOOKUP(BD27,GFQuimbayo!E:F,2,FALSE)</f>
        <v>Invertebrivores</v>
      </c>
      <c r="BF27" s="38" t="e">
        <f>VLOOKUP(BE27,Taxo!F:G,2,FALSE)</f>
        <v>#N/A</v>
      </c>
      <c r="BG27" s="38" t="e">
        <f>VLOOKUP(BF27,Taxo!G:H,2,FALSE)</f>
        <v>#N/A</v>
      </c>
      <c r="BH27" s="38" t="e">
        <f>VLOOKUP(BG27,Taxo!H:I,2,FALSE)</f>
        <v>#N/A</v>
      </c>
      <c r="BI27" s="3" t="str">
        <f>VLOOKUP(Y27,Spp!B:L,11,FALSE)</f>
        <v>LC</v>
      </c>
    </row>
    <row r="28" spans="1:61" hidden="1">
      <c r="A28" s="3" t="s">
        <v>1446</v>
      </c>
      <c r="B28" s="3" t="s">
        <v>1447</v>
      </c>
      <c r="C28" s="3" t="s">
        <v>1448</v>
      </c>
      <c r="D28" s="3" t="s">
        <v>1457</v>
      </c>
      <c r="E28" s="3" t="s">
        <v>1453</v>
      </c>
      <c r="H28" s="3" t="s">
        <v>1449</v>
      </c>
      <c r="I28" s="3" t="s">
        <v>1450</v>
      </c>
      <c r="J28" s="46" t="s">
        <v>1451</v>
      </c>
      <c r="K28" s="46">
        <v>3</v>
      </c>
      <c r="L28" s="3">
        <v>50</v>
      </c>
      <c r="M28" s="42">
        <v>44340</v>
      </c>
      <c r="N28" s="3">
        <v>2021</v>
      </c>
      <c r="O28" s="3" t="s">
        <v>1449</v>
      </c>
      <c r="P28" s="42">
        <v>44340</v>
      </c>
      <c r="Q28" s="41">
        <v>12.5</v>
      </c>
      <c r="S28" s="46">
        <v>25</v>
      </c>
      <c r="T28" s="37">
        <v>0.29166666666666669</v>
      </c>
      <c r="X28" s="3" t="s">
        <v>1353</v>
      </c>
      <c r="Y28" s="39" t="str">
        <f>VLOOKUP(X28,Spp!A:B,2,FALSE)</f>
        <v>Thalassoma grammaticum</v>
      </c>
      <c r="Z28" s="40">
        <f t="shared" si="17"/>
        <v>1</v>
      </c>
      <c r="AC28" s="3">
        <v>1</v>
      </c>
      <c r="AU28" s="3">
        <f>VLOOKUP(Y28,Spp!B:C,2,FALSE)</f>
        <v>1.5900000000000001E-2</v>
      </c>
      <c r="AV28" s="3">
        <f>VLOOKUP(Y28,Spp!B:D,3,FALSE)</f>
        <v>2.9718</v>
      </c>
      <c r="AW28" s="3">
        <f t="shared" si="18"/>
        <v>28.919734460924381</v>
      </c>
      <c r="AX28" s="3">
        <f t="shared" si="19"/>
        <v>0.57839468921848758</v>
      </c>
      <c r="AY28" s="3">
        <f t="shared" si="20"/>
        <v>5.7839468921848756</v>
      </c>
      <c r="AZ28" s="3">
        <f t="shared" si="21"/>
        <v>5.7839468921848753E-3</v>
      </c>
      <c r="BA28" s="3" t="e">
        <f t="shared" si="22"/>
        <v>#DIV/0!</v>
      </c>
      <c r="BB28" s="3" t="s">
        <v>285</v>
      </c>
      <c r="BC28" s="3">
        <f>VLOOKUP(Y28,Spp!B:H,7,FALSE)</f>
        <v>3.5</v>
      </c>
      <c r="BD28" s="38" t="str">
        <f>VLOOKUP(Y28,GFQuimbayo!B:C,2,FALSE)</f>
        <v>IN</v>
      </c>
      <c r="BE28" s="38" t="str">
        <f>VLOOKUP(BD28,GFQuimbayo!E:F,2,FALSE)</f>
        <v>Invertebrivores</v>
      </c>
      <c r="BF28" s="38" t="e">
        <f>VLOOKUP(BE28,Taxo!F:G,2,FALSE)</f>
        <v>#N/A</v>
      </c>
      <c r="BG28" s="38" t="e">
        <f>VLOOKUP(BF28,Taxo!G:H,2,FALSE)</f>
        <v>#N/A</v>
      </c>
      <c r="BH28" s="38" t="e">
        <f>VLOOKUP(BG28,Taxo!H:I,2,FALSE)</f>
        <v>#N/A</v>
      </c>
      <c r="BI28" s="3" t="str">
        <f>VLOOKUP(Y28,Spp!B:L,11,FALSE)</f>
        <v>LC</v>
      </c>
    </row>
    <row r="29" spans="1:61" hidden="1">
      <c r="A29" s="3" t="s">
        <v>1446</v>
      </c>
      <c r="B29" s="3" t="s">
        <v>1447</v>
      </c>
      <c r="C29" s="3" t="s">
        <v>1448</v>
      </c>
      <c r="D29" s="3" t="s">
        <v>1457</v>
      </c>
      <c r="E29" s="3" t="s">
        <v>1453</v>
      </c>
      <c r="H29" s="3" t="s">
        <v>1449</v>
      </c>
      <c r="I29" s="3" t="s">
        <v>1450</v>
      </c>
      <c r="J29" s="46" t="s">
        <v>1451</v>
      </c>
      <c r="K29" s="46">
        <v>3</v>
      </c>
      <c r="L29" s="3">
        <v>50</v>
      </c>
      <c r="M29" s="42">
        <v>44340</v>
      </c>
      <c r="N29" s="3">
        <v>2021</v>
      </c>
      <c r="O29" s="3" t="s">
        <v>1449</v>
      </c>
      <c r="P29" s="42">
        <v>44340</v>
      </c>
      <c r="Q29" s="41">
        <v>12.5</v>
      </c>
      <c r="S29" s="46">
        <v>25</v>
      </c>
      <c r="T29" s="37">
        <v>0.29166666666666669</v>
      </c>
      <c r="X29" s="3" t="s">
        <v>1460</v>
      </c>
      <c r="Y29" s="39" t="str">
        <f>VLOOKUP(X29,Spp!A:B,2,FALSE)</f>
        <v>Halichoeres discolor</v>
      </c>
      <c r="Z29" s="40">
        <f t="shared" si="17"/>
        <v>2</v>
      </c>
      <c r="AB29" s="3">
        <v>2</v>
      </c>
      <c r="AU29" s="3">
        <f>VLOOKUP(Y29,Spp!B:C,2,FALSE)</f>
        <v>0.01</v>
      </c>
      <c r="AV29" s="3">
        <f>VLOOKUP(Y29,Spp!B:D,3,FALSE)</f>
        <v>3.04</v>
      </c>
      <c r="AW29" s="3">
        <f t="shared" si="18"/>
        <v>9.1456849420474349</v>
      </c>
      <c r="AX29" s="3">
        <f t="shared" si="19"/>
        <v>0.18291369884094869</v>
      </c>
      <c r="AY29" s="3">
        <f t="shared" si="20"/>
        <v>1.8291369884094868</v>
      </c>
      <c r="AZ29" s="3">
        <f t="shared" si="21"/>
        <v>1.8291369884094867E-3</v>
      </c>
      <c r="BA29" s="3" t="e">
        <f t="shared" si="22"/>
        <v>#DIV/0!</v>
      </c>
      <c r="BB29" s="3" t="s">
        <v>285</v>
      </c>
      <c r="BC29" s="3">
        <f>VLOOKUP(Y29,Spp!B:H,7,FALSE)</f>
        <v>3.4</v>
      </c>
      <c r="BD29" s="38" t="str">
        <f>VLOOKUP(Y29,GFQuimbayo!B:C,2,FALSE)</f>
        <v>IN</v>
      </c>
      <c r="BE29" s="38" t="str">
        <f>VLOOKUP(BD29,GFQuimbayo!E:F,2,FALSE)</f>
        <v>Invertebrivores</v>
      </c>
      <c r="BF29" s="38" t="e">
        <f>VLOOKUP(BE29,Taxo!F:G,2,FALSE)</f>
        <v>#N/A</v>
      </c>
      <c r="BG29" s="38" t="e">
        <f>VLOOKUP(BF29,Taxo!G:H,2,FALSE)</f>
        <v>#N/A</v>
      </c>
      <c r="BH29" s="38" t="e">
        <f>VLOOKUP(BG29,Taxo!H:I,2,FALSE)</f>
        <v>#N/A</v>
      </c>
      <c r="BI29" s="3" t="str">
        <f>VLOOKUP(Y29,Spp!B:L,11,FALSE)</f>
        <v>VU</v>
      </c>
    </row>
    <row r="30" spans="1:61" hidden="1">
      <c r="A30" s="3" t="s">
        <v>1446</v>
      </c>
      <c r="B30" s="3" t="s">
        <v>1447</v>
      </c>
      <c r="C30" s="3" t="s">
        <v>1448</v>
      </c>
      <c r="D30" s="3" t="s">
        <v>1457</v>
      </c>
      <c r="E30" s="3" t="s">
        <v>1453</v>
      </c>
      <c r="H30" s="3" t="s">
        <v>1449</v>
      </c>
      <c r="I30" s="3" t="s">
        <v>1450</v>
      </c>
      <c r="J30" s="46" t="s">
        <v>1451</v>
      </c>
      <c r="K30" s="46">
        <v>3</v>
      </c>
      <c r="L30" s="3">
        <v>50</v>
      </c>
      <c r="M30" s="42">
        <v>44340</v>
      </c>
      <c r="N30" s="3">
        <v>2021</v>
      </c>
      <c r="O30" s="3" t="s">
        <v>1449</v>
      </c>
      <c r="P30" s="42">
        <v>44340</v>
      </c>
      <c r="Q30" s="41">
        <v>12.5</v>
      </c>
      <c r="S30" s="46">
        <v>25</v>
      </c>
      <c r="T30" s="37">
        <v>0.29166666666666669</v>
      </c>
      <c r="X30" s="3" t="s">
        <v>219</v>
      </c>
      <c r="Y30" s="39" t="str">
        <f>VLOOKUP(X30,Spp!A:B,2,FALSE)</f>
        <v>Paranthias colonus</v>
      </c>
      <c r="Z30" s="40">
        <f t="shared" si="17"/>
        <v>43</v>
      </c>
      <c r="AA30" s="3">
        <v>2</v>
      </c>
      <c r="AB30" s="3">
        <v>1</v>
      </c>
      <c r="AD30" s="3">
        <v>40</v>
      </c>
      <c r="AU30" s="3">
        <f>VLOOKUP(Y30,Spp!B:C,2,FALSE)</f>
        <v>1.485E-2</v>
      </c>
      <c r="AV30" s="3">
        <f>VLOOKUP(Y30,Spp!B:D,3,FALSE)</f>
        <v>2.8633299999999999</v>
      </c>
      <c r="AW30" s="3">
        <f t="shared" si="18"/>
        <v>2158.0202607970332</v>
      </c>
      <c r="AX30" s="3">
        <f t="shared" si="19"/>
        <v>43.160405215940663</v>
      </c>
      <c r="AY30" s="3">
        <f t="shared" si="20"/>
        <v>431.60405215940665</v>
      </c>
      <c r="AZ30" s="3">
        <f t="shared" si="21"/>
        <v>0.43160405215940667</v>
      </c>
      <c r="BA30" s="3" t="e">
        <f t="shared" si="22"/>
        <v>#DIV/0!</v>
      </c>
      <c r="BB30" s="3" t="s">
        <v>285</v>
      </c>
      <c r="BC30" s="3">
        <f>VLOOKUP(Y30,Spp!B:H,7,FALSE)</f>
        <v>3.8</v>
      </c>
      <c r="BD30" s="38" t="str">
        <f>VLOOKUP(Y30,GFQuimbayo!B:C,2,FALSE)</f>
        <v>PK</v>
      </c>
      <c r="BE30" s="38" t="str">
        <f>VLOOKUP(BD30,GFQuimbayo!E:F,2,FALSE)</f>
        <v>Planktivores</v>
      </c>
      <c r="BF30" s="38" t="e">
        <f>VLOOKUP(BE30,Taxo!F:G,2,FALSE)</f>
        <v>#N/A</v>
      </c>
      <c r="BG30" s="38" t="e">
        <f>VLOOKUP(BF30,Taxo!G:H,2,FALSE)</f>
        <v>#N/A</v>
      </c>
      <c r="BH30" s="38" t="e">
        <f>VLOOKUP(BG30,Taxo!H:I,2,FALSE)</f>
        <v>#N/A</v>
      </c>
      <c r="BI30" s="3" t="str">
        <f>VLOOKUP(Y30,Spp!B:L,11,FALSE)</f>
        <v>LC</v>
      </c>
    </row>
    <row r="31" spans="1:61" hidden="1">
      <c r="A31" s="3" t="s">
        <v>1446</v>
      </c>
      <c r="B31" s="3" t="s">
        <v>1447</v>
      </c>
      <c r="C31" s="3" t="s">
        <v>1448</v>
      </c>
      <c r="D31" s="3" t="s">
        <v>1457</v>
      </c>
      <c r="E31" s="3" t="s">
        <v>1453</v>
      </c>
      <c r="H31" s="3" t="s">
        <v>1449</v>
      </c>
      <c r="I31" s="3" t="s">
        <v>1450</v>
      </c>
      <c r="J31" s="46" t="s">
        <v>1451</v>
      </c>
      <c r="K31" s="46">
        <v>3</v>
      </c>
      <c r="L31" s="3">
        <v>50</v>
      </c>
      <c r="M31" s="42">
        <v>44340</v>
      </c>
      <c r="N31" s="3">
        <v>2021</v>
      </c>
      <c r="O31" s="3" t="s">
        <v>1449</v>
      </c>
      <c r="P31" s="42">
        <v>44340</v>
      </c>
      <c r="Q31" s="41">
        <v>12.5</v>
      </c>
      <c r="S31" s="46">
        <v>25</v>
      </c>
      <c r="T31" s="37">
        <v>0.29166666666666669</v>
      </c>
      <c r="X31" s="3" t="s">
        <v>1133</v>
      </c>
      <c r="Y31" s="39" t="str">
        <f>VLOOKUP(X31,Spp!A:B,2,FALSE)</f>
        <v>Lutjanus viridis</v>
      </c>
      <c r="Z31" s="40">
        <f t="shared" si="17"/>
        <v>3</v>
      </c>
      <c r="AD31" s="3">
        <v>3</v>
      </c>
      <c r="AU31" s="3">
        <f>VLOOKUP(Y31,Spp!B:C,2,FALSE)</f>
        <v>1.67E-2</v>
      </c>
      <c r="AV31" s="3">
        <f>VLOOKUP(Y31,Spp!B:D,3,FALSE)</f>
        <v>2.9773000000000001</v>
      </c>
      <c r="AW31" s="3">
        <f t="shared" si="18"/>
        <v>251.61406158067024</v>
      </c>
      <c r="AX31" s="3">
        <f t="shared" si="19"/>
        <v>5.0322812316134051</v>
      </c>
      <c r="AY31" s="3">
        <f t="shared" si="20"/>
        <v>50.322812316134048</v>
      </c>
      <c r="AZ31" s="3">
        <f t="shared" si="21"/>
        <v>5.0322812316134051E-2</v>
      </c>
      <c r="BA31" s="3" t="e">
        <f t="shared" si="22"/>
        <v>#DIV/0!</v>
      </c>
      <c r="BB31" s="3" t="s">
        <v>285</v>
      </c>
      <c r="BC31" s="3">
        <f>VLOOKUP(Y31,Spp!B:H,7,FALSE)</f>
        <v>4.2</v>
      </c>
      <c r="BD31" s="38" t="str">
        <f>VLOOKUP(Y31,GFQuimbayo!B:C,2,FALSE)</f>
        <v>PS</v>
      </c>
      <c r="BE31" s="38" t="str">
        <f>VLOOKUP(BD31,GFQuimbayo!E:F,2,FALSE)</f>
        <v>Piscivores</v>
      </c>
      <c r="BF31" s="38" t="e">
        <f>VLOOKUP(BE31,Taxo!F:G,2,FALSE)</f>
        <v>#N/A</v>
      </c>
      <c r="BG31" s="38" t="e">
        <f>VLOOKUP(BF31,Taxo!G:H,2,FALSE)</f>
        <v>#N/A</v>
      </c>
      <c r="BH31" s="38" t="e">
        <f>VLOOKUP(BG31,Taxo!H:I,2,FALSE)</f>
        <v>#N/A</v>
      </c>
      <c r="BI31" s="3" t="str">
        <f>VLOOKUP(Y31,Spp!B:L,11,FALSE)</f>
        <v>LC</v>
      </c>
    </row>
    <row r="32" spans="1:61" hidden="1">
      <c r="A32" s="3" t="s">
        <v>1446</v>
      </c>
      <c r="B32" s="3" t="s">
        <v>1447</v>
      </c>
      <c r="C32" s="3" t="s">
        <v>1448</v>
      </c>
      <c r="D32" s="3" t="s">
        <v>1457</v>
      </c>
      <c r="E32" s="3" t="s">
        <v>1453</v>
      </c>
      <c r="H32" s="3" t="s">
        <v>1449</v>
      </c>
      <c r="I32" s="3" t="s">
        <v>1450</v>
      </c>
      <c r="J32" s="46" t="s">
        <v>1451</v>
      </c>
      <c r="K32" s="46">
        <v>3</v>
      </c>
      <c r="L32" s="3">
        <v>50</v>
      </c>
      <c r="M32" s="42">
        <v>44340</v>
      </c>
      <c r="N32" s="3">
        <v>2021</v>
      </c>
      <c r="O32" s="3" t="s">
        <v>1449</v>
      </c>
      <c r="P32" s="42">
        <v>44340</v>
      </c>
      <c r="Q32" s="41">
        <v>12.5</v>
      </c>
      <c r="S32" s="46">
        <v>25</v>
      </c>
      <c r="T32" s="37">
        <v>0.29166666666666669</v>
      </c>
      <c r="X32" s="3" t="s">
        <v>751</v>
      </c>
      <c r="Y32" s="39" t="str">
        <f>VLOOKUP(X32,Spp!A:B,2,FALSE)</f>
        <v>Arothron meleagris</v>
      </c>
      <c r="Z32" s="40">
        <f t="shared" si="17"/>
        <v>1</v>
      </c>
      <c r="AD32" s="3">
        <v>1</v>
      </c>
      <c r="AU32" s="3">
        <f>VLOOKUP(Y32,Spp!B:C,2,FALSE)</f>
        <v>3.0700000000000002E-2</v>
      </c>
      <c r="AV32" s="3">
        <f>VLOOKUP(Y32,Spp!B:D,3,FALSE)</f>
        <v>2.8498999999999999</v>
      </c>
      <c r="AW32" s="3">
        <f t="shared" si="18"/>
        <v>107.07116064527574</v>
      </c>
      <c r="AX32" s="3">
        <f t="shared" si="19"/>
        <v>2.1414232129055146</v>
      </c>
      <c r="AY32" s="3">
        <f t="shared" si="20"/>
        <v>21.414232129055147</v>
      </c>
      <c r="AZ32" s="3">
        <f t="shared" si="21"/>
        <v>2.1414232129055147E-2</v>
      </c>
      <c r="BA32" s="3" t="e">
        <f t="shared" si="22"/>
        <v>#DIV/0!</v>
      </c>
      <c r="BB32" s="3" t="s">
        <v>285</v>
      </c>
      <c r="BC32" s="3">
        <f>VLOOKUP(Y32,Spp!B:H,7,FALSE)</f>
        <v>3.4</v>
      </c>
      <c r="BD32" s="38" t="str">
        <f>VLOOKUP(Y32,GFQuimbayo!B:C,2,FALSE)</f>
        <v>IN</v>
      </c>
      <c r="BE32" s="38" t="str">
        <f>VLOOKUP(BD32,GFQuimbayo!E:F,2,FALSE)</f>
        <v>Invertebrivores</v>
      </c>
      <c r="BF32" s="38" t="e">
        <f>VLOOKUP(BE32,Taxo!F:G,2,FALSE)</f>
        <v>#N/A</v>
      </c>
      <c r="BG32" s="38" t="e">
        <f>VLOOKUP(BF32,Taxo!G:H,2,FALSE)</f>
        <v>#N/A</v>
      </c>
      <c r="BH32" s="38" t="e">
        <f>VLOOKUP(BG32,Taxo!H:I,2,FALSE)</f>
        <v>#N/A</v>
      </c>
      <c r="BI32" s="3" t="str">
        <f>VLOOKUP(Y32,Spp!B:L,11,FALSE)</f>
        <v>NE</v>
      </c>
    </row>
    <row r="33" spans="1:61" hidden="1">
      <c r="A33" s="3" t="s">
        <v>1446</v>
      </c>
      <c r="B33" s="3" t="s">
        <v>1447</v>
      </c>
      <c r="C33" s="3" t="s">
        <v>1448</v>
      </c>
      <c r="D33" s="3" t="s">
        <v>1457</v>
      </c>
      <c r="E33" s="3" t="s">
        <v>1453</v>
      </c>
      <c r="H33" s="3" t="s">
        <v>1449</v>
      </c>
      <c r="I33" s="3" t="s">
        <v>1450</v>
      </c>
      <c r="J33" s="46" t="s">
        <v>1451</v>
      </c>
      <c r="K33" s="46">
        <v>3</v>
      </c>
      <c r="L33" s="3">
        <v>50</v>
      </c>
      <c r="M33" s="42">
        <v>44340</v>
      </c>
      <c r="N33" s="3">
        <v>2021</v>
      </c>
      <c r="O33" s="3" t="s">
        <v>1449</v>
      </c>
      <c r="P33" s="42">
        <v>44340</v>
      </c>
      <c r="Q33" s="41">
        <v>12.5</v>
      </c>
      <c r="S33" s="46">
        <v>25</v>
      </c>
      <c r="T33" s="37">
        <v>0.29166666666666669</v>
      </c>
      <c r="X33" s="3" t="s">
        <v>161</v>
      </c>
      <c r="Y33" s="39" t="str">
        <f>VLOOKUP(X33,Spp!A:B,2,FALSE)</f>
        <v>Cephalopholis panamensis</v>
      </c>
      <c r="Z33" s="40">
        <f t="shared" si="17"/>
        <v>1</v>
      </c>
      <c r="AC33" s="3">
        <v>1</v>
      </c>
      <c r="AU33" s="3">
        <f>VLOOKUP(Y33,Spp!B:C,2,FALSE)</f>
        <v>2.1700000000000001E-2</v>
      </c>
      <c r="AV33" s="3">
        <f>VLOOKUP(Y33,Spp!B:D,3,FALSE)</f>
        <v>3.0350000000000001</v>
      </c>
      <c r="AW33" s="3">
        <f t="shared" si="18"/>
        <v>46.300067410425029</v>
      </c>
      <c r="AX33" s="3">
        <f t="shared" si="19"/>
        <v>0.92600134820850055</v>
      </c>
      <c r="AY33" s="3">
        <f t="shared" si="20"/>
        <v>9.2600134820850055</v>
      </c>
      <c r="AZ33" s="3">
        <f t="shared" si="21"/>
        <v>9.2600134820850048E-3</v>
      </c>
      <c r="BA33" s="3" t="e">
        <f t="shared" si="22"/>
        <v>#DIV/0!</v>
      </c>
      <c r="BB33" s="3" t="s">
        <v>285</v>
      </c>
      <c r="BC33" s="3">
        <f>VLOOKUP(Y33,Spp!B:H,7,FALSE)</f>
        <v>4</v>
      </c>
      <c r="BD33" s="38" t="str">
        <f>VLOOKUP(Y33,GFQuimbayo!B:C,2,FALSE)</f>
        <v>PS</v>
      </c>
      <c r="BE33" s="38" t="str">
        <f>VLOOKUP(BD33,GFQuimbayo!E:F,2,FALSE)</f>
        <v>Piscivores</v>
      </c>
      <c r="BF33" s="38" t="e">
        <f>VLOOKUP(BE33,Taxo!F:G,2,FALSE)</f>
        <v>#N/A</v>
      </c>
      <c r="BG33" s="38" t="e">
        <f>VLOOKUP(BF33,Taxo!G:H,2,FALSE)</f>
        <v>#N/A</v>
      </c>
      <c r="BH33" s="38" t="e">
        <f>VLOOKUP(BG33,Taxo!H:I,2,FALSE)</f>
        <v>#N/A</v>
      </c>
      <c r="BI33" s="3" t="str">
        <f>VLOOKUP(Y33,Spp!B:L,11,FALSE)</f>
        <v>LC</v>
      </c>
    </row>
    <row r="34" spans="1:61" hidden="1">
      <c r="A34" s="3" t="s">
        <v>1446</v>
      </c>
      <c r="B34" s="3" t="s">
        <v>1447</v>
      </c>
      <c r="C34" s="3" t="s">
        <v>1448</v>
      </c>
      <c r="D34" s="3" t="s">
        <v>1457</v>
      </c>
      <c r="E34" s="3" t="s">
        <v>1453</v>
      </c>
      <c r="H34" s="3" t="s">
        <v>1449</v>
      </c>
      <c r="I34" s="3" t="s">
        <v>1450</v>
      </c>
      <c r="J34" s="46" t="s">
        <v>1451</v>
      </c>
      <c r="K34" s="46">
        <v>3</v>
      </c>
      <c r="L34" s="3">
        <v>50</v>
      </c>
      <c r="M34" s="42">
        <v>44340</v>
      </c>
      <c r="N34" s="3">
        <v>2021</v>
      </c>
      <c r="O34" s="3" t="s">
        <v>1449</v>
      </c>
      <c r="P34" s="42">
        <v>44340</v>
      </c>
      <c r="Q34" s="41">
        <v>12.5</v>
      </c>
      <c r="S34" s="46">
        <v>25</v>
      </c>
      <c r="T34" s="37">
        <v>0.29166666666666669</v>
      </c>
      <c r="X34" s="3" t="s">
        <v>1452</v>
      </c>
      <c r="Y34" s="39" t="str">
        <f>VLOOKUP(X34,Spp!A:B,2,FALSE)</f>
        <v>Lutjanus jordani</v>
      </c>
      <c r="Z34" s="40">
        <f t="shared" si="17"/>
        <v>30</v>
      </c>
      <c r="AE34" s="3">
        <v>30</v>
      </c>
      <c r="AU34" s="3">
        <f>VLOOKUP(Y34,Spp!B:C,2,FALSE)</f>
        <v>1.41E-2</v>
      </c>
      <c r="AV34" s="3">
        <f>VLOOKUP(Y34,Spp!B:D,3,FALSE)</f>
        <v>2.98</v>
      </c>
      <c r="AW34" s="3">
        <f t="shared" si="18"/>
        <v>6197.2867741070622</v>
      </c>
      <c r="AX34" s="3">
        <f t="shared" si="19"/>
        <v>123.94573548214125</v>
      </c>
      <c r="AY34" s="3">
        <f t="shared" si="20"/>
        <v>1239.4573548214125</v>
      </c>
      <c r="AZ34" s="3">
        <f t="shared" si="21"/>
        <v>1.2394573548214125</v>
      </c>
      <c r="BA34" s="3" t="e">
        <f t="shared" si="22"/>
        <v>#DIV/0!</v>
      </c>
      <c r="BB34" s="3" t="s">
        <v>285</v>
      </c>
      <c r="BC34" s="3">
        <f>VLOOKUP(Y34,Spp!B:H,7,FALSE)</f>
        <v>4.5</v>
      </c>
      <c r="BD34" s="38" t="str">
        <f>VLOOKUP(Y34,GFQuimbayo!B:C,2,FALSE)</f>
        <v>PS</v>
      </c>
      <c r="BE34" s="38" t="str">
        <f>VLOOKUP(BD34,GFQuimbayo!E:F,2,FALSE)</f>
        <v>Piscivores</v>
      </c>
      <c r="BF34" s="38" t="e">
        <f>VLOOKUP(BE34,Taxo!F:G,2,FALSE)</f>
        <v>#N/A</v>
      </c>
      <c r="BG34" s="38" t="e">
        <f>VLOOKUP(BF34,Taxo!G:H,2,FALSE)</f>
        <v>#N/A</v>
      </c>
      <c r="BH34" s="38" t="e">
        <f>VLOOKUP(BG34,Taxo!H:I,2,FALSE)</f>
        <v>#N/A</v>
      </c>
      <c r="BI34" s="3" t="str">
        <f>VLOOKUP(Y34,Spp!B:L,11,FALSE)</f>
        <v>LC</v>
      </c>
    </row>
    <row r="35" spans="1:61" hidden="1">
      <c r="A35" s="3" t="s">
        <v>1446</v>
      </c>
      <c r="B35" s="3" t="s">
        <v>1447</v>
      </c>
      <c r="C35" s="3" t="s">
        <v>1448</v>
      </c>
      <c r="D35" s="3" t="s">
        <v>1457</v>
      </c>
      <c r="E35" s="3" t="s">
        <v>1453</v>
      </c>
      <c r="H35" s="3" t="s">
        <v>1449</v>
      </c>
      <c r="I35" s="3" t="s">
        <v>1450</v>
      </c>
      <c r="J35" s="46" t="s">
        <v>1451</v>
      </c>
      <c r="K35" s="46">
        <v>3</v>
      </c>
      <c r="L35" s="3">
        <v>50</v>
      </c>
      <c r="M35" s="42">
        <v>44340</v>
      </c>
      <c r="N35" s="3">
        <v>2021</v>
      </c>
      <c r="O35" s="3" t="s">
        <v>1449</v>
      </c>
      <c r="P35" s="42">
        <v>44340</v>
      </c>
      <c r="Q35" s="41">
        <v>12.5</v>
      </c>
      <c r="S35" s="46">
        <v>25</v>
      </c>
      <c r="T35" s="37">
        <v>0.29166666666666669</v>
      </c>
      <c r="X35" s="3" t="s">
        <v>223</v>
      </c>
      <c r="Y35" s="39" t="str">
        <f>VLOOKUP(X35,Spp!A:B,2,FALSE)</f>
        <v>Triaenodon obesus</v>
      </c>
      <c r="Z35" s="40">
        <f t="shared" si="17"/>
        <v>1</v>
      </c>
      <c r="AN35" s="3">
        <v>1</v>
      </c>
      <c r="AU35" s="3">
        <f>VLOOKUP(Y35,Spp!B:C,2,FALSE)</f>
        <v>1.5E-3</v>
      </c>
      <c r="AV35" s="3">
        <f>VLOOKUP(Y35,Spp!B:D,3,FALSE)</f>
        <v>3.3820000000000001</v>
      </c>
      <c r="AW35" s="3">
        <f t="shared" si="18"/>
        <v>25575.903477405729</v>
      </c>
      <c r="AX35" s="3">
        <f t="shared" si="19"/>
        <v>511.51806954811457</v>
      </c>
      <c r="AY35" s="3">
        <f t="shared" si="20"/>
        <v>5115.1806954811454</v>
      </c>
      <c r="AZ35" s="3">
        <f t="shared" si="21"/>
        <v>5.1151806954811452</v>
      </c>
      <c r="BA35" s="3" t="e">
        <f t="shared" si="22"/>
        <v>#DIV/0!</v>
      </c>
      <c r="BB35" s="3" t="s">
        <v>285</v>
      </c>
      <c r="BC35" s="3">
        <f>VLOOKUP(Y35,Spp!B:H,7,FALSE)</f>
        <v>4.2</v>
      </c>
      <c r="BD35" s="38" t="str">
        <f>VLOOKUP(Y35,GFQuimbayo!B:C,2,FALSE)</f>
        <v>PS</v>
      </c>
      <c r="BE35" s="38" t="str">
        <f>VLOOKUP(BD35,GFQuimbayo!E:F,2,FALSE)</f>
        <v>Piscivores</v>
      </c>
      <c r="BF35" s="38" t="e">
        <f>VLOOKUP(BE35,Taxo!F:G,2,FALSE)</f>
        <v>#N/A</v>
      </c>
      <c r="BG35" s="38" t="e">
        <f>VLOOKUP(BF35,Taxo!G:H,2,FALSE)</f>
        <v>#N/A</v>
      </c>
      <c r="BH35" s="38" t="e">
        <f>VLOOKUP(BG35,Taxo!H:I,2,FALSE)</f>
        <v>#N/A</v>
      </c>
      <c r="BI35" s="3" t="str">
        <f>VLOOKUP(Y35,Spp!B:L,11,FALSE)</f>
        <v>NT</v>
      </c>
    </row>
    <row r="36" spans="1:61" hidden="1">
      <c r="A36" s="3" t="s">
        <v>1446</v>
      </c>
      <c r="B36" s="3" t="s">
        <v>1447</v>
      </c>
      <c r="C36" s="3" t="s">
        <v>1448</v>
      </c>
      <c r="D36" s="3" t="s">
        <v>1457</v>
      </c>
      <c r="E36" s="3" t="s">
        <v>1453</v>
      </c>
      <c r="H36" s="3" t="s">
        <v>1449</v>
      </c>
      <c r="I36" s="3" t="s">
        <v>1450</v>
      </c>
      <c r="J36" s="46" t="s">
        <v>1451</v>
      </c>
      <c r="K36" s="46">
        <v>3</v>
      </c>
      <c r="L36" s="3">
        <v>50</v>
      </c>
      <c r="M36" s="42">
        <v>44340</v>
      </c>
      <c r="N36" s="3">
        <v>2021</v>
      </c>
      <c r="O36" s="3" t="s">
        <v>1449</v>
      </c>
      <c r="P36" s="42">
        <v>44340</v>
      </c>
      <c r="Q36" s="41">
        <v>12.5</v>
      </c>
      <c r="S36" s="46">
        <v>25</v>
      </c>
      <c r="T36" s="37">
        <v>0.29166666666666669</v>
      </c>
      <c r="X36" s="3" t="s">
        <v>795</v>
      </c>
      <c r="Y36" s="39" t="str">
        <f>VLOOKUP(X36,Spp!A:B,2,FALSE)</f>
        <v>Caranx melampygus</v>
      </c>
      <c r="Z36" s="40">
        <f t="shared" si="17"/>
        <v>2</v>
      </c>
      <c r="AF36" s="3">
        <v>2</v>
      </c>
      <c r="AU36" s="3">
        <f>VLOOKUP(Y36,Spp!B:C,2,FALSE)</f>
        <v>2.1100000000000001E-2</v>
      </c>
      <c r="AV36" s="3">
        <f>VLOOKUP(Y36,Spp!B:D,3,FALSE)</f>
        <v>2.9409999999999998</v>
      </c>
      <c r="AW36" s="3">
        <f t="shared" si="18"/>
        <v>1466.9542490282561</v>
      </c>
      <c r="AX36" s="3">
        <f t="shared" si="19"/>
        <v>29.339084980565122</v>
      </c>
      <c r="AY36" s="3">
        <f t="shared" si="20"/>
        <v>293.39084980565121</v>
      </c>
      <c r="AZ36" s="3">
        <f t="shared" si="21"/>
        <v>0.29339084980565122</v>
      </c>
      <c r="BA36" s="3" t="e">
        <f t="shared" si="22"/>
        <v>#DIV/0!</v>
      </c>
      <c r="BB36" s="3" t="s">
        <v>285</v>
      </c>
      <c r="BC36" s="3">
        <f>VLOOKUP(Y36,Spp!B:H,7,FALSE)</f>
        <v>4.5</v>
      </c>
      <c r="BD36" s="38" t="str">
        <f>VLOOKUP(Y36,GFQuimbayo!B:C,2,FALSE)</f>
        <v>PS</v>
      </c>
      <c r="BE36" s="38" t="str">
        <f>VLOOKUP(BD36,GFQuimbayo!E:F,2,FALSE)</f>
        <v>Piscivores</v>
      </c>
      <c r="BF36" s="38" t="e">
        <f>VLOOKUP(BE36,Taxo!F:G,2,FALSE)</f>
        <v>#N/A</v>
      </c>
      <c r="BG36" s="38" t="e">
        <f>VLOOKUP(BF36,Taxo!G:H,2,FALSE)</f>
        <v>#N/A</v>
      </c>
      <c r="BH36" s="38" t="e">
        <f>VLOOKUP(BG36,Taxo!H:I,2,FALSE)</f>
        <v>#N/A</v>
      </c>
      <c r="BI36" s="3" t="str">
        <f>VLOOKUP(Y36,Spp!B:L,11,FALSE)</f>
        <v>NE</v>
      </c>
    </row>
    <row r="37" spans="1:61" hidden="1">
      <c r="A37" s="3" t="s">
        <v>1446</v>
      </c>
      <c r="B37" s="3" t="s">
        <v>1447</v>
      </c>
      <c r="C37" s="3" t="s">
        <v>1454</v>
      </c>
      <c r="D37" s="3" t="s">
        <v>1457</v>
      </c>
      <c r="E37" s="3" t="s">
        <v>1453</v>
      </c>
      <c r="H37" s="3" t="s">
        <v>1449</v>
      </c>
      <c r="I37" s="3" t="s">
        <v>1450</v>
      </c>
      <c r="J37" s="46" t="s">
        <v>1451</v>
      </c>
      <c r="K37" s="46">
        <v>1</v>
      </c>
      <c r="L37" s="3">
        <v>50</v>
      </c>
      <c r="M37" s="42">
        <v>44341</v>
      </c>
      <c r="N37" s="3">
        <v>2021</v>
      </c>
      <c r="O37" s="3" t="s">
        <v>1449</v>
      </c>
      <c r="P37" s="42">
        <v>44341</v>
      </c>
      <c r="Q37" s="41">
        <v>9.5</v>
      </c>
      <c r="S37" s="46">
        <v>20</v>
      </c>
      <c r="X37" s="3" t="s">
        <v>869</v>
      </c>
      <c r="Y37" s="39" t="str">
        <f>VLOOKUP(X37,Spp!A:B,2,FALSE)</f>
        <v>Ctenochaetus marginatus</v>
      </c>
      <c r="Z37" s="40">
        <f t="shared" si="17"/>
        <v>3</v>
      </c>
      <c r="AD37" s="3">
        <v>2</v>
      </c>
      <c r="AE37" s="3">
        <v>1</v>
      </c>
      <c r="AU37" s="3">
        <f>VLOOKUP(Y37,Spp!B:C,2,FALSE)</f>
        <v>0.297619048</v>
      </c>
      <c r="AV37" s="3">
        <f>VLOOKUP(Y37,Spp!B:D,3,FALSE)</f>
        <v>3.0395136780000001</v>
      </c>
      <c r="AW37" s="3">
        <f t="shared" si="18"/>
        <v>8853.1140726975682</v>
      </c>
      <c r="AX37" s="3">
        <f t="shared" si="19"/>
        <v>177.06228145395136</v>
      </c>
      <c r="AY37" s="3">
        <f t="shared" si="20"/>
        <v>1770.6228145395135</v>
      </c>
      <c r="AZ37" s="3">
        <f t="shared" si="21"/>
        <v>1.7706228145395135</v>
      </c>
      <c r="BA37" s="3" t="e">
        <f t="shared" si="22"/>
        <v>#DIV/0!</v>
      </c>
      <c r="BB37" s="3" t="s">
        <v>285</v>
      </c>
      <c r="BC37" s="3">
        <f>VLOOKUP(Y37,Spp!B:H,7,FALSE)</f>
        <v>2</v>
      </c>
      <c r="BD37" s="38" t="str">
        <f>VLOOKUP(Y37,GFQuimbayo!B:C,2,FALSE)</f>
        <v>HM</v>
      </c>
      <c r="BE37" s="38" t="str">
        <f>VLOOKUP(BD37,GFQuimbayo!E:F,2,FALSE)</f>
        <v>Macroalgae feeders</v>
      </c>
      <c r="BF37" s="38" t="e">
        <f>VLOOKUP(BE37,Taxo!F:G,2,FALSE)</f>
        <v>#N/A</v>
      </c>
      <c r="BG37" s="38" t="e">
        <f>VLOOKUP(BF37,Taxo!G:H,2,FALSE)</f>
        <v>#N/A</v>
      </c>
      <c r="BH37" s="38" t="e">
        <f>VLOOKUP(BG37,Taxo!H:I,2,FALSE)</f>
        <v>#N/A</v>
      </c>
      <c r="BI37" s="3" t="str">
        <f>VLOOKUP(Y37,Spp!B:L,11,FALSE)</f>
        <v>LC</v>
      </c>
    </row>
    <row r="38" spans="1:61" hidden="1">
      <c r="A38" s="3" t="s">
        <v>1446</v>
      </c>
      <c r="B38" s="3" t="s">
        <v>1447</v>
      </c>
      <c r="C38" s="3" t="s">
        <v>1454</v>
      </c>
      <c r="D38" s="3" t="s">
        <v>1457</v>
      </c>
      <c r="E38" s="3" t="s">
        <v>1453</v>
      </c>
      <c r="H38" s="3" t="s">
        <v>1449</v>
      </c>
      <c r="I38" s="3" t="s">
        <v>1450</v>
      </c>
      <c r="J38" s="46" t="s">
        <v>1451</v>
      </c>
      <c r="K38" s="46">
        <v>1</v>
      </c>
      <c r="L38" s="3">
        <v>50</v>
      </c>
      <c r="M38" s="42">
        <v>44341</v>
      </c>
      <c r="N38" s="3">
        <v>2021</v>
      </c>
      <c r="O38" s="3" t="s">
        <v>1449</v>
      </c>
      <c r="P38" s="42">
        <v>44341</v>
      </c>
      <c r="Q38" s="41">
        <v>9.5</v>
      </c>
      <c r="S38" s="46">
        <v>20</v>
      </c>
      <c r="X38" s="3" t="s">
        <v>281</v>
      </c>
      <c r="Y38" s="39" t="str">
        <f>VLOOKUP(X38,Spp!A:B,2,FALSE)</f>
        <v>Triaenodon obesus</v>
      </c>
      <c r="Z38" s="40">
        <f t="shared" si="17"/>
        <v>3</v>
      </c>
      <c r="AM38" s="3">
        <v>2</v>
      </c>
      <c r="AN38" s="3">
        <v>1</v>
      </c>
      <c r="AU38" s="3">
        <f>VLOOKUP(Y38,Spp!B:C,2,FALSE)</f>
        <v>1.5E-3</v>
      </c>
      <c r="AV38" s="3">
        <f>VLOOKUP(Y38,Spp!B:D,3,FALSE)</f>
        <v>3.3820000000000001</v>
      </c>
      <c r="AW38" s="3">
        <f t="shared" si="18"/>
        <v>51524.811438581892</v>
      </c>
      <c r="AX38" s="3">
        <f t="shared" si="19"/>
        <v>1030.4962287716378</v>
      </c>
      <c r="AY38" s="3">
        <f t="shared" si="20"/>
        <v>10304.962287716378</v>
      </c>
      <c r="AZ38" s="3">
        <f t="shared" si="21"/>
        <v>10.304962287716378</v>
      </c>
      <c r="BA38" s="3" t="e">
        <f t="shared" si="22"/>
        <v>#DIV/0!</v>
      </c>
      <c r="BB38" s="3" t="s">
        <v>285</v>
      </c>
      <c r="BC38" s="3">
        <f>VLOOKUP(Y38,Spp!B:H,7,FALSE)</f>
        <v>4.2</v>
      </c>
      <c r="BD38" s="38" t="str">
        <f>VLOOKUP(Y38,GFQuimbayo!B:C,2,FALSE)</f>
        <v>PS</v>
      </c>
      <c r="BE38" s="38" t="str">
        <f>VLOOKUP(BD38,GFQuimbayo!E:F,2,FALSE)</f>
        <v>Piscivores</v>
      </c>
      <c r="BF38" s="38" t="e">
        <f>VLOOKUP(BE38,Taxo!F:G,2,FALSE)</f>
        <v>#N/A</v>
      </c>
      <c r="BG38" s="38" t="e">
        <f>VLOOKUP(BF38,Taxo!G:H,2,FALSE)</f>
        <v>#N/A</v>
      </c>
      <c r="BH38" s="38" t="e">
        <f>VLOOKUP(BG38,Taxo!H:I,2,FALSE)</f>
        <v>#N/A</v>
      </c>
      <c r="BI38" s="3" t="str">
        <f>VLOOKUP(Y38,Spp!B:L,11,FALSE)</f>
        <v>NT</v>
      </c>
    </row>
    <row r="39" spans="1:61" hidden="1">
      <c r="A39" s="3" t="s">
        <v>1446</v>
      </c>
      <c r="B39" s="3" t="s">
        <v>1447</v>
      </c>
      <c r="C39" s="3" t="s">
        <v>1454</v>
      </c>
      <c r="D39" s="3" t="s">
        <v>1457</v>
      </c>
      <c r="E39" s="3" t="s">
        <v>1453</v>
      </c>
      <c r="H39" s="3" t="s">
        <v>1449</v>
      </c>
      <c r="I39" s="3" t="s">
        <v>1450</v>
      </c>
      <c r="J39" s="46" t="s">
        <v>1451</v>
      </c>
      <c r="K39" s="46">
        <v>1</v>
      </c>
      <c r="L39" s="3">
        <v>50</v>
      </c>
      <c r="M39" s="42">
        <v>44341</v>
      </c>
      <c r="N39" s="3">
        <v>2021</v>
      </c>
      <c r="O39" s="3" t="s">
        <v>1449</v>
      </c>
      <c r="P39" s="42">
        <v>44341</v>
      </c>
      <c r="Q39" s="41">
        <v>9.5</v>
      </c>
      <c r="S39" s="46">
        <v>20</v>
      </c>
      <c r="X39" s="3" t="s">
        <v>295</v>
      </c>
      <c r="Y39" s="39" t="str">
        <f>VLOOKUP(X39,Spp!A:B,2,FALSE)</f>
        <v>Acanthurus nigricans</v>
      </c>
      <c r="Z39" s="40">
        <f t="shared" si="17"/>
        <v>2</v>
      </c>
      <c r="AE39" s="3">
        <v>2</v>
      </c>
      <c r="AU39" s="3">
        <f>VLOOKUP(Y39,Spp!B:C,2,FALSE)</f>
        <v>6.7000000000000004E-2</v>
      </c>
      <c r="AV39" s="3">
        <f>VLOOKUP(Y39,Spp!B:D,3,FALSE)</f>
        <v>2.669</v>
      </c>
      <c r="AW39" s="3">
        <f t="shared" si="18"/>
        <v>721.4507371770751</v>
      </c>
      <c r="AX39" s="3">
        <f t="shared" si="19"/>
        <v>14.429014743541503</v>
      </c>
      <c r="AY39" s="3">
        <f t="shared" si="20"/>
        <v>144.29014743541504</v>
      </c>
      <c r="AZ39" s="3">
        <f t="shared" si="21"/>
        <v>0.14429014743541504</v>
      </c>
      <c r="BA39" s="3" t="e">
        <f t="shared" si="22"/>
        <v>#DIV/0!</v>
      </c>
      <c r="BB39" s="3" t="s">
        <v>285</v>
      </c>
      <c r="BC39" s="3">
        <f>VLOOKUP(Y39,Spp!B:H,7,FALSE)</f>
        <v>2</v>
      </c>
      <c r="BD39" s="38" t="str">
        <f>VLOOKUP(Y39,GFQuimbayo!B:C,2,FALSE)</f>
        <v>HM</v>
      </c>
      <c r="BE39" s="38" t="str">
        <f>VLOOKUP(BD39,GFQuimbayo!E:F,2,FALSE)</f>
        <v>Macroalgae feeders</v>
      </c>
      <c r="BF39" s="38" t="e">
        <f>VLOOKUP(BE39,Taxo!F:G,2,FALSE)</f>
        <v>#N/A</v>
      </c>
      <c r="BG39" s="38" t="e">
        <f>VLOOKUP(BF39,Taxo!G:H,2,FALSE)</f>
        <v>#N/A</v>
      </c>
      <c r="BH39" s="38" t="e">
        <f>VLOOKUP(BG39,Taxo!H:I,2,FALSE)</f>
        <v>#N/A</v>
      </c>
      <c r="BI39" s="3" t="str">
        <f>VLOOKUP(Y39,Spp!B:L,11,FALSE)</f>
        <v>LC</v>
      </c>
    </row>
    <row r="40" spans="1:61" hidden="1">
      <c r="A40" s="3" t="s">
        <v>1446</v>
      </c>
      <c r="B40" s="3" t="s">
        <v>1447</v>
      </c>
      <c r="C40" s="3" t="s">
        <v>1454</v>
      </c>
      <c r="D40" s="3" t="s">
        <v>1457</v>
      </c>
      <c r="E40" s="3" t="s">
        <v>1453</v>
      </c>
      <c r="H40" s="3" t="s">
        <v>1449</v>
      </c>
      <c r="I40" s="3" t="s">
        <v>1450</v>
      </c>
      <c r="J40" s="46" t="s">
        <v>1451</v>
      </c>
      <c r="K40" s="46">
        <v>1</v>
      </c>
      <c r="L40" s="3">
        <v>50</v>
      </c>
      <c r="M40" s="42">
        <v>44341</v>
      </c>
      <c r="N40" s="3">
        <v>2021</v>
      </c>
      <c r="O40" s="3" t="s">
        <v>1449</v>
      </c>
      <c r="P40" s="42">
        <v>44341</v>
      </c>
      <c r="Q40" s="41">
        <v>9.5</v>
      </c>
      <c r="S40" s="46">
        <v>20</v>
      </c>
      <c r="X40" s="3" t="s">
        <v>280</v>
      </c>
      <c r="Y40" s="39" t="str">
        <f>VLOOKUP(X40,Spp!A:B,2,FALSE)</f>
        <v>Paranthias colonus</v>
      </c>
      <c r="Z40" s="40">
        <f t="shared" si="17"/>
        <v>130</v>
      </c>
      <c r="AE40" s="3">
        <v>130</v>
      </c>
      <c r="AU40" s="3">
        <f>VLOOKUP(Y40,Spp!B:C,2,FALSE)</f>
        <v>1.485E-2</v>
      </c>
      <c r="AV40" s="3">
        <f>VLOOKUP(Y40,Spp!B:D,3,FALSE)</f>
        <v>2.8633299999999999</v>
      </c>
      <c r="AW40" s="3">
        <f t="shared" si="18"/>
        <v>19428.236029804117</v>
      </c>
      <c r="AX40" s="3">
        <f t="shared" si="19"/>
        <v>388.56472059608234</v>
      </c>
      <c r="AY40" s="3">
        <f t="shared" si="20"/>
        <v>3885.6472059608232</v>
      </c>
      <c r="AZ40" s="3">
        <f t="shared" si="21"/>
        <v>3.8856472059608231</v>
      </c>
      <c r="BA40" s="3" t="e">
        <f t="shared" si="22"/>
        <v>#DIV/0!</v>
      </c>
      <c r="BB40" s="3" t="s">
        <v>285</v>
      </c>
      <c r="BC40" s="3">
        <f>VLOOKUP(Y40,Spp!B:H,7,FALSE)</f>
        <v>3.8</v>
      </c>
      <c r="BD40" s="38" t="str">
        <f>VLOOKUP(Y40,GFQuimbayo!B:C,2,FALSE)</f>
        <v>PK</v>
      </c>
      <c r="BE40" s="38" t="str">
        <f>VLOOKUP(BD40,GFQuimbayo!E:F,2,FALSE)</f>
        <v>Planktivores</v>
      </c>
      <c r="BF40" s="38" t="e">
        <f>VLOOKUP(BE40,Taxo!F:G,2,FALSE)</f>
        <v>#N/A</v>
      </c>
      <c r="BG40" s="38" t="e">
        <f>VLOOKUP(BF40,Taxo!G:H,2,FALSE)</f>
        <v>#N/A</v>
      </c>
      <c r="BH40" s="38" t="e">
        <f>VLOOKUP(BG40,Taxo!H:I,2,FALSE)</f>
        <v>#N/A</v>
      </c>
      <c r="BI40" s="3" t="str">
        <f>VLOOKUP(Y40,Spp!B:L,11,FALSE)</f>
        <v>LC</v>
      </c>
    </row>
    <row r="41" spans="1:61" hidden="1">
      <c r="A41" s="3" t="s">
        <v>1446</v>
      </c>
      <c r="B41" s="3" t="s">
        <v>1447</v>
      </c>
      <c r="C41" s="3" t="s">
        <v>1454</v>
      </c>
      <c r="D41" s="3" t="s">
        <v>1457</v>
      </c>
      <c r="E41" s="3" t="s">
        <v>1453</v>
      </c>
      <c r="H41" s="3" t="s">
        <v>1449</v>
      </c>
      <c r="I41" s="3" t="s">
        <v>1450</v>
      </c>
      <c r="J41" s="46" t="s">
        <v>1451</v>
      </c>
      <c r="K41" s="46">
        <v>1</v>
      </c>
      <c r="L41" s="3">
        <v>50</v>
      </c>
      <c r="M41" s="42">
        <v>44341</v>
      </c>
      <c r="N41" s="3">
        <v>2021</v>
      </c>
      <c r="O41" s="3" t="s">
        <v>1449</v>
      </c>
      <c r="P41" s="42">
        <v>44341</v>
      </c>
      <c r="Q41" s="41">
        <v>9.5</v>
      </c>
      <c r="S41" s="46">
        <v>20</v>
      </c>
      <c r="X41" s="3" t="s">
        <v>1395</v>
      </c>
      <c r="Y41" s="39" t="str">
        <f>VLOOKUP(X41,Spp!A:B,2,FALSE)</f>
        <v>Stegastes arcifrons</v>
      </c>
      <c r="Z41" s="40">
        <f t="shared" si="17"/>
        <v>68</v>
      </c>
      <c r="AA41" s="3">
        <v>8</v>
      </c>
      <c r="AB41" s="3">
        <v>20</v>
      </c>
      <c r="AC41" s="3">
        <v>40</v>
      </c>
      <c r="AU41" s="3">
        <f>VLOOKUP(Y41,Spp!B:C,2,FALSE)</f>
        <v>3.49E-2</v>
      </c>
      <c r="AV41" s="3">
        <f>VLOOKUP(Y41,Spp!B:D,3,FALSE)</f>
        <v>2</v>
      </c>
      <c r="AW41" s="3">
        <f t="shared" si="18"/>
        <v>259.13249999999999</v>
      </c>
      <c r="AX41" s="3">
        <f t="shared" si="19"/>
        <v>5.1826499999999998</v>
      </c>
      <c r="AY41" s="3">
        <f t="shared" si="20"/>
        <v>51.826499999999996</v>
      </c>
      <c r="AZ41" s="3">
        <f t="shared" si="21"/>
        <v>5.1826499999999998E-2</v>
      </c>
      <c r="BA41" s="3" t="e">
        <f t="shared" si="22"/>
        <v>#DIV/0!</v>
      </c>
      <c r="BB41" s="3" t="s">
        <v>285</v>
      </c>
      <c r="BC41" s="3">
        <f>VLOOKUP(Y41,Spp!B:H,7,FALSE)</f>
        <v>2.97</v>
      </c>
      <c r="BD41" s="38" t="str">
        <f>VLOOKUP(Y41,GFQuimbayo!B:C,2,FALSE)</f>
        <v>HD</v>
      </c>
      <c r="BE41" s="38" t="str">
        <f>VLOOKUP(BD41,GFQuimbayo!E:F,2,FALSE)</f>
        <v>Detritivores</v>
      </c>
      <c r="BF41" s="38" t="e">
        <f>VLOOKUP(BE41,Taxo!F:G,2,FALSE)</f>
        <v>#N/A</v>
      </c>
      <c r="BG41" s="38" t="e">
        <f>VLOOKUP(BF41,Taxo!G:H,2,FALSE)</f>
        <v>#N/A</v>
      </c>
      <c r="BH41" s="38" t="e">
        <f>VLOOKUP(BG41,Taxo!H:I,2,FALSE)</f>
        <v>#N/A</v>
      </c>
      <c r="BI41" s="3" t="str">
        <f>VLOOKUP(Y41,Spp!B:L,11,FALSE)</f>
        <v>LC</v>
      </c>
    </row>
    <row r="42" spans="1:61" hidden="1">
      <c r="A42" s="3" t="s">
        <v>1446</v>
      </c>
      <c r="B42" s="3" t="s">
        <v>1447</v>
      </c>
      <c r="C42" s="3" t="s">
        <v>1454</v>
      </c>
      <c r="D42" s="3" t="s">
        <v>1457</v>
      </c>
      <c r="E42" s="3" t="s">
        <v>1453</v>
      </c>
      <c r="H42" s="3" t="s">
        <v>1449</v>
      </c>
      <c r="I42" s="3" t="s">
        <v>1450</v>
      </c>
      <c r="J42" s="46" t="s">
        <v>1451</v>
      </c>
      <c r="K42" s="46">
        <v>1</v>
      </c>
      <c r="L42" s="3">
        <v>50</v>
      </c>
      <c r="M42" s="42">
        <v>44341</v>
      </c>
      <c r="N42" s="3">
        <v>2021</v>
      </c>
      <c r="O42" s="3" t="s">
        <v>1449</v>
      </c>
      <c r="P42" s="42">
        <v>44341</v>
      </c>
      <c r="Q42" s="41">
        <v>9.5</v>
      </c>
      <c r="S42" s="46">
        <v>20</v>
      </c>
      <c r="X42" s="3" t="s">
        <v>1396</v>
      </c>
      <c r="Y42" s="39" t="str">
        <f>VLOOKUP(X42,Spp!A:B,2,FALSE)</f>
        <v>Melichthys vidua</v>
      </c>
      <c r="Z42" s="40">
        <f t="shared" si="17"/>
        <v>4</v>
      </c>
      <c r="AE42" s="3">
        <v>4</v>
      </c>
      <c r="AU42" s="3">
        <f>VLOOKUP(Y42,Spp!B:C,2,FALSE)</f>
        <v>2.69E-2</v>
      </c>
      <c r="AV42" s="3">
        <f>VLOOKUP(Y42,Spp!B:D,3,FALSE)</f>
        <v>3.07</v>
      </c>
      <c r="AW42" s="3">
        <f t="shared" si="18"/>
        <v>2106.1441783191376</v>
      </c>
      <c r="AX42" s="3">
        <f t="shared" si="19"/>
        <v>42.122883566382754</v>
      </c>
      <c r="AY42" s="3">
        <f t="shared" si="20"/>
        <v>421.22883566382757</v>
      </c>
      <c r="AZ42" s="3">
        <f t="shared" si="21"/>
        <v>0.42122883566382757</v>
      </c>
      <c r="BA42" s="3" t="e">
        <f t="shared" si="22"/>
        <v>#DIV/0!</v>
      </c>
      <c r="BB42" s="3" t="s">
        <v>285</v>
      </c>
      <c r="BC42" s="3">
        <f>VLOOKUP(Y42,Spp!B:H,7,FALSE)</f>
        <v>3.4</v>
      </c>
      <c r="BD42" s="38" t="str">
        <f>VLOOKUP(Y42,GFQuimbayo!B:C,2,FALSE)</f>
        <v>PK</v>
      </c>
      <c r="BE42" s="38" t="str">
        <f>VLOOKUP(BD42,GFQuimbayo!E:F,2,FALSE)</f>
        <v>Planktivores</v>
      </c>
      <c r="BF42" s="38" t="e">
        <f>VLOOKUP(BE42,Taxo!F:G,2,FALSE)</f>
        <v>#N/A</v>
      </c>
      <c r="BG42" s="38" t="e">
        <f>VLOOKUP(BF42,Taxo!G:H,2,FALSE)</f>
        <v>#N/A</v>
      </c>
      <c r="BH42" s="38" t="e">
        <f>VLOOKUP(BG42,Taxo!H:I,2,FALSE)</f>
        <v>#N/A</v>
      </c>
      <c r="BI42" s="3" t="str">
        <f>VLOOKUP(Y42,Spp!B:L,11,FALSE)</f>
        <v>NE</v>
      </c>
    </row>
    <row r="43" spans="1:61" hidden="1">
      <c r="A43" s="3" t="s">
        <v>1446</v>
      </c>
      <c r="B43" s="3" t="s">
        <v>1447</v>
      </c>
      <c r="C43" s="3" t="s">
        <v>1454</v>
      </c>
      <c r="D43" s="3" t="s">
        <v>1457</v>
      </c>
      <c r="E43" s="3" t="s">
        <v>1453</v>
      </c>
      <c r="H43" s="3" t="s">
        <v>1449</v>
      </c>
      <c r="I43" s="3" t="s">
        <v>1450</v>
      </c>
      <c r="J43" s="46" t="s">
        <v>1451</v>
      </c>
      <c r="K43" s="46">
        <v>1</v>
      </c>
      <c r="L43" s="3">
        <v>50</v>
      </c>
      <c r="M43" s="42">
        <v>44341</v>
      </c>
      <c r="N43" s="3">
        <v>2021</v>
      </c>
      <c r="O43" s="3" t="s">
        <v>1449</v>
      </c>
      <c r="P43" s="42">
        <v>44341</v>
      </c>
      <c r="Q43" s="41">
        <v>9.5</v>
      </c>
      <c r="S43" s="46">
        <v>20</v>
      </c>
      <c r="X43" s="3" t="s">
        <v>447</v>
      </c>
      <c r="Y43" s="39" t="str">
        <f>VLOOKUP(X43,Spp!A:B,2,FALSE)</f>
        <v>Zanclus cornutus</v>
      </c>
      <c r="Z43" s="40">
        <f t="shared" si="17"/>
        <v>2</v>
      </c>
      <c r="AD43" s="3">
        <v>2</v>
      </c>
      <c r="AU43" s="3">
        <f>VLOOKUP(Y43,Spp!B:C,2,FALSE)</f>
        <v>1.47E-2</v>
      </c>
      <c r="AV43" s="3">
        <f>VLOOKUP(Y43,Spp!B:D,3,FALSE)</f>
        <v>3.3698999999999999</v>
      </c>
      <c r="AW43" s="3">
        <f t="shared" si="18"/>
        <v>454.21476825116241</v>
      </c>
      <c r="AX43" s="3">
        <f t="shared" si="19"/>
        <v>9.0842953650232481</v>
      </c>
      <c r="AY43" s="3">
        <f t="shared" si="20"/>
        <v>90.842953650232488</v>
      </c>
      <c r="AZ43" s="3">
        <f t="shared" si="21"/>
        <v>9.0842953650232483E-2</v>
      </c>
      <c r="BA43" s="3" t="e">
        <f t="shared" si="22"/>
        <v>#DIV/0!</v>
      </c>
      <c r="BB43" s="3" t="s">
        <v>285</v>
      </c>
      <c r="BC43" s="3">
        <f>VLOOKUP(Y43,Spp!B:H,7,FALSE)</f>
        <v>2.9</v>
      </c>
      <c r="BD43" s="38" t="str">
        <f>VLOOKUP(Y43,GFQuimbayo!B:C,2,FALSE)</f>
        <v>OM</v>
      </c>
      <c r="BE43" s="38" t="str">
        <f>VLOOKUP(BD43,GFQuimbayo!E:F,2,FALSE)</f>
        <v>Omnivores</v>
      </c>
      <c r="BF43" s="38" t="e">
        <f>VLOOKUP(BE43,Taxo!F:G,2,FALSE)</f>
        <v>#N/A</v>
      </c>
      <c r="BG43" s="38" t="e">
        <f>VLOOKUP(BF43,Taxo!G:H,2,FALSE)</f>
        <v>#N/A</v>
      </c>
      <c r="BH43" s="38" t="e">
        <f>VLOOKUP(BG43,Taxo!H:I,2,FALSE)</f>
        <v>#N/A</v>
      </c>
      <c r="BI43" s="3" t="str">
        <f>VLOOKUP(Y43,Spp!B:L,11,FALSE)</f>
        <v>NE</v>
      </c>
    </row>
    <row r="44" spans="1:61" hidden="1">
      <c r="A44" s="3" t="s">
        <v>1446</v>
      </c>
      <c r="B44" s="3" t="s">
        <v>1447</v>
      </c>
      <c r="C44" s="3" t="s">
        <v>1454</v>
      </c>
      <c r="D44" s="3" t="s">
        <v>1457</v>
      </c>
      <c r="E44" s="3" t="s">
        <v>1453</v>
      </c>
      <c r="H44" s="3" t="s">
        <v>1449</v>
      </c>
      <c r="I44" s="3" t="s">
        <v>1450</v>
      </c>
      <c r="J44" s="46" t="s">
        <v>1451</v>
      </c>
      <c r="K44" s="46">
        <v>1</v>
      </c>
      <c r="L44" s="3">
        <v>50</v>
      </c>
      <c r="M44" s="42">
        <v>44341</v>
      </c>
      <c r="N44" s="3">
        <v>2021</v>
      </c>
      <c r="O44" s="3" t="s">
        <v>1449</v>
      </c>
      <c r="P44" s="42">
        <v>44341</v>
      </c>
      <c r="Q44" s="41">
        <v>9.5</v>
      </c>
      <c r="S44" s="46">
        <v>20</v>
      </c>
      <c r="X44" s="3" t="s">
        <v>295</v>
      </c>
      <c r="Y44" s="39" t="str">
        <f>VLOOKUP(X44,Spp!A:B,2,FALSE)</f>
        <v>Acanthurus nigricans</v>
      </c>
      <c r="Z44" s="40">
        <f t="shared" si="17"/>
        <v>3</v>
      </c>
      <c r="AD44" s="3">
        <v>2</v>
      </c>
      <c r="AE44" s="3">
        <v>1</v>
      </c>
      <c r="AU44" s="3">
        <f>VLOOKUP(Y44,Spp!B:C,2,FALSE)</f>
        <v>6.7000000000000004E-2</v>
      </c>
      <c r="AV44" s="3">
        <f>VLOOKUP(Y44,Spp!B:D,3,FALSE)</f>
        <v>2.669</v>
      </c>
      <c r="AW44" s="3">
        <f t="shared" si="18"/>
        <v>639.19212123864008</v>
      </c>
      <c r="AX44" s="3">
        <f t="shared" si="19"/>
        <v>12.783842424772802</v>
      </c>
      <c r="AY44" s="3">
        <f t="shared" si="20"/>
        <v>127.83842424772801</v>
      </c>
      <c r="AZ44" s="3">
        <f t="shared" si="21"/>
        <v>0.12783842424772801</v>
      </c>
      <c r="BA44" s="3" t="e">
        <f t="shared" si="22"/>
        <v>#DIV/0!</v>
      </c>
      <c r="BB44" s="3" t="s">
        <v>285</v>
      </c>
      <c r="BC44" s="3">
        <f>VLOOKUP(Y44,Spp!B:H,7,FALSE)</f>
        <v>2</v>
      </c>
      <c r="BD44" s="38" t="str">
        <f>VLOOKUP(Y44,GFQuimbayo!B:C,2,FALSE)</f>
        <v>HM</v>
      </c>
      <c r="BE44" s="38" t="str">
        <f>VLOOKUP(BD44,GFQuimbayo!E:F,2,FALSE)</f>
        <v>Macroalgae feeders</v>
      </c>
      <c r="BF44" s="38" t="e">
        <f>VLOOKUP(BE44,Taxo!F:G,2,FALSE)</f>
        <v>#N/A</v>
      </c>
      <c r="BG44" s="38" t="e">
        <f>VLOOKUP(BF44,Taxo!G:H,2,FALSE)</f>
        <v>#N/A</v>
      </c>
      <c r="BH44" s="38" t="e">
        <f>VLOOKUP(BG44,Taxo!H:I,2,FALSE)</f>
        <v>#N/A</v>
      </c>
      <c r="BI44" s="3" t="str">
        <f>VLOOKUP(Y44,Spp!B:L,11,FALSE)</f>
        <v>LC</v>
      </c>
    </row>
    <row r="45" spans="1:61" hidden="1">
      <c r="A45" s="3" t="s">
        <v>1446</v>
      </c>
      <c r="B45" s="3" t="s">
        <v>1447</v>
      </c>
      <c r="C45" s="3" t="s">
        <v>1454</v>
      </c>
      <c r="D45" s="3" t="s">
        <v>1457</v>
      </c>
      <c r="E45" s="3" t="s">
        <v>1453</v>
      </c>
      <c r="H45" s="3" t="s">
        <v>1449</v>
      </c>
      <c r="I45" s="3" t="s">
        <v>1450</v>
      </c>
      <c r="J45" s="46" t="s">
        <v>1451</v>
      </c>
      <c r="K45" s="46">
        <v>2</v>
      </c>
      <c r="L45" s="3">
        <v>50</v>
      </c>
      <c r="M45" s="42">
        <v>44341</v>
      </c>
      <c r="N45" s="3">
        <v>2021</v>
      </c>
      <c r="O45" s="3" t="s">
        <v>1449</v>
      </c>
      <c r="P45" s="42">
        <v>44341</v>
      </c>
      <c r="Q45" s="41">
        <v>7.6</v>
      </c>
      <c r="S45" s="46">
        <v>20</v>
      </c>
      <c r="X45" s="3" t="s">
        <v>281</v>
      </c>
      <c r="Y45" s="39" t="str">
        <f>VLOOKUP(X45,Spp!A:B,2,FALSE)</f>
        <v>Triaenodon obesus</v>
      </c>
      <c r="Z45" s="40">
        <f t="shared" si="17"/>
        <v>3</v>
      </c>
      <c r="AM45" s="3">
        <v>1</v>
      </c>
      <c r="AN45" s="3">
        <v>2</v>
      </c>
      <c r="AU45" s="3">
        <f>VLOOKUP(Y45,Spp!B:C,2,FALSE)</f>
        <v>1.5E-3</v>
      </c>
      <c r="AV45" s="3">
        <f>VLOOKUP(Y45,Spp!B:D,3,FALSE)</f>
        <v>3.3820000000000001</v>
      </c>
      <c r="AW45" s="3">
        <f t="shared" si="18"/>
        <v>64126.260935399536</v>
      </c>
      <c r="AX45" s="3">
        <f t="shared" si="19"/>
        <v>1282.5252187079907</v>
      </c>
      <c r="AY45" s="3">
        <f t="shared" si="20"/>
        <v>12825.252187079906</v>
      </c>
      <c r="AZ45" s="3">
        <f t="shared" si="21"/>
        <v>12.825252187079906</v>
      </c>
      <c r="BA45" s="3" t="e">
        <f t="shared" si="22"/>
        <v>#DIV/0!</v>
      </c>
      <c r="BB45" s="3" t="s">
        <v>285</v>
      </c>
      <c r="BC45" s="3">
        <f>VLOOKUP(Y45,Spp!B:H,7,FALSE)</f>
        <v>4.2</v>
      </c>
      <c r="BD45" s="38" t="str">
        <f>VLOOKUP(Y45,GFQuimbayo!B:C,2,FALSE)</f>
        <v>PS</v>
      </c>
      <c r="BE45" s="38" t="str">
        <f>VLOOKUP(BD45,GFQuimbayo!E:F,2,FALSE)</f>
        <v>Piscivores</v>
      </c>
      <c r="BF45" s="38" t="e">
        <f>VLOOKUP(BE45,Taxo!F:G,2,FALSE)</f>
        <v>#N/A</v>
      </c>
      <c r="BG45" s="38" t="e">
        <f>VLOOKUP(BF45,Taxo!G:H,2,FALSE)</f>
        <v>#N/A</v>
      </c>
      <c r="BH45" s="38" t="e">
        <f>VLOOKUP(BG45,Taxo!H:I,2,FALSE)</f>
        <v>#N/A</v>
      </c>
      <c r="BI45" s="3" t="str">
        <f>VLOOKUP(Y45,Spp!B:L,11,FALSE)</f>
        <v>NT</v>
      </c>
    </row>
    <row r="46" spans="1:61" hidden="1">
      <c r="A46" s="3" t="s">
        <v>1446</v>
      </c>
      <c r="B46" s="3" t="s">
        <v>1447</v>
      </c>
      <c r="C46" s="3" t="s">
        <v>1454</v>
      </c>
      <c r="D46" s="3" t="s">
        <v>1457</v>
      </c>
      <c r="E46" s="3" t="s">
        <v>1453</v>
      </c>
      <c r="H46" s="3" t="s">
        <v>1449</v>
      </c>
      <c r="I46" s="3" t="s">
        <v>1450</v>
      </c>
      <c r="J46" s="46" t="s">
        <v>1451</v>
      </c>
      <c r="K46" s="46">
        <v>2</v>
      </c>
      <c r="L46" s="3">
        <v>50</v>
      </c>
      <c r="M46" s="42">
        <v>44341</v>
      </c>
      <c r="N46" s="3">
        <v>2021</v>
      </c>
      <c r="O46" s="3" t="s">
        <v>1449</v>
      </c>
      <c r="P46" s="42">
        <v>44341</v>
      </c>
      <c r="Q46" s="41">
        <v>7.6</v>
      </c>
      <c r="S46" s="46">
        <v>20</v>
      </c>
      <c r="X46" s="3" t="s">
        <v>260</v>
      </c>
      <c r="Y46" s="39" t="str">
        <f>VLOOKUP(X46,Spp!A:B,2,FALSE)</f>
        <v>Prionurus laticlavius</v>
      </c>
      <c r="Z46" s="40">
        <f t="shared" si="17"/>
        <v>3</v>
      </c>
      <c r="AE46" s="3">
        <v>2</v>
      </c>
      <c r="AF46" s="3">
        <v>1</v>
      </c>
      <c r="AU46" s="3">
        <f>VLOOKUP(Y46,Spp!B:C,2,FALSE)</f>
        <v>0.19800000000000001</v>
      </c>
      <c r="AV46" s="3">
        <f>VLOOKUP(Y46,Spp!B:D,3,FALSE)</f>
        <v>2.504</v>
      </c>
      <c r="AW46" s="3">
        <f t="shared" si="18"/>
        <v>2709.0343194512834</v>
      </c>
      <c r="AX46" s="3">
        <f t="shared" si="19"/>
        <v>54.180686389025666</v>
      </c>
      <c r="AY46" s="3">
        <f t="shared" si="20"/>
        <v>541.80686389025664</v>
      </c>
      <c r="AZ46" s="3">
        <f t="shared" si="21"/>
        <v>0.54180686389025667</v>
      </c>
      <c r="BA46" s="3" t="e">
        <f t="shared" si="22"/>
        <v>#DIV/0!</v>
      </c>
      <c r="BB46" s="3" t="s">
        <v>285</v>
      </c>
      <c r="BC46" s="3">
        <f>VLOOKUP(Y46,Spp!B:H,7,FALSE)</f>
        <v>2.7</v>
      </c>
      <c r="BD46" s="38" t="str">
        <f>VLOOKUP(Y46,GFQuimbayo!B:C,2,FALSE)</f>
        <v>HM</v>
      </c>
      <c r="BE46" s="38" t="str">
        <f>VLOOKUP(BD46,GFQuimbayo!E:F,2,FALSE)</f>
        <v>Macroalgae feeders</v>
      </c>
      <c r="BF46" s="38" t="e">
        <f>VLOOKUP(BE46,Taxo!F:G,2,FALSE)</f>
        <v>#N/A</v>
      </c>
      <c r="BG46" s="38" t="e">
        <f>VLOOKUP(BF46,Taxo!G:H,2,FALSE)</f>
        <v>#N/A</v>
      </c>
      <c r="BH46" s="38" t="e">
        <f>VLOOKUP(BG46,Taxo!H:I,2,FALSE)</f>
        <v>#N/A</v>
      </c>
      <c r="BI46" s="3" t="str">
        <f>VLOOKUP(Y46,Spp!B:L,11,FALSE)</f>
        <v>LC</v>
      </c>
    </row>
    <row r="47" spans="1:61" hidden="1">
      <c r="A47" s="3" t="s">
        <v>1446</v>
      </c>
      <c r="B47" s="3" t="s">
        <v>1447</v>
      </c>
      <c r="C47" s="3" t="s">
        <v>1454</v>
      </c>
      <c r="D47" s="3" t="s">
        <v>1457</v>
      </c>
      <c r="E47" s="3" t="s">
        <v>1453</v>
      </c>
      <c r="H47" s="3" t="s">
        <v>1449</v>
      </c>
      <c r="I47" s="3" t="s">
        <v>1450</v>
      </c>
      <c r="J47" s="46" t="s">
        <v>1451</v>
      </c>
      <c r="K47" s="46">
        <v>2</v>
      </c>
      <c r="L47" s="3">
        <v>50</v>
      </c>
      <c r="M47" s="42">
        <v>44341</v>
      </c>
      <c r="N47" s="3">
        <v>2021</v>
      </c>
      <c r="O47" s="3" t="s">
        <v>1449</v>
      </c>
      <c r="P47" s="42">
        <v>44341</v>
      </c>
      <c r="Q47" s="41">
        <v>7.6</v>
      </c>
      <c r="S47" s="46">
        <v>20</v>
      </c>
      <c r="X47" s="3" t="s">
        <v>270</v>
      </c>
      <c r="Y47" s="39" t="str">
        <f>VLOOKUP(X47,Spp!A:B,2,FALSE)</f>
        <v>Cephalopholis panamensis</v>
      </c>
      <c r="Z47" s="40">
        <f t="shared" si="17"/>
        <v>2</v>
      </c>
      <c r="AD47" s="3">
        <v>2</v>
      </c>
      <c r="AU47" s="3">
        <f>VLOOKUP(Y47,Spp!B:C,2,FALSE)</f>
        <v>2.1700000000000001E-2</v>
      </c>
      <c r="AV47" s="3">
        <f>VLOOKUP(Y47,Spp!B:D,3,FALSE)</f>
        <v>3.0350000000000001</v>
      </c>
      <c r="AW47" s="3">
        <f t="shared" si="18"/>
        <v>257.1048133358459</v>
      </c>
      <c r="AX47" s="3">
        <f t="shared" si="19"/>
        <v>5.1420962667169183</v>
      </c>
      <c r="AY47" s="3">
        <f t="shared" si="20"/>
        <v>51.420962667169185</v>
      </c>
      <c r="AZ47" s="3">
        <f t="shared" si="21"/>
        <v>5.1420962667169182E-2</v>
      </c>
      <c r="BA47" s="3" t="e">
        <f t="shared" si="22"/>
        <v>#DIV/0!</v>
      </c>
      <c r="BB47" s="3" t="s">
        <v>285</v>
      </c>
      <c r="BC47" s="3">
        <f>VLOOKUP(Y47,Spp!B:H,7,FALSE)</f>
        <v>4</v>
      </c>
      <c r="BD47" s="38" t="str">
        <f>VLOOKUP(Y47,GFQuimbayo!B:C,2,FALSE)</f>
        <v>PS</v>
      </c>
      <c r="BE47" s="38" t="str">
        <f>VLOOKUP(BD47,GFQuimbayo!E:F,2,FALSE)</f>
        <v>Piscivores</v>
      </c>
      <c r="BF47" s="38" t="e">
        <f>VLOOKUP(BE47,Taxo!F:G,2,FALSE)</f>
        <v>#N/A</v>
      </c>
      <c r="BG47" s="38" t="e">
        <f>VLOOKUP(BF47,Taxo!G:H,2,FALSE)</f>
        <v>#N/A</v>
      </c>
      <c r="BH47" s="38" t="e">
        <f>VLOOKUP(BG47,Taxo!H:I,2,FALSE)</f>
        <v>#N/A</v>
      </c>
      <c r="BI47" s="3" t="str">
        <f>VLOOKUP(Y47,Spp!B:L,11,FALSE)</f>
        <v>LC</v>
      </c>
    </row>
    <row r="48" spans="1:61" hidden="1">
      <c r="A48" s="3" t="s">
        <v>1446</v>
      </c>
      <c r="B48" s="3" t="s">
        <v>1447</v>
      </c>
      <c r="C48" s="3" t="s">
        <v>1454</v>
      </c>
      <c r="D48" s="3" t="s">
        <v>1457</v>
      </c>
      <c r="E48" s="3" t="s">
        <v>1453</v>
      </c>
      <c r="H48" s="3" t="s">
        <v>1449</v>
      </c>
      <c r="I48" s="3" t="s">
        <v>1450</v>
      </c>
      <c r="J48" s="46" t="s">
        <v>1451</v>
      </c>
      <c r="K48" s="46">
        <v>2</v>
      </c>
      <c r="L48" s="3">
        <v>50</v>
      </c>
      <c r="M48" s="42">
        <v>44341</v>
      </c>
      <c r="N48" s="3">
        <v>2021</v>
      </c>
      <c r="O48" s="3" t="s">
        <v>1449</v>
      </c>
      <c r="P48" s="42">
        <v>44341</v>
      </c>
      <c r="Q48" s="41">
        <v>7.6</v>
      </c>
      <c r="S48" s="46">
        <v>20</v>
      </c>
      <c r="X48" s="3" t="s">
        <v>113</v>
      </c>
      <c r="Y48" s="39" t="str">
        <f>VLOOKUP(X48,Spp!A:B,2,FALSE)</f>
        <v>Scarus rubroviolaceus</v>
      </c>
      <c r="Z48" s="40">
        <f t="shared" si="17"/>
        <v>3</v>
      </c>
      <c r="AE48" s="3">
        <v>2</v>
      </c>
      <c r="AF48" s="3">
        <v>1</v>
      </c>
      <c r="AU48" s="3">
        <f>VLOOKUP(Y48,Spp!B:C,2,FALSE)</f>
        <v>1.3599999999999999E-2</v>
      </c>
      <c r="AV48" s="3">
        <f>VLOOKUP(Y48,Spp!B:D,3,FALSE)</f>
        <v>3.109</v>
      </c>
      <c r="AW48" s="3">
        <f t="shared" si="18"/>
        <v>1462.7264888044222</v>
      </c>
      <c r="AX48" s="3">
        <f t="shared" si="19"/>
        <v>29.254529776088443</v>
      </c>
      <c r="AY48" s="3">
        <f t="shared" si="20"/>
        <v>292.54529776088441</v>
      </c>
      <c r="AZ48" s="3">
        <f t="shared" si="21"/>
        <v>0.29254529776088439</v>
      </c>
      <c r="BA48" s="3" t="e">
        <f t="shared" si="22"/>
        <v>#DIV/0!</v>
      </c>
      <c r="BB48" s="3" t="s">
        <v>285</v>
      </c>
      <c r="BC48" s="3">
        <f>VLOOKUP(Y48,Spp!B:H,7,FALSE)</f>
        <v>2</v>
      </c>
      <c r="BD48" s="38" t="str">
        <f>VLOOKUP(Y48,GFQuimbayo!B:C,2,FALSE)</f>
        <v>HM</v>
      </c>
      <c r="BE48" s="38" t="str">
        <f>VLOOKUP(BD48,GFQuimbayo!E:F,2,FALSE)</f>
        <v>Macroalgae feeders</v>
      </c>
      <c r="BF48" s="38" t="e">
        <f>VLOOKUP(BE48,Taxo!F:G,2,FALSE)</f>
        <v>#N/A</v>
      </c>
      <c r="BG48" s="38" t="e">
        <f>VLOOKUP(BF48,Taxo!G:H,2,FALSE)</f>
        <v>#N/A</v>
      </c>
      <c r="BH48" s="38" t="e">
        <f>VLOOKUP(BG48,Taxo!H:I,2,FALSE)</f>
        <v>#N/A</v>
      </c>
      <c r="BI48" s="3" t="str">
        <f>VLOOKUP(Y48,Spp!B:L,11,FALSE)</f>
        <v>LC</v>
      </c>
    </row>
    <row r="49" spans="1:61" hidden="1">
      <c r="A49" s="3" t="s">
        <v>1446</v>
      </c>
      <c r="B49" s="3" t="s">
        <v>1447</v>
      </c>
      <c r="C49" s="3" t="s">
        <v>1454</v>
      </c>
      <c r="D49" s="3" t="s">
        <v>1457</v>
      </c>
      <c r="E49" s="3" t="s">
        <v>1453</v>
      </c>
      <c r="H49" s="3" t="s">
        <v>1449</v>
      </c>
      <c r="I49" s="3" t="s">
        <v>1450</v>
      </c>
      <c r="J49" s="46" t="s">
        <v>1451</v>
      </c>
      <c r="K49" s="46">
        <v>2</v>
      </c>
      <c r="L49" s="3">
        <v>50</v>
      </c>
      <c r="M49" s="42">
        <v>44341</v>
      </c>
      <c r="N49" s="3">
        <v>2021</v>
      </c>
      <c r="O49" s="3" t="s">
        <v>1449</v>
      </c>
      <c r="P49" s="42">
        <v>44341</v>
      </c>
      <c r="Q49" s="41">
        <v>7.6</v>
      </c>
      <c r="S49" s="46">
        <v>20</v>
      </c>
      <c r="X49" s="3" t="s">
        <v>1396</v>
      </c>
      <c r="Y49" s="39" t="str">
        <f>VLOOKUP(X49,Spp!A:B,2,FALSE)</f>
        <v>Melichthys vidua</v>
      </c>
      <c r="Z49" s="40">
        <f t="shared" si="17"/>
        <v>8</v>
      </c>
      <c r="AE49" s="3">
        <v>8</v>
      </c>
      <c r="AU49" s="3">
        <f>VLOOKUP(Y49,Spp!B:C,2,FALSE)</f>
        <v>2.69E-2</v>
      </c>
      <c r="AV49" s="3">
        <f>VLOOKUP(Y49,Spp!B:D,3,FALSE)</f>
        <v>3.07</v>
      </c>
      <c r="AW49" s="3">
        <f t="shared" si="18"/>
        <v>4212.2883566382752</v>
      </c>
      <c r="AX49" s="3">
        <f t="shared" si="19"/>
        <v>84.245767132765508</v>
      </c>
      <c r="AY49" s="3">
        <f t="shared" si="20"/>
        <v>842.45767132765513</v>
      </c>
      <c r="AZ49" s="3">
        <f t="shared" si="21"/>
        <v>0.84245767132765514</v>
      </c>
      <c r="BA49" s="3" t="e">
        <f t="shared" si="22"/>
        <v>#DIV/0!</v>
      </c>
      <c r="BB49" s="3" t="s">
        <v>285</v>
      </c>
      <c r="BC49" s="3">
        <f>VLOOKUP(Y49,Spp!B:H,7,FALSE)</f>
        <v>3.4</v>
      </c>
      <c r="BD49" s="38" t="str">
        <f>VLOOKUP(Y49,GFQuimbayo!B:C,2,FALSE)</f>
        <v>PK</v>
      </c>
      <c r="BE49" s="38" t="str">
        <f>VLOOKUP(BD49,GFQuimbayo!E:F,2,FALSE)</f>
        <v>Planktivores</v>
      </c>
      <c r="BF49" s="38" t="e">
        <f>VLOOKUP(BE49,Taxo!F:G,2,FALSE)</f>
        <v>#N/A</v>
      </c>
      <c r="BG49" s="38" t="e">
        <f>VLOOKUP(BF49,Taxo!G:H,2,FALSE)</f>
        <v>#N/A</v>
      </c>
      <c r="BH49" s="38" t="e">
        <f>VLOOKUP(BG49,Taxo!H:I,2,FALSE)</f>
        <v>#N/A</v>
      </c>
      <c r="BI49" s="3" t="str">
        <f>VLOOKUP(Y49,Spp!B:L,11,FALSE)</f>
        <v>NE</v>
      </c>
    </row>
    <row r="50" spans="1:61" hidden="1">
      <c r="A50" s="3" t="s">
        <v>1446</v>
      </c>
      <c r="B50" s="3" t="s">
        <v>1447</v>
      </c>
      <c r="C50" s="3" t="s">
        <v>1454</v>
      </c>
      <c r="D50" s="3" t="s">
        <v>1457</v>
      </c>
      <c r="E50" s="3" t="s">
        <v>1453</v>
      </c>
      <c r="H50" s="3" t="s">
        <v>1449</v>
      </c>
      <c r="I50" s="3" t="s">
        <v>1450</v>
      </c>
      <c r="J50" s="46" t="s">
        <v>1451</v>
      </c>
      <c r="K50" s="46">
        <v>2</v>
      </c>
      <c r="L50" s="3">
        <v>50</v>
      </c>
      <c r="M50" s="42">
        <v>44341</v>
      </c>
      <c r="N50" s="3">
        <v>2021</v>
      </c>
      <c r="O50" s="3" t="s">
        <v>1449</v>
      </c>
      <c r="P50" s="42">
        <v>44341</v>
      </c>
      <c r="Q50" s="41">
        <v>7.6</v>
      </c>
      <c r="S50" s="46">
        <v>20</v>
      </c>
      <c r="X50" s="3" t="s">
        <v>323</v>
      </c>
      <c r="Y50" s="39" t="str">
        <f>VLOOKUP(X50,Spp!A:B,2,FALSE)</f>
        <v>Arothron meleagris</v>
      </c>
      <c r="Z50" s="40">
        <f t="shared" si="17"/>
        <v>2</v>
      </c>
      <c r="AE50" s="3">
        <v>2</v>
      </c>
      <c r="AU50" s="3">
        <f>VLOOKUP(Y50,Spp!B:C,2,FALSE)</f>
        <v>3.0700000000000002E-2</v>
      </c>
      <c r="AV50" s="3">
        <f>VLOOKUP(Y50,Spp!B:D,3,FALSE)</f>
        <v>2.8498999999999999</v>
      </c>
      <c r="AW50" s="3">
        <f t="shared" si="18"/>
        <v>591.77634592890342</v>
      </c>
      <c r="AX50" s="3">
        <f t="shared" si="19"/>
        <v>11.835526918578068</v>
      </c>
      <c r="AY50" s="3">
        <f t="shared" si="20"/>
        <v>118.35526918578068</v>
      </c>
      <c r="AZ50" s="3">
        <f t="shared" si="21"/>
        <v>0.11835526918578068</v>
      </c>
      <c r="BA50" s="3" t="e">
        <f t="shared" si="22"/>
        <v>#DIV/0!</v>
      </c>
      <c r="BB50" s="3" t="s">
        <v>285</v>
      </c>
      <c r="BC50" s="3">
        <f>VLOOKUP(Y50,Spp!B:H,7,FALSE)</f>
        <v>3.4</v>
      </c>
      <c r="BD50" s="38" t="str">
        <f>VLOOKUP(Y50,GFQuimbayo!B:C,2,FALSE)</f>
        <v>IN</v>
      </c>
      <c r="BE50" s="38" t="str">
        <f>VLOOKUP(BD50,GFQuimbayo!E:F,2,FALSE)</f>
        <v>Invertebrivores</v>
      </c>
      <c r="BF50" s="38" t="e">
        <f>VLOOKUP(BE50,Taxo!F:G,2,FALSE)</f>
        <v>#N/A</v>
      </c>
      <c r="BG50" s="38" t="e">
        <f>VLOOKUP(BF50,Taxo!G:H,2,FALSE)</f>
        <v>#N/A</v>
      </c>
      <c r="BH50" s="38" t="e">
        <f>VLOOKUP(BG50,Taxo!H:I,2,FALSE)</f>
        <v>#N/A</v>
      </c>
      <c r="BI50" s="3" t="str">
        <f>VLOOKUP(Y50,Spp!B:L,11,FALSE)</f>
        <v>NE</v>
      </c>
    </row>
    <row r="51" spans="1:61" hidden="1">
      <c r="A51" s="3" t="s">
        <v>1446</v>
      </c>
      <c r="B51" s="3" t="s">
        <v>1447</v>
      </c>
      <c r="C51" s="3" t="s">
        <v>1454</v>
      </c>
      <c r="D51" s="3" t="s">
        <v>1457</v>
      </c>
      <c r="E51" s="3" t="s">
        <v>1453</v>
      </c>
      <c r="H51" s="3" t="s">
        <v>1449</v>
      </c>
      <c r="I51" s="3" t="s">
        <v>1450</v>
      </c>
      <c r="J51" s="46" t="s">
        <v>1451</v>
      </c>
      <c r="K51" s="46">
        <v>2</v>
      </c>
      <c r="L51" s="3">
        <v>50</v>
      </c>
      <c r="M51" s="42">
        <v>44341</v>
      </c>
      <c r="N51" s="3">
        <v>2021</v>
      </c>
      <c r="O51" s="3" t="s">
        <v>1449</v>
      </c>
      <c r="P51" s="42">
        <v>44341</v>
      </c>
      <c r="Q51" s="41">
        <v>7.6</v>
      </c>
      <c r="S51" s="46">
        <v>20</v>
      </c>
      <c r="X51" s="3" t="s">
        <v>1183</v>
      </c>
      <c r="Y51" s="39" t="str">
        <f>VLOOKUP(X51,Spp!A:B,2,FALSE)</f>
        <v>Mycteroperca xenarcha</v>
      </c>
      <c r="Z51" s="40">
        <f t="shared" si="17"/>
        <v>1</v>
      </c>
      <c r="AG51" s="3">
        <v>1</v>
      </c>
      <c r="AU51" s="3">
        <f>VLOOKUP(Y51,Spp!B:C,2,FALSE)</f>
        <v>1.84E-2</v>
      </c>
      <c r="AV51" s="3">
        <f>VLOOKUP(Y51,Spp!B:D,3,FALSE)</f>
        <v>3</v>
      </c>
      <c r="AW51" s="3">
        <f t="shared" si="18"/>
        <v>1676.7</v>
      </c>
      <c r="AX51" s="3">
        <f t="shared" si="19"/>
        <v>33.533999999999999</v>
      </c>
      <c r="AY51" s="3">
        <f t="shared" si="20"/>
        <v>335.34</v>
      </c>
      <c r="AZ51" s="3">
        <f t="shared" si="21"/>
        <v>0.33533999999999997</v>
      </c>
      <c r="BA51" s="3" t="e">
        <f t="shared" si="22"/>
        <v>#DIV/0!</v>
      </c>
      <c r="BB51" s="3" t="s">
        <v>285</v>
      </c>
      <c r="BC51" s="3">
        <f>VLOOKUP(Y51,Spp!B:H,7,FALSE)</f>
        <v>0</v>
      </c>
      <c r="BD51" s="38" t="e">
        <f>VLOOKUP(Y51,GFQuimbayo!B:C,2,FALSE)</f>
        <v>#N/A</v>
      </c>
      <c r="BE51" s="38" t="e">
        <f>VLOOKUP(BD51,GFQuimbayo!E:F,2,FALSE)</f>
        <v>#N/A</v>
      </c>
      <c r="BF51" s="38" t="e">
        <f>VLOOKUP(BE51,Taxo!F:G,2,FALSE)</f>
        <v>#N/A</v>
      </c>
      <c r="BG51" s="38" t="e">
        <f>VLOOKUP(BF51,Taxo!G:H,2,FALSE)</f>
        <v>#N/A</v>
      </c>
      <c r="BH51" s="38" t="e">
        <f>VLOOKUP(BG51,Taxo!H:I,2,FALSE)</f>
        <v>#N/A</v>
      </c>
      <c r="BI51" s="3" t="str">
        <f>VLOOKUP(Y51,Spp!B:L,11,FALSE)</f>
        <v>LC</v>
      </c>
    </row>
    <row r="52" spans="1:61" hidden="1">
      <c r="A52" s="3" t="s">
        <v>1446</v>
      </c>
      <c r="B52" s="3" t="s">
        <v>1447</v>
      </c>
      <c r="C52" s="3" t="s">
        <v>1454</v>
      </c>
      <c r="D52" s="3" t="s">
        <v>1457</v>
      </c>
      <c r="E52" s="3" t="s">
        <v>1453</v>
      </c>
      <c r="H52" s="3" t="s">
        <v>1449</v>
      </c>
      <c r="I52" s="3" t="s">
        <v>1450</v>
      </c>
      <c r="J52" s="46" t="s">
        <v>1451</v>
      </c>
      <c r="K52" s="46">
        <v>2</v>
      </c>
      <c r="L52" s="3">
        <v>50</v>
      </c>
      <c r="M52" s="42">
        <v>44341</v>
      </c>
      <c r="N52" s="3">
        <v>2021</v>
      </c>
      <c r="O52" s="3" t="s">
        <v>1449</v>
      </c>
      <c r="P52" s="42">
        <v>44341</v>
      </c>
      <c r="Q52" s="41">
        <v>7.6</v>
      </c>
      <c r="S52" s="46">
        <v>20</v>
      </c>
      <c r="X52" s="3" t="s">
        <v>1395</v>
      </c>
      <c r="Y52" s="39" t="str">
        <f>VLOOKUP(X52,Spp!A:B,2,FALSE)</f>
        <v>Stegastes arcifrons</v>
      </c>
      <c r="Z52" s="40">
        <f t="shared" si="17"/>
        <v>52</v>
      </c>
      <c r="AA52" s="3">
        <v>4</v>
      </c>
      <c r="AB52" s="3">
        <v>12</v>
      </c>
      <c r="AC52" s="3">
        <v>36</v>
      </c>
      <c r="AU52" s="3">
        <f>VLOOKUP(Y52,Spp!B:C,2,FALSE)</f>
        <v>3.49E-2</v>
      </c>
      <c r="AV52" s="3">
        <f>VLOOKUP(Y52,Spp!B:D,3,FALSE)</f>
        <v>2</v>
      </c>
      <c r="AW52" s="3">
        <f t="shared" si="18"/>
        <v>220.74250000000001</v>
      </c>
      <c r="AX52" s="3">
        <f t="shared" si="19"/>
        <v>4.4148500000000004</v>
      </c>
      <c r="AY52" s="3">
        <f t="shared" si="20"/>
        <v>44.148500000000006</v>
      </c>
      <c r="AZ52" s="3">
        <f t="shared" si="21"/>
        <v>4.4148500000000007E-2</v>
      </c>
      <c r="BA52" s="3" t="e">
        <f t="shared" si="22"/>
        <v>#DIV/0!</v>
      </c>
      <c r="BB52" s="3" t="s">
        <v>285</v>
      </c>
      <c r="BC52" s="3">
        <f>VLOOKUP(Y52,Spp!B:H,7,FALSE)</f>
        <v>2.97</v>
      </c>
      <c r="BD52" s="38" t="str">
        <f>VLOOKUP(Y52,GFQuimbayo!B:C,2,FALSE)</f>
        <v>HD</v>
      </c>
      <c r="BE52" s="38" t="str">
        <f>VLOOKUP(BD52,GFQuimbayo!E:F,2,FALSE)</f>
        <v>Detritivores</v>
      </c>
      <c r="BF52" s="38" t="e">
        <f>VLOOKUP(BE52,Taxo!F:G,2,FALSE)</f>
        <v>#N/A</v>
      </c>
      <c r="BG52" s="38" t="e">
        <f>VLOOKUP(BF52,Taxo!G:H,2,FALSE)</f>
        <v>#N/A</v>
      </c>
      <c r="BH52" s="38" t="e">
        <f>VLOOKUP(BG52,Taxo!H:I,2,FALSE)</f>
        <v>#N/A</v>
      </c>
      <c r="BI52" s="3" t="str">
        <f>VLOOKUP(Y52,Spp!B:L,11,FALSE)</f>
        <v>LC</v>
      </c>
    </row>
    <row r="53" spans="1:61" hidden="1">
      <c r="A53" s="3" t="s">
        <v>1446</v>
      </c>
      <c r="B53" s="3" t="s">
        <v>1447</v>
      </c>
      <c r="C53" s="3" t="s">
        <v>1454</v>
      </c>
      <c r="D53" s="3" t="s">
        <v>1457</v>
      </c>
      <c r="E53" s="3" t="s">
        <v>1453</v>
      </c>
      <c r="H53" s="3" t="s">
        <v>1449</v>
      </c>
      <c r="I53" s="3" t="s">
        <v>1450</v>
      </c>
      <c r="J53" s="46" t="s">
        <v>1451</v>
      </c>
      <c r="K53" s="46">
        <v>2</v>
      </c>
      <c r="L53" s="3">
        <v>50</v>
      </c>
      <c r="M53" s="42">
        <v>44341</v>
      </c>
      <c r="N53" s="3">
        <v>2021</v>
      </c>
      <c r="O53" s="3" t="s">
        <v>1449</v>
      </c>
      <c r="P53" s="42">
        <v>44341</v>
      </c>
      <c r="Q53" s="41">
        <v>7.6</v>
      </c>
      <c r="S53" s="46">
        <v>20</v>
      </c>
      <c r="X53" s="3" t="s">
        <v>217</v>
      </c>
      <c r="Y53" s="39" t="str">
        <f>VLOOKUP(X53,Spp!A:B,2,FALSE)</f>
        <v>Myripristis berndti</v>
      </c>
      <c r="Z53" s="40">
        <f t="shared" si="17"/>
        <v>2</v>
      </c>
      <c r="AD53" s="3">
        <v>1</v>
      </c>
      <c r="AE53" s="3">
        <v>1</v>
      </c>
      <c r="AU53" s="3">
        <f>VLOOKUP(Y53,Spp!B:C,2,FALSE)</f>
        <v>2.4E-2</v>
      </c>
      <c r="AV53" s="3">
        <f>VLOOKUP(Y53,Spp!B:D,3,FALSE)</f>
        <v>3.02</v>
      </c>
      <c r="AW53" s="3">
        <f t="shared" si="18"/>
        <v>536.13843877706836</v>
      </c>
      <c r="AX53" s="3">
        <f t="shared" si="19"/>
        <v>10.722768775541367</v>
      </c>
      <c r="AY53" s="3">
        <f t="shared" si="20"/>
        <v>107.22768775541367</v>
      </c>
      <c r="AZ53" s="3">
        <f t="shared" si="21"/>
        <v>0.10722768775541366</v>
      </c>
      <c r="BA53" s="3" t="e">
        <f t="shared" si="22"/>
        <v>#DIV/0!</v>
      </c>
      <c r="BB53" s="3" t="s">
        <v>285</v>
      </c>
      <c r="BC53" s="3">
        <f>VLOOKUP(Y53,Spp!B:H,7,FALSE)</f>
        <v>3.7</v>
      </c>
      <c r="BD53" s="38" t="str">
        <f>VLOOKUP(Y53,GFQuimbayo!B:C,2,FALSE)</f>
        <v>PK</v>
      </c>
      <c r="BE53" s="38" t="str">
        <f>VLOOKUP(BD53,GFQuimbayo!E:F,2,FALSE)</f>
        <v>Planktivores</v>
      </c>
      <c r="BF53" s="38" t="e">
        <f>VLOOKUP(BE53,Taxo!F:G,2,FALSE)</f>
        <v>#N/A</v>
      </c>
      <c r="BG53" s="38" t="e">
        <f>VLOOKUP(BF53,Taxo!G:H,2,FALSE)</f>
        <v>#N/A</v>
      </c>
      <c r="BH53" s="38" t="e">
        <f>VLOOKUP(BG53,Taxo!H:I,2,FALSE)</f>
        <v>#N/A</v>
      </c>
      <c r="BI53" s="3" t="str">
        <f>VLOOKUP(Y53,Spp!B:L,11,FALSE)</f>
        <v>NE</v>
      </c>
    </row>
    <row r="54" spans="1:61" hidden="1">
      <c r="A54" s="3" t="s">
        <v>1446</v>
      </c>
      <c r="B54" s="3" t="s">
        <v>1447</v>
      </c>
      <c r="C54" s="3" t="s">
        <v>1454</v>
      </c>
      <c r="D54" s="3" t="s">
        <v>1457</v>
      </c>
      <c r="E54" s="3" t="s">
        <v>1453</v>
      </c>
      <c r="H54" s="3" t="s">
        <v>1449</v>
      </c>
      <c r="I54" s="3" t="s">
        <v>1450</v>
      </c>
      <c r="J54" s="46" t="s">
        <v>1451</v>
      </c>
      <c r="K54" s="46">
        <v>2</v>
      </c>
      <c r="L54" s="3">
        <v>50</v>
      </c>
      <c r="M54" s="42">
        <v>44341</v>
      </c>
      <c r="N54" s="3">
        <v>2021</v>
      </c>
      <c r="O54" s="3" t="s">
        <v>1449</v>
      </c>
      <c r="P54" s="42">
        <v>44341</v>
      </c>
      <c r="Q54" s="41">
        <v>7.6</v>
      </c>
      <c r="S54" s="46">
        <v>20</v>
      </c>
      <c r="X54" s="3" t="s">
        <v>280</v>
      </c>
      <c r="Y54" s="39" t="str">
        <f>VLOOKUP(X54,Spp!A:B,2,FALSE)</f>
        <v>Paranthias colonus</v>
      </c>
      <c r="Z54" s="40">
        <f t="shared" si="17"/>
        <v>21</v>
      </c>
      <c r="AE54" s="3">
        <v>21</v>
      </c>
      <c r="AU54" s="3">
        <f>VLOOKUP(Y54,Spp!B:C,2,FALSE)</f>
        <v>1.485E-2</v>
      </c>
      <c r="AV54" s="3">
        <f>VLOOKUP(Y54,Spp!B:D,3,FALSE)</f>
        <v>2.8633299999999999</v>
      </c>
      <c r="AW54" s="3">
        <f t="shared" si="18"/>
        <v>3138.4073586606646</v>
      </c>
      <c r="AX54" s="3">
        <f t="shared" si="19"/>
        <v>62.768147173213293</v>
      </c>
      <c r="AY54" s="3">
        <f t="shared" si="20"/>
        <v>627.68147173213288</v>
      </c>
      <c r="AZ54" s="3">
        <f t="shared" si="21"/>
        <v>0.62768147173213285</v>
      </c>
      <c r="BA54" s="3" t="e">
        <f t="shared" si="22"/>
        <v>#DIV/0!</v>
      </c>
      <c r="BB54" s="3" t="s">
        <v>285</v>
      </c>
      <c r="BC54" s="3">
        <f>VLOOKUP(Y54,Spp!B:H,7,FALSE)</f>
        <v>3.8</v>
      </c>
      <c r="BD54" s="38" t="str">
        <f>VLOOKUP(Y54,GFQuimbayo!B:C,2,FALSE)</f>
        <v>PK</v>
      </c>
      <c r="BE54" s="38" t="str">
        <f>VLOOKUP(BD54,GFQuimbayo!E:F,2,FALSE)</f>
        <v>Planktivores</v>
      </c>
      <c r="BF54" s="38" t="e">
        <f>VLOOKUP(BE54,Taxo!F:G,2,FALSE)</f>
        <v>#N/A</v>
      </c>
      <c r="BG54" s="38" t="e">
        <f>VLOOKUP(BF54,Taxo!G:H,2,FALSE)</f>
        <v>#N/A</v>
      </c>
      <c r="BH54" s="38" t="e">
        <f>VLOOKUP(BG54,Taxo!H:I,2,FALSE)</f>
        <v>#N/A</v>
      </c>
      <c r="BI54" s="3" t="str">
        <f>VLOOKUP(Y54,Spp!B:L,11,FALSE)</f>
        <v>LC</v>
      </c>
    </row>
    <row r="55" spans="1:61" hidden="1">
      <c r="A55" s="3" t="s">
        <v>1446</v>
      </c>
      <c r="B55" s="3" t="s">
        <v>1447</v>
      </c>
      <c r="C55" s="3" t="s">
        <v>1454</v>
      </c>
      <c r="D55" s="3" t="s">
        <v>1457</v>
      </c>
      <c r="E55" s="3" t="s">
        <v>1453</v>
      </c>
      <c r="H55" s="3" t="s">
        <v>1449</v>
      </c>
      <c r="I55" s="3" t="s">
        <v>1450</v>
      </c>
      <c r="J55" s="46" t="s">
        <v>1451</v>
      </c>
      <c r="K55" s="46">
        <v>2</v>
      </c>
      <c r="L55" s="3">
        <v>50</v>
      </c>
      <c r="M55" s="42">
        <v>44341</v>
      </c>
      <c r="N55" s="3">
        <v>2021</v>
      </c>
      <c r="O55" s="3" t="s">
        <v>1449</v>
      </c>
      <c r="P55" s="42">
        <v>44341</v>
      </c>
      <c r="Q55" s="41">
        <v>7.6</v>
      </c>
      <c r="S55" s="46">
        <v>20</v>
      </c>
      <c r="X55" s="3" t="s">
        <v>160</v>
      </c>
      <c r="Y55" s="39" t="str">
        <f>VLOOKUP(X55,Spp!A:B,2,FALSE)</f>
        <v>Cirrhitichthys oxycephalus</v>
      </c>
      <c r="Z55" s="40">
        <f t="shared" si="17"/>
        <v>7</v>
      </c>
      <c r="AA55" s="3">
        <v>3</v>
      </c>
      <c r="AB55" s="3">
        <v>4</v>
      </c>
      <c r="AU55" s="3">
        <f>VLOOKUP(Y55,Spp!B:C,2,FALSE)</f>
        <v>3.32E-2</v>
      </c>
      <c r="AV55" s="3">
        <f>VLOOKUP(Y55,Spp!B:D,3,FALSE)</f>
        <v>3</v>
      </c>
      <c r="AW55" s="3">
        <f t="shared" si="18"/>
        <v>57.581249999999997</v>
      </c>
      <c r="AX55" s="3">
        <f t="shared" si="19"/>
        <v>1.1516249999999999</v>
      </c>
      <c r="AY55" s="3">
        <f t="shared" si="20"/>
        <v>11.516249999999999</v>
      </c>
      <c r="AZ55" s="3">
        <f t="shared" si="21"/>
        <v>1.1516249999999999E-2</v>
      </c>
      <c r="BA55" s="3" t="e">
        <f t="shared" si="22"/>
        <v>#DIV/0!</v>
      </c>
      <c r="BB55" s="3" t="s">
        <v>285</v>
      </c>
      <c r="BC55" s="3">
        <f>VLOOKUP(Y55,Spp!B:H,7,FALSE)</f>
        <v>3.9</v>
      </c>
      <c r="BD55" s="38" t="str">
        <f>VLOOKUP(Y55,GFQuimbayo!B:C,2,FALSE)</f>
        <v>IN</v>
      </c>
      <c r="BE55" s="38" t="str">
        <f>VLOOKUP(BD55,GFQuimbayo!E:F,2,FALSE)</f>
        <v>Invertebrivores</v>
      </c>
      <c r="BF55" s="38" t="e">
        <f>VLOOKUP(BE55,Taxo!F:G,2,FALSE)</f>
        <v>#N/A</v>
      </c>
      <c r="BG55" s="38" t="e">
        <f>VLOOKUP(BF55,Taxo!G:H,2,FALSE)</f>
        <v>#N/A</v>
      </c>
      <c r="BH55" s="38" t="e">
        <f>VLOOKUP(BG55,Taxo!H:I,2,FALSE)</f>
        <v>#N/A</v>
      </c>
      <c r="BI55" s="3" t="str">
        <f>VLOOKUP(Y55,Spp!B:L,11,FALSE)</f>
        <v>NE</v>
      </c>
    </row>
    <row r="56" spans="1:61" hidden="1">
      <c r="A56" s="3" t="s">
        <v>1446</v>
      </c>
      <c r="B56" s="3" t="s">
        <v>1447</v>
      </c>
      <c r="C56" s="3" t="s">
        <v>1454</v>
      </c>
      <c r="D56" s="3" t="s">
        <v>1457</v>
      </c>
      <c r="E56" s="3" t="s">
        <v>1453</v>
      </c>
      <c r="H56" s="3" t="s">
        <v>1449</v>
      </c>
      <c r="I56" s="3" t="s">
        <v>1450</v>
      </c>
      <c r="J56" s="46" t="s">
        <v>1451</v>
      </c>
      <c r="K56" s="46">
        <v>2</v>
      </c>
      <c r="L56" s="3">
        <v>50</v>
      </c>
      <c r="M56" s="42">
        <v>44341</v>
      </c>
      <c r="N56" s="3">
        <v>2021</v>
      </c>
      <c r="O56" s="3" t="s">
        <v>1449</v>
      </c>
      <c r="P56" s="42">
        <v>44341</v>
      </c>
      <c r="Q56" s="41">
        <v>7.6</v>
      </c>
      <c r="S56" s="46">
        <v>20</v>
      </c>
      <c r="X56" s="3" t="s">
        <v>168</v>
      </c>
      <c r="Y56" s="39" t="str">
        <f>VLOOKUP(X56,Spp!A:B,2,FALSE)</f>
        <v>Thalassoma lucasanum</v>
      </c>
      <c r="Z56" s="40">
        <f t="shared" si="17"/>
        <v>300</v>
      </c>
      <c r="AA56" s="3">
        <v>200</v>
      </c>
      <c r="AB56" s="3">
        <v>100</v>
      </c>
      <c r="AU56" s="3">
        <f>VLOOKUP(Y56,Spp!B:C,2,FALSE)</f>
        <v>1.261E-2</v>
      </c>
      <c r="AV56" s="3">
        <f>VLOOKUP(Y56,Spp!B:D,3,FALSE)</f>
        <v>2.8782999999999999</v>
      </c>
      <c r="AW56" s="3">
        <f t="shared" si="18"/>
        <v>451.54572117485031</v>
      </c>
      <c r="AX56" s="3">
        <f t="shared" si="19"/>
        <v>9.0309144234970056</v>
      </c>
      <c r="AY56" s="3">
        <f t="shared" si="20"/>
        <v>90.309144234970063</v>
      </c>
      <c r="AZ56" s="3">
        <f t="shared" si="21"/>
        <v>9.0309144234970065E-2</v>
      </c>
      <c r="BA56" s="3" t="e">
        <f t="shared" si="22"/>
        <v>#DIV/0!</v>
      </c>
      <c r="BB56" s="3" t="s">
        <v>285</v>
      </c>
      <c r="BC56" s="3">
        <f>VLOOKUP(Y56,Spp!B:H,7,FALSE)</f>
        <v>3.5</v>
      </c>
      <c r="BD56" s="38" t="str">
        <f>VLOOKUP(Y56,GFQuimbayo!B:C,2,FALSE)</f>
        <v>IN</v>
      </c>
      <c r="BE56" s="38" t="str">
        <f>VLOOKUP(BD56,GFQuimbayo!E:F,2,FALSE)</f>
        <v>Invertebrivores</v>
      </c>
      <c r="BF56" s="38" t="e">
        <f>VLOOKUP(BE56,Taxo!F:G,2,FALSE)</f>
        <v>#N/A</v>
      </c>
      <c r="BG56" s="38" t="e">
        <f>VLOOKUP(BF56,Taxo!G:H,2,FALSE)</f>
        <v>#N/A</v>
      </c>
      <c r="BH56" s="38" t="e">
        <f>VLOOKUP(BG56,Taxo!H:I,2,FALSE)</f>
        <v>#N/A</v>
      </c>
      <c r="BI56" s="3" t="str">
        <f>VLOOKUP(Y56,Spp!B:L,11,FALSE)</f>
        <v>LC</v>
      </c>
    </row>
    <row r="57" spans="1:61" hidden="1">
      <c r="A57" s="3" t="s">
        <v>1446</v>
      </c>
      <c r="B57" s="3" t="s">
        <v>1447</v>
      </c>
      <c r="C57" s="3" t="s">
        <v>1454</v>
      </c>
      <c r="D57" s="3" t="s">
        <v>1457</v>
      </c>
      <c r="E57" s="3" t="s">
        <v>1453</v>
      </c>
      <c r="H57" s="3" t="s">
        <v>1449</v>
      </c>
      <c r="I57" s="3" t="s">
        <v>1450</v>
      </c>
      <c r="J57" s="46" t="s">
        <v>1451</v>
      </c>
      <c r="K57" s="46">
        <v>2</v>
      </c>
      <c r="L57" s="3">
        <v>50</v>
      </c>
      <c r="M57" s="42">
        <v>44341</v>
      </c>
      <c r="N57" s="3">
        <v>2021</v>
      </c>
      <c r="O57" s="3" t="s">
        <v>1449</v>
      </c>
      <c r="P57" s="42">
        <v>44341</v>
      </c>
      <c r="Q57" s="41">
        <v>7.6</v>
      </c>
      <c r="S57" s="46">
        <v>20</v>
      </c>
      <c r="X57" s="3" t="s">
        <v>199</v>
      </c>
      <c r="Y57" s="39" t="str">
        <f>VLOOKUP(X57,Spp!A:B,2,FALSE)</f>
        <v>Ophioblennius steindachneri</v>
      </c>
      <c r="Z57" s="40">
        <f t="shared" si="17"/>
        <v>3</v>
      </c>
      <c r="AB57" s="3">
        <v>2</v>
      </c>
      <c r="AC57" s="3">
        <v>1</v>
      </c>
      <c r="AU57" s="3">
        <f>VLOOKUP(Y57,Spp!B:C,2,FALSE)</f>
        <v>3.2399999999999998E-2</v>
      </c>
      <c r="AV57" s="3">
        <f>VLOOKUP(Y57,Spp!B:D,3,FALSE)</f>
        <v>2.379</v>
      </c>
      <c r="AW57" s="3">
        <f t="shared" si="18"/>
        <v>21.007922114601875</v>
      </c>
      <c r="AX57" s="3">
        <f t="shared" si="19"/>
        <v>0.42015844229203753</v>
      </c>
      <c r="AY57" s="3">
        <f t="shared" si="20"/>
        <v>4.2015844229203756</v>
      </c>
      <c r="AZ57" s="3">
        <f t="shared" si="21"/>
        <v>4.2015844229203753E-3</v>
      </c>
      <c r="BA57" s="3" t="e">
        <f t="shared" si="22"/>
        <v>#DIV/0!</v>
      </c>
      <c r="BB57" s="3" t="s">
        <v>285</v>
      </c>
      <c r="BC57" s="3">
        <f>VLOOKUP(Y57,Spp!B:H,7,FALSE)</f>
        <v>2.7</v>
      </c>
      <c r="BD57" s="38" t="str">
        <f>VLOOKUP(Y57,GFQuimbayo!B:C,2,FALSE)</f>
        <v>HD</v>
      </c>
      <c r="BE57" s="38" t="str">
        <f>VLOOKUP(BD57,GFQuimbayo!E:F,2,FALSE)</f>
        <v>Detritivores</v>
      </c>
      <c r="BF57" s="38" t="e">
        <f>VLOOKUP(BE57,Taxo!F:G,2,FALSE)</f>
        <v>#N/A</v>
      </c>
      <c r="BG57" s="38" t="e">
        <f>VLOOKUP(BF57,Taxo!G:H,2,FALSE)</f>
        <v>#N/A</v>
      </c>
      <c r="BH57" s="38" t="e">
        <f>VLOOKUP(BG57,Taxo!H:I,2,FALSE)</f>
        <v>#N/A</v>
      </c>
      <c r="BI57" s="3" t="str">
        <f>VLOOKUP(Y57,Spp!B:L,11,FALSE)</f>
        <v>LC</v>
      </c>
    </row>
    <row r="58" spans="1:61" hidden="1">
      <c r="A58" s="3" t="s">
        <v>1446</v>
      </c>
      <c r="B58" s="3" t="s">
        <v>1447</v>
      </c>
      <c r="C58" s="3" t="s">
        <v>1454</v>
      </c>
      <c r="D58" s="3" t="s">
        <v>1457</v>
      </c>
      <c r="E58" s="3" t="s">
        <v>1453</v>
      </c>
      <c r="H58" s="3" t="s">
        <v>1449</v>
      </c>
      <c r="I58" s="3" t="s">
        <v>1450</v>
      </c>
      <c r="J58" s="46" t="s">
        <v>1451</v>
      </c>
      <c r="K58" s="46">
        <v>3</v>
      </c>
      <c r="L58" s="3">
        <v>50</v>
      </c>
      <c r="M58" s="42">
        <v>44341</v>
      </c>
      <c r="N58" s="3">
        <v>2021</v>
      </c>
      <c r="O58" s="3" t="s">
        <v>1449</v>
      </c>
      <c r="P58" s="42">
        <v>44341</v>
      </c>
      <c r="Q58" s="41">
        <v>7.5</v>
      </c>
      <c r="S58" s="46">
        <v>20</v>
      </c>
      <c r="X58" s="3" t="s">
        <v>281</v>
      </c>
      <c r="Y58" s="39" t="str">
        <f>VLOOKUP(X58,Spp!A:B,2,FALSE)</f>
        <v>Triaenodon obesus</v>
      </c>
      <c r="Z58" s="40">
        <f t="shared" si="17"/>
        <v>4</v>
      </c>
      <c r="AN58" s="3">
        <v>3</v>
      </c>
      <c r="AO58" s="3">
        <v>1</v>
      </c>
      <c r="AU58" s="3">
        <f>VLOOKUP(Y58,Spp!B:C,2,FALSE)</f>
        <v>1.5E-3</v>
      </c>
      <c r="AV58" s="3">
        <f>VLOOKUP(Y58,Spp!B:D,3,FALSE)</f>
        <v>3.3820000000000001</v>
      </c>
      <c r="AW58" s="3">
        <f t="shared" si="18"/>
        <v>121726.13826583662</v>
      </c>
      <c r="AX58" s="3">
        <f t="shared" si="19"/>
        <v>2434.5227653167326</v>
      </c>
      <c r="AY58" s="3">
        <f t="shared" si="20"/>
        <v>24345.227653167327</v>
      </c>
      <c r="AZ58" s="3">
        <f t="shared" si="21"/>
        <v>24.345227653167328</v>
      </c>
      <c r="BA58" s="3" t="e">
        <f t="shared" si="22"/>
        <v>#DIV/0!</v>
      </c>
      <c r="BB58" s="3" t="s">
        <v>285</v>
      </c>
      <c r="BC58" s="3">
        <f>VLOOKUP(Y58,Spp!B:H,7,FALSE)</f>
        <v>4.2</v>
      </c>
      <c r="BD58" s="38" t="str">
        <f>VLOOKUP(Y58,GFQuimbayo!B:C,2,FALSE)</f>
        <v>PS</v>
      </c>
      <c r="BE58" s="38" t="str">
        <f>VLOOKUP(BD58,GFQuimbayo!E:F,2,FALSE)</f>
        <v>Piscivores</v>
      </c>
      <c r="BF58" s="38" t="e">
        <f>VLOOKUP(BE58,Taxo!F:G,2,FALSE)</f>
        <v>#N/A</v>
      </c>
      <c r="BG58" s="38" t="e">
        <f>VLOOKUP(BF58,Taxo!G:H,2,FALSE)</f>
        <v>#N/A</v>
      </c>
      <c r="BH58" s="38" t="e">
        <f>VLOOKUP(BG58,Taxo!H:I,2,FALSE)</f>
        <v>#N/A</v>
      </c>
      <c r="BI58" s="3" t="str">
        <f>VLOOKUP(Y58,Spp!B:L,11,FALSE)</f>
        <v>NT</v>
      </c>
    </row>
    <row r="59" spans="1:61" hidden="1">
      <c r="A59" s="3" t="s">
        <v>1446</v>
      </c>
      <c r="B59" s="3" t="s">
        <v>1447</v>
      </c>
      <c r="C59" s="3" t="s">
        <v>1454</v>
      </c>
      <c r="D59" s="3" t="s">
        <v>1457</v>
      </c>
      <c r="E59" s="3" t="s">
        <v>1453</v>
      </c>
      <c r="H59" s="3" t="s">
        <v>1449</v>
      </c>
      <c r="I59" s="3" t="s">
        <v>1450</v>
      </c>
      <c r="J59" s="46" t="s">
        <v>1451</v>
      </c>
      <c r="K59" s="46">
        <v>3</v>
      </c>
      <c r="L59" s="3">
        <v>50</v>
      </c>
      <c r="M59" s="42">
        <v>44341</v>
      </c>
      <c r="N59" s="3">
        <v>2021</v>
      </c>
      <c r="O59" s="3" t="s">
        <v>1449</v>
      </c>
      <c r="P59" s="42">
        <v>44341</v>
      </c>
      <c r="Q59" s="41">
        <v>7.5</v>
      </c>
      <c r="S59" s="46">
        <v>20</v>
      </c>
      <c r="X59" s="3" t="s">
        <v>199</v>
      </c>
      <c r="Y59" s="39" t="str">
        <f>VLOOKUP(X59,Spp!A:B,2,FALSE)</f>
        <v>Ophioblennius steindachneri</v>
      </c>
      <c r="Z59" s="40">
        <f t="shared" si="17"/>
        <v>3</v>
      </c>
      <c r="AB59" s="3">
        <v>2</v>
      </c>
      <c r="AC59" s="3">
        <v>1</v>
      </c>
      <c r="AU59" s="3">
        <f>VLOOKUP(Y59,Spp!B:C,2,FALSE)</f>
        <v>3.2399999999999998E-2</v>
      </c>
      <c r="AV59" s="3">
        <f>VLOOKUP(Y59,Spp!B:D,3,FALSE)</f>
        <v>2.379</v>
      </c>
      <c r="AW59" s="3">
        <f t="shared" si="18"/>
        <v>21.007922114601875</v>
      </c>
      <c r="AX59" s="3">
        <f t="shared" si="19"/>
        <v>0.42015844229203753</v>
      </c>
      <c r="AY59" s="3">
        <f t="shared" si="20"/>
        <v>4.2015844229203756</v>
      </c>
      <c r="AZ59" s="3">
        <f t="shared" si="21"/>
        <v>4.2015844229203753E-3</v>
      </c>
      <c r="BA59" s="3" t="e">
        <f t="shared" si="22"/>
        <v>#DIV/0!</v>
      </c>
      <c r="BB59" s="3" t="s">
        <v>285</v>
      </c>
      <c r="BC59" s="3">
        <f>VLOOKUP(Y59,Spp!B:H,7,FALSE)</f>
        <v>2.7</v>
      </c>
      <c r="BD59" s="38" t="str">
        <f>VLOOKUP(Y59,GFQuimbayo!B:C,2,FALSE)</f>
        <v>HD</v>
      </c>
      <c r="BE59" s="38" t="str">
        <f>VLOOKUP(BD59,GFQuimbayo!E:F,2,FALSE)</f>
        <v>Detritivores</v>
      </c>
      <c r="BF59" s="38" t="e">
        <f>VLOOKUP(BE59,Taxo!F:G,2,FALSE)</f>
        <v>#N/A</v>
      </c>
      <c r="BG59" s="38" t="e">
        <f>VLOOKUP(BF59,Taxo!G:H,2,FALSE)</f>
        <v>#N/A</v>
      </c>
      <c r="BH59" s="38" t="e">
        <f>VLOOKUP(BG59,Taxo!H:I,2,FALSE)</f>
        <v>#N/A</v>
      </c>
      <c r="BI59" s="3" t="str">
        <f>VLOOKUP(Y59,Spp!B:L,11,FALSE)</f>
        <v>LC</v>
      </c>
    </row>
    <row r="60" spans="1:61" hidden="1">
      <c r="A60" s="3" t="s">
        <v>1446</v>
      </c>
      <c r="B60" s="3" t="s">
        <v>1447</v>
      </c>
      <c r="C60" s="3" t="s">
        <v>1454</v>
      </c>
      <c r="D60" s="3" t="s">
        <v>1457</v>
      </c>
      <c r="E60" s="3" t="s">
        <v>1453</v>
      </c>
      <c r="H60" s="3" t="s">
        <v>1449</v>
      </c>
      <c r="I60" s="3" t="s">
        <v>1450</v>
      </c>
      <c r="J60" s="46" t="s">
        <v>1451</v>
      </c>
      <c r="K60" s="46">
        <v>3</v>
      </c>
      <c r="L60" s="3">
        <v>50</v>
      </c>
      <c r="M60" s="42">
        <v>44341</v>
      </c>
      <c r="N60" s="3">
        <v>2021</v>
      </c>
      <c r="O60" s="3" t="s">
        <v>1449</v>
      </c>
      <c r="P60" s="42">
        <v>44341</v>
      </c>
      <c r="Q60" s="41">
        <v>7.5</v>
      </c>
      <c r="S60" s="46">
        <v>20</v>
      </c>
      <c r="X60" s="3" t="s">
        <v>1395</v>
      </c>
      <c r="Y60" s="39" t="str">
        <f>VLOOKUP(X60,Spp!A:B,2,FALSE)</f>
        <v>Stegastes arcifrons</v>
      </c>
      <c r="Z60" s="40">
        <f t="shared" si="17"/>
        <v>78</v>
      </c>
      <c r="AB60" s="3">
        <v>28</v>
      </c>
      <c r="AC60" s="3">
        <v>50</v>
      </c>
      <c r="AU60" s="3">
        <f>VLOOKUP(Y60,Spp!B:C,2,FALSE)</f>
        <v>3.49E-2</v>
      </c>
      <c r="AV60" s="3">
        <f>VLOOKUP(Y60,Spp!B:D,3,FALSE)</f>
        <v>2</v>
      </c>
      <c r="AW60" s="3">
        <f t="shared" si="18"/>
        <v>327.62374999999997</v>
      </c>
      <c r="AX60" s="3">
        <f t="shared" si="19"/>
        <v>6.5524749999999994</v>
      </c>
      <c r="AY60" s="3">
        <f t="shared" si="20"/>
        <v>65.524749999999997</v>
      </c>
      <c r="AZ60" s="3">
        <f t="shared" si="21"/>
        <v>6.5524749999999993E-2</v>
      </c>
      <c r="BA60" s="3" t="e">
        <f t="shared" si="22"/>
        <v>#DIV/0!</v>
      </c>
      <c r="BB60" s="3" t="s">
        <v>285</v>
      </c>
      <c r="BC60" s="3">
        <f>VLOOKUP(Y60,Spp!B:H,7,FALSE)</f>
        <v>2.97</v>
      </c>
      <c r="BD60" s="38" t="str">
        <f>VLOOKUP(Y60,GFQuimbayo!B:C,2,FALSE)</f>
        <v>HD</v>
      </c>
      <c r="BE60" s="38" t="str">
        <f>VLOOKUP(BD60,GFQuimbayo!E:F,2,FALSE)</f>
        <v>Detritivores</v>
      </c>
      <c r="BF60" s="38" t="e">
        <f>VLOOKUP(BE60,Taxo!F:G,2,FALSE)</f>
        <v>#N/A</v>
      </c>
      <c r="BG60" s="38" t="e">
        <f>VLOOKUP(BF60,Taxo!G:H,2,FALSE)</f>
        <v>#N/A</v>
      </c>
      <c r="BH60" s="38" t="e">
        <f>VLOOKUP(BG60,Taxo!H:I,2,FALSE)</f>
        <v>#N/A</v>
      </c>
      <c r="BI60" s="3" t="str">
        <f>VLOOKUP(Y60,Spp!B:L,11,FALSE)</f>
        <v>LC</v>
      </c>
    </row>
    <row r="61" spans="1:61" hidden="1">
      <c r="A61" s="3" t="s">
        <v>1446</v>
      </c>
      <c r="B61" s="3" t="s">
        <v>1447</v>
      </c>
      <c r="C61" s="3" t="s">
        <v>1454</v>
      </c>
      <c r="D61" s="3" t="s">
        <v>1457</v>
      </c>
      <c r="E61" s="3" t="s">
        <v>1453</v>
      </c>
      <c r="H61" s="3" t="s">
        <v>1449</v>
      </c>
      <c r="I61" s="3" t="s">
        <v>1450</v>
      </c>
      <c r="J61" s="46" t="s">
        <v>1451</v>
      </c>
      <c r="K61" s="46">
        <v>3</v>
      </c>
      <c r="L61" s="3">
        <v>50</v>
      </c>
      <c r="M61" s="42">
        <v>44341</v>
      </c>
      <c r="N61" s="3">
        <v>2021</v>
      </c>
      <c r="O61" s="3" t="s">
        <v>1449</v>
      </c>
      <c r="P61" s="42">
        <v>44341</v>
      </c>
      <c r="Q61" s="41">
        <v>7.5</v>
      </c>
      <c r="S61" s="46">
        <v>20</v>
      </c>
      <c r="X61" s="3" t="s">
        <v>113</v>
      </c>
      <c r="Y61" s="39" t="str">
        <f>VLOOKUP(X61,Spp!A:B,2,FALSE)</f>
        <v>Scarus rubroviolaceus</v>
      </c>
      <c r="Z61" s="40">
        <f t="shared" si="17"/>
        <v>3</v>
      </c>
      <c r="AE61" s="3">
        <v>1</v>
      </c>
      <c r="AF61" s="3">
        <v>2</v>
      </c>
      <c r="AU61" s="3">
        <f>VLOOKUP(Y61,Spp!B:C,2,FALSE)</f>
        <v>1.3599999999999999E-2</v>
      </c>
      <c r="AV61" s="3">
        <f>VLOOKUP(Y61,Spp!B:D,3,FALSE)</f>
        <v>3.109</v>
      </c>
      <c r="AW61" s="3">
        <f t="shared" si="18"/>
        <v>2020.0213723125219</v>
      </c>
      <c r="AX61" s="3">
        <f t="shared" si="19"/>
        <v>40.40042744625044</v>
      </c>
      <c r="AY61" s="3">
        <f t="shared" si="20"/>
        <v>404.00427446250438</v>
      </c>
      <c r="AZ61" s="3">
        <f t="shared" si="21"/>
        <v>0.40400427446250436</v>
      </c>
      <c r="BA61" s="3" t="e">
        <f t="shared" si="22"/>
        <v>#DIV/0!</v>
      </c>
      <c r="BB61" s="3" t="s">
        <v>285</v>
      </c>
      <c r="BC61" s="3">
        <f>VLOOKUP(Y61,Spp!B:H,7,FALSE)</f>
        <v>2</v>
      </c>
      <c r="BD61" s="38" t="str">
        <f>VLOOKUP(Y61,GFQuimbayo!B:C,2,FALSE)</f>
        <v>HM</v>
      </c>
      <c r="BE61" s="38" t="str">
        <f>VLOOKUP(BD61,GFQuimbayo!E:F,2,FALSE)</f>
        <v>Macroalgae feeders</v>
      </c>
      <c r="BF61" s="38" t="e">
        <f>VLOOKUP(BE61,Taxo!F:G,2,FALSE)</f>
        <v>#N/A</v>
      </c>
      <c r="BG61" s="38" t="e">
        <f>VLOOKUP(BF61,Taxo!G:H,2,FALSE)</f>
        <v>#N/A</v>
      </c>
      <c r="BH61" s="38" t="e">
        <f>VLOOKUP(BG61,Taxo!H:I,2,FALSE)</f>
        <v>#N/A</v>
      </c>
      <c r="BI61" s="3" t="str">
        <f>VLOOKUP(Y61,Spp!B:L,11,FALSE)</f>
        <v>LC</v>
      </c>
    </row>
    <row r="62" spans="1:61" hidden="1">
      <c r="A62" s="3" t="s">
        <v>1446</v>
      </c>
      <c r="B62" s="3" t="s">
        <v>1447</v>
      </c>
      <c r="C62" s="3" t="s">
        <v>1454</v>
      </c>
      <c r="D62" s="3" t="s">
        <v>1457</v>
      </c>
      <c r="E62" s="3" t="s">
        <v>1453</v>
      </c>
      <c r="H62" s="3" t="s">
        <v>1449</v>
      </c>
      <c r="I62" s="3" t="s">
        <v>1450</v>
      </c>
      <c r="J62" s="46" t="s">
        <v>1451</v>
      </c>
      <c r="K62" s="46">
        <v>3</v>
      </c>
      <c r="L62" s="3">
        <v>50</v>
      </c>
      <c r="M62" s="42">
        <v>44341</v>
      </c>
      <c r="N62" s="3">
        <v>2021</v>
      </c>
      <c r="O62" s="3" t="s">
        <v>1449</v>
      </c>
      <c r="P62" s="42">
        <v>44341</v>
      </c>
      <c r="Q62" s="41">
        <v>7.5</v>
      </c>
      <c r="S62" s="46">
        <v>20</v>
      </c>
      <c r="X62" s="3" t="s">
        <v>159</v>
      </c>
      <c r="Y62" s="39" t="str">
        <f>VLOOKUP(X62,Spp!A:B,2,FALSE)</f>
        <v>Canthigaster punctatissima</v>
      </c>
      <c r="Z62" s="40">
        <f t="shared" si="17"/>
        <v>1</v>
      </c>
      <c r="AB62" s="3">
        <v>1</v>
      </c>
      <c r="AU62" s="3">
        <f>VLOOKUP(Y62,Spp!B:C,2,FALSE)</f>
        <v>1.9699999999999999E-2</v>
      </c>
      <c r="AV62" s="3">
        <f>VLOOKUP(Y62,Spp!B:D,3,FALSE)</f>
        <v>2.9174000000000002</v>
      </c>
      <c r="AW62" s="3">
        <f t="shared" si="18"/>
        <v>7.0367149081055116</v>
      </c>
      <c r="AX62" s="3">
        <f t="shared" si="19"/>
        <v>0.14073429816211022</v>
      </c>
      <c r="AY62" s="3">
        <f t="shared" si="20"/>
        <v>1.4073429816211023</v>
      </c>
      <c r="AZ62" s="3">
        <f t="shared" si="21"/>
        <v>1.4073429816211023E-3</v>
      </c>
      <c r="BA62" s="3" t="e">
        <f t="shared" si="22"/>
        <v>#DIV/0!</v>
      </c>
      <c r="BB62" s="3" t="s">
        <v>285</v>
      </c>
      <c r="BC62" s="3">
        <f>VLOOKUP(Y62,Spp!B:H,7,FALSE)</f>
        <v>3</v>
      </c>
      <c r="BD62" s="38" t="str">
        <f>VLOOKUP(Y62,GFQuimbayo!B:C,2,FALSE)</f>
        <v>IN</v>
      </c>
      <c r="BE62" s="38" t="str">
        <f>VLOOKUP(BD62,GFQuimbayo!E:F,2,FALSE)</f>
        <v>Invertebrivores</v>
      </c>
      <c r="BF62" s="38" t="e">
        <f>VLOOKUP(BE62,Taxo!F:G,2,FALSE)</f>
        <v>#N/A</v>
      </c>
      <c r="BG62" s="38" t="e">
        <f>VLOOKUP(BF62,Taxo!G:H,2,FALSE)</f>
        <v>#N/A</v>
      </c>
      <c r="BH62" s="38" t="e">
        <f>VLOOKUP(BG62,Taxo!H:I,2,FALSE)</f>
        <v>#N/A</v>
      </c>
      <c r="BI62" s="3" t="str">
        <f>VLOOKUP(Y62,Spp!B:L,11,FALSE)</f>
        <v>LC</v>
      </c>
    </row>
    <row r="63" spans="1:61" hidden="1">
      <c r="A63" s="3" t="s">
        <v>1446</v>
      </c>
      <c r="B63" s="3" t="s">
        <v>1447</v>
      </c>
      <c r="C63" s="3" t="s">
        <v>1454</v>
      </c>
      <c r="D63" s="3" t="s">
        <v>1457</v>
      </c>
      <c r="E63" s="3" t="s">
        <v>1453</v>
      </c>
      <c r="H63" s="3" t="s">
        <v>1449</v>
      </c>
      <c r="I63" s="3" t="s">
        <v>1450</v>
      </c>
      <c r="J63" s="46" t="s">
        <v>1451</v>
      </c>
      <c r="K63" s="46">
        <v>3</v>
      </c>
      <c r="L63" s="3">
        <v>50</v>
      </c>
      <c r="M63" s="42">
        <v>44341</v>
      </c>
      <c r="N63" s="3">
        <v>2021</v>
      </c>
      <c r="O63" s="3" t="s">
        <v>1449</v>
      </c>
      <c r="P63" s="42">
        <v>44341</v>
      </c>
      <c r="Q63" s="41">
        <v>7.5</v>
      </c>
      <c r="S63" s="46">
        <v>20</v>
      </c>
      <c r="X63" s="3" t="s">
        <v>1396</v>
      </c>
      <c r="Y63" s="39" t="str">
        <f>VLOOKUP(X63,Spp!A:B,2,FALSE)</f>
        <v>Melichthys vidua</v>
      </c>
      <c r="Z63" s="40">
        <f t="shared" si="17"/>
        <v>110</v>
      </c>
      <c r="AE63" s="3">
        <v>110</v>
      </c>
      <c r="AU63" s="3">
        <f>VLOOKUP(Y63,Spp!B:C,2,FALSE)</f>
        <v>2.69E-2</v>
      </c>
      <c r="AV63" s="3">
        <f>VLOOKUP(Y63,Spp!B:D,3,FALSE)</f>
        <v>3.07</v>
      </c>
      <c r="AW63" s="3">
        <f t="shared" si="18"/>
        <v>57918.964903776287</v>
      </c>
      <c r="AX63" s="3">
        <f t="shared" si="19"/>
        <v>1158.3792980755256</v>
      </c>
      <c r="AY63" s="3">
        <f t="shared" si="20"/>
        <v>11583.792980755257</v>
      </c>
      <c r="AZ63" s="3">
        <f t="shared" si="21"/>
        <v>11.583792980755257</v>
      </c>
      <c r="BA63" s="3" t="e">
        <f t="shared" si="22"/>
        <v>#DIV/0!</v>
      </c>
      <c r="BB63" s="3" t="s">
        <v>285</v>
      </c>
      <c r="BC63" s="3">
        <f>VLOOKUP(Y63,Spp!B:H,7,FALSE)</f>
        <v>3.4</v>
      </c>
      <c r="BD63" s="38" t="str">
        <f>VLOOKUP(Y63,GFQuimbayo!B:C,2,FALSE)</f>
        <v>PK</v>
      </c>
      <c r="BE63" s="38" t="str">
        <f>VLOOKUP(BD63,GFQuimbayo!E:F,2,FALSE)</f>
        <v>Planktivores</v>
      </c>
      <c r="BF63" s="38" t="e">
        <f>VLOOKUP(BE63,Taxo!F:G,2,FALSE)</f>
        <v>#N/A</v>
      </c>
      <c r="BG63" s="38" t="e">
        <f>VLOOKUP(BF63,Taxo!G:H,2,FALSE)</f>
        <v>#N/A</v>
      </c>
      <c r="BH63" s="38" t="e">
        <f>VLOOKUP(BG63,Taxo!H:I,2,FALSE)</f>
        <v>#N/A</v>
      </c>
      <c r="BI63" s="3" t="str">
        <f>VLOOKUP(Y63,Spp!B:L,11,FALSE)</f>
        <v>NE</v>
      </c>
    </row>
    <row r="64" spans="1:61" hidden="1">
      <c r="A64" s="3" t="s">
        <v>1446</v>
      </c>
      <c r="B64" s="3" t="s">
        <v>1447</v>
      </c>
      <c r="C64" s="3" t="s">
        <v>1454</v>
      </c>
      <c r="D64" s="3" t="s">
        <v>1457</v>
      </c>
      <c r="E64" s="3" t="s">
        <v>1453</v>
      </c>
      <c r="H64" s="3" t="s">
        <v>1449</v>
      </c>
      <c r="I64" s="3" t="s">
        <v>1450</v>
      </c>
      <c r="J64" s="46" t="s">
        <v>1451</v>
      </c>
      <c r="K64" s="46">
        <v>3</v>
      </c>
      <c r="L64" s="3">
        <v>50</v>
      </c>
      <c r="M64" s="42">
        <v>44341</v>
      </c>
      <c r="N64" s="3">
        <v>2021</v>
      </c>
      <c r="O64" s="3" t="s">
        <v>1449</v>
      </c>
      <c r="P64" s="42">
        <v>44341</v>
      </c>
      <c r="Q64" s="41">
        <v>7.5</v>
      </c>
      <c r="S64" s="46">
        <v>20</v>
      </c>
      <c r="X64" s="3" t="s">
        <v>280</v>
      </c>
      <c r="Y64" s="39" t="str">
        <f>VLOOKUP(X64,Spp!A:B,2,FALSE)</f>
        <v>Paranthias colonus</v>
      </c>
      <c r="Z64" s="40">
        <f t="shared" si="17"/>
        <v>300</v>
      </c>
      <c r="AE64" s="3">
        <v>300</v>
      </c>
      <c r="AU64" s="3">
        <f>VLOOKUP(Y64,Spp!B:C,2,FALSE)</f>
        <v>1.485E-2</v>
      </c>
      <c r="AV64" s="3">
        <f>VLOOKUP(Y64,Spp!B:D,3,FALSE)</f>
        <v>2.8633299999999999</v>
      </c>
      <c r="AW64" s="3">
        <f t="shared" si="18"/>
        <v>44834.390838009494</v>
      </c>
      <c r="AX64" s="3">
        <f t="shared" si="19"/>
        <v>896.68781676018989</v>
      </c>
      <c r="AY64" s="3">
        <f t="shared" si="20"/>
        <v>8966.8781676018989</v>
      </c>
      <c r="AZ64" s="3">
        <f t="shared" si="21"/>
        <v>8.966878167601898</v>
      </c>
      <c r="BA64" s="3" t="e">
        <f t="shared" si="22"/>
        <v>#DIV/0!</v>
      </c>
      <c r="BB64" s="3" t="s">
        <v>285</v>
      </c>
      <c r="BC64" s="3">
        <f>VLOOKUP(Y64,Spp!B:H,7,FALSE)</f>
        <v>3.8</v>
      </c>
      <c r="BD64" s="38" t="str">
        <f>VLOOKUP(Y64,GFQuimbayo!B:C,2,FALSE)</f>
        <v>PK</v>
      </c>
      <c r="BE64" s="38" t="str">
        <f>VLOOKUP(BD64,GFQuimbayo!E:F,2,FALSE)</f>
        <v>Planktivores</v>
      </c>
      <c r="BF64" s="38" t="e">
        <f>VLOOKUP(BE64,Taxo!F:G,2,FALSE)</f>
        <v>#N/A</v>
      </c>
      <c r="BG64" s="38" t="e">
        <f>VLOOKUP(BF64,Taxo!G:H,2,FALSE)</f>
        <v>#N/A</v>
      </c>
      <c r="BH64" s="38" t="e">
        <f>VLOOKUP(BG64,Taxo!H:I,2,FALSE)</f>
        <v>#N/A</v>
      </c>
      <c r="BI64" s="3" t="str">
        <f>VLOOKUP(Y64,Spp!B:L,11,FALSE)</f>
        <v>LC</v>
      </c>
    </row>
    <row r="65" spans="1:61" hidden="1">
      <c r="A65" s="3" t="s">
        <v>1446</v>
      </c>
      <c r="B65" s="3" t="s">
        <v>1447</v>
      </c>
      <c r="C65" s="3" t="s">
        <v>1454</v>
      </c>
      <c r="D65" s="3" t="s">
        <v>1457</v>
      </c>
      <c r="E65" s="3" t="s">
        <v>1453</v>
      </c>
      <c r="H65" s="3" t="s">
        <v>1449</v>
      </c>
      <c r="I65" s="3" t="s">
        <v>1450</v>
      </c>
      <c r="J65" s="46" t="s">
        <v>1451</v>
      </c>
      <c r="K65" s="46">
        <v>3</v>
      </c>
      <c r="L65" s="3">
        <v>50</v>
      </c>
      <c r="M65" s="42">
        <v>44341</v>
      </c>
      <c r="N65" s="3">
        <v>2021</v>
      </c>
      <c r="O65" s="3" t="s">
        <v>1449</v>
      </c>
      <c r="P65" s="42">
        <v>44341</v>
      </c>
      <c r="Q65" s="41">
        <v>7.5</v>
      </c>
      <c r="S65" s="46">
        <v>20</v>
      </c>
      <c r="X65" s="3" t="s">
        <v>795</v>
      </c>
      <c r="Y65" s="39" t="str">
        <f>VLOOKUP(X65,Spp!A:B,2,FALSE)</f>
        <v>Caranx melampygus</v>
      </c>
      <c r="Z65" s="40">
        <f t="shared" si="17"/>
        <v>2</v>
      </c>
      <c r="AF65" s="3">
        <v>1</v>
      </c>
      <c r="AH65" s="3">
        <v>1</v>
      </c>
      <c r="AU65" s="3">
        <f>VLOOKUP(Y65,Spp!B:C,2,FALSE)</f>
        <v>2.1100000000000001E-2</v>
      </c>
      <c r="AV65" s="3">
        <f>VLOOKUP(Y65,Spp!B:D,3,FALSE)</f>
        <v>2.9409999999999998</v>
      </c>
      <c r="AW65" s="3">
        <f t="shared" si="18"/>
        <v>3504.8127528563573</v>
      </c>
      <c r="AX65" s="3">
        <f t="shared" si="19"/>
        <v>70.096255057127152</v>
      </c>
      <c r="AY65" s="3">
        <f t="shared" si="20"/>
        <v>700.96255057127155</v>
      </c>
      <c r="AZ65" s="3">
        <f t="shared" si="21"/>
        <v>0.70096255057127155</v>
      </c>
      <c r="BA65" s="3" t="e">
        <f t="shared" si="22"/>
        <v>#DIV/0!</v>
      </c>
      <c r="BB65" s="3" t="s">
        <v>285</v>
      </c>
      <c r="BC65" s="3">
        <f>VLOOKUP(Y65,Spp!B:H,7,FALSE)</f>
        <v>4.5</v>
      </c>
      <c r="BD65" s="38" t="str">
        <f>VLOOKUP(Y65,GFQuimbayo!B:C,2,FALSE)</f>
        <v>PS</v>
      </c>
      <c r="BE65" s="38" t="str">
        <f>VLOOKUP(BD65,GFQuimbayo!E:F,2,FALSE)</f>
        <v>Piscivores</v>
      </c>
      <c r="BF65" s="38" t="e">
        <f>VLOOKUP(BE65,Taxo!F:G,2,FALSE)</f>
        <v>#N/A</v>
      </c>
      <c r="BG65" s="38" t="e">
        <f>VLOOKUP(BF65,Taxo!G:H,2,FALSE)</f>
        <v>#N/A</v>
      </c>
      <c r="BH65" s="38" t="e">
        <f>VLOOKUP(BG65,Taxo!H:I,2,FALSE)</f>
        <v>#N/A</v>
      </c>
      <c r="BI65" s="3" t="str">
        <f>VLOOKUP(Y65,Spp!B:L,11,FALSE)</f>
        <v>NE</v>
      </c>
    </row>
    <row r="66" spans="1:61" hidden="1">
      <c r="A66" s="3" t="s">
        <v>1446</v>
      </c>
      <c r="B66" s="3" t="s">
        <v>1447</v>
      </c>
      <c r="C66" s="3" t="s">
        <v>1454</v>
      </c>
      <c r="D66" s="3" t="s">
        <v>1457</v>
      </c>
      <c r="E66" s="3" t="s">
        <v>1453</v>
      </c>
      <c r="H66" s="3" t="s">
        <v>1449</v>
      </c>
      <c r="I66" s="3" t="s">
        <v>1450</v>
      </c>
      <c r="J66" s="46" t="s">
        <v>1451</v>
      </c>
      <c r="K66" s="46">
        <v>3</v>
      </c>
      <c r="L66" s="3">
        <v>50</v>
      </c>
      <c r="M66" s="42">
        <v>44341</v>
      </c>
      <c r="N66" s="3">
        <v>2021</v>
      </c>
      <c r="O66" s="3" t="s">
        <v>1449</v>
      </c>
      <c r="P66" s="42">
        <v>44341</v>
      </c>
      <c r="Q66" s="41">
        <v>7.5</v>
      </c>
      <c r="S66" s="46">
        <v>20</v>
      </c>
      <c r="X66" s="3" t="s">
        <v>102</v>
      </c>
      <c r="Y66" s="39" t="str">
        <f>VLOOKUP(X66,Spp!A:B,2,FALSE)</f>
        <v>Thalassoma lucasanum</v>
      </c>
      <c r="Z66" s="40">
        <f t="shared" ref="Z66" si="33">SUM(AA66:AT66)</f>
        <v>104</v>
      </c>
      <c r="AA66" s="3">
        <v>100</v>
      </c>
      <c r="AB66" s="3">
        <v>4</v>
      </c>
      <c r="AU66" s="3">
        <f>VLOOKUP(Y66,Spp!B:C,2,FALSE)</f>
        <v>1.261E-2</v>
      </c>
      <c r="AV66" s="3">
        <f>VLOOKUP(Y66,Spp!B:D,3,FALSE)</f>
        <v>2.8782999999999999</v>
      </c>
      <c r="AW66" s="3">
        <f t="shared" ref="AW66" si="34">((AU66*$AA$2^AV66)*AA66)+((AU66*$AB$2^AV66)*AB66)+((AU66*$AC$2^AV66)*AC66)+((AU66*$AD$2^AV66)*AD66)+((AU66*$AE$2^AV66)*AE66)+((AU66*$AF$2^AV66)*AF66)+((AU66*$AG$2^AV66)*AG66)+((AU66*$AH$2^AV66)*AH66)+((AU66*$AI$2^AV66)*AI66)+((AU66*$AJ$2^AV66)*AJ66)+((AU66*$AK$2^AV66)*AK66)+((AU66*$AL$2^AV66)*AL66)+((AU66*$AM$2^AV66)*AM66)+((AU66*$AN$2^AV66)*AN66)+((AU66*$AO$2^AV66)*AO66)+((AU66*$AP$2^AV66)*AP66)+((AU66*$AQ$2^AV66)*AQ66)+((AU66*$AR$2^AV66)*AR66)+((AU66*$AS$2^AV66)*AS66)+((AU66*$AT$2^AV66)*AT66)</f>
        <v>34.275958478954522</v>
      </c>
      <c r="AX66" s="3">
        <f t="shared" ref="AX66" si="35">AW66/L66</f>
        <v>0.68551916957909043</v>
      </c>
      <c r="AY66" s="3">
        <f t="shared" ref="AY66" si="36">AX66*10</f>
        <v>6.8551916957909045</v>
      </c>
      <c r="AZ66" s="3">
        <f t="shared" ref="AZ66" si="37">AY66/1000</f>
        <v>6.8551916957909041E-3</v>
      </c>
      <c r="BA66" s="3" t="e">
        <f t="shared" ref="BA66" si="38">Z66/W66</f>
        <v>#DIV/0!</v>
      </c>
      <c r="BB66" s="3" t="s">
        <v>285</v>
      </c>
      <c r="BC66" s="3">
        <f>VLOOKUP(Y66,Spp!B:H,7,FALSE)</f>
        <v>3.5</v>
      </c>
      <c r="BD66" s="38" t="str">
        <f>VLOOKUP(Y66,GFQuimbayo!B:C,2,FALSE)</f>
        <v>IN</v>
      </c>
      <c r="BE66" s="38" t="str">
        <f>VLOOKUP(BD66,GFQuimbayo!E:F,2,FALSE)</f>
        <v>Invertebrivores</v>
      </c>
      <c r="BF66" s="38" t="e">
        <f>VLOOKUP(BE66,Taxo!F:G,2,FALSE)</f>
        <v>#N/A</v>
      </c>
      <c r="BG66" s="38" t="e">
        <f>VLOOKUP(BF66,Taxo!G:H,2,FALSE)</f>
        <v>#N/A</v>
      </c>
      <c r="BH66" s="38" t="e">
        <f>VLOOKUP(BG66,Taxo!H:I,2,FALSE)</f>
        <v>#N/A</v>
      </c>
      <c r="BI66" s="3" t="str">
        <f>VLOOKUP(Y66,Spp!B:L,11,FALSE)</f>
        <v>LC</v>
      </c>
    </row>
    <row r="67" spans="1:61" hidden="1">
      <c r="A67" s="3" t="s">
        <v>1446</v>
      </c>
      <c r="B67" s="3" t="s">
        <v>1447</v>
      </c>
      <c r="C67" s="3" t="s">
        <v>1454</v>
      </c>
      <c r="D67" s="3" t="s">
        <v>1457</v>
      </c>
      <c r="E67" s="3" t="s">
        <v>1453</v>
      </c>
      <c r="H67" s="3" t="s">
        <v>1449</v>
      </c>
      <c r="I67" s="3" t="s">
        <v>1450</v>
      </c>
      <c r="J67" s="46" t="s">
        <v>1451</v>
      </c>
      <c r="K67" s="46">
        <v>3</v>
      </c>
      <c r="L67" s="3">
        <v>50</v>
      </c>
      <c r="M67" s="42">
        <v>44341</v>
      </c>
      <c r="N67" s="3">
        <v>2021</v>
      </c>
      <c r="O67" s="3" t="s">
        <v>1449</v>
      </c>
      <c r="P67" s="42">
        <v>44341</v>
      </c>
      <c r="Q67" s="41">
        <v>7.5</v>
      </c>
      <c r="S67" s="46">
        <v>20</v>
      </c>
      <c r="X67" s="3" t="s">
        <v>435</v>
      </c>
      <c r="Y67" s="39" t="str">
        <f>VLOOKUP(X67,Spp!A:B,2,FALSE)</f>
        <v>Thalassoma grammaticum</v>
      </c>
      <c r="Z67" s="40">
        <f t="shared" si="17"/>
        <v>1</v>
      </c>
      <c r="AC67" s="3">
        <v>1</v>
      </c>
      <c r="AU67" s="3">
        <f>VLOOKUP(Y67,Spp!B:C,2,FALSE)</f>
        <v>1.5900000000000001E-2</v>
      </c>
      <c r="AV67" s="3">
        <f>VLOOKUP(Y67,Spp!B:D,3,FALSE)</f>
        <v>2.9718</v>
      </c>
      <c r="AW67" s="3">
        <f t="shared" si="18"/>
        <v>28.919734460924381</v>
      </c>
      <c r="AX67" s="3">
        <f t="shared" si="19"/>
        <v>0.57839468921848758</v>
      </c>
      <c r="AY67" s="3">
        <f t="shared" si="20"/>
        <v>5.7839468921848756</v>
      </c>
      <c r="AZ67" s="3">
        <f t="shared" si="21"/>
        <v>5.7839468921848753E-3</v>
      </c>
      <c r="BA67" s="3" t="e">
        <f t="shared" si="22"/>
        <v>#DIV/0!</v>
      </c>
      <c r="BB67" s="3" t="s">
        <v>285</v>
      </c>
      <c r="BC67" s="3">
        <f>VLOOKUP(Y67,Spp!B:H,7,FALSE)</f>
        <v>3.5</v>
      </c>
      <c r="BD67" s="38" t="str">
        <f>VLOOKUP(Y67,GFQuimbayo!B:C,2,FALSE)</f>
        <v>IN</v>
      </c>
      <c r="BE67" s="38" t="str">
        <f>VLOOKUP(BD67,GFQuimbayo!E:F,2,FALSE)</f>
        <v>Invertebrivores</v>
      </c>
      <c r="BF67" s="38" t="e">
        <f>VLOOKUP(BE67,Taxo!F:G,2,FALSE)</f>
        <v>#N/A</v>
      </c>
      <c r="BG67" s="38" t="e">
        <f>VLOOKUP(BF67,Taxo!G:H,2,FALSE)</f>
        <v>#N/A</v>
      </c>
      <c r="BH67" s="38" t="e">
        <f>VLOOKUP(BG67,Taxo!H:I,2,FALSE)</f>
        <v>#N/A</v>
      </c>
      <c r="BI67" s="3" t="str">
        <f>VLOOKUP(Y67,Spp!B:L,11,FALSE)</f>
        <v>LC</v>
      </c>
    </row>
    <row r="68" spans="1:61" hidden="1">
      <c r="A68" s="3" t="s">
        <v>1446</v>
      </c>
      <c r="B68" s="3" t="s">
        <v>1447</v>
      </c>
      <c r="C68" s="3" t="s">
        <v>1454</v>
      </c>
      <c r="D68" s="3" t="s">
        <v>1457</v>
      </c>
      <c r="E68" s="3" t="s">
        <v>1453</v>
      </c>
      <c r="H68" s="3" t="s">
        <v>1449</v>
      </c>
      <c r="I68" s="3" t="s">
        <v>1450</v>
      </c>
      <c r="J68" s="46" t="s">
        <v>1451</v>
      </c>
      <c r="K68" s="46">
        <v>3</v>
      </c>
      <c r="L68" s="3">
        <v>50</v>
      </c>
      <c r="M68" s="42">
        <v>44341</v>
      </c>
      <c r="N68" s="3">
        <v>2021</v>
      </c>
      <c r="O68" s="3" t="s">
        <v>1449</v>
      </c>
      <c r="P68" s="42">
        <v>44341</v>
      </c>
      <c r="Q68" s="41">
        <v>7.5</v>
      </c>
      <c r="S68" s="46">
        <v>20</v>
      </c>
      <c r="X68" s="3" t="s">
        <v>56</v>
      </c>
      <c r="Y68" s="39" t="str">
        <f>VLOOKUP(X68,Spp!A:B,2,FALSE)</f>
        <v>Cirrhitichthys oxycephalus</v>
      </c>
      <c r="Z68" s="40">
        <f t="shared" si="17"/>
        <v>20</v>
      </c>
      <c r="AA68" s="3">
        <v>5</v>
      </c>
      <c r="AB68" s="3">
        <v>15</v>
      </c>
      <c r="AU68" s="3">
        <f>VLOOKUP(Y68,Spp!B:C,2,FALSE)</f>
        <v>3.32E-2</v>
      </c>
      <c r="AV68" s="3">
        <f>VLOOKUP(Y68,Spp!B:D,3,FALSE)</f>
        <v>3</v>
      </c>
      <c r="AW68" s="3">
        <f t="shared" si="18"/>
        <v>212.6875</v>
      </c>
      <c r="AX68" s="3">
        <f t="shared" si="19"/>
        <v>4.2537500000000001</v>
      </c>
      <c r="AY68" s="3">
        <f t="shared" si="20"/>
        <v>42.537500000000001</v>
      </c>
      <c r="AZ68" s="3">
        <f t="shared" si="21"/>
        <v>4.2537499999999999E-2</v>
      </c>
      <c r="BA68" s="3" t="e">
        <f t="shared" si="22"/>
        <v>#DIV/0!</v>
      </c>
      <c r="BB68" s="3" t="s">
        <v>285</v>
      </c>
      <c r="BC68" s="3">
        <f>VLOOKUP(Y68,Spp!B:H,7,FALSE)</f>
        <v>3.9</v>
      </c>
      <c r="BD68" s="38" t="str">
        <f>VLOOKUP(Y68,GFQuimbayo!B:C,2,FALSE)</f>
        <v>IN</v>
      </c>
      <c r="BE68" s="38" t="str">
        <f>VLOOKUP(BD68,GFQuimbayo!E:F,2,FALSE)</f>
        <v>Invertebrivores</v>
      </c>
      <c r="BF68" s="38" t="e">
        <f>VLOOKUP(BE68,Taxo!F:G,2,FALSE)</f>
        <v>#N/A</v>
      </c>
      <c r="BG68" s="38" t="e">
        <f>VLOOKUP(BF68,Taxo!G:H,2,FALSE)</f>
        <v>#N/A</v>
      </c>
      <c r="BH68" s="38" t="e">
        <f>VLOOKUP(BG68,Taxo!H:I,2,FALSE)</f>
        <v>#N/A</v>
      </c>
      <c r="BI68" s="3" t="str">
        <f>VLOOKUP(Y68,Spp!B:L,11,FALSE)</f>
        <v>NE</v>
      </c>
    </row>
    <row r="69" spans="1:61" hidden="1">
      <c r="A69" s="3" t="s">
        <v>1446</v>
      </c>
      <c r="B69" s="3" t="s">
        <v>1447</v>
      </c>
      <c r="C69" s="3" t="s">
        <v>1454</v>
      </c>
      <c r="D69" s="3" t="s">
        <v>1457</v>
      </c>
      <c r="E69" s="3" t="s">
        <v>1453</v>
      </c>
      <c r="H69" s="3" t="s">
        <v>1449</v>
      </c>
      <c r="I69" s="3" t="s">
        <v>1450</v>
      </c>
      <c r="J69" s="46" t="s">
        <v>1451</v>
      </c>
      <c r="K69" s="46">
        <v>3</v>
      </c>
      <c r="L69" s="3">
        <v>50</v>
      </c>
      <c r="M69" s="42">
        <v>44341</v>
      </c>
      <c r="N69" s="3">
        <v>2021</v>
      </c>
      <c r="O69" s="3" t="s">
        <v>1449</v>
      </c>
      <c r="P69" s="42">
        <v>44341</v>
      </c>
      <c r="Q69" s="41">
        <v>7.5</v>
      </c>
      <c r="S69" s="46">
        <v>20</v>
      </c>
      <c r="X69" s="3" t="s">
        <v>217</v>
      </c>
      <c r="Y69" s="39" t="str">
        <f>VLOOKUP(X69,Spp!A:B,2,FALSE)</f>
        <v>Myripristis berndti</v>
      </c>
      <c r="Z69" s="40">
        <f t="shared" si="17"/>
        <v>2</v>
      </c>
      <c r="AD69" s="3">
        <v>2</v>
      </c>
      <c r="AU69" s="3">
        <f>VLOOKUP(Y69,Spp!B:C,2,FALSE)</f>
        <v>2.4E-2</v>
      </c>
      <c r="AV69" s="3">
        <f>VLOOKUP(Y69,Spp!B:D,3,FALSE)</f>
        <v>3.02</v>
      </c>
      <c r="AW69" s="3">
        <f t="shared" si="18"/>
        <v>272.40567089786174</v>
      </c>
      <c r="AX69" s="3">
        <f t="shared" si="19"/>
        <v>5.4481134179572344</v>
      </c>
      <c r="AY69" s="3">
        <f t="shared" si="20"/>
        <v>54.481134179572344</v>
      </c>
      <c r="AZ69" s="3">
        <f t="shared" si="21"/>
        <v>5.4481134179572344E-2</v>
      </c>
      <c r="BA69" s="3" t="e">
        <f t="shared" si="22"/>
        <v>#DIV/0!</v>
      </c>
      <c r="BB69" s="3" t="s">
        <v>285</v>
      </c>
      <c r="BC69" s="3">
        <f>VLOOKUP(Y69,Spp!B:H,7,FALSE)</f>
        <v>3.7</v>
      </c>
      <c r="BD69" s="38" t="str">
        <f>VLOOKUP(Y69,GFQuimbayo!B:C,2,FALSE)</f>
        <v>PK</v>
      </c>
      <c r="BE69" s="38" t="str">
        <f>VLOOKUP(BD69,GFQuimbayo!E:F,2,FALSE)</f>
        <v>Planktivores</v>
      </c>
      <c r="BF69" s="38" t="e">
        <f>VLOOKUP(BE69,Taxo!F:G,2,FALSE)</f>
        <v>#N/A</v>
      </c>
      <c r="BG69" s="38" t="e">
        <f>VLOOKUP(BF69,Taxo!G:H,2,FALSE)</f>
        <v>#N/A</v>
      </c>
      <c r="BH69" s="38" t="e">
        <f>VLOOKUP(BG69,Taxo!H:I,2,FALSE)</f>
        <v>#N/A</v>
      </c>
      <c r="BI69" s="3" t="str">
        <f>VLOOKUP(Y69,Spp!B:L,11,FALSE)</f>
        <v>NE</v>
      </c>
    </row>
    <row r="70" spans="1:61" hidden="1">
      <c r="A70" s="3" t="s">
        <v>1446</v>
      </c>
      <c r="B70" s="3" t="s">
        <v>1447</v>
      </c>
      <c r="C70" s="3" t="s">
        <v>1454</v>
      </c>
      <c r="D70" s="3" t="s">
        <v>1457</v>
      </c>
      <c r="E70" s="3" t="s">
        <v>1453</v>
      </c>
      <c r="H70" s="3" t="s">
        <v>1449</v>
      </c>
      <c r="I70" s="3" t="s">
        <v>1450</v>
      </c>
      <c r="J70" s="46" t="s">
        <v>1451</v>
      </c>
      <c r="K70" s="46">
        <v>3</v>
      </c>
      <c r="L70" s="3">
        <v>50</v>
      </c>
      <c r="M70" s="42">
        <v>44341</v>
      </c>
      <c r="N70" s="3">
        <v>2021</v>
      </c>
      <c r="O70" s="3" t="s">
        <v>1449</v>
      </c>
      <c r="P70" s="42">
        <v>44341</v>
      </c>
      <c r="Q70" s="41">
        <v>7.5</v>
      </c>
      <c r="S70" s="46">
        <v>20</v>
      </c>
      <c r="X70" s="3" t="s">
        <v>231</v>
      </c>
      <c r="Y70" s="39" t="str">
        <f>VLOOKUP(X70,Spp!A:B,2,FALSE)</f>
        <v>Epinephelus labriformis</v>
      </c>
      <c r="Z70" s="40">
        <f t="shared" si="17"/>
        <v>1</v>
      </c>
      <c r="AF70" s="3">
        <v>1</v>
      </c>
      <c r="AU70" s="3">
        <f>VLOOKUP(Y70,Spp!B:C,2,FALSE)</f>
        <v>3.4299999999999997E-2</v>
      </c>
      <c r="AV70" s="3">
        <f>VLOOKUP(Y70,Spp!B:D,3,FALSE)</f>
        <v>2.9</v>
      </c>
      <c r="AW70" s="3">
        <f t="shared" si="18"/>
        <v>1030.6031099586417</v>
      </c>
      <c r="AX70" s="3">
        <f t="shared" si="19"/>
        <v>20.612062199172833</v>
      </c>
      <c r="AY70" s="3">
        <f t="shared" si="20"/>
        <v>206.12062199172834</v>
      </c>
      <c r="AZ70" s="3">
        <f t="shared" si="21"/>
        <v>0.20612062199172834</v>
      </c>
      <c r="BA70" s="3" t="e">
        <f t="shared" si="22"/>
        <v>#DIV/0!</v>
      </c>
      <c r="BB70" s="3" t="s">
        <v>285</v>
      </c>
      <c r="BC70" s="3">
        <f>VLOOKUP(Y70,Spp!B:H,7,FALSE)</f>
        <v>4</v>
      </c>
      <c r="BD70" s="38" t="str">
        <f>VLOOKUP(Y70,GFQuimbayo!B:C,2,FALSE)</f>
        <v>PS</v>
      </c>
      <c r="BE70" s="38" t="str">
        <f>VLOOKUP(BD70,GFQuimbayo!E:F,2,FALSE)</f>
        <v>Piscivores</v>
      </c>
      <c r="BF70" s="38" t="e">
        <f>VLOOKUP(BE70,Taxo!F:G,2,FALSE)</f>
        <v>#N/A</v>
      </c>
      <c r="BG70" s="38" t="e">
        <f>VLOOKUP(BF70,Taxo!G:H,2,FALSE)</f>
        <v>#N/A</v>
      </c>
      <c r="BH70" s="38" t="e">
        <f>VLOOKUP(BG70,Taxo!H:I,2,FALSE)</f>
        <v>#N/A</v>
      </c>
      <c r="BI70" s="3" t="str">
        <f>VLOOKUP(Y70,Spp!B:L,11,FALSE)</f>
        <v>LC</v>
      </c>
    </row>
    <row r="71" spans="1:61" hidden="1">
      <c r="A71" s="3" t="s">
        <v>1446</v>
      </c>
      <c r="B71" s="3" t="s">
        <v>1447</v>
      </c>
      <c r="C71" s="3" t="s">
        <v>1454</v>
      </c>
      <c r="D71" s="3" t="s">
        <v>1457</v>
      </c>
      <c r="E71" s="3" t="s">
        <v>1453</v>
      </c>
      <c r="H71" s="3" t="s">
        <v>1449</v>
      </c>
      <c r="I71" s="3" t="s">
        <v>1450</v>
      </c>
      <c r="J71" s="46" t="s">
        <v>1451</v>
      </c>
      <c r="K71" s="46">
        <v>3</v>
      </c>
      <c r="L71" s="3">
        <v>50</v>
      </c>
      <c r="M71" s="42">
        <v>44341</v>
      </c>
      <c r="N71" s="3">
        <v>2021</v>
      </c>
      <c r="O71" s="3" t="s">
        <v>1449</v>
      </c>
      <c r="P71" s="42">
        <v>44341</v>
      </c>
      <c r="Q71" s="41">
        <v>7.5</v>
      </c>
      <c r="S71" s="46">
        <v>20</v>
      </c>
      <c r="X71" s="3" t="s">
        <v>270</v>
      </c>
      <c r="Y71" s="39" t="str">
        <f>VLOOKUP(X71,Spp!A:B,2,FALSE)</f>
        <v>Cephalopholis panamensis</v>
      </c>
      <c r="Z71" s="40">
        <f t="shared" si="17"/>
        <v>3</v>
      </c>
      <c r="AD71" s="3">
        <v>1</v>
      </c>
      <c r="AE71" s="3">
        <v>2</v>
      </c>
      <c r="AU71" s="3">
        <f>VLOOKUP(Y71,Spp!B:C,2,FALSE)</f>
        <v>2.1700000000000001E-2</v>
      </c>
      <c r="AV71" s="3">
        <f>VLOOKUP(Y71,Spp!B:D,3,FALSE)</f>
        <v>3.0350000000000001</v>
      </c>
      <c r="AW71" s="3">
        <f t="shared" si="18"/>
        <v>887.5452062235953</v>
      </c>
      <c r="AX71" s="3">
        <f t="shared" si="19"/>
        <v>17.750904124471905</v>
      </c>
      <c r="AY71" s="3">
        <f t="shared" si="20"/>
        <v>177.50904124471904</v>
      </c>
      <c r="AZ71" s="3">
        <f t="shared" si="21"/>
        <v>0.17750904124471906</v>
      </c>
      <c r="BA71" s="3" t="e">
        <f t="shared" si="22"/>
        <v>#DIV/0!</v>
      </c>
      <c r="BB71" s="3" t="s">
        <v>285</v>
      </c>
      <c r="BC71" s="3">
        <f>VLOOKUP(Y71,Spp!B:H,7,FALSE)</f>
        <v>4</v>
      </c>
      <c r="BD71" s="38" t="str">
        <f>VLOOKUP(Y71,GFQuimbayo!B:C,2,FALSE)</f>
        <v>PS</v>
      </c>
      <c r="BE71" s="38" t="str">
        <f>VLOOKUP(BD71,GFQuimbayo!E:F,2,FALSE)</f>
        <v>Piscivores</v>
      </c>
      <c r="BF71" s="38" t="e">
        <f>VLOOKUP(BE71,Taxo!F:G,2,FALSE)</f>
        <v>#N/A</v>
      </c>
      <c r="BG71" s="38" t="e">
        <f>VLOOKUP(BF71,Taxo!G:H,2,FALSE)</f>
        <v>#N/A</v>
      </c>
      <c r="BH71" s="38" t="e">
        <f>VLOOKUP(BG71,Taxo!H:I,2,FALSE)</f>
        <v>#N/A</v>
      </c>
      <c r="BI71" s="3" t="str">
        <f>VLOOKUP(Y71,Spp!B:L,11,FALSE)</f>
        <v>LC</v>
      </c>
    </row>
    <row r="72" spans="1:61" hidden="1">
      <c r="A72" s="3" t="s">
        <v>1446</v>
      </c>
      <c r="B72" s="3" t="s">
        <v>1447</v>
      </c>
      <c r="C72" s="3" t="s">
        <v>1454</v>
      </c>
      <c r="D72" s="3" t="s">
        <v>1457</v>
      </c>
      <c r="E72" s="3" t="s">
        <v>1453</v>
      </c>
      <c r="H72" s="3" t="s">
        <v>1449</v>
      </c>
      <c r="I72" s="3" t="s">
        <v>1450</v>
      </c>
      <c r="J72" s="46" t="s">
        <v>1451</v>
      </c>
      <c r="K72" s="46">
        <v>3</v>
      </c>
      <c r="L72" s="3">
        <v>50</v>
      </c>
      <c r="M72" s="42">
        <v>44341</v>
      </c>
      <c r="N72" s="3">
        <v>2021</v>
      </c>
      <c r="O72" s="3" t="s">
        <v>1449</v>
      </c>
      <c r="P72" s="42">
        <v>44341</v>
      </c>
      <c r="Q72" s="41">
        <v>7.5</v>
      </c>
      <c r="S72" s="46">
        <v>20</v>
      </c>
      <c r="X72" s="3" t="s">
        <v>230</v>
      </c>
      <c r="Y72" s="39" t="str">
        <f>VLOOKUP(X72,Spp!A:B,2,FALSE)</f>
        <v>Holacanthus passer</v>
      </c>
      <c r="Z72" s="40">
        <f t="shared" si="17"/>
        <v>2</v>
      </c>
      <c r="AD72" s="3">
        <v>1</v>
      </c>
      <c r="AE72" s="3">
        <v>1</v>
      </c>
      <c r="AU72" s="3">
        <f>VLOOKUP(Y72,Spp!B:C,2,FALSE)</f>
        <v>2.7130000000000001E-2</v>
      </c>
      <c r="AV72" s="3">
        <f>VLOOKUP(Y72,Spp!B:D,3,FALSE)</f>
        <v>3.0842299999999998</v>
      </c>
      <c r="AW72" s="3">
        <f t="shared" si="18"/>
        <v>740.96744136518623</v>
      </c>
      <c r="AX72" s="3">
        <f t="shared" si="19"/>
        <v>14.819348827303724</v>
      </c>
      <c r="AY72" s="3">
        <f t="shared" si="20"/>
        <v>148.19348827303725</v>
      </c>
      <c r="AZ72" s="3">
        <f t="shared" si="21"/>
        <v>0.14819348827303724</v>
      </c>
      <c r="BA72" s="3" t="e">
        <f t="shared" si="22"/>
        <v>#DIV/0!</v>
      </c>
      <c r="BB72" s="3" t="s">
        <v>285</v>
      </c>
      <c r="BC72" s="3">
        <f>VLOOKUP(Y72,Spp!B:H,7,FALSE)</f>
        <v>2.6</v>
      </c>
      <c r="BD72" s="38" t="str">
        <f>VLOOKUP(Y72,GFQuimbayo!B:C,2,FALSE)</f>
        <v>IN</v>
      </c>
      <c r="BE72" s="38" t="str">
        <f>VLOOKUP(BD72,GFQuimbayo!E:F,2,FALSE)</f>
        <v>Invertebrivores</v>
      </c>
      <c r="BF72" s="38" t="e">
        <f>VLOOKUP(BE72,Taxo!F:G,2,FALSE)</f>
        <v>#N/A</v>
      </c>
      <c r="BG72" s="38" t="e">
        <f>VLOOKUP(BF72,Taxo!G:H,2,FALSE)</f>
        <v>#N/A</v>
      </c>
      <c r="BH72" s="38" t="e">
        <f>VLOOKUP(BG72,Taxo!H:I,2,FALSE)</f>
        <v>#N/A</v>
      </c>
      <c r="BI72" s="3" t="str">
        <f>VLOOKUP(Y72,Spp!B:L,11,FALSE)</f>
        <v>LC</v>
      </c>
    </row>
    <row r="73" spans="1:61" hidden="1">
      <c r="A73" s="3" t="s">
        <v>1446</v>
      </c>
      <c r="B73" s="3" t="s">
        <v>1447</v>
      </c>
      <c r="C73" s="3" t="s">
        <v>1454</v>
      </c>
      <c r="D73" s="3" t="s">
        <v>1457</v>
      </c>
      <c r="E73" s="3" t="s">
        <v>1453</v>
      </c>
      <c r="H73" s="3" t="s">
        <v>1449</v>
      </c>
      <c r="I73" s="3" t="s">
        <v>1450</v>
      </c>
      <c r="J73" s="46" t="s">
        <v>1451</v>
      </c>
      <c r="K73" s="46">
        <v>3</v>
      </c>
      <c r="L73" s="3">
        <v>50</v>
      </c>
      <c r="M73" s="42">
        <v>44341</v>
      </c>
      <c r="N73" s="3">
        <v>2021</v>
      </c>
      <c r="O73" s="3" t="s">
        <v>1449</v>
      </c>
      <c r="P73" s="42">
        <v>44341</v>
      </c>
      <c r="Q73" s="41">
        <v>7.5</v>
      </c>
      <c r="S73" s="46">
        <v>20</v>
      </c>
      <c r="X73" s="3" t="s">
        <v>380</v>
      </c>
      <c r="Y73" s="39" t="str">
        <f>VLOOKUP(X73,Spp!A:B,2,FALSE)</f>
        <v>Lutjanus viridis</v>
      </c>
      <c r="Z73" s="40">
        <f t="shared" si="17"/>
        <v>3</v>
      </c>
      <c r="AD73" s="3">
        <v>1</v>
      </c>
      <c r="AE73" s="3">
        <v>2</v>
      </c>
      <c r="AU73" s="3">
        <f>VLOOKUP(Y73,Spp!B:C,2,FALSE)</f>
        <v>1.67E-2</v>
      </c>
      <c r="AV73" s="3">
        <f>VLOOKUP(Y73,Spp!B:D,3,FALSE)</f>
        <v>2.9773000000000001</v>
      </c>
      <c r="AW73" s="3">
        <f t="shared" si="18"/>
        <v>568.97356549895619</v>
      </c>
      <c r="AX73" s="3">
        <f t="shared" si="19"/>
        <v>11.379471309979124</v>
      </c>
      <c r="AY73" s="3">
        <f t="shared" si="20"/>
        <v>113.79471309979124</v>
      </c>
      <c r="AZ73" s="3">
        <f t="shared" si="21"/>
        <v>0.11379471309979124</v>
      </c>
      <c r="BA73" s="3" t="e">
        <f t="shared" si="22"/>
        <v>#DIV/0!</v>
      </c>
      <c r="BB73" s="3" t="s">
        <v>285</v>
      </c>
      <c r="BC73" s="3">
        <f>VLOOKUP(Y73,Spp!B:H,7,FALSE)</f>
        <v>4.2</v>
      </c>
      <c r="BD73" s="38" t="str">
        <f>VLOOKUP(Y73,GFQuimbayo!B:C,2,FALSE)</f>
        <v>PS</v>
      </c>
      <c r="BE73" s="38" t="str">
        <f>VLOOKUP(BD73,GFQuimbayo!E:F,2,FALSE)</f>
        <v>Piscivores</v>
      </c>
      <c r="BF73" s="38" t="e">
        <f>VLOOKUP(BE73,Taxo!F:G,2,FALSE)</f>
        <v>#N/A</v>
      </c>
      <c r="BG73" s="38" t="e">
        <f>VLOOKUP(BF73,Taxo!G:H,2,FALSE)</f>
        <v>#N/A</v>
      </c>
      <c r="BH73" s="38" t="e">
        <f>VLOOKUP(BG73,Taxo!H:I,2,FALSE)</f>
        <v>#N/A</v>
      </c>
      <c r="BI73" s="3" t="str">
        <f>VLOOKUP(Y73,Spp!B:L,11,FALSE)</f>
        <v>LC</v>
      </c>
    </row>
    <row r="74" spans="1:61" hidden="1">
      <c r="A74" s="3" t="s">
        <v>1446</v>
      </c>
      <c r="B74" s="3" t="s">
        <v>1447</v>
      </c>
      <c r="C74" s="3" t="s">
        <v>1454</v>
      </c>
      <c r="D74" s="3" t="s">
        <v>1457</v>
      </c>
      <c r="E74" s="3" t="s">
        <v>1453</v>
      </c>
      <c r="H74" s="3" t="s">
        <v>1449</v>
      </c>
      <c r="I74" s="3" t="s">
        <v>1450</v>
      </c>
      <c r="J74" s="46" t="s">
        <v>1451</v>
      </c>
      <c r="K74" s="46">
        <v>3</v>
      </c>
      <c r="L74" s="3">
        <v>50</v>
      </c>
      <c r="M74" s="42">
        <v>44341</v>
      </c>
      <c r="N74" s="3">
        <v>2021</v>
      </c>
      <c r="O74" s="3" t="s">
        <v>1449</v>
      </c>
      <c r="P74" s="42">
        <v>44341</v>
      </c>
      <c r="Q74" s="41">
        <v>7.5</v>
      </c>
      <c r="S74" s="46">
        <v>20</v>
      </c>
      <c r="X74" s="3" t="s">
        <v>59</v>
      </c>
      <c r="Y74" s="39" t="str">
        <f>VLOOKUP(X74,Spp!A:B,2,FALSE)</f>
        <v>Johnrandallia nigrirostris</v>
      </c>
      <c r="Z74" s="40">
        <f t="shared" si="17"/>
        <v>2</v>
      </c>
      <c r="AC74" s="3">
        <v>2</v>
      </c>
      <c r="AU74" s="3">
        <f>VLOOKUP(Y74,Spp!B:C,2,FALSE)</f>
        <v>2.5600000000000001E-2</v>
      </c>
      <c r="AV74" s="3">
        <f>VLOOKUP(Y74,Spp!B:D,3,FALSE)</f>
        <v>3.0005999999999999</v>
      </c>
      <c r="AW74" s="3">
        <f t="shared" si="18"/>
        <v>100.15165860417849</v>
      </c>
      <c r="AX74" s="3">
        <f t="shared" si="19"/>
        <v>2.0030331720835699</v>
      </c>
      <c r="AY74" s="3">
        <f t="shared" si="20"/>
        <v>20.030331720835697</v>
      </c>
      <c r="AZ74" s="3">
        <f t="shared" si="21"/>
        <v>2.0030331720835699E-2</v>
      </c>
      <c r="BA74" s="3" t="e">
        <f t="shared" si="22"/>
        <v>#DIV/0!</v>
      </c>
      <c r="BB74" s="3" t="s">
        <v>285</v>
      </c>
      <c r="BC74" s="3">
        <f>VLOOKUP(Y74,Spp!B:H,7,FALSE)</f>
        <v>3</v>
      </c>
      <c r="BD74" s="38" t="str">
        <f>VLOOKUP(Y74,GFQuimbayo!B:C,2,FALSE)</f>
        <v>IN</v>
      </c>
      <c r="BE74" s="38" t="str">
        <f>VLOOKUP(BD74,GFQuimbayo!E:F,2,FALSE)</f>
        <v>Invertebrivores</v>
      </c>
      <c r="BF74" s="38" t="e">
        <f>VLOOKUP(BE74,Taxo!F:G,2,FALSE)</f>
        <v>#N/A</v>
      </c>
      <c r="BG74" s="38" t="e">
        <f>VLOOKUP(BF74,Taxo!G:H,2,FALSE)</f>
        <v>#N/A</v>
      </c>
      <c r="BH74" s="38" t="e">
        <f>VLOOKUP(BG74,Taxo!H:I,2,FALSE)</f>
        <v>#N/A</v>
      </c>
      <c r="BI74" s="3" t="str">
        <f>VLOOKUP(Y74,Spp!B:L,11,FALSE)</f>
        <v>LC</v>
      </c>
    </row>
    <row r="75" spans="1:61" hidden="1">
      <c r="A75" s="3" t="s">
        <v>1446</v>
      </c>
      <c r="B75" s="3" t="s">
        <v>1447</v>
      </c>
      <c r="C75" s="3" t="s">
        <v>1454</v>
      </c>
      <c r="D75" s="3" t="s">
        <v>1457</v>
      </c>
      <c r="E75" s="3" t="s">
        <v>1453</v>
      </c>
      <c r="H75" s="3" t="s">
        <v>1449</v>
      </c>
      <c r="I75" s="3" t="s">
        <v>1450</v>
      </c>
      <c r="J75" s="46" t="s">
        <v>1451</v>
      </c>
      <c r="K75" s="46">
        <v>3</v>
      </c>
      <c r="L75" s="3">
        <v>50</v>
      </c>
      <c r="M75" s="42">
        <v>44341</v>
      </c>
      <c r="N75" s="3">
        <v>2021</v>
      </c>
      <c r="O75" s="3" t="s">
        <v>1449</v>
      </c>
      <c r="P75" s="42">
        <v>44341</v>
      </c>
      <c r="Q75" s="41">
        <v>7.5</v>
      </c>
      <c r="S75" s="46">
        <v>20</v>
      </c>
      <c r="X75" s="3" t="s">
        <v>44</v>
      </c>
      <c r="Y75" s="39" t="str">
        <f>VLOOKUP(X75,Spp!A:B,2,FALSE)</f>
        <v>Lutjanus novemfasciatus</v>
      </c>
      <c r="Z75" s="40">
        <f t="shared" si="17"/>
        <v>3</v>
      </c>
      <c r="AG75" s="3">
        <v>2</v>
      </c>
      <c r="AH75" s="3">
        <v>1</v>
      </c>
      <c r="AU75" s="3">
        <f>VLOOKUP(Y75,Spp!B:C,2,FALSE)</f>
        <v>1.4500000000000001E-2</v>
      </c>
      <c r="AV75" s="3">
        <f>VLOOKUP(Y75,Spp!B:D,3,FALSE)</f>
        <v>3</v>
      </c>
      <c r="AW75" s="3">
        <f t="shared" si="18"/>
        <v>5055.0625</v>
      </c>
      <c r="AX75" s="3">
        <f t="shared" si="19"/>
        <v>101.10124999999999</v>
      </c>
      <c r="AY75" s="3">
        <f t="shared" si="20"/>
        <v>1011.0124999999999</v>
      </c>
      <c r="AZ75" s="3">
        <f t="shared" si="21"/>
        <v>1.0110124999999999</v>
      </c>
      <c r="BA75" s="3" t="e">
        <f t="shared" si="22"/>
        <v>#DIV/0!</v>
      </c>
      <c r="BB75" s="3" t="s">
        <v>285</v>
      </c>
      <c r="BC75" s="3">
        <f>VLOOKUP(Y75,Spp!B:H,7,FALSE)</f>
        <v>4</v>
      </c>
      <c r="BD75" s="38" t="str">
        <f>VLOOKUP(Y75,GFQuimbayo!B:C,2,FALSE)</f>
        <v>PS</v>
      </c>
      <c r="BE75" s="38" t="str">
        <f>VLOOKUP(BD75,GFQuimbayo!E:F,2,FALSE)</f>
        <v>Piscivores</v>
      </c>
      <c r="BF75" s="38" t="e">
        <f>VLOOKUP(BE75,Taxo!F:G,2,FALSE)</f>
        <v>#N/A</v>
      </c>
      <c r="BG75" s="38" t="e">
        <f>VLOOKUP(BF75,Taxo!G:H,2,FALSE)</f>
        <v>#N/A</v>
      </c>
      <c r="BH75" s="38" t="e">
        <f>VLOOKUP(BG75,Taxo!H:I,2,FALSE)</f>
        <v>#N/A</v>
      </c>
      <c r="BI75" s="3" t="str">
        <f>VLOOKUP(Y75,Spp!B:L,11,FALSE)</f>
        <v>LC</v>
      </c>
    </row>
    <row r="76" spans="1:61" hidden="1">
      <c r="A76" s="3" t="s">
        <v>1446</v>
      </c>
      <c r="B76" s="3" t="s">
        <v>1447</v>
      </c>
      <c r="C76" s="3" t="s">
        <v>1454</v>
      </c>
      <c r="D76" s="3" t="s">
        <v>1457</v>
      </c>
      <c r="E76" s="3" t="s">
        <v>1453</v>
      </c>
      <c r="H76" s="3" t="s">
        <v>1449</v>
      </c>
      <c r="I76" s="3" t="s">
        <v>1450</v>
      </c>
      <c r="J76" s="46" t="s">
        <v>1451</v>
      </c>
      <c r="K76" s="46">
        <v>3</v>
      </c>
      <c r="L76" s="3">
        <v>50</v>
      </c>
      <c r="M76" s="42">
        <v>44341</v>
      </c>
      <c r="N76" s="3">
        <v>2021</v>
      </c>
      <c r="O76" s="3" t="s">
        <v>1449</v>
      </c>
      <c r="P76" s="42">
        <v>44341</v>
      </c>
      <c r="Q76" s="41">
        <v>7.5</v>
      </c>
      <c r="S76" s="46">
        <v>20</v>
      </c>
      <c r="X76" s="3" t="s">
        <v>869</v>
      </c>
      <c r="Y76" s="39" t="str">
        <f>VLOOKUP(X76,Spp!A:B,2,FALSE)</f>
        <v>Ctenochaetus marginatus</v>
      </c>
      <c r="Z76" s="40">
        <f t="shared" si="17"/>
        <v>1</v>
      </c>
      <c r="AE76" s="3">
        <v>1</v>
      </c>
      <c r="AU76" s="3">
        <f>VLOOKUP(Y76,Spp!B:C,2,FALSE)</f>
        <v>0.297619048</v>
      </c>
      <c r="AV76" s="3">
        <f>VLOOKUP(Y76,Spp!B:D,3,FALSE)</f>
        <v>3.0395136780000001</v>
      </c>
      <c r="AW76" s="3">
        <f t="shared" si="18"/>
        <v>5281.0283699693337</v>
      </c>
      <c r="AX76" s="3">
        <f t="shared" si="19"/>
        <v>105.62056739938667</v>
      </c>
      <c r="AY76" s="3">
        <f t="shared" si="20"/>
        <v>1056.2056739938666</v>
      </c>
      <c r="AZ76" s="3">
        <f t="shared" si="21"/>
        <v>1.0562056739938666</v>
      </c>
      <c r="BA76" s="3" t="e">
        <f t="shared" si="22"/>
        <v>#DIV/0!</v>
      </c>
      <c r="BB76" s="3" t="s">
        <v>285</v>
      </c>
      <c r="BC76" s="3">
        <f>VLOOKUP(Y76,Spp!B:H,7,FALSE)</f>
        <v>2</v>
      </c>
      <c r="BD76" s="38" t="str">
        <f>VLOOKUP(Y76,GFQuimbayo!B:C,2,FALSE)</f>
        <v>HM</v>
      </c>
      <c r="BE76" s="38" t="str">
        <f>VLOOKUP(BD76,GFQuimbayo!E:F,2,FALSE)</f>
        <v>Macroalgae feeders</v>
      </c>
      <c r="BF76" s="38" t="e">
        <f>VLOOKUP(BE76,Taxo!F:G,2,FALSE)</f>
        <v>#N/A</v>
      </c>
      <c r="BG76" s="38" t="e">
        <f>VLOOKUP(BF76,Taxo!G:H,2,FALSE)</f>
        <v>#N/A</v>
      </c>
      <c r="BH76" s="38" t="e">
        <f>VLOOKUP(BG76,Taxo!H:I,2,FALSE)</f>
        <v>#N/A</v>
      </c>
      <c r="BI76" s="3" t="str">
        <f>VLOOKUP(Y76,Spp!B:L,11,FALSE)</f>
        <v>LC</v>
      </c>
    </row>
    <row r="77" spans="1:61">
      <c r="A77" s="3" t="s">
        <v>1446</v>
      </c>
      <c r="B77" s="3" t="s">
        <v>1447</v>
      </c>
      <c r="C77" s="3" t="s">
        <v>1461</v>
      </c>
      <c r="D77" s="3" t="s">
        <v>1457</v>
      </c>
      <c r="E77" s="3" t="s">
        <v>1453</v>
      </c>
      <c r="H77" s="3" t="s">
        <v>1449</v>
      </c>
      <c r="I77" s="3" t="s">
        <v>1450</v>
      </c>
      <c r="J77" s="46" t="s">
        <v>1451</v>
      </c>
      <c r="K77" s="46">
        <v>1</v>
      </c>
      <c r="L77" s="3">
        <v>50</v>
      </c>
      <c r="M77" s="42">
        <v>44343</v>
      </c>
      <c r="N77" s="3">
        <v>2021</v>
      </c>
      <c r="O77" s="3" t="s">
        <v>1449</v>
      </c>
      <c r="P77" s="42">
        <v>44344</v>
      </c>
      <c r="Q77" s="41">
        <v>9.5</v>
      </c>
      <c r="S77" s="46">
        <v>20</v>
      </c>
      <c r="X77" s="3" t="s">
        <v>1063</v>
      </c>
      <c r="Y77" s="39" t="str">
        <f>VLOOKUP(X77,Spp!A:B,2,FALSE)</f>
        <v>Heteropriacanthus cruentatus</v>
      </c>
      <c r="Z77" s="40">
        <f t="shared" ref="Z77:Z114" si="39">SUM(AA77:AT77)</f>
        <v>1</v>
      </c>
      <c r="AE77" s="3">
        <v>1</v>
      </c>
      <c r="AU77" s="3">
        <f>VLOOKUP(Y77,Spp!B:C,2,FALSE)</f>
        <v>1.52E-2</v>
      </c>
      <c r="AV77" s="3">
        <f>VLOOKUP(Y77,Spp!B:D,3,FALSE)</f>
        <v>3</v>
      </c>
      <c r="AW77" s="3">
        <f t="shared" ref="AW77:AW114" si="40">((AU77*$AA$2^AV77)*AA77)+((AU77*$AB$2^AV77)*AB77)+((AU77*$AC$2^AV77)*AC77)+((AU77*$AD$2^AV77)*AD77)+((AU77*$AE$2^AV77)*AE77)+((AU77*$AF$2^AV77)*AF77)+((AU77*$AG$2^AV77)*AG77)+((AU77*$AH$2^AV77)*AH77)+((AU77*$AI$2^AV77)*AI77)+((AU77*$AJ$2^AV77)*AJ77)+((AU77*$AK$2^AV77)*AK77)+((AU77*$AL$2^AV77)*AL77)+((AU77*$AM$2^AV77)*AM77)+((AU77*$AN$2^AV77)*AN77)+((AU77*$AO$2^AV77)*AO77)+((AU77*$AP$2^AV77)*AP77)+((AU77*$AQ$2^AV77)*AQ77)+((AU77*$AR$2^AV77)*AR77)+((AU77*$AS$2^AV77)*AS77)+((AU77*$AT$2^AV77)*AT77)</f>
        <v>237.5</v>
      </c>
      <c r="AX77" s="3">
        <f t="shared" ref="AX77:AX114" si="41">AW77/L77</f>
        <v>4.75</v>
      </c>
      <c r="AY77" s="3">
        <f t="shared" ref="AY77:AY114" si="42">AX77*10</f>
        <v>47.5</v>
      </c>
      <c r="AZ77" s="3">
        <f t="shared" ref="AZ77:AZ114" si="43">AY77/1000</f>
        <v>4.7500000000000001E-2</v>
      </c>
      <c r="BA77" s="3" t="e">
        <f t="shared" ref="BA77:BA114" si="44">Z77/W77</f>
        <v>#DIV/0!</v>
      </c>
      <c r="BB77" s="3" t="s">
        <v>285</v>
      </c>
      <c r="BC77" s="3">
        <f>VLOOKUP(Y77,Spp!B:H,7,FALSE)</f>
        <v>3.8</v>
      </c>
      <c r="BD77" s="38" t="str">
        <f>VLOOKUP(Y77,GFQuimbayo!B:C,2,FALSE)</f>
        <v>IN</v>
      </c>
      <c r="BE77" s="38" t="str">
        <f>VLOOKUP(BD77,GFQuimbayo!E:F,2,FALSE)</f>
        <v>Invertebrivores</v>
      </c>
      <c r="BF77" s="38" t="e">
        <f>VLOOKUP(BE77,Taxo!F:G,2,FALSE)</f>
        <v>#N/A</v>
      </c>
      <c r="BG77" s="38" t="e">
        <f>VLOOKUP(BF77,Taxo!G:H,2,FALSE)</f>
        <v>#N/A</v>
      </c>
      <c r="BH77" s="38" t="e">
        <f>VLOOKUP(BG77,Taxo!H:I,2,FALSE)</f>
        <v>#N/A</v>
      </c>
      <c r="BI77" s="3" t="str">
        <f>VLOOKUP(Y77,Spp!B:L,11,FALSE)</f>
        <v>NE</v>
      </c>
    </row>
    <row r="78" spans="1:61">
      <c r="A78" s="3" t="s">
        <v>1446</v>
      </c>
      <c r="B78" s="3" t="s">
        <v>1447</v>
      </c>
      <c r="C78" s="3" t="s">
        <v>1461</v>
      </c>
      <c r="D78" s="3" t="s">
        <v>1457</v>
      </c>
      <c r="E78" s="3" t="s">
        <v>1453</v>
      </c>
      <c r="H78" s="3" t="s">
        <v>1449</v>
      </c>
      <c r="I78" s="3" t="s">
        <v>1450</v>
      </c>
      <c r="J78" s="46" t="s">
        <v>1451</v>
      </c>
      <c r="K78" s="46">
        <v>1</v>
      </c>
      <c r="L78" s="3">
        <v>50</v>
      </c>
      <c r="M78" s="42">
        <v>44343</v>
      </c>
      <c r="N78" s="3">
        <v>2021</v>
      </c>
      <c r="O78" s="3" t="s">
        <v>1449</v>
      </c>
      <c r="P78" s="42">
        <v>44344</v>
      </c>
      <c r="Q78" s="41">
        <v>9.5</v>
      </c>
      <c r="S78" s="46">
        <v>20</v>
      </c>
      <c r="X78" s="3" t="s">
        <v>1462</v>
      </c>
      <c r="Y78" s="39" t="str">
        <f>VLOOKUP(X78,Spp!A:B,2,FALSE)</f>
        <v>Taeniura meyeni</v>
      </c>
      <c r="Z78" s="40">
        <f t="shared" si="39"/>
        <v>2</v>
      </c>
      <c r="AM78" s="3">
        <v>2</v>
      </c>
      <c r="AU78" s="3">
        <f>VLOOKUP(Y78,Spp!B:C,2,FALSE)</f>
        <v>8.6899999999999998E-3</v>
      </c>
      <c r="AV78" s="3">
        <f>VLOOKUP(Y78,Spp!B:D,3,FALSE)</f>
        <v>3.1</v>
      </c>
      <c r="AW78" s="3">
        <f t="shared" si="40"/>
        <v>39684.653409708873</v>
      </c>
      <c r="AX78" s="3">
        <f t="shared" si="41"/>
        <v>793.6930681941775</v>
      </c>
      <c r="AY78" s="3">
        <f t="shared" si="42"/>
        <v>7936.9306819417752</v>
      </c>
      <c r="AZ78" s="3">
        <f t="shared" si="43"/>
        <v>7.9369306819417753</v>
      </c>
      <c r="BA78" s="3" t="e">
        <f t="shared" si="44"/>
        <v>#DIV/0!</v>
      </c>
      <c r="BB78" s="3" t="s">
        <v>285</v>
      </c>
      <c r="BC78" s="3">
        <f>VLOOKUP(Y78,Spp!B:H,7,FALSE)</f>
        <v>4.2</v>
      </c>
      <c r="BD78" s="38" t="str">
        <f>VLOOKUP(Y78,GFQuimbayo!B:C,2,FALSE)</f>
        <v>PS</v>
      </c>
      <c r="BE78" s="38" t="str">
        <f>VLOOKUP(BD78,GFQuimbayo!E:F,2,FALSE)</f>
        <v>Piscivores</v>
      </c>
      <c r="BF78" s="38" t="e">
        <f>VLOOKUP(BE78,Taxo!F:G,2,FALSE)</f>
        <v>#N/A</v>
      </c>
      <c r="BG78" s="38" t="e">
        <f>VLOOKUP(BF78,Taxo!G:H,2,FALSE)</f>
        <v>#N/A</v>
      </c>
      <c r="BH78" s="38" t="e">
        <f>VLOOKUP(BG78,Taxo!H:I,2,FALSE)</f>
        <v>#N/A</v>
      </c>
      <c r="BI78" s="3" t="str">
        <f>VLOOKUP(Y78,Spp!B:L,11,FALSE)</f>
        <v>VU</v>
      </c>
    </row>
    <row r="79" spans="1:61">
      <c r="A79" s="3" t="s">
        <v>1446</v>
      </c>
      <c r="B79" s="3" t="s">
        <v>1447</v>
      </c>
      <c r="C79" s="3" t="s">
        <v>1461</v>
      </c>
      <c r="D79" s="3" t="s">
        <v>1457</v>
      </c>
      <c r="E79" s="3" t="s">
        <v>1453</v>
      </c>
      <c r="H79" s="3" t="s">
        <v>1449</v>
      </c>
      <c r="I79" s="3" t="s">
        <v>1450</v>
      </c>
      <c r="J79" s="46" t="s">
        <v>1451</v>
      </c>
      <c r="K79" s="46">
        <v>1</v>
      </c>
      <c r="L79" s="3">
        <v>50</v>
      </c>
      <c r="M79" s="42">
        <v>44343</v>
      </c>
      <c r="N79" s="3">
        <v>2021</v>
      </c>
      <c r="O79" s="3" t="s">
        <v>1449</v>
      </c>
      <c r="P79" s="42">
        <v>44344</v>
      </c>
      <c r="Q79" s="41">
        <v>9.5</v>
      </c>
      <c r="S79" s="46">
        <v>20</v>
      </c>
      <c r="X79" s="3" t="s">
        <v>760</v>
      </c>
      <c r="Y79" s="39" t="str">
        <f>VLOOKUP(X79,Spp!A:B,2,FALSE)</f>
        <v>Aulostomus chinensis</v>
      </c>
      <c r="Z79" s="40">
        <f t="shared" si="39"/>
        <v>2</v>
      </c>
      <c r="AF79" s="3">
        <v>1</v>
      </c>
      <c r="AG79" s="3">
        <v>1</v>
      </c>
      <c r="AU79" s="3">
        <f>VLOOKUP(Y79,Spp!B:C,2,FALSE)</f>
        <v>2.0000000000000001E-4</v>
      </c>
      <c r="AV79" s="3">
        <f>VLOOKUP(Y79,Spp!B:D,3,FALSE)</f>
        <v>3.5144000000000002</v>
      </c>
      <c r="AW79" s="3">
        <f t="shared" si="40"/>
        <v>182.54099386235515</v>
      </c>
      <c r="AX79" s="3">
        <f t="shared" si="41"/>
        <v>3.6508198772471032</v>
      </c>
      <c r="AY79" s="3">
        <f t="shared" si="42"/>
        <v>36.508198772471033</v>
      </c>
      <c r="AZ79" s="3">
        <f t="shared" si="43"/>
        <v>3.650819877247103E-2</v>
      </c>
      <c r="BA79" s="3" t="e">
        <f t="shared" si="44"/>
        <v>#DIV/0!</v>
      </c>
      <c r="BB79" s="3" t="s">
        <v>285</v>
      </c>
      <c r="BC79" s="3">
        <f>VLOOKUP(Y79,Spp!B:H,7,FALSE)</f>
        <v>3.9</v>
      </c>
      <c r="BD79" s="38" t="str">
        <f>VLOOKUP(Y79,GFQuimbayo!B:C,2,FALSE)</f>
        <v>PS</v>
      </c>
      <c r="BE79" s="38" t="str">
        <f>VLOOKUP(BD79,GFQuimbayo!E:F,2,FALSE)</f>
        <v>Piscivores</v>
      </c>
      <c r="BF79" s="38" t="e">
        <f>VLOOKUP(BE79,Taxo!F:G,2,FALSE)</f>
        <v>#N/A</v>
      </c>
      <c r="BG79" s="38" t="e">
        <f>VLOOKUP(BF79,Taxo!G:H,2,FALSE)</f>
        <v>#N/A</v>
      </c>
      <c r="BH79" s="38" t="e">
        <f>VLOOKUP(BG79,Taxo!H:I,2,FALSE)</f>
        <v>#N/A</v>
      </c>
      <c r="BI79" s="3" t="str">
        <f>VLOOKUP(Y79,Spp!B:L,11,FALSE)</f>
        <v>NE</v>
      </c>
    </row>
    <row r="80" spans="1:61">
      <c r="A80" s="3" t="s">
        <v>1446</v>
      </c>
      <c r="B80" s="3" t="s">
        <v>1447</v>
      </c>
      <c r="C80" s="3" t="s">
        <v>1461</v>
      </c>
      <c r="D80" s="3" t="s">
        <v>1457</v>
      </c>
      <c r="E80" s="3" t="s">
        <v>1453</v>
      </c>
      <c r="H80" s="3" t="s">
        <v>1449</v>
      </c>
      <c r="I80" s="3" t="s">
        <v>1450</v>
      </c>
      <c r="J80" s="46" t="s">
        <v>1451</v>
      </c>
      <c r="K80" s="46">
        <v>1</v>
      </c>
      <c r="L80" s="3">
        <v>50</v>
      </c>
      <c r="M80" s="42">
        <v>44343</v>
      </c>
      <c r="N80" s="3">
        <v>2021</v>
      </c>
      <c r="O80" s="3" t="s">
        <v>1449</v>
      </c>
      <c r="P80" s="42">
        <v>44344</v>
      </c>
      <c r="Q80" s="41">
        <v>9.5</v>
      </c>
      <c r="S80" s="46">
        <v>20</v>
      </c>
      <c r="X80" s="3" t="s">
        <v>217</v>
      </c>
      <c r="Y80" s="39" t="str">
        <f>VLOOKUP(X80,Spp!A:B,2,FALSE)</f>
        <v>Myripristis berndti</v>
      </c>
      <c r="Z80" s="40">
        <f t="shared" si="39"/>
        <v>10</v>
      </c>
      <c r="AE80" s="3">
        <v>10</v>
      </c>
      <c r="AU80" s="3">
        <f>VLOOKUP(Y80,Spp!B:C,2,FALSE)</f>
        <v>2.4E-2</v>
      </c>
      <c r="AV80" s="3">
        <f>VLOOKUP(Y80,Spp!B:D,3,FALSE)</f>
        <v>3.02</v>
      </c>
      <c r="AW80" s="3">
        <f t="shared" si="40"/>
        <v>3999.3560332813745</v>
      </c>
      <c r="AX80" s="3">
        <f t="shared" si="41"/>
        <v>79.987120665627486</v>
      </c>
      <c r="AY80" s="3">
        <f t="shared" si="42"/>
        <v>799.87120665627481</v>
      </c>
      <c r="AZ80" s="3">
        <f t="shared" si="43"/>
        <v>0.79987120665627476</v>
      </c>
      <c r="BA80" s="3" t="e">
        <f t="shared" si="44"/>
        <v>#DIV/0!</v>
      </c>
      <c r="BB80" s="3" t="s">
        <v>285</v>
      </c>
      <c r="BC80" s="3">
        <f>VLOOKUP(Y80,Spp!B:H,7,FALSE)</f>
        <v>3.7</v>
      </c>
      <c r="BD80" s="38" t="str">
        <f>VLOOKUP(Y80,GFQuimbayo!B:C,2,FALSE)</f>
        <v>PK</v>
      </c>
      <c r="BE80" s="38" t="str">
        <f>VLOOKUP(BD80,GFQuimbayo!E:F,2,FALSE)</f>
        <v>Planktivores</v>
      </c>
      <c r="BF80" s="38" t="e">
        <f>VLOOKUP(BE80,Taxo!F:G,2,FALSE)</f>
        <v>#N/A</v>
      </c>
      <c r="BG80" s="38" t="e">
        <f>VLOOKUP(BF80,Taxo!G:H,2,FALSE)</f>
        <v>#N/A</v>
      </c>
      <c r="BH80" s="38" t="e">
        <f>VLOOKUP(BG80,Taxo!H:I,2,FALSE)</f>
        <v>#N/A</v>
      </c>
      <c r="BI80" s="3" t="str">
        <f>VLOOKUP(Y80,Spp!B:L,11,FALSE)</f>
        <v>NE</v>
      </c>
    </row>
    <row r="81" spans="1:61">
      <c r="A81" s="3" t="s">
        <v>1446</v>
      </c>
      <c r="B81" s="3" t="s">
        <v>1447</v>
      </c>
      <c r="C81" s="3" t="s">
        <v>1461</v>
      </c>
      <c r="D81" s="3" t="s">
        <v>1457</v>
      </c>
      <c r="E81" s="3" t="s">
        <v>1453</v>
      </c>
      <c r="H81" s="3" t="s">
        <v>1449</v>
      </c>
      <c r="I81" s="3" t="s">
        <v>1450</v>
      </c>
      <c r="J81" s="46" t="s">
        <v>1451</v>
      </c>
      <c r="K81" s="46">
        <v>1</v>
      </c>
      <c r="L81" s="3">
        <v>50</v>
      </c>
      <c r="M81" s="42">
        <v>44343</v>
      </c>
      <c r="N81" s="3">
        <v>2021</v>
      </c>
      <c r="O81" s="3" t="s">
        <v>1449</v>
      </c>
      <c r="P81" s="42">
        <v>44344</v>
      </c>
      <c r="Q81" s="41">
        <v>9.5</v>
      </c>
      <c r="S81" s="46">
        <v>20</v>
      </c>
      <c r="X81" s="3" t="s">
        <v>177</v>
      </c>
      <c r="Y81" s="39" t="str">
        <f>VLOOKUP(X81,Spp!A:B,2,FALSE)</f>
        <v>Sargocentron suborbitalis</v>
      </c>
      <c r="Z81" s="40">
        <f t="shared" si="39"/>
        <v>5</v>
      </c>
      <c r="AE81" s="3">
        <v>5</v>
      </c>
      <c r="AU81" s="3">
        <f>VLOOKUP(Y81,Spp!B:C,2,FALSE)</f>
        <v>2.3199999999999998E-2</v>
      </c>
      <c r="AV81" s="3">
        <f>VLOOKUP(Y81,Spp!B:D,3,FALSE)</f>
        <v>2.9554</v>
      </c>
      <c r="AW81" s="3">
        <f t="shared" si="40"/>
        <v>1570.1093175635051</v>
      </c>
      <c r="AX81" s="3">
        <f t="shared" si="41"/>
        <v>31.402186351270103</v>
      </c>
      <c r="AY81" s="3">
        <f t="shared" si="42"/>
        <v>314.02186351270103</v>
      </c>
      <c r="AZ81" s="3">
        <f t="shared" si="43"/>
        <v>0.314021863512701</v>
      </c>
      <c r="BA81" s="3" t="e">
        <f t="shared" si="44"/>
        <v>#DIV/0!</v>
      </c>
      <c r="BB81" s="3" t="s">
        <v>285</v>
      </c>
      <c r="BC81" s="3">
        <f>VLOOKUP(Y81,Spp!B:H,7,FALSE)</f>
        <v>3.5</v>
      </c>
      <c r="BD81" s="38" t="str">
        <f>VLOOKUP(Y81,GFQuimbayo!B:C,2,FALSE)</f>
        <v>IN</v>
      </c>
      <c r="BE81" s="38" t="str">
        <f>VLOOKUP(BD81,GFQuimbayo!E:F,2,FALSE)</f>
        <v>Invertebrivores</v>
      </c>
      <c r="BF81" s="38" t="e">
        <f>VLOOKUP(BE81,Taxo!F:G,2,FALSE)</f>
        <v>#N/A</v>
      </c>
      <c r="BG81" s="38" t="e">
        <f>VLOOKUP(BF81,Taxo!G:H,2,FALSE)</f>
        <v>#N/A</v>
      </c>
      <c r="BH81" s="38" t="e">
        <f>VLOOKUP(BG81,Taxo!H:I,2,FALSE)</f>
        <v>#N/A</v>
      </c>
      <c r="BI81" s="3" t="str">
        <f>VLOOKUP(Y81,Spp!B:L,11,FALSE)</f>
        <v>LC</v>
      </c>
    </row>
    <row r="82" spans="1:61">
      <c r="A82" s="3" t="s">
        <v>1446</v>
      </c>
      <c r="B82" s="3" t="s">
        <v>1447</v>
      </c>
      <c r="C82" s="3" t="s">
        <v>1461</v>
      </c>
      <c r="D82" s="3" t="s">
        <v>1457</v>
      </c>
      <c r="E82" s="3" t="s">
        <v>1453</v>
      </c>
      <c r="H82" s="3" t="s">
        <v>1449</v>
      </c>
      <c r="I82" s="3" t="s">
        <v>1450</v>
      </c>
      <c r="J82" s="46" t="s">
        <v>1451</v>
      </c>
      <c r="K82" s="46">
        <v>1</v>
      </c>
      <c r="L82" s="3">
        <v>50</v>
      </c>
      <c r="M82" s="42">
        <v>44343</v>
      </c>
      <c r="N82" s="3">
        <v>2021</v>
      </c>
      <c r="O82" s="3" t="s">
        <v>1449</v>
      </c>
      <c r="P82" s="42">
        <v>44344</v>
      </c>
      <c r="Q82" s="41">
        <v>9.5</v>
      </c>
      <c r="S82" s="46">
        <v>20</v>
      </c>
      <c r="X82" s="3" t="s">
        <v>1395</v>
      </c>
      <c r="Y82" s="39" t="str">
        <f>VLOOKUP(X82,Spp!A:B,2,FALSE)</f>
        <v>Stegastes arcifrons</v>
      </c>
      <c r="Z82" s="40">
        <f t="shared" si="39"/>
        <v>64</v>
      </c>
      <c r="AA82" s="3">
        <v>4</v>
      </c>
      <c r="AB82" s="3">
        <v>25</v>
      </c>
      <c r="AC82" s="3">
        <v>35</v>
      </c>
      <c r="AU82" s="3">
        <f>VLOOKUP(Y82,Spp!B:C,2,FALSE)</f>
        <v>3.49E-2</v>
      </c>
      <c r="AV82" s="3">
        <f>VLOOKUP(Y82,Spp!B:D,3,FALSE)</f>
        <v>2</v>
      </c>
      <c r="AW82" s="3">
        <f t="shared" si="40"/>
        <v>240.81</v>
      </c>
      <c r="AX82" s="3">
        <f t="shared" si="41"/>
        <v>4.8162000000000003</v>
      </c>
      <c r="AY82" s="3">
        <f t="shared" si="42"/>
        <v>48.162000000000006</v>
      </c>
      <c r="AZ82" s="3">
        <f t="shared" si="43"/>
        <v>4.8162000000000003E-2</v>
      </c>
      <c r="BA82" s="3" t="e">
        <f t="shared" si="44"/>
        <v>#DIV/0!</v>
      </c>
      <c r="BB82" s="3" t="s">
        <v>285</v>
      </c>
      <c r="BC82" s="3">
        <f>VLOOKUP(Y82,Spp!B:H,7,FALSE)</f>
        <v>2.97</v>
      </c>
      <c r="BD82" s="38" t="str">
        <f>VLOOKUP(Y82,GFQuimbayo!B:C,2,FALSE)</f>
        <v>HD</v>
      </c>
      <c r="BE82" s="38" t="str">
        <f>VLOOKUP(BD82,GFQuimbayo!E:F,2,FALSE)</f>
        <v>Detritivores</v>
      </c>
      <c r="BF82" s="38" t="e">
        <f>VLOOKUP(BE82,Taxo!F:G,2,FALSE)</f>
        <v>#N/A</v>
      </c>
      <c r="BG82" s="38" t="e">
        <f>VLOOKUP(BF82,Taxo!G:H,2,FALSE)</f>
        <v>#N/A</v>
      </c>
      <c r="BH82" s="38" t="e">
        <f>VLOOKUP(BG82,Taxo!H:I,2,FALSE)</f>
        <v>#N/A</v>
      </c>
      <c r="BI82" s="3" t="str">
        <f>VLOOKUP(Y82,Spp!B:L,11,FALSE)</f>
        <v>LC</v>
      </c>
    </row>
    <row r="83" spans="1:61">
      <c r="A83" s="3" t="s">
        <v>1446</v>
      </c>
      <c r="B83" s="3" t="s">
        <v>1447</v>
      </c>
      <c r="C83" s="3" t="s">
        <v>1461</v>
      </c>
      <c r="D83" s="3" t="s">
        <v>1457</v>
      </c>
      <c r="E83" s="3" t="s">
        <v>1453</v>
      </c>
      <c r="H83" s="3" t="s">
        <v>1449</v>
      </c>
      <c r="I83" s="3" t="s">
        <v>1450</v>
      </c>
      <c r="J83" s="46" t="s">
        <v>1451</v>
      </c>
      <c r="K83" s="46">
        <v>1</v>
      </c>
      <c r="L83" s="3">
        <v>50</v>
      </c>
      <c r="M83" s="42">
        <v>44343</v>
      </c>
      <c r="N83" s="3">
        <v>2021</v>
      </c>
      <c r="O83" s="3" t="s">
        <v>1449</v>
      </c>
      <c r="P83" s="42">
        <v>44344</v>
      </c>
      <c r="Q83" s="41">
        <v>9.5</v>
      </c>
      <c r="S83" s="46">
        <v>20</v>
      </c>
      <c r="X83" s="3" t="s">
        <v>146</v>
      </c>
      <c r="Y83" s="39" t="str">
        <f>VLOOKUP(X83,Spp!A:B,2,FALSE)</f>
        <v>Scarus rubroviolaceus</v>
      </c>
      <c r="Z83" s="40">
        <f t="shared" si="39"/>
        <v>2</v>
      </c>
      <c r="AD83" s="3">
        <v>1</v>
      </c>
      <c r="AE83" s="3">
        <v>1</v>
      </c>
      <c r="AU83" s="3">
        <f>VLOOKUP(Y83,Spp!B:C,2,FALSE)</f>
        <v>1.3599999999999999E-2</v>
      </c>
      <c r="AV83" s="3">
        <f>VLOOKUP(Y83,Spp!B:D,3,FALSE)</f>
        <v>3.109</v>
      </c>
      <c r="AW83" s="3">
        <f t="shared" si="40"/>
        <v>401.38413344133903</v>
      </c>
      <c r="AX83" s="3">
        <f t="shared" si="41"/>
        <v>8.0276826688267811</v>
      </c>
      <c r="AY83" s="3">
        <f t="shared" si="42"/>
        <v>80.276826688267818</v>
      </c>
      <c r="AZ83" s="3">
        <f t="shared" si="43"/>
        <v>8.0276826688267813E-2</v>
      </c>
      <c r="BA83" s="3" t="e">
        <f t="shared" si="44"/>
        <v>#DIV/0!</v>
      </c>
      <c r="BB83" s="3" t="s">
        <v>285</v>
      </c>
      <c r="BC83" s="3">
        <f>VLOOKUP(Y83,Spp!B:H,7,FALSE)</f>
        <v>2</v>
      </c>
      <c r="BD83" s="38" t="str">
        <f>VLOOKUP(Y83,GFQuimbayo!B:C,2,FALSE)</f>
        <v>HM</v>
      </c>
      <c r="BE83" s="38" t="str">
        <f>VLOOKUP(BD83,GFQuimbayo!E:F,2,FALSE)</f>
        <v>Macroalgae feeders</v>
      </c>
      <c r="BF83" s="38" t="e">
        <f>VLOOKUP(BE83,Taxo!F:G,2,FALSE)</f>
        <v>#N/A</v>
      </c>
      <c r="BG83" s="38" t="e">
        <f>VLOOKUP(BF83,Taxo!G:H,2,FALSE)</f>
        <v>#N/A</v>
      </c>
      <c r="BH83" s="38" t="e">
        <f>VLOOKUP(BG83,Taxo!H:I,2,FALSE)</f>
        <v>#N/A</v>
      </c>
      <c r="BI83" s="3" t="str">
        <f>VLOOKUP(Y83,Spp!B:L,11,FALSE)</f>
        <v>LC</v>
      </c>
    </row>
    <row r="84" spans="1:61">
      <c r="A84" s="3" t="s">
        <v>1446</v>
      </c>
      <c r="B84" s="3" t="s">
        <v>1447</v>
      </c>
      <c r="C84" s="3" t="s">
        <v>1461</v>
      </c>
      <c r="D84" s="3" t="s">
        <v>1457</v>
      </c>
      <c r="E84" s="3" t="s">
        <v>1453</v>
      </c>
      <c r="H84" s="3" t="s">
        <v>1449</v>
      </c>
      <c r="I84" s="3" t="s">
        <v>1450</v>
      </c>
      <c r="J84" s="46" t="s">
        <v>1451</v>
      </c>
      <c r="K84" s="46">
        <v>1</v>
      </c>
      <c r="L84" s="3">
        <v>50</v>
      </c>
      <c r="M84" s="42">
        <v>44343</v>
      </c>
      <c r="N84" s="3">
        <v>2021</v>
      </c>
      <c r="O84" s="3" t="s">
        <v>1449</v>
      </c>
      <c r="P84" s="42">
        <v>44344</v>
      </c>
      <c r="Q84" s="41">
        <v>9.5</v>
      </c>
      <c r="S84" s="46">
        <v>20</v>
      </c>
      <c r="X84" s="3" t="s">
        <v>869</v>
      </c>
      <c r="Y84" s="39" t="str">
        <f>VLOOKUP(X84,Spp!A:B,2,FALSE)</f>
        <v>Ctenochaetus marginatus</v>
      </c>
      <c r="Z84" s="40">
        <f t="shared" si="39"/>
        <v>2</v>
      </c>
      <c r="AE84" s="3">
        <v>2</v>
      </c>
      <c r="AU84" s="3">
        <f>VLOOKUP(Y84,Spp!B:C,2,FALSE)</f>
        <v>0.297619048</v>
      </c>
      <c r="AV84" s="3">
        <f>VLOOKUP(Y84,Spp!B:D,3,FALSE)</f>
        <v>3.0395136780000001</v>
      </c>
      <c r="AW84" s="3">
        <f t="shared" si="40"/>
        <v>10562.056739938667</v>
      </c>
      <c r="AX84" s="3">
        <f t="shared" si="41"/>
        <v>211.24113479877334</v>
      </c>
      <c r="AY84" s="3">
        <f t="shared" si="42"/>
        <v>2112.4113479877333</v>
      </c>
      <c r="AZ84" s="3">
        <f t="shared" si="43"/>
        <v>2.1124113479877331</v>
      </c>
      <c r="BA84" s="3" t="e">
        <f t="shared" si="44"/>
        <v>#DIV/0!</v>
      </c>
      <c r="BB84" s="3" t="s">
        <v>285</v>
      </c>
      <c r="BC84" s="3">
        <f>VLOOKUP(Y84,Spp!B:H,7,FALSE)</f>
        <v>2</v>
      </c>
      <c r="BD84" s="38" t="str">
        <f>VLOOKUP(Y84,GFQuimbayo!B:C,2,FALSE)</f>
        <v>HM</v>
      </c>
      <c r="BE84" s="38" t="str">
        <f>VLOOKUP(BD84,GFQuimbayo!E:F,2,FALSE)</f>
        <v>Macroalgae feeders</v>
      </c>
      <c r="BF84" s="38" t="e">
        <f>VLOOKUP(BE84,Taxo!F:G,2,FALSE)</f>
        <v>#N/A</v>
      </c>
      <c r="BG84" s="38" t="e">
        <f>VLOOKUP(BF84,Taxo!G:H,2,FALSE)</f>
        <v>#N/A</v>
      </c>
      <c r="BH84" s="38" t="e">
        <f>VLOOKUP(BG84,Taxo!H:I,2,FALSE)</f>
        <v>#N/A</v>
      </c>
      <c r="BI84" s="3" t="str">
        <f>VLOOKUP(Y84,Spp!B:L,11,FALSE)</f>
        <v>LC</v>
      </c>
    </row>
    <row r="85" spans="1:61">
      <c r="A85" s="3" t="s">
        <v>1446</v>
      </c>
      <c r="B85" s="3" t="s">
        <v>1447</v>
      </c>
      <c r="C85" s="3" t="s">
        <v>1461</v>
      </c>
      <c r="D85" s="3" t="s">
        <v>1457</v>
      </c>
      <c r="E85" s="3" t="s">
        <v>1453</v>
      </c>
      <c r="H85" s="3" t="s">
        <v>1449</v>
      </c>
      <c r="I85" s="3" t="s">
        <v>1450</v>
      </c>
      <c r="J85" s="46" t="s">
        <v>1451</v>
      </c>
      <c r="K85" s="46">
        <v>1</v>
      </c>
      <c r="L85" s="3">
        <v>50</v>
      </c>
      <c r="M85" s="42">
        <v>44343</v>
      </c>
      <c r="N85" s="3">
        <v>2021</v>
      </c>
      <c r="O85" s="3" t="s">
        <v>1449</v>
      </c>
      <c r="P85" s="42">
        <v>44344</v>
      </c>
      <c r="Q85" s="41">
        <v>9.5</v>
      </c>
      <c r="S85" s="46">
        <v>20</v>
      </c>
      <c r="X85" s="3" t="s">
        <v>215</v>
      </c>
      <c r="Y85" s="39" t="str">
        <f>VLOOKUP(X85,Spp!A:B,2,FALSE)</f>
        <v>Epinephelus labriformis</v>
      </c>
      <c r="Z85" s="40">
        <f t="shared" si="39"/>
        <v>1</v>
      </c>
      <c r="AD85" s="3">
        <v>1</v>
      </c>
      <c r="AU85" s="3">
        <f>VLOOKUP(Y85,Spp!B:C,2,FALSE)</f>
        <v>3.4299999999999997E-2</v>
      </c>
      <c r="AV85" s="3">
        <f>VLOOKUP(Y85,Spp!B:D,3,FALSE)</f>
        <v>2.9</v>
      </c>
      <c r="AW85" s="3">
        <f t="shared" si="40"/>
        <v>138.07163295763075</v>
      </c>
      <c r="AX85" s="3">
        <f t="shared" si="41"/>
        <v>2.7614326591526153</v>
      </c>
      <c r="AY85" s="3">
        <f t="shared" si="42"/>
        <v>27.614326591526151</v>
      </c>
      <c r="AZ85" s="3">
        <f t="shared" si="43"/>
        <v>2.7614326591526153E-2</v>
      </c>
      <c r="BA85" s="3" t="e">
        <f t="shared" si="44"/>
        <v>#DIV/0!</v>
      </c>
      <c r="BB85" s="3" t="s">
        <v>285</v>
      </c>
      <c r="BC85" s="3">
        <f>VLOOKUP(Y85,Spp!B:H,7,FALSE)</f>
        <v>4</v>
      </c>
      <c r="BD85" s="38" t="str">
        <f>VLOOKUP(Y85,GFQuimbayo!B:C,2,FALSE)</f>
        <v>PS</v>
      </c>
      <c r="BE85" s="38" t="str">
        <f>VLOOKUP(BD85,GFQuimbayo!E:F,2,FALSE)</f>
        <v>Piscivores</v>
      </c>
      <c r="BF85" s="38" t="e">
        <f>VLOOKUP(BE85,Taxo!F:G,2,FALSE)</f>
        <v>#N/A</v>
      </c>
      <c r="BG85" s="38" t="e">
        <f>VLOOKUP(BF85,Taxo!G:H,2,FALSE)</f>
        <v>#N/A</v>
      </c>
      <c r="BH85" s="38" t="e">
        <f>VLOOKUP(BG85,Taxo!H:I,2,FALSE)</f>
        <v>#N/A</v>
      </c>
      <c r="BI85" s="3" t="str">
        <f>VLOOKUP(Y85,Spp!B:L,11,FALSE)</f>
        <v>LC</v>
      </c>
    </row>
    <row r="86" spans="1:61">
      <c r="A86" s="3" t="s">
        <v>1446</v>
      </c>
      <c r="B86" s="3" t="s">
        <v>1447</v>
      </c>
      <c r="C86" s="3" t="s">
        <v>1461</v>
      </c>
      <c r="D86" s="3" t="s">
        <v>1457</v>
      </c>
      <c r="E86" s="3" t="s">
        <v>1453</v>
      </c>
      <c r="H86" s="3" t="s">
        <v>1449</v>
      </c>
      <c r="I86" s="3" t="s">
        <v>1450</v>
      </c>
      <c r="J86" s="46" t="s">
        <v>1451</v>
      </c>
      <c r="K86" s="46">
        <v>1</v>
      </c>
      <c r="L86" s="3">
        <v>50</v>
      </c>
      <c r="M86" s="42">
        <v>44343</v>
      </c>
      <c r="N86" s="3">
        <v>2021</v>
      </c>
      <c r="O86" s="3" t="s">
        <v>1449</v>
      </c>
      <c r="P86" s="42">
        <v>44344</v>
      </c>
      <c r="Q86" s="41">
        <v>9.5</v>
      </c>
      <c r="S86" s="46">
        <v>20</v>
      </c>
      <c r="X86" s="3" t="s">
        <v>1151</v>
      </c>
      <c r="Y86" s="39" t="str">
        <f>VLOOKUP(X86,Spp!A:B,2,FALSE)</f>
        <v>Melichthys niger</v>
      </c>
      <c r="Z86" s="40">
        <f t="shared" si="39"/>
        <v>2</v>
      </c>
      <c r="AE86" s="3">
        <v>2</v>
      </c>
      <c r="AU86" s="3">
        <f>VLOOKUP(Y86,Spp!B:C,2,FALSE)</f>
        <v>5.7999999999999996E-3</v>
      </c>
      <c r="AV86" s="3">
        <f>VLOOKUP(Y86,Spp!B:D,3,FALSE)</f>
        <v>3.5539999999999998</v>
      </c>
      <c r="AW86" s="3">
        <f t="shared" si="40"/>
        <v>1078.2929854912545</v>
      </c>
      <c r="AX86" s="3">
        <f t="shared" si="41"/>
        <v>21.565859709825091</v>
      </c>
      <c r="AY86" s="3">
        <f t="shared" si="42"/>
        <v>215.65859709825091</v>
      </c>
      <c r="AZ86" s="3">
        <f t="shared" si="43"/>
        <v>0.21565859709825091</v>
      </c>
      <c r="BA86" s="3" t="e">
        <f t="shared" si="44"/>
        <v>#DIV/0!</v>
      </c>
      <c r="BB86" s="3" t="s">
        <v>285</v>
      </c>
      <c r="BC86" s="3">
        <f>VLOOKUP(Y86,Spp!B:H,7,FALSE)</f>
        <v>2.4</v>
      </c>
      <c r="BD86" s="38" t="str">
        <f>VLOOKUP(Y86,GFQuimbayo!B:C,2,FALSE)</f>
        <v>PK</v>
      </c>
      <c r="BE86" s="38" t="str">
        <f>VLOOKUP(BD86,GFQuimbayo!E:F,2,FALSE)</f>
        <v>Planktivores</v>
      </c>
      <c r="BF86" s="38" t="e">
        <f>VLOOKUP(BE86,Taxo!F:G,2,FALSE)</f>
        <v>#N/A</v>
      </c>
      <c r="BG86" s="38" t="e">
        <f>VLOOKUP(BF86,Taxo!G:H,2,FALSE)</f>
        <v>#N/A</v>
      </c>
      <c r="BH86" s="38" t="e">
        <f>VLOOKUP(BG86,Taxo!H:I,2,FALSE)</f>
        <v>#N/A</v>
      </c>
      <c r="BI86" s="3" t="str">
        <f>VLOOKUP(Y86,Spp!B:L,11,FALSE)</f>
        <v>NE</v>
      </c>
    </row>
    <row r="87" spans="1:61">
      <c r="A87" s="3" t="s">
        <v>1446</v>
      </c>
      <c r="B87" s="3" t="s">
        <v>1447</v>
      </c>
      <c r="C87" s="3" t="s">
        <v>1461</v>
      </c>
      <c r="D87" s="3" t="s">
        <v>1457</v>
      </c>
      <c r="E87" s="3" t="s">
        <v>1453</v>
      </c>
      <c r="H87" s="3" t="s">
        <v>1449</v>
      </c>
      <c r="I87" s="3" t="s">
        <v>1450</v>
      </c>
      <c r="J87" s="46" t="s">
        <v>1451</v>
      </c>
      <c r="K87" s="46">
        <v>1</v>
      </c>
      <c r="L87" s="3">
        <v>50</v>
      </c>
      <c r="M87" s="42">
        <v>44343</v>
      </c>
      <c r="N87" s="3">
        <v>2021</v>
      </c>
      <c r="O87" s="3" t="s">
        <v>1449</v>
      </c>
      <c r="P87" s="42">
        <v>44344</v>
      </c>
      <c r="Q87" s="41">
        <v>9.5</v>
      </c>
      <c r="S87" s="46">
        <v>20</v>
      </c>
      <c r="X87" s="3" t="s">
        <v>1384</v>
      </c>
      <c r="Y87" s="39" t="str">
        <f>VLOOKUP(X87,Spp!A:B,2,FALSE)</f>
        <v>Zanclus cornutus</v>
      </c>
      <c r="Z87" s="40">
        <f t="shared" si="39"/>
        <v>1</v>
      </c>
      <c r="AC87" s="3">
        <v>1</v>
      </c>
      <c r="AU87" s="3">
        <f>VLOOKUP(Y87,Spp!B:C,2,FALSE)</f>
        <v>1.47E-2</v>
      </c>
      <c r="AV87" s="3">
        <f>VLOOKUP(Y87,Spp!B:D,3,FALSE)</f>
        <v>3.3698999999999999</v>
      </c>
      <c r="AW87" s="3">
        <f t="shared" si="40"/>
        <v>73.079301486219094</v>
      </c>
      <c r="AX87" s="3">
        <f t="shared" si="41"/>
        <v>1.4615860297243819</v>
      </c>
      <c r="AY87" s="3">
        <f t="shared" si="42"/>
        <v>14.615860297243819</v>
      </c>
      <c r="AZ87" s="3">
        <f t="shared" si="43"/>
        <v>1.4615860297243818E-2</v>
      </c>
      <c r="BA87" s="3" t="e">
        <f t="shared" si="44"/>
        <v>#DIV/0!</v>
      </c>
      <c r="BB87" s="3" t="s">
        <v>285</v>
      </c>
      <c r="BC87" s="3">
        <f>VLOOKUP(Y87,Spp!B:H,7,FALSE)</f>
        <v>2.9</v>
      </c>
      <c r="BD87" s="38" t="str">
        <f>VLOOKUP(Y87,GFQuimbayo!B:C,2,FALSE)</f>
        <v>OM</v>
      </c>
      <c r="BE87" s="38" t="str">
        <f>VLOOKUP(BD87,GFQuimbayo!E:F,2,FALSE)</f>
        <v>Omnivores</v>
      </c>
      <c r="BF87" s="38" t="e">
        <f>VLOOKUP(BE87,Taxo!F:G,2,FALSE)</f>
        <v>#N/A</v>
      </c>
      <c r="BG87" s="38" t="e">
        <f>VLOOKUP(BF87,Taxo!G:H,2,FALSE)</f>
        <v>#N/A</v>
      </c>
      <c r="BH87" s="38" t="e">
        <f>VLOOKUP(BG87,Taxo!H:I,2,FALSE)</f>
        <v>#N/A</v>
      </c>
      <c r="BI87" s="3" t="str">
        <f>VLOOKUP(Y87,Spp!B:L,11,FALSE)</f>
        <v>NE</v>
      </c>
    </row>
    <row r="88" spans="1:61">
      <c r="A88" s="3" t="s">
        <v>1446</v>
      </c>
      <c r="B88" s="3" t="s">
        <v>1447</v>
      </c>
      <c r="C88" s="3" t="s">
        <v>1461</v>
      </c>
      <c r="D88" s="3" t="s">
        <v>1457</v>
      </c>
      <c r="E88" s="3" t="s">
        <v>1453</v>
      </c>
      <c r="H88" s="3" t="s">
        <v>1449</v>
      </c>
      <c r="I88" s="3" t="s">
        <v>1450</v>
      </c>
      <c r="J88" s="46" t="s">
        <v>1451</v>
      </c>
      <c r="K88" s="46">
        <v>1</v>
      </c>
      <c r="L88" s="3">
        <v>50</v>
      </c>
      <c r="M88" s="42">
        <v>44343</v>
      </c>
      <c r="N88" s="3">
        <v>2021</v>
      </c>
      <c r="O88" s="3" t="s">
        <v>1449</v>
      </c>
      <c r="P88" s="42">
        <v>44344</v>
      </c>
      <c r="Q88" s="41">
        <v>9.5</v>
      </c>
      <c r="S88" s="46">
        <v>20</v>
      </c>
      <c r="X88" s="3" t="s">
        <v>1271</v>
      </c>
      <c r="Y88" s="39" t="str">
        <f>VLOOKUP(X88,Spp!A:B,2,FALSE)</f>
        <v>Prionurus laticlavius</v>
      </c>
      <c r="Z88" s="40">
        <f t="shared" si="39"/>
        <v>1</v>
      </c>
      <c r="AE88" s="3">
        <v>1</v>
      </c>
      <c r="AU88" s="3">
        <f>VLOOKUP(Y88,Spp!B:C,2,FALSE)</f>
        <v>0.19800000000000001</v>
      </c>
      <c r="AV88" s="3">
        <f>VLOOKUP(Y88,Spp!B:D,3,FALSE)</f>
        <v>2.504</v>
      </c>
      <c r="AW88" s="3">
        <f t="shared" si="40"/>
        <v>626.76822624524254</v>
      </c>
      <c r="AX88" s="3">
        <f t="shared" si="41"/>
        <v>12.535364524904852</v>
      </c>
      <c r="AY88" s="3">
        <f t="shared" si="42"/>
        <v>125.35364524904851</v>
      </c>
      <c r="AZ88" s="3">
        <f t="shared" si="43"/>
        <v>0.12535364524904852</v>
      </c>
      <c r="BA88" s="3" t="e">
        <f t="shared" si="44"/>
        <v>#DIV/0!</v>
      </c>
      <c r="BB88" s="3" t="s">
        <v>285</v>
      </c>
      <c r="BC88" s="3">
        <f>VLOOKUP(Y88,Spp!B:H,7,FALSE)</f>
        <v>2.7</v>
      </c>
      <c r="BD88" s="38" t="str">
        <f>VLOOKUP(Y88,GFQuimbayo!B:C,2,FALSE)</f>
        <v>HM</v>
      </c>
      <c r="BE88" s="38" t="str">
        <f>VLOOKUP(BD88,GFQuimbayo!E:F,2,FALSE)</f>
        <v>Macroalgae feeders</v>
      </c>
      <c r="BF88" s="38" t="e">
        <f>VLOOKUP(BE88,Taxo!F:G,2,FALSE)</f>
        <v>#N/A</v>
      </c>
      <c r="BG88" s="38" t="e">
        <f>VLOOKUP(BF88,Taxo!G:H,2,FALSE)</f>
        <v>#N/A</v>
      </c>
      <c r="BH88" s="38" t="e">
        <f>VLOOKUP(BG88,Taxo!H:I,2,FALSE)</f>
        <v>#N/A</v>
      </c>
      <c r="BI88" s="3" t="str">
        <f>VLOOKUP(Y88,Spp!B:L,11,FALSE)</f>
        <v>LC</v>
      </c>
    </row>
    <row r="89" spans="1:61">
      <c r="A89" s="3" t="s">
        <v>1446</v>
      </c>
      <c r="B89" s="3" t="s">
        <v>1447</v>
      </c>
      <c r="C89" s="3" t="s">
        <v>1461</v>
      </c>
      <c r="D89" s="3" t="s">
        <v>1457</v>
      </c>
      <c r="E89" s="3" t="s">
        <v>1453</v>
      </c>
      <c r="H89" s="3" t="s">
        <v>1449</v>
      </c>
      <c r="I89" s="3" t="s">
        <v>1450</v>
      </c>
      <c r="J89" s="46" t="s">
        <v>1451</v>
      </c>
      <c r="K89" s="46">
        <v>1</v>
      </c>
      <c r="L89" s="3">
        <v>50</v>
      </c>
      <c r="M89" s="42">
        <v>44343</v>
      </c>
      <c r="N89" s="3">
        <v>2021</v>
      </c>
      <c r="O89" s="3" t="s">
        <v>1449</v>
      </c>
      <c r="P89" s="42">
        <v>44344</v>
      </c>
      <c r="Q89" s="41">
        <v>9.5</v>
      </c>
      <c r="S89" s="46">
        <v>20</v>
      </c>
      <c r="X89" s="3" t="s">
        <v>751</v>
      </c>
      <c r="Y89" s="39" t="str">
        <f>VLOOKUP(X89,Spp!A:B,2,FALSE)</f>
        <v>Arothron meleagris</v>
      </c>
      <c r="Z89" s="40">
        <f t="shared" si="39"/>
        <v>2</v>
      </c>
      <c r="AD89" s="3">
        <v>2</v>
      </c>
      <c r="AU89" s="3">
        <f>VLOOKUP(Y89,Spp!B:C,2,FALSE)</f>
        <v>3.0700000000000002E-2</v>
      </c>
      <c r="AV89" s="3">
        <f>VLOOKUP(Y89,Spp!B:D,3,FALSE)</f>
        <v>2.8498999999999999</v>
      </c>
      <c r="AW89" s="3">
        <f t="shared" si="40"/>
        <v>214.14232129055148</v>
      </c>
      <c r="AX89" s="3">
        <f t="shared" si="41"/>
        <v>4.2828464258110293</v>
      </c>
      <c r="AY89" s="3">
        <f t="shared" si="42"/>
        <v>42.828464258110294</v>
      </c>
      <c r="AZ89" s="3">
        <f t="shared" si="43"/>
        <v>4.2828464258110294E-2</v>
      </c>
      <c r="BA89" s="3" t="e">
        <f t="shared" si="44"/>
        <v>#DIV/0!</v>
      </c>
      <c r="BB89" s="3" t="s">
        <v>285</v>
      </c>
      <c r="BC89" s="3">
        <f>VLOOKUP(Y89,Spp!B:H,7,FALSE)</f>
        <v>3.4</v>
      </c>
      <c r="BD89" s="38" t="str">
        <f>VLOOKUP(Y89,GFQuimbayo!B:C,2,FALSE)</f>
        <v>IN</v>
      </c>
      <c r="BE89" s="38" t="str">
        <f>VLOOKUP(BD89,GFQuimbayo!E:F,2,FALSE)</f>
        <v>Invertebrivores</v>
      </c>
      <c r="BF89" s="38" t="e">
        <f>VLOOKUP(BE89,Taxo!F:G,2,FALSE)</f>
        <v>#N/A</v>
      </c>
      <c r="BG89" s="38" t="e">
        <f>VLOOKUP(BF89,Taxo!G:H,2,FALSE)</f>
        <v>#N/A</v>
      </c>
      <c r="BH89" s="38" t="e">
        <f>VLOOKUP(BG89,Taxo!H:I,2,FALSE)</f>
        <v>#N/A</v>
      </c>
      <c r="BI89" s="3" t="str">
        <f>VLOOKUP(Y89,Spp!B:L,11,FALSE)</f>
        <v>NE</v>
      </c>
    </row>
    <row r="90" spans="1:61">
      <c r="A90" s="3" t="s">
        <v>1446</v>
      </c>
      <c r="B90" s="3" t="s">
        <v>1447</v>
      </c>
      <c r="C90" s="3" t="s">
        <v>1461</v>
      </c>
      <c r="D90" s="3" t="s">
        <v>1457</v>
      </c>
      <c r="E90" s="3" t="s">
        <v>1453</v>
      </c>
      <c r="H90" s="3" t="s">
        <v>1449</v>
      </c>
      <c r="I90" s="3" t="s">
        <v>1450</v>
      </c>
      <c r="J90" s="46" t="s">
        <v>1451</v>
      </c>
      <c r="K90" s="46">
        <v>1</v>
      </c>
      <c r="L90" s="3">
        <v>50</v>
      </c>
      <c r="M90" s="42">
        <v>44343</v>
      </c>
      <c r="N90" s="3">
        <v>2021</v>
      </c>
      <c r="O90" s="3" t="s">
        <v>1449</v>
      </c>
      <c r="P90" s="42">
        <v>44344</v>
      </c>
      <c r="Q90" s="41">
        <v>9.5</v>
      </c>
      <c r="S90" s="46">
        <v>20</v>
      </c>
      <c r="X90" s="3" t="s">
        <v>219</v>
      </c>
      <c r="Y90" s="39" t="str">
        <f>VLOOKUP(X90,Spp!A:B,2,FALSE)</f>
        <v>Paranthias colonus</v>
      </c>
      <c r="Z90" s="40">
        <f t="shared" si="39"/>
        <v>80</v>
      </c>
      <c r="AD90" s="3">
        <v>20</v>
      </c>
      <c r="AE90" s="3">
        <v>60</v>
      </c>
      <c r="AU90" s="3">
        <f>VLOOKUP(Y90,Spp!B:C,2,FALSE)</f>
        <v>1.485E-2</v>
      </c>
      <c r="AV90" s="3">
        <f>VLOOKUP(Y90,Spp!B:D,3,FALSE)</f>
        <v>2.8633299999999999</v>
      </c>
      <c r="AW90" s="3">
        <f t="shared" si="40"/>
        <v>10043.305174127345</v>
      </c>
      <c r="AX90" s="3">
        <f t="shared" si="41"/>
        <v>200.86610348254689</v>
      </c>
      <c r="AY90" s="3">
        <f t="shared" si="42"/>
        <v>2008.661034825469</v>
      </c>
      <c r="AZ90" s="3">
        <f t="shared" si="43"/>
        <v>2.0086610348254688</v>
      </c>
      <c r="BA90" s="3" t="e">
        <f t="shared" si="44"/>
        <v>#DIV/0!</v>
      </c>
      <c r="BB90" s="3" t="s">
        <v>285</v>
      </c>
      <c r="BC90" s="3">
        <f>VLOOKUP(Y90,Spp!B:H,7,FALSE)</f>
        <v>3.8</v>
      </c>
      <c r="BD90" s="38" t="str">
        <f>VLOOKUP(Y90,GFQuimbayo!B:C,2,FALSE)</f>
        <v>PK</v>
      </c>
      <c r="BE90" s="38" t="str">
        <f>VLOOKUP(BD90,GFQuimbayo!E:F,2,FALSE)</f>
        <v>Planktivores</v>
      </c>
      <c r="BF90" s="38" t="e">
        <f>VLOOKUP(BE90,Taxo!F:G,2,FALSE)</f>
        <v>#N/A</v>
      </c>
      <c r="BG90" s="38" t="e">
        <f>VLOOKUP(BF90,Taxo!G:H,2,FALSE)</f>
        <v>#N/A</v>
      </c>
      <c r="BH90" s="38" t="e">
        <f>VLOOKUP(BG90,Taxo!H:I,2,FALSE)</f>
        <v>#N/A</v>
      </c>
      <c r="BI90" s="3" t="str">
        <f>VLOOKUP(Y90,Spp!B:L,11,FALSE)</f>
        <v>LC</v>
      </c>
    </row>
    <row r="91" spans="1:61">
      <c r="A91" s="3" t="s">
        <v>1446</v>
      </c>
      <c r="B91" s="3" t="s">
        <v>1447</v>
      </c>
      <c r="C91" s="3" t="s">
        <v>1461</v>
      </c>
      <c r="D91" s="3" t="s">
        <v>1457</v>
      </c>
      <c r="E91" s="3" t="s">
        <v>1453</v>
      </c>
      <c r="H91" s="3" t="s">
        <v>1449</v>
      </c>
      <c r="I91" s="3" t="s">
        <v>1450</v>
      </c>
      <c r="J91" s="46" t="s">
        <v>1451</v>
      </c>
      <c r="K91" s="46">
        <v>1</v>
      </c>
      <c r="L91" s="3">
        <v>50</v>
      </c>
      <c r="M91" s="42">
        <v>44343</v>
      </c>
      <c r="N91" s="3">
        <v>2021</v>
      </c>
      <c r="O91" s="3" t="s">
        <v>1449</v>
      </c>
      <c r="P91" s="42">
        <v>44344</v>
      </c>
      <c r="Q91" s="41">
        <v>9.5</v>
      </c>
      <c r="S91" s="46">
        <v>20</v>
      </c>
      <c r="X91" s="3" t="s">
        <v>1133</v>
      </c>
      <c r="Y91" s="39" t="str">
        <f>VLOOKUP(X91,Spp!A:B,2,FALSE)</f>
        <v>Lutjanus viridis</v>
      </c>
      <c r="Z91" s="40">
        <f t="shared" si="39"/>
        <v>3</v>
      </c>
      <c r="AD91" s="3">
        <v>3</v>
      </c>
      <c r="AU91" s="3">
        <f>VLOOKUP(Y91,Spp!B:C,2,FALSE)</f>
        <v>1.67E-2</v>
      </c>
      <c r="AV91" s="3">
        <f>VLOOKUP(Y91,Spp!B:D,3,FALSE)</f>
        <v>2.9773000000000001</v>
      </c>
      <c r="AW91" s="3">
        <f t="shared" si="40"/>
        <v>251.61406158067024</v>
      </c>
      <c r="AX91" s="3">
        <f t="shared" si="41"/>
        <v>5.0322812316134051</v>
      </c>
      <c r="AY91" s="3">
        <f t="shared" si="42"/>
        <v>50.322812316134048</v>
      </c>
      <c r="AZ91" s="3">
        <f t="shared" si="43"/>
        <v>5.0322812316134051E-2</v>
      </c>
      <c r="BA91" s="3" t="e">
        <f t="shared" si="44"/>
        <v>#DIV/0!</v>
      </c>
      <c r="BB91" s="3" t="s">
        <v>285</v>
      </c>
      <c r="BC91" s="3">
        <f>VLOOKUP(Y91,Spp!B:H,7,FALSE)</f>
        <v>4.2</v>
      </c>
      <c r="BD91" s="38" t="str">
        <f>VLOOKUP(Y91,GFQuimbayo!B:C,2,FALSE)</f>
        <v>PS</v>
      </c>
      <c r="BE91" s="38" t="str">
        <f>VLOOKUP(BD91,GFQuimbayo!E:F,2,FALSE)</f>
        <v>Piscivores</v>
      </c>
      <c r="BF91" s="38" t="e">
        <f>VLOOKUP(BE91,Taxo!F:G,2,FALSE)</f>
        <v>#N/A</v>
      </c>
      <c r="BG91" s="38" t="e">
        <f>VLOOKUP(BF91,Taxo!G:H,2,FALSE)</f>
        <v>#N/A</v>
      </c>
      <c r="BH91" s="38" t="e">
        <f>VLOOKUP(BG91,Taxo!H:I,2,FALSE)</f>
        <v>#N/A</v>
      </c>
      <c r="BI91" s="3" t="str">
        <f>VLOOKUP(Y91,Spp!B:L,11,FALSE)</f>
        <v>LC</v>
      </c>
    </row>
    <row r="92" spans="1:61">
      <c r="A92" s="3" t="s">
        <v>1446</v>
      </c>
      <c r="B92" s="3" t="s">
        <v>1447</v>
      </c>
      <c r="C92" s="3" t="s">
        <v>1461</v>
      </c>
      <c r="D92" s="3" t="s">
        <v>1457</v>
      </c>
      <c r="E92" s="3" t="s">
        <v>1453</v>
      </c>
      <c r="H92" s="3" t="s">
        <v>1449</v>
      </c>
      <c r="I92" s="3" t="s">
        <v>1450</v>
      </c>
      <c r="J92" s="46" t="s">
        <v>1451</v>
      </c>
      <c r="K92" s="46">
        <v>1</v>
      </c>
      <c r="L92" s="3">
        <v>50</v>
      </c>
      <c r="M92" s="42">
        <v>44343</v>
      </c>
      <c r="N92" s="3">
        <v>2021</v>
      </c>
      <c r="O92" s="3" t="s">
        <v>1449</v>
      </c>
      <c r="P92" s="42">
        <v>44344</v>
      </c>
      <c r="Q92" s="41">
        <v>9.5</v>
      </c>
      <c r="S92" s="46">
        <v>20</v>
      </c>
      <c r="X92" s="3" t="s">
        <v>168</v>
      </c>
      <c r="Y92" s="39" t="str">
        <f>VLOOKUP(X92,Spp!A:B,2,FALSE)</f>
        <v>Thalassoma lucasanum</v>
      </c>
      <c r="Z92" s="40">
        <f t="shared" si="39"/>
        <v>30</v>
      </c>
      <c r="AB92" s="3">
        <v>30</v>
      </c>
      <c r="AU92" s="3">
        <f>VLOOKUP(Y92,Spp!B:C,2,FALSE)</f>
        <v>1.261E-2</v>
      </c>
      <c r="AV92" s="3">
        <f>VLOOKUP(Y92,Spp!B:D,3,FALSE)</f>
        <v>2.8782999999999999</v>
      </c>
      <c r="AW92" s="3">
        <f t="shared" si="40"/>
        <v>124.88928398378518</v>
      </c>
      <c r="AX92" s="3">
        <f t="shared" si="41"/>
        <v>2.4977856796757036</v>
      </c>
      <c r="AY92" s="3">
        <f t="shared" si="42"/>
        <v>24.977856796757038</v>
      </c>
      <c r="AZ92" s="3">
        <f t="shared" si="43"/>
        <v>2.4977856796757038E-2</v>
      </c>
      <c r="BA92" s="3" t="e">
        <f t="shared" si="44"/>
        <v>#DIV/0!</v>
      </c>
      <c r="BB92" s="3" t="s">
        <v>285</v>
      </c>
      <c r="BC92" s="3">
        <f>VLOOKUP(Y92,Spp!B:H,7,FALSE)</f>
        <v>3.5</v>
      </c>
      <c r="BD92" s="38" t="str">
        <f>VLOOKUP(Y92,GFQuimbayo!B:C,2,FALSE)</f>
        <v>IN</v>
      </c>
      <c r="BE92" s="38" t="str">
        <f>VLOOKUP(BD92,GFQuimbayo!E:F,2,FALSE)</f>
        <v>Invertebrivores</v>
      </c>
      <c r="BF92" s="38" t="e">
        <f>VLOOKUP(BE92,Taxo!F:G,2,FALSE)</f>
        <v>#N/A</v>
      </c>
      <c r="BG92" s="38" t="e">
        <f>VLOOKUP(BF92,Taxo!G:H,2,FALSE)</f>
        <v>#N/A</v>
      </c>
      <c r="BH92" s="38" t="e">
        <f>VLOOKUP(BG92,Taxo!H:I,2,FALSE)</f>
        <v>#N/A</v>
      </c>
      <c r="BI92" s="3" t="str">
        <f>VLOOKUP(Y92,Spp!B:L,11,FALSE)</f>
        <v>LC</v>
      </c>
    </row>
    <row r="93" spans="1:61">
      <c r="A93" s="3" t="s">
        <v>1446</v>
      </c>
      <c r="B93" s="3" t="s">
        <v>1447</v>
      </c>
      <c r="C93" s="3" t="s">
        <v>1461</v>
      </c>
      <c r="D93" s="3" t="s">
        <v>1457</v>
      </c>
      <c r="E93" s="3" t="s">
        <v>1453</v>
      </c>
      <c r="H93" s="3" t="s">
        <v>1449</v>
      </c>
      <c r="I93" s="3" t="s">
        <v>1450</v>
      </c>
      <c r="J93" s="46" t="s">
        <v>1451</v>
      </c>
      <c r="K93" s="46">
        <v>2</v>
      </c>
      <c r="L93" s="3">
        <v>50</v>
      </c>
      <c r="M93" s="42">
        <v>44343</v>
      </c>
      <c r="N93" s="3">
        <v>2021</v>
      </c>
      <c r="O93" s="3" t="s">
        <v>1449</v>
      </c>
      <c r="P93" s="42">
        <v>44344</v>
      </c>
      <c r="Q93" s="41">
        <v>6.9</v>
      </c>
      <c r="S93" s="46">
        <v>20</v>
      </c>
      <c r="X93" s="3" t="s">
        <v>728</v>
      </c>
      <c r="Y93" s="39" t="str">
        <f>VLOOKUP(X93,Spp!A:B,2,FALSE)</f>
        <v>Apogon atradorsatus</v>
      </c>
      <c r="Z93" s="40">
        <f t="shared" si="39"/>
        <v>13</v>
      </c>
      <c r="AB93" s="3">
        <v>13</v>
      </c>
      <c r="AU93" s="3">
        <f>VLOOKUP(Y93,Spp!B:C,2,FALSE)</f>
        <v>1.41E-2</v>
      </c>
      <c r="AV93" s="3">
        <f>VLOOKUP(Y93,Spp!B:D,3,FALSE)</f>
        <v>3.1286</v>
      </c>
      <c r="AW93" s="3">
        <f t="shared" si="40"/>
        <v>100.20263301817906</v>
      </c>
      <c r="AX93" s="3">
        <f t="shared" si="41"/>
        <v>2.0040526603635813</v>
      </c>
      <c r="AY93" s="3">
        <f t="shared" si="42"/>
        <v>20.040526603635811</v>
      </c>
      <c r="AZ93" s="3">
        <f t="shared" si="43"/>
        <v>2.0040526603635811E-2</v>
      </c>
      <c r="BA93" s="3" t="e">
        <f t="shared" si="44"/>
        <v>#DIV/0!</v>
      </c>
      <c r="BB93" s="3" t="s">
        <v>285</v>
      </c>
      <c r="BC93" s="3">
        <f>VLOOKUP(Y93,Spp!B:H,7,FALSE)</f>
        <v>0</v>
      </c>
      <c r="BD93" s="38" t="str">
        <f>VLOOKUP(Y93,GFQuimbayo!B:C,2,FALSE)</f>
        <v>PK</v>
      </c>
      <c r="BE93" s="38" t="str">
        <f>VLOOKUP(BD93,GFQuimbayo!E:F,2,FALSE)</f>
        <v>Planktivores</v>
      </c>
      <c r="BF93" s="38" t="e">
        <f>VLOOKUP(BE93,Taxo!F:G,2,FALSE)</f>
        <v>#N/A</v>
      </c>
      <c r="BG93" s="38" t="e">
        <f>VLOOKUP(BF93,Taxo!G:H,2,FALSE)</f>
        <v>#N/A</v>
      </c>
      <c r="BH93" s="38" t="e">
        <f>VLOOKUP(BG93,Taxo!H:I,2,FALSE)</f>
        <v>#N/A</v>
      </c>
      <c r="BI93" s="3" t="str">
        <f>VLOOKUP(Y93,Spp!B:L,11,FALSE)</f>
        <v>LC</v>
      </c>
    </row>
    <row r="94" spans="1:61">
      <c r="A94" s="3" t="s">
        <v>1446</v>
      </c>
      <c r="B94" s="3" t="s">
        <v>1447</v>
      </c>
      <c r="C94" s="3" t="s">
        <v>1461</v>
      </c>
      <c r="D94" s="3" t="s">
        <v>1457</v>
      </c>
      <c r="E94" s="3" t="s">
        <v>1453</v>
      </c>
      <c r="H94" s="3" t="s">
        <v>1449</v>
      </c>
      <c r="I94" s="3" t="s">
        <v>1450</v>
      </c>
      <c r="J94" s="46" t="s">
        <v>1451</v>
      </c>
      <c r="K94" s="46">
        <v>2</v>
      </c>
      <c r="L94" s="3">
        <v>50</v>
      </c>
      <c r="M94" s="42">
        <v>44343</v>
      </c>
      <c r="N94" s="3">
        <v>2021</v>
      </c>
      <c r="O94" s="3" t="s">
        <v>1449</v>
      </c>
      <c r="P94" s="42">
        <v>44344</v>
      </c>
      <c r="Q94" s="41">
        <v>6.9</v>
      </c>
      <c r="S94" s="46">
        <v>20</v>
      </c>
      <c r="X94" s="3" t="s">
        <v>146</v>
      </c>
      <c r="Y94" s="39" t="str">
        <f>VLOOKUP(X94,Spp!A:B,2,FALSE)</f>
        <v>Scarus rubroviolaceus</v>
      </c>
      <c r="Z94" s="40">
        <f t="shared" si="39"/>
        <v>4</v>
      </c>
      <c r="AD94" s="3">
        <v>2</v>
      </c>
      <c r="AE94" s="3">
        <v>1</v>
      </c>
      <c r="AF94" s="3">
        <v>1</v>
      </c>
      <c r="AU94" s="3">
        <f>VLOOKUP(Y94,Spp!B:C,2,FALSE)</f>
        <v>1.3599999999999999E-2</v>
      </c>
      <c r="AV94" s="3">
        <f>VLOOKUP(Y94,Spp!B:D,3,FALSE)</f>
        <v>3.109</v>
      </c>
      <c r="AW94" s="3">
        <f t="shared" si="40"/>
        <v>1360.0631503907778</v>
      </c>
      <c r="AX94" s="3">
        <f t="shared" si="41"/>
        <v>27.201263007815555</v>
      </c>
      <c r="AY94" s="3">
        <f t="shared" si="42"/>
        <v>272.01263007815555</v>
      </c>
      <c r="AZ94" s="3">
        <f t="shared" si="43"/>
        <v>0.27201263007815557</v>
      </c>
      <c r="BA94" s="3" t="e">
        <f t="shared" si="44"/>
        <v>#DIV/0!</v>
      </c>
      <c r="BB94" s="3" t="s">
        <v>285</v>
      </c>
      <c r="BC94" s="3">
        <f>VLOOKUP(Y94,Spp!B:H,7,FALSE)</f>
        <v>2</v>
      </c>
      <c r="BD94" s="38" t="str">
        <f>VLOOKUP(Y94,GFQuimbayo!B:C,2,FALSE)</f>
        <v>HM</v>
      </c>
      <c r="BE94" s="38" t="str">
        <f>VLOOKUP(BD94,GFQuimbayo!E:F,2,FALSE)</f>
        <v>Macroalgae feeders</v>
      </c>
      <c r="BF94" s="38" t="e">
        <f>VLOOKUP(BE94,Taxo!F:G,2,FALSE)</f>
        <v>#N/A</v>
      </c>
      <c r="BG94" s="38" t="e">
        <f>VLOOKUP(BF94,Taxo!G:H,2,FALSE)</f>
        <v>#N/A</v>
      </c>
      <c r="BH94" s="38" t="e">
        <f>VLOOKUP(BG94,Taxo!H:I,2,FALSE)</f>
        <v>#N/A</v>
      </c>
      <c r="BI94" s="3" t="str">
        <f>VLOOKUP(Y94,Spp!B:L,11,FALSE)</f>
        <v>LC</v>
      </c>
    </row>
    <row r="95" spans="1:61">
      <c r="A95" s="3" t="s">
        <v>1446</v>
      </c>
      <c r="B95" s="3" t="s">
        <v>1447</v>
      </c>
      <c r="C95" s="3" t="s">
        <v>1461</v>
      </c>
      <c r="D95" s="3" t="s">
        <v>1457</v>
      </c>
      <c r="E95" s="3" t="s">
        <v>1453</v>
      </c>
      <c r="H95" s="3" t="s">
        <v>1449</v>
      </c>
      <c r="I95" s="3" t="s">
        <v>1450</v>
      </c>
      <c r="J95" s="46" t="s">
        <v>1451</v>
      </c>
      <c r="K95" s="46">
        <v>2</v>
      </c>
      <c r="L95" s="3">
        <v>50</v>
      </c>
      <c r="M95" s="42">
        <v>44343</v>
      </c>
      <c r="N95" s="3">
        <v>2021</v>
      </c>
      <c r="O95" s="3" t="s">
        <v>1449</v>
      </c>
      <c r="P95" s="42">
        <v>44344</v>
      </c>
      <c r="Q95" s="41">
        <v>6.9</v>
      </c>
      <c r="S95" s="46">
        <v>20</v>
      </c>
      <c r="X95" s="3" t="s">
        <v>1395</v>
      </c>
      <c r="Y95" s="39" t="str">
        <f>VLOOKUP(X95,Spp!A:B,2,FALSE)</f>
        <v>Stegastes arcifrons</v>
      </c>
      <c r="Z95" s="40">
        <f t="shared" si="39"/>
        <v>25</v>
      </c>
      <c r="AB95" s="3">
        <v>5</v>
      </c>
      <c r="AC95" s="3">
        <v>20</v>
      </c>
      <c r="AU95" s="3">
        <f>VLOOKUP(Y95,Spp!B:C,2,FALSE)</f>
        <v>3.49E-2</v>
      </c>
      <c r="AV95" s="3">
        <f>VLOOKUP(Y95,Spp!B:D,3,FALSE)</f>
        <v>2</v>
      </c>
      <c r="AW95" s="3">
        <f t="shared" si="40"/>
        <v>118.878125</v>
      </c>
      <c r="AX95" s="3">
        <f t="shared" si="41"/>
        <v>2.3775624999999998</v>
      </c>
      <c r="AY95" s="3">
        <f t="shared" si="42"/>
        <v>23.775624999999998</v>
      </c>
      <c r="AZ95" s="3">
        <f t="shared" si="43"/>
        <v>2.3775624999999998E-2</v>
      </c>
      <c r="BA95" s="3" t="e">
        <f t="shared" si="44"/>
        <v>#DIV/0!</v>
      </c>
      <c r="BB95" s="3" t="s">
        <v>285</v>
      </c>
      <c r="BC95" s="3">
        <f>VLOOKUP(Y95,Spp!B:H,7,FALSE)</f>
        <v>2.97</v>
      </c>
      <c r="BD95" s="38" t="str">
        <f>VLOOKUP(Y95,GFQuimbayo!B:C,2,FALSE)</f>
        <v>HD</v>
      </c>
      <c r="BE95" s="38" t="str">
        <f>VLOOKUP(BD95,GFQuimbayo!E:F,2,FALSE)</f>
        <v>Detritivores</v>
      </c>
      <c r="BF95" s="38" t="e">
        <f>VLOOKUP(BE95,Taxo!F:G,2,FALSE)</f>
        <v>#N/A</v>
      </c>
      <c r="BG95" s="38" t="e">
        <f>VLOOKUP(BF95,Taxo!G:H,2,FALSE)</f>
        <v>#N/A</v>
      </c>
      <c r="BH95" s="38" t="e">
        <f>VLOOKUP(BG95,Taxo!H:I,2,FALSE)</f>
        <v>#N/A</v>
      </c>
      <c r="BI95" s="3" t="str">
        <f>VLOOKUP(Y95,Spp!B:L,11,FALSE)</f>
        <v>LC</v>
      </c>
    </row>
    <row r="96" spans="1:61">
      <c r="A96" s="3" t="s">
        <v>1446</v>
      </c>
      <c r="B96" s="3" t="s">
        <v>1447</v>
      </c>
      <c r="C96" s="3" t="s">
        <v>1461</v>
      </c>
      <c r="D96" s="3" t="s">
        <v>1457</v>
      </c>
      <c r="E96" s="3" t="s">
        <v>1453</v>
      </c>
      <c r="H96" s="3" t="s">
        <v>1449</v>
      </c>
      <c r="I96" s="3" t="s">
        <v>1450</v>
      </c>
      <c r="J96" s="46" t="s">
        <v>1451</v>
      </c>
      <c r="K96" s="46">
        <v>2</v>
      </c>
      <c r="L96" s="3">
        <v>50</v>
      </c>
      <c r="M96" s="42">
        <v>44343</v>
      </c>
      <c r="N96" s="3">
        <v>2021</v>
      </c>
      <c r="O96" s="3" t="s">
        <v>1449</v>
      </c>
      <c r="P96" s="42">
        <v>44344</v>
      </c>
      <c r="Q96" s="41">
        <v>6.9</v>
      </c>
      <c r="S96" s="46">
        <v>20</v>
      </c>
      <c r="X96" s="3" t="s">
        <v>168</v>
      </c>
      <c r="Y96" s="39" t="str">
        <f>VLOOKUP(X96,Spp!A:B,2,FALSE)</f>
        <v>Thalassoma lucasanum</v>
      </c>
      <c r="Z96" s="40">
        <f t="shared" si="39"/>
        <v>190</v>
      </c>
      <c r="AA96" s="3">
        <v>150</v>
      </c>
      <c r="AB96" s="3">
        <v>40</v>
      </c>
      <c r="AU96" s="3">
        <f>VLOOKUP(Y96,Spp!B:C,2,FALSE)</f>
        <v>1.261E-2</v>
      </c>
      <c r="AV96" s="3">
        <f>VLOOKUP(Y96,Spp!B:D,3,FALSE)</f>
        <v>2.8782999999999999</v>
      </c>
      <c r="AW96" s="3">
        <f t="shared" si="40"/>
        <v>192.95512623338831</v>
      </c>
      <c r="AX96" s="3">
        <f t="shared" si="41"/>
        <v>3.8591025246677662</v>
      </c>
      <c r="AY96" s="3">
        <f t="shared" si="42"/>
        <v>38.59102524667766</v>
      </c>
      <c r="AZ96" s="3">
        <f t="shared" si="43"/>
        <v>3.8591025246677658E-2</v>
      </c>
      <c r="BA96" s="3" t="e">
        <f t="shared" si="44"/>
        <v>#DIV/0!</v>
      </c>
      <c r="BB96" s="3" t="s">
        <v>285</v>
      </c>
      <c r="BC96" s="3">
        <f>VLOOKUP(Y96,Spp!B:H,7,FALSE)</f>
        <v>3.5</v>
      </c>
      <c r="BD96" s="38" t="str">
        <f>VLOOKUP(Y96,GFQuimbayo!B:C,2,FALSE)</f>
        <v>IN</v>
      </c>
      <c r="BE96" s="38" t="str">
        <f>VLOOKUP(BD96,GFQuimbayo!E:F,2,FALSE)</f>
        <v>Invertebrivores</v>
      </c>
      <c r="BF96" s="38" t="e">
        <f>VLOOKUP(BE96,Taxo!F:G,2,FALSE)</f>
        <v>#N/A</v>
      </c>
      <c r="BG96" s="38" t="e">
        <f>VLOOKUP(BF96,Taxo!G:H,2,FALSE)</f>
        <v>#N/A</v>
      </c>
      <c r="BH96" s="38" t="e">
        <f>VLOOKUP(BG96,Taxo!H:I,2,FALSE)</f>
        <v>#N/A</v>
      </c>
      <c r="BI96" s="3" t="str">
        <f>VLOOKUP(Y96,Spp!B:L,11,FALSE)</f>
        <v>LC</v>
      </c>
    </row>
    <row r="97" spans="1:61">
      <c r="A97" s="3" t="s">
        <v>1446</v>
      </c>
      <c r="B97" s="3" t="s">
        <v>1447</v>
      </c>
      <c r="C97" s="3" t="s">
        <v>1461</v>
      </c>
      <c r="D97" s="3" t="s">
        <v>1457</v>
      </c>
      <c r="E97" s="3" t="s">
        <v>1453</v>
      </c>
      <c r="H97" s="3" t="s">
        <v>1449</v>
      </c>
      <c r="I97" s="3" t="s">
        <v>1450</v>
      </c>
      <c r="J97" s="46" t="s">
        <v>1451</v>
      </c>
      <c r="K97" s="46">
        <v>2</v>
      </c>
      <c r="L97" s="3">
        <v>50</v>
      </c>
      <c r="M97" s="42">
        <v>44343</v>
      </c>
      <c r="N97" s="3">
        <v>2021</v>
      </c>
      <c r="O97" s="3" t="s">
        <v>1449</v>
      </c>
      <c r="P97" s="42">
        <v>44344</v>
      </c>
      <c r="Q97" s="41">
        <v>6.9</v>
      </c>
      <c r="S97" s="46">
        <v>20</v>
      </c>
      <c r="X97" s="3" t="s">
        <v>217</v>
      </c>
      <c r="Y97" s="39" t="str">
        <f>VLOOKUP(X97,Spp!A:B,2,FALSE)</f>
        <v>Myripristis berndti</v>
      </c>
      <c r="Z97" s="40">
        <f t="shared" si="39"/>
        <v>12</v>
      </c>
      <c r="AD97" s="3">
        <v>12</v>
      </c>
      <c r="AU97" s="3">
        <f>VLOOKUP(Y97,Spp!B:C,2,FALSE)</f>
        <v>2.4E-2</v>
      </c>
      <c r="AV97" s="3">
        <f>VLOOKUP(Y97,Spp!B:D,3,FALSE)</f>
        <v>3.02</v>
      </c>
      <c r="AW97" s="3">
        <f t="shared" si="40"/>
        <v>1634.4340253871705</v>
      </c>
      <c r="AX97" s="3">
        <f t="shared" si="41"/>
        <v>32.688680507743413</v>
      </c>
      <c r="AY97" s="3">
        <f t="shared" si="42"/>
        <v>326.88680507743413</v>
      </c>
      <c r="AZ97" s="3">
        <f t="shared" si="43"/>
        <v>0.32688680507743412</v>
      </c>
      <c r="BA97" s="3" t="e">
        <f t="shared" si="44"/>
        <v>#DIV/0!</v>
      </c>
      <c r="BB97" s="3" t="s">
        <v>285</v>
      </c>
      <c r="BC97" s="3">
        <f>VLOOKUP(Y97,Spp!B:H,7,FALSE)</f>
        <v>3.7</v>
      </c>
      <c r="BD97" s="38" t="str">
        <f>VLOOKUP(Y97,GFQuimbayo!B:C,2,FALSE)</f>
        <v>PK</v>
      </c>
      <c r="BE97" s="38" t="str">
        <f>VLOOKUP(BD97,GFQuimbayo!E:F,2,FALSE)</f>
        <v>Planktivores</v>
      </c>
      <c r="BF97" s="38" t="e">
        <f>VLOOKUP(BE97,Taxo!F:G,2,FALSE)</f>
        <v>#N/A</v>
      </c>
      <c r="BG97" s="38" t="e">
        <f>VLOOKUP(BF97,Taxo!G:H,2,FALSE)</f>
        <v>#N/A</v>
      </c>
      <c r="BH97" s="38" t="e">
        <f>VLOOKUP(BG97,Taxo!H:I,2,FALSE)</f>
        <v>#N/A</v>
      </c>
      <c r="BI97" s="3" t="str">
        <f>VLOOKUP(Y97,Spp!B:L,11,FALSE)</f>
        <v>NE</v>
      </c>
    </row>
    <row r="98" spans="1:61">
      <c r="A98" s="3" t="s">
        <v>1446</v>
      </c>
      <c r="B98" s="3" t="s">
        <v>1447</v>
      </c>
      <c r="C98" s="3" t="s">
        <v>1461</v>
      </c>
      <c r="D98" s="3" t="s">
        <v>1457</v>
      </c>
      <c r="E98" s="3" t="s">
        <v>1453</v>
      </c>
      <c r="H98" s="3" t="s">
        <v>1449</v>
      </c>
      <c r="I98" s="3" t="s">
        <v>1450</v>
      </c>
      <c r="J98" s="46" t="s">
        <v>1451</v>
      </c>
      <c r="K98" s="46">
        <v>2</v>
      </c>
      <c r="L98" s="3">
        <v>50</v>
      </c>
      <c r="M98" s="42">
        <v>44343</v>
      </c>
      <c r="N98" s="3">
        <v>2021</v>
      </c>
      <c r="O98" s="3" t="s">
        <v>1449</v>
      </c>
      <c r="P98" s="42">
        <v>44344</v>
      </c>
      <c r="Q98" s="41">
        <v>6.9</v>
      </c>
      <c r="S98" s="46">
        <v>20</v>
      </c>
      <c r="X98" s="3" t="s">
        <v>177</v>
      </c>
      <c r="Y98" s="39" t="str">
        <f>VLOOKUP(X98,Spp!A:B,2,FALSE)</f>
        <v>Sargocentron suborbitalis</v>
      </c>
      <c r="Z98" s="40">
        <f t="shared" si="39"/>
        <v>1</v>
      </c>
      <c r="AD98" s="3">
        <v>1</v>
      </c>
      <c r="AU98" s="3">
        <f>VLOOKUP(Y98,Spp!B:C,2,FALSE)</f>
        <v>2.3199999999999998E-2</v>
      </c>
      <c r="AV98" s="3">
        <f>VLOOKUP(Y98,Spp!B:D,3,FALSE)</f>
        <v>2.9554</v>
      </c>
      <c r="AW98" s="3">
        <f t="shared" si="40"/>
        <v>109.43661062070197</v>
      </c>
      <c r="AX98" s="3">
        <f t="shared" si="41"/>
        <v>2.1887322124140396</v>
      </c>
      <c r="AY98" s="3">
        <f t="shared" si="42"/>
        <v>21.887322124140397</v>
      </c>
      <c r="AZ98" s="3">
        <f t="shared" si="43"/>
        <v>2.1887322124140397E-2</v>
      </c>
      <c r="BA98" s="3" t="e">
        <f t="shared" si="44"/>
        <v>#DIV/0!</v>
      </c>
      <c r="BB98" s="3" t="s">
        <v>285</v>
      </c>
      <c r="BC98" s="3">
        <f>VLOOKUP(Y98,Spp!B:H,7,FALSE)</f>
        <v>3.5</v>
      </c>
      <c r="BD98" s="38" t="str">
        <f>VLOOKUP(Y98,GFQuimbayo!B:C,2,FALSE)</f>
        <v>IN</v>
      </c>
      <c r="BE98" s="38" t="str">
        <f>VLOOKUP(BD98,GFQuimbayo!E:F,2,FALSE)</f>
        <v>Invertebrivores</v>
      </c>
      <c r="BF98" s="38" t="e">
        <f>VLOOKUP(BE98,Taxo!F:G,2,FALSE)</f>
        <v>#N/A</v>
      </c>
      <c r="BG98" s="38" t="e">
        <f>VLOOKUP(BF98,Taxo!G:H,2,FALSE)</f>
        <v>#N/A</v>
      </c>
      <c r="BH98" s="38" t="e">
        <f>VLOOKUP(BG98,Taxo!H:I,2,FALSE)</f>
        <v>#N/A</v>
      </c>
      <c r="BI98" s="3" t="str">
        <f>VLOOKUP(Y98,Spp!B:L,11,FALSE)</f>
        <v>LC</v>
      </c>
    </row>
    <row r="99" spans="1:61">
      <c r="A99" s="3" t="s">
        <v>1446</v>
      </c>
      <c r="B99" s="3" t="s">
        <v>1447</v>
      </c>
      <c r="C99" s="3" t="s">
        <v>1461</v>
      </c>
      <c r="D99" s="3" t="s">
        <v>1457</v>
      </c>
      <c r="E99" s="3" t="s">
        <v>1453</v>
      </c>
      <c r="H99" s="3" t="s">
        <v>1449</v>
      </c>
      <c r="I99" s="3" t="s">
        <v>1450</v>
      </c>
      <c r="J99" s="46" t="s">
        <v>1451</v>
      </c>
      <c r="K99" s="46">
        <v>2</v>
      </c>
      <c r="L99" s="3">
        <v>50</v>
      </c>
      <c r="M99" s="42">
        <v>44343</v>
      </c>
      <c r="N99" s="3">
        <v>2021</v>
      </c>
      <c r="O99" s="3" t="s">
        <v>1449</v>
      </c>
      <c r="P99" s="42">
        <v>44344</v>
      </c>
      <c r="Q99" s="41">
        <v>6.9</v>
      </c>
      <c r="S99" s="46">
        <v>20</v>
      </c>
      <c r="X99" s="3" t="s">
        <v>219</v>
      </c>
      <c r="Y99" s="39" t="str">
        <f>VLOOKUP(X99,Spp!A:B,2,FALSE)</f>
        <v>Paranthias colonus</v>
      </c>
      <c r="Z99" s="40">
        <f t="shared" si="39"/>
        <v>60</v>
      </c>
      <c r="AD99" s="3">
        <v>60</v>
      </c>
      <c r="AU99" s="3">
        <f>VLOOKUP(Y99,Spp!B:C,2,FALSE)</f>
        <v>1.485E-2</v>
      </c>
      <c r="AV99" s="3">
        <f>VLOOKUP(Y99,Spp!B:D,3,FALSE)</f>
        <v>2.8633299999999999</v>
      </c>
      <c r="AW99" s="3">
        <f t="shared" si="40"/>
        <v>3229.2810195763359</v>
      </c>
      <c r="AX99" s="3">
        <f t="shared" si="41"/>
        <v>64.585620391526717</v>
      </c>
      <c r="AY99" s="3">
        <f t="shared" si="42"/>
        <v>645.8562039152672</v>
      </c>
      <c r="AZ99" s="3">
        <f t="shared" si="43"/>
        <v>0.64585620391526721</v>
      </c>
      <c r="BA99" s="3" t="e">
        <f t="shared" si="44"/>
        <v>#DIV/0!</v>
      </c>
      <c r="BB99" s="3" t="s">
        <v>285</v>
      </c>
      <c r="BC99" s="3">
        <f>VLOOKUP(Y99,Spp!B:H,7,FALSE)</f>
        <v>3.8</v>
      </c>
      <c r="BD99" s="38" t="str">
        <f>VLOOKUP(Y99,GFQuimbayo!B:C,2,FALSE)</f>
        <v>PK</v>
      </c>
      <c r="BE99" s="38" t="str">
        <f>VLOOKUP(BD99,GFQuimbayo!E:F,2,FALSE)</f>
        <v>Planktivores</v>
      </c>
      <c r="BF99" s="38" t="e">
        <f>VLOOKUP(BE99,Taxo!F:G,2,FALSE)</f>
        <v>#N/A</v>
      </c>
      <c r="BG99" s="38" t="e">
        <f>VLOOKUP(BF99,Taxo!G:H,2,FALSE)</f>
        <v>#N/A</v>
      </c>
      <c r="BH99" s="38" t="e">
        <f>VLOOKUP(BG99,Taxo!H:I,2,FALSE)</f>
        <v>#N/A</v>
      </c>
      <c r="BI99" s="3" t="str">
        <f>VLOOKUP(Y99,Spp!B:L,11,FALSE)</f>
        <v>LC</v>
      </c>
    </row>
    <row r="100" spans="1:61">
      <c r="A100" s="3" t="s">
        <v>1446</v>
      </c>
      <c r="B100" s="3" t="s">
        <v>1447</v>
      </c>
      <c r="C100" s="3" t="s">
        <v>1461</v>
      </c>
      <c r="D100" s="3" t="s">
        <v>1457</v>
      </c>
      <c r="E100" s="3" t="s">
        <v>1453</v>
      </c>
      <c r="H100" s="3" t="s">
        <v>1449</v>
      </c>
      <c r="I100" s="3" t="s">
        <v>1450</v>
      </c>
      <c r="J100" s="46" t="s">
        <v>1451</v>
      </c>
      <c r="K100" s="46">
        <v>2</v>
      </c>
      <c r="L100" s="3">
        <v>50</v>
      </c>
      <c r="M100" s="42">
        <v>44343</v>
      </c>
      <c r="N100" s="3">
        <v>2021</v>
      </c>
      <c r="O100" s="3" t="s">
        <v>1449</v>
      </c>
      <c r="P100" s="42">
        <v>44344</v>
      </c>
      <c r="Q100" s="41">
        <v>6.9</v>
      </c>
      <c r="S100" s="46">
        <v>20</v>
      </c>
      <c r="X100" s="3" t="s">
        <v>1133</v>
      </c>
      <c r="Y100" s="39" t="str">
        <f>VLOOKUP(X100,Spp!A:B,2,FALSE)</f>
        <v>Lutjanus viridis</v>
      </c>
      <c r="Z100" s="40">
        <f t="shared" si="39"/>
        <v>5</v>
      </c>
      <c r="AD100" s="3">
        <v>1</v>
      </c>
      <c r="AE100" s="3">
        <v>4</v>
      </c>
      <c r="AU100" s="3">
        <f>VLOOKUP(Y100,Spp!B:C,2,FALSE)</f>
        <v>1.67E-2</v>
      </c>
      <c r="AV100" s="3">
        <f>VLOOKUP(Y100,Spp!B:D,3,FALSE)</f>
        <v>2.9773000000000001</v>
      </c>
      <c r="AW100" s="3">
        <f t="shared" si="40"/>
        <v>1054.0757771376889</v>
      </c>
      <c r="AX100" s="3">
        <f t="shared" si="41"/>
        <v>21.081515542753777</v>
      </c>
      <c r="AY100" s="3">
        <f t="shared" si="42"/>
        <v>210.81515542753777</v>
      </c>
      <c r="AZ100" s="3">
        <f t="shared" si="43"/>
        <v>0.21081515542753779</v>
      </c>
      <c r="BA100" s="3" t="e">
        <f t="shared" si="44"/>
        <v>#DIV/0!</v>
      </c>
      <c r="BB100" s="3" t="s">
        <v>285</v>
      </c>
      <c r="BC100" s="3">
        <f>VLOOKUP(Y100,Spp!B:H,7,FALSE)</f>
        <v>4.2</v>
      </c>
      <c r="BD100" s="38" t="str">
        <f>VLOOKUP(Y100,GFQuimbayo!B:C,2,FALSE)</f>
        <v>PS</v>
      </c>
      <c r="BE100" s="38" t="str">
        <f>VLOOKUP(BD100,GFQuimbayo!E:F,2,FALSE)</f>
        <v>Piscivores</v>
      </c>
      <c r="BF100" s="38" t="e">
        <f>VLOOKUP(BE100,Taxo!F:G,2,FALSE)</f>
        <v>#N/A</v>
      </c>
      <c r="BG100" s="38" t="e">
        <f>VLOOKUP(BF100,Taxo!G:H,2,FALSE)</f>
        <v>#N/A</v>
      </c>
      <c r="BH100" s="38" t="e">
        <f>VLOOKUP(BG100,Taxo!H:I,2,FALSE)</f>
        <v>#N/A</v>
      </c>
      <c r="BI100" s="3" t="str">
        <f>VLOOKUP(Y100,Spp!B:L,11,FALSE)</f>
        <v>LC</v>
      </c>
    </row>
    <row r="101" spans="1:61">
      <c r="A101" s="3" t="s">
        <v>1446</v>
      </c>
      <c r="B101" s="3" t="s">
        <v>1447</v>
      </c>
      <c r="C101" s="3" t="s">
        <v>1461</v>
      </c>
      <c r="D101" s="3" t="s">
        <v>1457</v>
      </c>
      <c r="E101" s="3" t="s">
        <v>1453</v>
      </c>
      <c r="H101" s="3" t="s">
        <v>1449</v>
      </c>
      <c r="I101" s="3" t="s">
        <v>1450</v>
      </c>
      <c r="J101" s="46" t="s">
        <v>1451</v>
      </c>
      <c r="K101" s="46">
        <v>2</v>
      </c>
      <c r="L101" s="3">
        <v>50</v>
      </c>
      <c r="M101" s="42">
        <v>44343</v>
      </c>
      <c r="N101" s="3">
        <v>2021</v>
      </c>
      <c r="O101" s="3" t="s">
        <v>1449</v>
      </c>
      <c r="P101" s="42">
        <v>44344</v>
      </c>
      <c r="Q101" s="41">
        <v>6.9</v>
      </c>
      <c r="S101" s="46">
        <v>20</v>
      </c>
      <c r="X101" s="3" t="s">
        <v>1271</v>
      </c>
      <c r="Y101" s="39" t="str">
        <f>VLOOKUP(X101,Spp!A:B,2,FALSE)</f>
        <v>Prionurus laticlavius</v>
      </c>
      <c r="Z101" s="40">
        <f t="shared" si="39"/>
        <v>1</v>
      </c>
      <c r="AE101" s="3">
        <v>1</v>
      </c>
      <c r="AU101" s="3">
        <f>VLOOKUP(Y101,Spp!B:C,2,FALSE)</f>
        <v>0.19800000000000001</v>
      </c>
      <c r="AV101" s="3">
        <f>VLOOKUP(Y101,Spp!B:D,3,FALSE)</f>
        <v>2.504</v>
      </c>
      <c r="AW101" s="3">
        <f t="shared" si="40"/>
        <v>626.76822624524254</v>
      </c>
      <c r="AX101" s="3">
        <f t="shared" si="41"/>
        <v>12.535364524904852</v>
      </c>
      <c r="AY101" s="3">
        <f t="shared" si="42"/>
        <v>125.35364524904851</v>
      </c>
      <c r="AZ101" s="3">
        <f t="shared" si="43"/>
        <v>0.12535364524904852</v>
      </c>
      <c r="BA101" s="3" t="e">
        <f t="shared" si="44"/>
        <v>#DIV/0!</v>
      </c>
      <c r="BB101" s="3" t="s">
        <v>285</v>
      </c>
      <c r="BC101" s="3">
        <f>VLOOKUP(Y101,Spp!B:H,7,FALSE)</f>
        <v>2.7</v>
      </c>
      <c r="BD101" s="38" t="str">
        <f>VLOOKUP(Y101,GFQuimbayo!B:C,2,FALSE)</f>
        <v>HM</v>
      </c>
      <c r="BE101" s="38" t="str">
        <f>VLOOKUP(BD101,GFQuimbayo!E:F,2,FALSE)</f>
        <v>Macroalgae feeders</v>
      </c>
      <c r="BF101" s="38" t="e">
        <f>VLOOKUP(BE101,Taxo!F:G,2,FALSE)</f>
        <v>#N/A</v>
      </c>
      <c r="BG101" s="38" t="e">
        <f>VLOOKUP(BF101,Taxo!G:H,2,FALSE)</f>
        <v>#N/A</v>
      </c>
      <c r="BH101" s="38" t="e">
        <f>VLOOKUP(BG101,Taxo!H:I,2,FALSE)</f>
        <v>#N/A</v>
      </c>
      <c r="BI101" s="3" t="str">
        <f>VLOOKUP(Y101,Spp!B:L,11,FALSE)</f>
        <v>LC</v>
      </c>
    </row>
    <row r="102" spans="1:61">
      <c r="A102" s="3" t="s">
        <v>1446</v>
      </c>
      <c r="B102" s="3" t="s">
        <v>1447</v>
      </c>
      <c r="C102" s="3" t="s">
        <v>1461</v>
      </c>
      <c r="D102" s="3" t="s">
        <v>1457</v>
      </c>
      <c r="E102" s="3" t="s">
        <v>1453</v>
      </c>
      <c r="H102" s="3" t="s">
        <v>1449</v>
      </c>
      <c r="I102" s="3" t="s">
        <v>1450</v>
      </c>
      <c r="J102" s="46" t="s">
        <v>1451</v>
      </c>
      <c r="K102" s="46">
        <v>2</v>
      </c>
      <c r="L102" s="3">
        <v>50</v>
      </c>
      <c r="M102" s="42">
        <v>44343</v>
      </c>
      <c r="N102" s="3">
        <v>2021</v>
      </c>
      <c r="O102" s="3" t="s">
        <v>1449</v>
      </c>
      <c r="P102" s="42">
        <v>44344</v>
      </c>
      <c r="Q102" s="41">
        <v>6.9</v>
      </c>
      <c r="S102" s="46">
        <v>20</v>
      </c>
      <c r="X102" s="3" t="s">
        <v>160</v>
      </c>
      <c r="Y102" s="39" t="str">
        <f>VLOOKUP(X102,Spp!A:B,2,FALSE)</f>
        <v>Cirrhitichthys oxycephalus</v>
      </c>
      <c r="Z102" s="40">
        <f t="shared" si="39"/>
        <v>5</v>
      </c>
      <c r="AB102" s="3">
        <v>5</v>
      </c>
      <c r="AU102" s="3">
        <f>VLOOKUP(Y102,Spp!B:C,2,FALSE)</f>
        <v>3.32E-2</v>
      </c>
      <c r="AV102" s="3">
        <f>VLOOKUP(Y102,Spp!B:D,3,FALSE)</f>
        <v>3</v>
      </c>
      <c r="AW102" s="3">
        <f t="shared" si="40"/>
        <v>70.03125</v>
      </c>
      <c r="AX102" s="3">
        <f t="shared" si="41"/>
        <v>1.400625</v>
      </c>
      <c r="AY102" s="3">
        <f t="shared" si="42"/>
        <v>14.00625</v>
      </c>
      <c r="AZ102" s="3">
        <f t="shared" si="43"/>
        <v>1.400625E-2</v>
      </c>
      <c r="BA102" s="3" t="e">
        <f t="shared" si="44"/>
        <v>#DIV/0!</v>
      </c>
      <c r="BB102" s="3" t="s">
        <v>285</v>
      </c>
      <c r="BC102" s="3">
        <f>VLOOKUP(Y102,Spp!B:H,7,FALSE)</f>
        <v>3.9</v>
      </c>
      <c r="BD102" s="38" t="str">
        <f>VLOOKUP(Y102,GFQuimbayo!B:C,2,FALSE)</f>
        <v>IN</v>
      </c>
      <c r="BE102" s="38" t="str">
        <f>VLOOKUP(BD102,GFQuimbayo!E:F,2,FALSE)</f>
        <v>Invertebrivores</v>
      </c>
      <c r="BF102" s="38" t="e">
        <f>VLOOKUP(BE102,Taxo!F:G,2,FALSE)</f>
        <v>#N/A</v>
      </c>
      <c r="BG102" s="38" t="e">
        <f>VLOOKUP(BF102,Taxo!G:H,2,FALSE)</f>
        <v>#N/A</v>
      </c>
      <c r="BH102" s="38" t="e">
        <f>VLOOKUP(BG102,Taxo!H:I,2,FALSE)</f>
        <v>#N/A</v>
      </c>
      <c r="BI102" s="3" t="str">
        <f>VLOOKUP(Y102,Spp!B:L,11,FALSE)</f>
        <v>NE</v>
      </c>
    </row>
    <row r="103" spans="1:61">
      <c r="A103" s="3" t="s">
        <v>1446</v>
      </c>
      <c r="B103" s="3" t="s">
        <v>1447</v>
      </c>
      <c r="C103" s="3" t="s">
        <v>1461</v>
      </c>
      <c r="D103" s="3" t="s">
        <v>1457</v>
      </c>
      <c r="E103" s="3" t="s">
        <v>1453</v>
      </c>
      <c r="H103" s="3" t="s">
        <v>1449</v>
      </c>
      <c r="I103" s="3" t="s">
        <v>1450</v>
      </c>
      <c r="J103" s="46" t="s">
        <v>1451</v>
      </c>
      <c r="K103" s="46">
        <v>2</v>
      </c>
      <c r="L103" s="3">
        <v>50</v>
      </c>
      <c r="M103" s="42">
        <v>44343</v>
      </c>
      <c r="N103" s="3">
        <v>2021</v>
      </c>
      <c r="O103" s="3" t="s">
        <v>1449</v>
      </c>
      <c r="P103" s="42">
        <v>44344</v>
      </c>
      <c r="Q103" s="41">
        <v>6.9</v>
      </c>
      <c r="S103" s="46">
        <v>20</v>
      </c>
      <c r="X103" s="3" t="s">
        <v>1384</v>
      </c>
      <c r="Y103" s="39" t="str">
        <f>VLOOKUP(X103,Spp!A:B,2,FALSE)</f>
        <v>Zanclus cornutus</v>
      </c>
      <c r="Z103" s="40">
        <f t="shared" si="39"/>
        <v>2</v>
      </c>
      <c r="AC103" s="3">
        <v>2</v>
      </c>
      <c r="AU103" s="3">
        <f>VLOOKUP(Y103,Spp!B:C,2,FALSE)</f>
        <v>1.47E-2</v>
      </c>
      <c r="AV103" s="3">
        <f>VLOOKUP(Y103,Spp!B:D,3,FALSE)</f>
        <v>3.3698999999999999</v>
      </c>
      <c r="AW103" s="3">
        <f t="shared" si="40"/>
        <v>146.15860297243819</v>
      </c>
      <c r="AX103" s="3">
        <f t="shared" si="41"/>
        <v>2.9231720594487638</v>
      </c>
      <c r="AY103" s="3">
        <f t="shared" si="42"/>
        <v>29.231720594487637</v>
      </c>
      <c r="AZ103" s="3">
        <f t="shared" si="43"/>
        <v>2.9231720594487635E-2</v>
      </c>
      <c r="BA103" s="3" t="e">
        <f t="shared" si="44"/>
        <v>#DIV/0!</v>
      </c>
      <c r="BB103" s="3" t="s">
        <v>285</v>
      </c>
      <c r="BC103" s="3">
        <f>VLOOKUP(Y103,Spp!B:H,7,FALSE)</f>
        <v>2.9</v>
      </c>
      <c r="BD103" s="38" t="str">
        <f>VLOOKUP(Y103,GFQuimbayo!B:C,2,FALSE)</f>
        <v>OM</v>
      </c>
      <c r="BE103" s="38" t="str">
        <f>VLOOKUP(BD103,GFQuimbayo!E:F,2,FALSE)</f>
        <v>Omnivores</v>
      </c>
      <c r="BF103" s="38" t="e">
        <f>VLOOKUP(BE103,Taxo!F:G,2,FALSE)</f>
        <v>#N/A</v>
      </c>
      <c r="BG103" s="38" t="e">
        <f>VLOOKUP(BF103,Taxo!G:H,2,FALSE)</f>
        <v>#N/A</v>
      </c>
      <c r="BH103" s="38" t="e">
        <f>VLOOKUP(BG103,Taxo!H:I,2,FALSE)</f>
        <v>#N/A</v>
      </c>
      <c r="BI103" s="3" t="str">
        <f>VLOOKUP(Y103,Spp!B:L,11,FALSE)</f>
        <v>NE</v>
      </c>
    </row>
    <row r="104" spans="1:61">
      <c r="A104" s="3" t="s">
        <v>1446</v>
      </c>
      <c r="B104" s="3" t="s">
        <v>1447</v>
      </c>
      <c r="C104" s="3" t="s">
        <v>1461</v>
      </c>
      <c r="D104" s="3" t="s">
        <v>1457</v>
      </c>
      <c r="E104" s="3" t="s">
        <v>1453</v>
      </c>
      <c r="H104" s="3" t="s">
        <v>1449</v>
      </c>
      <c r="I104" s="3" t="s">
        <v>1450</v>
      </c>
      <c r="J104" s="46" t="s">
        <v>1451</v>
      </c>
      <c r="K104" s="46">
        <v>2</v>
      </c>
      <c r="L104" s="3">
        <v>50</v>
      </c>
      <c r="M104" s="42">
        <v>44343</v>
      </c>
      <c r="N104" s="3">
        <v>2021</v>
      </c>
      <c r="O104" s="3" t="s">
        <v>1449</v>
      </c>
      <c r="P104" s="42">
        <v>44344</v>
      </c>
      <c r="Q104" s="41">
        <v>6.9</v>
      </c>
      <c r="S104" s="46">
        <v>20</v>
      </c>
      <c r="X104" s="3" t="s">
        <v>695</v>
      </c>
      <c r="Y104" s="39" t="str">
        <f>VLOOKUP(X104,Spp!A:B,2,FALSE)</f>
        <v>Acanthurus nigricans</v>
      </c>
      <c r="Z104" s="40">
        <f t="shared" si="39"/>
        <v>1</v>
      </c>
      <c r="AE104" s="3">
        <v>1</v>
      </c>
      <c r="AU104" s="3">
        <f>VLOOKUP(Y104,Spp!B:C,2,FALSE)</f>
        <v>6.7000000000000004E-2</v>
      </c>
      <c r="AV104" s="3">
        <f>VLOOKUP(Y104,Spp!B:D,3,FALSE)</f>
        <v>2.669</v>
      </c>
      <c r="AW104" s="3">
        <f t="shared" si="40"/>
        <v>360.72536858853755</v>
      </c>
      <c r="AX104" s="3">
        <f t="shared" si="41"/>
        <v>7.2145073717707513</v>
      </c>
      <c r="AY104" s="3">
        <f t="shared" si="42"/>
        <v>72.145073717707518</v>
      </c>
      <c r="AZ104" s="3">
        <f t="shared" si="43"/>
        <v>7.2145073717707522E-2</v>
      </c>
      <c r="BA104" s="3" t="e">
        <f t="shared" si="44"/>
        <v>#DIV/0!</v>
      </c>
      <c r="BB104" s="3" t="s">
        <v>285</v>
      </c>
      <c r="BC104" s="3">
        <f>VLOOKUP(Y104,Spp!B:H,7,FALSE)</f>
        <v>2</v>
      </c>
      <c r="BD104" s="38" t="str">
        <f>VLOOKUP(Y104,GFQuimbayo!B:C,2,FALSE)</f>
        <v>HM</v>
      </c>
      <c r="BE104" s="38" t="str">
        <f>VLOOKUP(BD104,GFQuimbayo!E:F,2,FALSE)</f>
        <v>Macroalgae feeders</v>
      </c>
      <c r="BF104" s="38" t="e">
        <f>VLOOKUP(BE104,Taxo!F:G,2,FALSE)</f>
        <v>#N/A</v>
      </c>
      <c r="BG104" s="38" t="e">
        <f>VLOOKUP(BF104,Taxo!G:H,2,FALSE)</f>
        <v>#N/A</v>
      </c>
      <c r="BH104" s="38" t="e">
        <f>VLOOKUP(BG104,Taxo!H:I,2,FALSE)</f>
        <v>#N/A</v>
      </c>
      <c r="BI104" s="3" t="str">
        <f>VLOOKUP(Y104,Spp!B:L,11,FALSE)</f>
        <v>LC</v>
      </c>
    </row>
    <row r="105" spans="1:61">
      <c r="A105" s="3" t="s">
        <v>1446</v>
      </c>
      <c r="B105" s="3" t="s">
        <v>1447</v>
      </c>
      <c r="C105" s="3" t="s">
        <v>1461</v>
      </c>
      <c r="D105" s="3" t="s">
        <v>1457</v>
      </c>
      <c r="E105" s="3" t="s">
        <v>1453</v>
      </c>
      <c r="H105" s="3" t="s">
        <v>1449</v>
      </c>
      <c r="I105" s="3" t="s">
        <v>1450</v>
      </c>
      <c r="J105" s="46" t="s">
        <v>1451</v>
      </c>
      <c r="K105" s="46">
        <v>2</v>
      </c>
      <c r="L105" s="3">
        <v>50</v>
      </c>
      <c r="M105" s="42">
        <v>44343</v>
      </c>
      <c r="N105" s="3">
        <v>2021</v>
      </c>
      <c r="O105" s="3" t="s">
        <v>1449</v>
      </c>
      <c r="P105" s="42">
        <v>44344</v>
      </c>
      <c r="Q105" s="41">
        <v>6.9</v>
      </c>
      <c r="S105" s="46">
        <v>20</v>
      </c>
      <c r="X105" s="3" t="s">
        <v>59</v>
      </c>
      <c r="Y105" s="39" t="str">
        <f>VLOOKUP(X105,Spp!A:B,2,FALSE)</f>
        <v>Johnrandallia nigrirostris</v>
      </c>
      <c r="Z105" s="40">
        <f t="shared" si="39"/>
        <v>1</v>
      </c>
      <c r="AC105" s="3">
        <v>1</v>
      </c>
      <c r="AU105" s="3">
        <f>VLOOKUP(Y105,Spp!B:C,2,FALSE)</f>
        <v>2.5600000000000001E-2</v>
      </c>
      <c r="AV105" s="3">
        <f>VLOOKUP(Y105,Spp!B:D,3,FALSE)</f>
        <v>3.0005999999999999</v>
      </c>
      <c r="AW105" s="3">
        <f t="shared" si="40"/>
        <v>50.075829302089247</v>
      </c>
      <c r="AX105" s="3">
        <f t="shared" si="41"/>
        <v>1.001516586041785</v>
      </c>
      <c r="AY105" s="3">
        <f t="shared" si="42"/>
        <v>10.015165860417849</v>
      </c>
      <c r="AZ105" s="3">
        <f t="shared" si="43"/>
        <v>1.0015165860417849E-2</v>
      </c>
      <c r="BA105" s="3" t="e">
        <f t="shared" si="44"/>
        <v>#DIV/0!</v>
      </c>
      <c r="BB105" s="3" t="s">
        <v>285</v>
      </c>
      <c r="BC105" s="3">
        <f>VLOOKUP(Y105,Spp!B:H,7,FALSE)</f>
        <v>3</v>
      </c>
      <c r="BD105" s="38" t="str">
        <f>VLOOKUP(Y105,GFQuimbayo!B:C,2,FALSE)</f>
        <v>IN</v>
      </c>
      <c r="BE105" s="38" t="str">
        <f>VLOOKUP(BD105,GFQuimbayo!E:F,2,FALSE)</f>
        <v>Invertebrivores</v>
      </c>
      <c r="BF105" s="38" t="e">
        <f>VLOOKUP(BE105,Taxo!F:G,2,FALSE)</f>
        <v>#N/A</v>
      </c>
      <c r="BG105" s="38" t="e">
        <f>VLOOKUP(BF105,Taxo!G:H,2,FALSE)</f>
        <v>#N/A</v>
      </c>
      <c r="BH105" s="38" t="e">
        <f>VLOOKUP(BG105,Taxo!H:I,2,FALSE)</f>
        <v>#N/A</v>
      </c>
      <c r="BI105" s="3" t="str">
        <f>VLOOKUP(Y105,Spp!B:L,11,FALSE)</f>
        <v>LC</v>
      </c>
    </row>
    <row r="106" spans="1:61">
      <c r="A106" s="3" t="s">
        <v>1446</v>
      </c>
      <c r="B106" s="3" t="s">
        <v>1447</v>
      </c>
      <c r="C106" s="3" t="s">
        <v>1461</v>
      </c>
      <c r="D106" s="3" t="s">
        <v>1457</v>
      </c>
      <c r="E106" s="3" t="s">
        <v>1453</v>
      </c>
      <c r="H106" s="3" t="s">
        <v>1449</v>
      </c>
      <c r="I106" s="3" t="s">
        <v>1450</v>
      </c>
      <c r="J106" s="46" t="s">
        <v>1451</v>
      </c>
      <c r="K106" s="46">
        <v>2</v>
      </c>
      <c r="L106" s="3">
        <v>50</v>
      </c>
      <c r="M106" s="42">
        <v>44343</v>
      </c>
      <c r="N106" s="3">
        <v>2021</v>
      </c>
      <c r="O106" s="3" t="s">
        <v>1449</v>
      </c>
      <c r="P106" s="42">
        <v>44344</v>
      </c>
      <c r="Q106" s="41">
        <v>6.9</v>
      </c>
      <c r="S106" s="46">
        <v>20</v>
      </c>
      <c r="X106" s="3" t="s">
        <v>161</v>
      </c>
      <c r="Y106" s="39" t="str">
        <f>VLOOKUP(X106,Spp!A:B,2,FALSE)</f>
        <v>Cephalopholis panamensis</v>
      </c>
      <c r="Z106" s="40">
        <f t="shared" si="39"/>
        <v>1</v>
      </c>
      <c r="AD106" s="3">
        <v>1</v>
      </c>
      <c r="AU106" s="3">
        <f>VLOOKUP(Y106,Spp!B:C,2,FALSE)</f>
        <v>2.1700000000000001E-2</v>
      </c>
      <c r="AV106" s="3">
        <f>VLOOKUP(Y106,Spp!B:D,3,FALSE)</f>
        <v>3.0350000000000001</v>
      </c>
      <c r="AW106" s="3">
        <f t="shared" si="40"/>
        <v>128.55240666792295</v>
      </c>
      <c r="AX106" s="3">
        <f t="shared" si="41"/>
        <v>2.5710481333584592</v>
      </c>
      <c r="AY106" s="3">
        <f t="shared" si="42"/>
        <v>25.710481333584593</v>
      </c>
      <c r="AZ106" s="3">
        <f t="shared" si="43"/>
        <v>2.5710481333584591E-2</v>
      </c>
      <c r="BA106" s="3" t="e">
        <f t="shared" si="44"/>
        <v>#DIV/0!</v>
      </c>
      <c r="BB106" s="3" t="s">
        <v>285</v>
      </c>
      <c r="BC106" s="3">
        <f>VLOOKUP(Y106,Spp!B:H,7,FALSE)</f>
        <v>4</v>
      </c>
      <c r="BD106" s="38" t="str">
        <f>VLOOKUP(Y106,GFQuimbayo!B:C,2,FALSE)</f>
        <v>PS</v>
      </c>
      <c r="BE106" s="38" t="str">
        <f>VLOOKUP(BD106,GFQuimbayo!E:F,2,FALSE)</f>
        <v>Piscivores</v>
      </c>
      <c r="BF106" s="38" t="e">
        <f>VLOOKUP(BE106,Taxo!F:G,2,FALSE)</f>
        <v>#N/A</v>
      </c>
      <c r="BG106" s="38" t="e">
        <f>VLOOKUP(BF106,Taxo!G:H,2,FALSE)</f>
        <v>#N/A</v>
      </c>
      <c r="BH106" s="38" t="e">
        <f>VLOOKUP(BG106,Taxo!H:I,2,FALSE)</f>
        <v>#N/A</v>
      </c>
      <c r="BI106" s="3" t="str">
        <f>VLOOKUP(Y106,Spp!B:L,11,FALSE)</f>
        <v>LC</v>
      </c>
    </row>
    <row r="107" spans="1:61">
      <c r="A107" s="3" t="s">
        <v>1446</v>
      </c>
      <c r="B107" s="3" t="s">
        <v>1447</v>
      </c>
      <c r="C107" s="3" t="s">
        <v>1461</v>
      </c>
      <c r="D107" s="3" t="s">
        <v>1457</v>
      </c>
      <c r="E107" s="3" t="s">
        <v>1453</v>
      </c>
      <c r="H107" s="3" t="s">
        <v>1449</v>
      </c>
      <c r="I107" s="3" t="s">
        <v>1450</v>
      </c>
      <c r="J107" s="46" t="s">
        <v>1451</v>
      </c>
      <c r="K107" s="46">
        <v>2</v>
      </c>
      <c r="L107" s="3">
        <v>50</v>
      </c>
      <c r="M107" s="42">
        <v>44343</v>
      </c>
      <c r="N107" s="3">
        <v>2021</v>
      </c>
      <c r="O107" s="3" t="s">
        <v>1449</v>
      </c>
      <c r="P107" s="42">
        <v>44344</v>
      </c>
      <c r="Q107" s="41">
        <v>6.9</v>
      </c>
      <c r="S107" s="46">
        <v>20</v>
      </c>
      <c r="X107" s="3" t="s">
        <v>159</v>
      </c>
      <c r="Y107" s="39" t="str">
        <f>VLOOKUP(X107,Spp!A:B,2,FALSE)</f>
        <v>Canthigaster punctatissima</v>
      </c>
      <c r="Z107" s="40">
        <f t="shared" si="39"/>
        <v>1</v>
      </c>
      <c r="AB107" s="3">
        <v>1</v>
      </c>
      <c r="AU107" s="3">
        <f>VLOOKUP(Y107,Spp!B:C,2,FALSE)</f>
        <v>1.9699999999999999E-2</v>
      </c>
      <c r="AV107" s="3">
        <f>VLOOKUP(Y107,Spp!B:D,3,FALSE)</f>
        <v>2.9174000000000002</v>
      </c>
      <c r="AW107" s="3">
        <f t="shared" si="40"/>
        <v>7.0367149081055116</v>
      </c>
      <c r="AX107" s="3">
        <f t="shared" si="41"/>
        <v>0.14073429816211022</v>
      </c>
      <c r="AY107" s="3">
        <f t="shared" si="42"/>
        <v>1.4073429816211023</v>
      </c>
      <c r="AZ107" s="3">
        <f t="shared" si="43"/>
        <v>1.4073429816211023E-3</v>
      </c>
      <c r="BA107" s="3" t="e">
        <f t="shared" si="44"/>
        <v>#DIV/0!</v>
      </c>
      <c r="BB107" s="3" t="s">
        <v>285</v>
      </c>
      <c r="BC107" s="3">
        <f>VLOOKUP(Y107,Spp!B:H,7,FALSE)</f>
        <v>3</v>
      </c>
      <c r="BD107" s="38" t="str">
        <f>VLOOKUP(Y107,GFQuimbayo!B:C,2,FALSE)</f>
        <v>IN</v>
      </c>
      <c r="BE107" s="38" t="str">
        <f>VLOOKUP(BD107,GFQuimbayo!E:F,2,FALSE)</f>
        <v>Invertebrivores</v>
      </c>
      <c r="BF107" s="38" t="e">
        <f>VLOOKUP(BE107,Taxo!F:G,2,FALSE)</f>
        <v>#N/A</v>
      </c>
      <c r="BG107" s="38" t="e">
        <f>VLOOKUP(BF107,Taxo!G:H,2,FALSE)</f>
        <v>#N/A</v>
      </c>
      <c r="BH107" s="38" t="e">
        <f>VLOOKUP(BG107,Taxo!H:I,2,FALSE)</f>
        <v>#N/A</v>
      </c>
      <c r="BI107" s="3" t="str">
        <f>VLOOKUP(Y107,Spp!B:L,11,FALSE)</f>
        <v>LC</v>
      </c>
    </row>
    <row r="108" spans="1:61">
      <c r="A108" s="3" t="s">
        <v>1446</v>
      </c>
      <c r="B108" s="3" t="s">
        <v>1447</v>
      </c>
      <c r="C108" s="3" t="s">
        <v>1461</v>
      </c>
      <c r="D108" s="3" t="s">
        <v>1457</v>
      </c>
      <c r="E108" s="3" t="s">
        <v>1453</v>
      </c>
      <c r="H108" s="3" t="s">
        <v>1449</v>
      </c>
      <c r="I108" s="3" t="s">
        <v>1450</v>
      </c>
      <c r="J108" s="46" t="s">
        <v>1451</v>
      </c>
      <c r="K108" s="46">
        <v>3</v>
      </c>
      <c r="L108" s="3">
        <v>50</v>
      </c>
      <c r="M108" s="42">
        <v>44343</v>
      </c>
      <c r="N108" s="3">
        <v>2021</v>
      </c>
      <c r="O108" s="3" t="s">
        <v>1449</v>
      </c>
      <c r="P108" s="42">
        <v>44344</v>
      </c>
      <c r="Q108" s="41">
        <v>6.4</v>
      </c>
      <c r="S108" s="46">
        <v>20</v>
      </c>
      <c r="X108" s="3" t="s">
        <v>1460</v>
      </c>
      <c r="Y108" s="39" t="str">
        <f>VLOOKUP(X108,Spp!A:B,2,FALSE)</f>
        <v>Halichoeres discolor</v>
      </c>
      <c r="Z108" s="40">
        <f t="shared" si="39"/>
        <v>2</v>
      </c>
      <c r="AC108" s="3">
        <v>2</v>
      </c>
      <c r="AU108" s="3">
        <f>VLOOKUP(Y108,Spp!B:C,2,FALSE)</f>
        <v>0.01</v>
      </c>
      <c r="AV108" s="3">
        <f>VLOOKUP(Y108,Spp!B:D,3,FALSE)</f>
        <v>3.04</v>
      </c>
      <c r="AW108" s="3">
        <f t="shared" si="40"/>
        <v>43.215190840642265</v>
      </c>
      <c r="AX108" s="3">
        <f t="shared" si="41"/>
        <v>0.86430381681284529</v>
      </c>
      <c r="AY108" s="3">
        <f t="shared" si="42"/>
        <v>8.6430381681284523</v>
      </c>
      <c r="AZ108" s="3">
        <f t="shared" si="43"/>
        <v>8.6430381681284526E-3</v>
      </c>
      <c r="BA108" s="3" t="e">
        <f t="shared" si="44"/>
        <v>#DIV/0!</v>
      </c>
      <c r="BB108" s="3" t="s">
        <v>285</v>
      </c>
      <c r="BC108" s="3">
        <f>VLOOKUP(Y108,Spp!B:H,7,FALSE)</f>
        <v>3.4</v>
      </c>
      <c r="BD108" s="38" t="str">
        <f>VLOOKUP(Y108,GFQuimbayo!B:C,2,FALSE)</f>
        <v>IN</v>
      </c>
      <c r="BE108" s="38" t="str">
        <f>VLOOKUP(BD108,GFQuimbayo!E:F,2,FALSE)</f>
        <v>Invertebrivores</v>
      </c>
      <c r="BF108" s="38" t="e">
        <f>VLOOKUP(BE108,Taxo!F:G,2,FALSE)</f>
        <v>#N/A</v>
      </c>
      <c r="BG108" s="38" t="e">
        <f>VLOOKUP(BF108,Taxo!G:H,2,FALSE)</f>
        <v>#N/A</v>
      </c>
      <c r="BH108" s="38" t="e">
        <f>VLOOKUP(BG108,Taxo!H:I,2,FALSE)</f>
        <v>#N/A</v>
      </c>
      <c r="BI108" s="3" t="str">
        <f>VLOOKUP(Y108,Spp!B:L,11,FALSE)</f>
        <v>VU</v>
      </c>
    </row>
    <row r="109" spans="1:61">
      <c r="A109" s="3" t="s">
        <v>1446</v>
      </c>
      <c r="B109" s="3" t="s">
        <v>1447</v>
      </c>
      <c r="C109" s="3" t="s">
        <v>1461</v>
      </c>
      <c r="D109" s="3" t="s">
        <v>1457</v>
      </c>
      <c r="E109" s="3" t="s">
        <v>1453</v>
      </c>
      <c r="H109" s="3" t="s">
        <v>1449</v>
      </c>
      <c r="I109" s="3" t="s">
        <v>1450</v>
      </c>
      <c r="J109" s="46" t="s">
        <v>1451</v>
      </c>
      <c r="K109" s="46">
        <v>3</v>
      </c>
      <c r="L109" s="3">
        <v>50</v>
      </c>
      <c r="M109" s="42">
        <v>44343</v>
      </c>
      <c r="N109" s="3">
        <v>2021</v>
      </c>
      <c r="O109" s="3" t="s">
        <v>1449</v>
      </c>
      <c r="P109" s="42">
        <v>44344</v>
      </c>
      <c r="Q109" s="41">
        <v>6.4</v>
      </c>
      <c r="S109" s="46">
        <v>20</v>
      </c>
      <c r="X109" s="3" t="s">
        <v>215</v>
      </c>
      <c r="Y109" s="39" t="str">
        <f>VLOOKUP(X109,Spp!A:B,2,FALSE)</f>
        <v>Epinephelus labriformis</v>
      </c>
      <c r="Z109" s="40">
        <f t="shared" si="39"/>
        <v>1</v>
      </c>
      <c r="AE109" s="3">
        <v>1</v>
      </c>
      <c r="AU109" s="3">
        <f>VLOOKUP(Y109,Spp!B:C,2,FALSE)</f>
        <v>3.4299999999999997E-2</v>
      </c>
      <c r="AV109" s="3">
        <f>VLOOKUP(Y109,Spp!B:D,3,FALSE)</f>
        <v>2.9</v>
      </c>
      <c r="AW109" s="3">
        <f t="shared" si="40"/>
        <v>388.43660100226458</v>
      </c>
      <c r="AX109" s="3">
        <f t="shared" si="41"/>
        <v>7.7687320200452916</v>
      </c>
      <c r="AY109" s="3">
        <f t="shared" si="42"/>
        <v>77.687320200452916</v>
      </c>
      <c r="AZ109" s="3">
        <f t="shared" si="43"/>
        <v>7.7687320200452922E-2</v>
      </c>
      <c r="BA109" s="3" t="e">
        <f t="shared" si="44"/>
        <v>#DIV/0!</v>
      </c>
      <c r="BB109" s="3" t="s">
        <v>285</v>
      </c>
      <c r="BC109" s="3">
        <f>VLOOKUP(Y109,Spp!B:H,7,FALSE)</f>
        <v>4</v>
      </c>
      <c r="BD109" s="38" t="str">
        <f>VLOOKUP(Y109,GFQuimbayo!B:C,2,FALSE)</f>
        <v>PS</v>
      </c>
      <c r="BE109" s="38" t="str">
        <f>VLOOKUP(BD109,GFQuimbayo!E:F,2,FALSE)</f>
        <v>Piscivores</v>
      </c>
      <c r="BF109" s="38" t="e">
        <f>VLOOKUP(BE109,Taxo!F:G,2,FALSE)</f>
        <v>#N/A</v>
      </c>
      <c r="BG109" s="38" t="e">
        <f>VLOOKUP(BF109,Taxo!G:H,2,FALSE)</f>
        <v>#N/A</v>
      </c>
      <c r="BH109" s="38" t="e">
        <f>VLOOKUP(BG109,Taxo!H:I,2,FALSE)</f>
        <v>#N/A</v>
      </c>
      <c r="BI109" s="3" t="str">
        <f>VLOOKUP(Y109,Spp!B:L,11,FALSE)</f>
        <v>LC</v>
      </c>
    </row>
    <row r="110" spans="1:61">
      <c r="A110" s="3" t="s">
        <v>1446</v>
      </c>
      <c r="B110" s="3" t="s">
        <v>1447</v>
      </c>
      <c r="C110" s="3" t="s">
        <v>1461</v>
      </c>
      <c r="D110" s="3" t="s">
        <v>1457</v>
      </c>
      <c r="E110" s="3" t="s">
        <v>1453</v>
      </c>
      <c r="H110" s="3" t="s">
        <v>1449</v>
      </c>
      <c r="I110" s="3" t="s">
        <v>1450</v>
      </c>
      <c r="J110" s="46" t="s">
        <v>1451</v>
      </c>
      <c r="K110" s="46">
        <v>3</v>
      </c>
      <c r="L110" s="3">
        <v>50</v>
      </c>
      <c r="M110" s="42">
        <v>44343</v>
      </c>
      <c r="N110" s="3">
        <v>2021</v>
      </c>
      <c r="O110" s="3" t="s">
        <v>1449</v>
      </c>
      <c r="P110" s="42">
        <v>44344</v>
      </c>
      <c r="Q110" s="41">
        <v>6.4</v>
      </c>
      <c r="S110" s="46">
        <v>20</v>
      </c>
      <c r="X110" s="3" t="s">
        <v>146</v>
      </c>
      <c r="Y110" s="39" t="str">
        <f>VLOOKUP(X110,Spp!A:B,2,FALSE)</f>
        <v>Scarus rubroviolaceus</v>
      </c>
      <c r="Z110" s="40">
        <f t="shared" si="39"/>
        <v>1</v>
      </c>
      <c r="AE110" s="3">
        <v>1</v>
      </c>
      <c r="AU110" s="3">
        <f>VLOOKUP(Y110,Spp!B:C,2,FALSE)</f>
        <v>1.3599999999999999E-2</v>
      </c>
      <c r="AV110" s="3">
        <f>VLOOKUP(Y110,Spp!B:D,3,FALSE)</f>
        <v>3.109</v>
      </c>
      <c r="AW110" s="3">
        <f t="shared" si="40"/>
        <v>301.81053509877415</v>
      </c>
      <c r="AX110" s="3">
        <f t="shared" si="41"/>
        <v>6.0362107019754827</v>
      </c>
      <c r="AY110" s="3">
        <f t="shared" si="42"/>
        <v>60.362107019754831</v>
      </c>
      <c r="AZ110" s="3">
        <f t="shared" si="43"/>
        <v>6.0362107019754828E-2</v>
      </c>
      <c r="BA110" s="3" t="e">
        <f t="shared" si="44"/>
        <v>#DIV/0!</v>
      </c>
      <c r="BB110" s="3" t="s">
        <v>285</v>
      </c>
      <c r="BC110" s="3">
        <f>VLOOKUP(Y110,Spp!B:H,7,FALSE)</f>
        <v>2</v>
      </c>
      <c r="BD110" s="38" t="str">
        <f>VLOOKUP(Y110,GFQuimbayo!B:C,2,FALSE)</f>
        <v>HM</v>
      </c>
      <c r="BE110" s="38" t="str">
        <f>VLOOKUP(BD110,GFQuimbayo!E:F,2,FALSE)</f>
        <v>Macroalgae feeders</v>
      </c>
      <c r="BF110" s="38" t="e">
        <f>VLOOKUP(BE110,Taxo!F:G,2,FALSE)</f>
        <v>#N/A</v>
      </c>
      <c r="BG110" s="38" t="e">
        <f>VLOOKUP(BF110,Taxo!G:H,2,FALSE)</f>
        <v>#N/A</v>
      </c>
      <c r="BH110" s="38" t="e">
        <f>VLOOKUP(BG110,Taxo!H:I,2,FALSE)</f>
        <v>#N/A</v>
      </c>
      <c r="BI110" s="3" t="str">
        <f>VLOOKUP(Y110,Spp!B:L,11,FALSE)</f>
        <v>LC</v>
      </c>
    </row>
    <row r="111" spans="1:61">
      <c r="A111" s="3" t="s">
        <v>1446</v>
      </c>
      <c r="B111" s="3" t="s">
        <v>1447</v>
      </c>
      <c r="C111" s="3" t="s">
        <v>1461</v>
      </c>
      <c r="D111" s="3" t="s">
        <v>1457</v>
      </c>
      <c r="E111" s="3" t="s">
        <v>1453</v>
      </c>
      <c r="H111" s="3" t="s">
        <v>1449</v>
      </c>
      <c r="I111" s="3" t="s">
        <v>1450</v>
      </c>
      <c r="J111" s="46" t="s">
        <v>1451</v>
      </c>
      <c r="K111" s="46">
        <v>3</v>
      </c>
      <c r="L111" s="3">
        <v>50</v>
      </c>
      <c r="M111" s="42">
        <v>44343</v>
      </c>
      <c r="N111" s="3">
        <v>2021</v>
      </c>
      <c r="O111" s="3" t="s">
        <v>1449</v>
      </c>
      <c r="P111" s="42">
        <v>44344</v>
      </c>
      <c r="Q111" s="41">
        <v>6.4</v>
      </c>
      <c r="S111" s="46">
        <v>20</v>
      </c>
      <c r="X111" s="3" t="s">
        <v>168</v>
      </c>
      <c r="Y111" s="39" t="str">
        <f>VLOOKUP(X111,Spp!A:B,2,FALSE)</f>
        <v>Thalassoma lucasanum</v>
      </c>
      <c r="Z111" s="40">
        <f t="shared" si="39"/>
        <v>130</v>
      </c>
      <c r="AA111" s="3">
        <v>100</v>
      </c>
      <c r="AB111" s="3">
        <v>30</v>
      </c>
      <c r="AU111" s="3">
        <f>VLOOKUP(Y111,Spp!B:C,2,FALSE)</f>
        <v>1.261E-2</v>
      </c>
      <c r="AV111" s="3">
        <f>VLOOKUP(Y111,Spp!B:D,3,FALSE)</f>
        <v>2.8782999999999999</v>
      </c>
      <c r="AW111" s="3">
        <f t="shared" si="40"/>
        <v>142.51333793156834</v>
      </c>
      <c r="AX111" s="3">
        <f t="shared" si="41"/>
        <v>2.850266758631367</v>
      </c>
      <c r="AY111" s="3">
        <f t="shared" si="42"/>
        <v>28.50266758631367</v>
      </c>
      <c r="AZ111" s="3">
        <f t="shared" si="43"/>
        <v>2.850266758631367E-2</v>
      </c>
      <c r="BA111" s="3" t="e">
        <f t="shared" si="44"/>
        <v>#DIV/0!</v>
      </c>
      <c r="BB111" s="3" t="s">
        <v>285</v>
      </c>
      <c r="BC111" s="3">
        <f>VLOOKUP(Y111,Spp!B:H,7,FALSE)</f>
        <v>3.5</v>
      </c>
      <c r="BD111" s="38" t="str">
        <f>VLOOKUP(Y111,GFQuimbayo!B:C,2,FALSE)</f>
        <v>IN</v>
      </c>
      <c r="BE111" s="38" t="str">
        <f>VLOOKUP(BD111,GFQuimbayo!E:F,2,FALSE)</f>
        <v>Invertebrivores</v>
      </c>
      <c r="BF111" s="38" t="e">
        <f>VLOOKUP(BE111,Taxo!F:G,2,FALSE)</f>
        <v>#N/A</v>
      </c>
      <c r="BG111" s="38" t="e">
        <f>VLOOKUP(BF111,Taxo!G:H,2,FALSE)</f>
        <v>#N/A</v>
      </c>
      <c r="BH111" s="38" t="e">
        <f>VLOOKUP(BG111,Taxo!H:I,2,FALSE)</f>
        <v>#N/A</v>
      </c>
      <c r="BI111" s="3" t="str">
        <f>VLOOKUP(Y111,Spp!B:L,11,FALSE)</f>
        <v>LC</v>
      </c>
    </row>
    <row r="112" spans="1:61">
      <c r="A112" s="3" t="s">
        <v>1446</v>
      </c>
      <c r="B112" s="3" t="s">
        <v>1447</v>
      </c>
      <c r="C112" s="3" t="s">
        <v>1461</v>
      </c>
      <c r="D112" s="3" t="s">
        <v>1457</v>
      </c>
      <c r="E112" s="3" t="s">
        <v>1453</v>
      </c>
      <c r="H112" s="3" t="s">
        <v>1449</v>
      </c>
      <c r="I112" s="3" t="s">
        <v>1450</v>
      </c>
      <c r="J112" s="46" t="s">
        <v>1451</v>
      </c>
      <c r="K112" s="46">
        <v>3</v>
      </c>
      <c r="L112" s="3">
        <v>50</v>
      </c>
      <c r="M112" s="42">
        <v>44343</v>
      </c>
      <c r="N112" s="3">
        <v>2021</v>
      </c>
      <c r="O112" s="3" t="s">
        <v>1449</v>
      </c>
      <c r="P112" s="42">
        <v>44344</v>
      </c>
      <c r="Q112" s="41">
        <v>6.4</v>
      </c>
      <c r="S112" s="46">
        <v>20</v>
      </c>
      <c r="X112" s="3" t="s">
        <v>217</v>
      </c>
      <c r="Y112" s="39" t="str">
        <f>VLOOKUP(X112,Spp!A:B,2,FALSE)</f>
        <v>Myripristis berndti</v>
      </c>
      <c r="Z112" s="40">
        <f t="shared" si="39"/>
        <v>20</v>
      </c>
      <c r="AD112" s="3">
        <v>20</v>
      </c>
      <c r="AU112" s="3">
        <f>VLOOKUP(Y112,Spp!B:C,2,FALSE)</f>
        <v>2.4E-2</v>
      </c>
      <c r="AV112" s="3">
        <f>VLOOKUP(Y112,Spp!B:D,3,FALSE)</f>
        <v>3.02</v>
      </c>
      <c r="AW112" s="3">
        <f t="shared" si="40"/>
        <v>2724.0567089786173</v>
      </c>
      <c r="AX112" s="3">
        <f t="shared" si="41"/>
        <v>54.481134179572344</v>
      </c>
      <c r="AY112" s="3">
        <f t="shared" si="42"/>
        <v>544.81134179572348</v>
      </c>
      <c r="AZ112" s="3">
        <f t="shared" si="43"/>
        <v>0.54481134179572344</v>
      </c>
      <c r="BA112" s="3" t="e">
        <f t="shared" si="44"/>
        <v>#DIV/0!</v>
      </c>
      <c r="BB112" s="3" t="s">
        <v>285</v>
      </c>
      <c r="BC112" s="3">
        <f>VLOOKUP(Y112,Spp!B:H,7,FALSE)</f>
        <v>3.7</v>
      </c>
      <c r="BD112" s="38" t="str">
        <f>VLOOKUP(Y112,GFQuimbayo!B:C,2,FALSE)</f>
        <v>PK</v>
      </c>
      <c r="BE112" s="38" t="str">
        <f>VLOOKUP(BD112,GFQuimbayo!E:F,2,FALSE)</f>
        <v>Planktivores</v>
      </c>
      <c r="BF112" s="38" t="e">
        <f>VLOOKUP(BE112,Taxo!F:G,2,FALSE)</f>
        <v>#N/A</v>
      </c>
      <c r="BG112" s="38" t="e">
        <f>VLOOKUP(BF112,Taxo!G:H,2,FALSE)</f>
        <v>#N/A</v>
      </c>
      <c r="BH112" s="38" t="e">
        <f>VLOOKUP(BG112,Taxo!H:I,2,FALSE)</f>
        <v>#N/A</v>
      </c>
      <c r="BI112" s="3" t="str">
        <f>VLOOKUP(Y112,Spp!B:L,11,FALSE)</f>
        <v>NE</v>
      </c>
    </row>
    <row r="113" spans="1:61">
      <c r="A113" s="3" t="s">
        <v>1446</v>
      </c>
      <c r="B113" s="3" t="s">
        <v>1447</v>
      </c>
      <c r="C113" s="3" t="s">
        <v>1461</v>
      </c>
      <c r="D113" s="3" t="s">
        <v>1457</v>
      </c>
      <c r="E113" s="3" t="s">
        <v>1453</v>
      </c>
      <c r="H113" s="3" t="s">
        <v>1449</v>
      </c>
      <c r="I113" s="3" t="s">
        <v>1450</v>
      </c>
      <c r="J113" s="46" t="s">
        <v>1451</v>
      </c>
      <c r="K113" s="46">
        <v>3</v>
      </c>
      <c r="L113" s="3">
        <v>50</v>
      </c>
      <c r="M113" s="42">
        <v>44343</v>
      </c>
      <c r="N113" s="3">
        <v>2021</v>
      </c>
      <c r="O113" s="3" t="s">
        <v>1449</v>
      </c>
      <c r="P113" s="42">
        <v>44344</v>
      </c>
      <c r="Q113" s="41">
        <v>6.4</v>
      </c>
      <c r="S113" s="46">
        <v>20</v>
      </c>
      <c r="X113" s="3" t="s">
        <v>177</v>
      </c>
      <c r="Y113" s="39" t="str">
        <f>VLOOKUP(X113,Spp!A:B,2,FALSE)</f>
        <v>Sargocentron suborbitalis</v>
      </c>
      <c r="Z113" s="40">
        <f t="shared" si="39"/>
        <v>5</v>
      </c>
      <c r="AD113" s="3">
        <v>5</v>
      </c>
      <c r="AU113" s="3">
        <f>VLOOKUP(Y113,Spp!B:C,2,FALSE)</f>
        <v>2.3199999999999998E-2</v>
      </c>
      <c r="AV113" s="3">
        <f>VLOOKUP(Y113,Spp!B:D,3,FALSE)</f>
        <v>2.9554</v>
      </c>
      <c r="AW113" s="3">
        <f t="shared" si="40"/>
        <v>547.18305310350979</v>
      </c>
      <c r="AX113" s="3">
        <f t="shared" si="41"/>
        <v>10.943661062070197</v>
      </c>
      <c r="AY113" s="3">
        <f t="shared" si="42"/>
        <v>109.43661062070197</v>
      </c>
      <c r="AZ113" s="3">
        <f t="shared" si="43"/>
        <v>0.10943661062070197</v>
      </c>
      <c r="BA113" s="3" t="e">
        <f t="shared" si="44"/>
        <v>#DIV/0!</v>
      </c>
      <c r="BB113" s="3" t="s">
        <v>285</v>
      </c>
      <c r="BC113" s="3">
        <f>VLOOKUP(Y113,Spp!B:H,7,FALSE)</f>
        <v>3.5</v>
      </c>
      <c r="BD113" s="38" t="str">
        <f>VLOOKUP(Y113,GFQuimbayo!B:C,2,FALSE)</f>
        <v>IN</v>
      </c>
      <c r="BE113" s="38" t="str">
        <f>VLOOKUP(BD113,GFQuimbayo!E:F,2,FALSE)</f>
        <v>Invertebrivores</v>
      </c>
      <c r="BF113" s="38" t="e">
        <f>VLOOKUP(BE113,Taxo!F:G,2,FALSE)</f>
        <v>#N/A</v>
      </c>
      <c r="BG113" s="38" t="e">
        <f>VLOOKUP(BF113,Taxo!G:H,2,FALSE)</f>
        <v>#N/A</v>
      </c>
      <c r="BH113" s="38" t="e">
        <f>VLOOKUP(BG113,Taxo!H:I,2,FALSE)</f>
        <v>#N/A</v>
      </c>
      <c r="BI113" s="3" t="str">
        <f>VLOOKUP(Y113,Spp!B:L,11,FALSE)</f>
        <v>LC</v>
      </c>
    </row>
    <row r="114" spans="1:61">
      <c r="A114" s="3" t="s">
        <v>1446</v>
      </c>
      <c r="B114" s="3" t="s">
        <v>1447</v>
      </c>
      <c r="C114" s="3" t="s">
        <v>1461</v>
      </c>
      <c r="D114" s="3" t="s">
        <v>1457</v>
      </c>
      <c r="E114" s="3" t="s">
        <v>1453</v>
      </c>
      <c r="H114" s="3" t="s">
        <v>1449</v>
      </c>
      <c r="I114" s="3" t="s">
        <v>1450</v>
      </c>
      <c r="J114" s="46" t="s">
        <v>1451</v>
      </c>
      <c r="K114" s="46">
        <v>3</v>
      </c>
      <c r="L114" s="3">
        <v>50</v>
      </c>
      <c r="M114" s="42">
        <v>44343</v>
      </c>
      <c r="N114" s="3">
        <v>2021</v>
      </c>
      <c r="O114" s="3" t="s">
        <v>1449</v>
      </c>
      <c r="P114" s="42">
        <v>44344</v>
      </c>
      <c r="Q114" s="41">
        <v>6.4</v>
      </c>
      <c r="S114" s="46">
        <v>20</v>
      </c>
      <c r="X114" s="3" t="s">
        <v>137</v>
      </c>
      <c r="Y114" s="39" t="str">
        <f>VLOOKUP(X114,Spp!A:B,2,FALSE)</f>
        <v>Microspathodon dorsalis</v>
      </c>
      <c r="Z114" s="40">
        <f t="shared" si="39"/>
        <v>2</v>
      </c>
      <c r="AD114" s="3">
        <v>1</v>
      </c>
      <c r="AE114" s="3">
        <v>1</v>
      </c>
      <c r="AU114" s="3">
        <f>VLOOKUP(Y114,Spp!B:C,2,FALSE)</f>
        <v>2.3900000000000001E-2</v>
      </c>
      <c r="AV114" s="3">
        <f>VLOOKUP(Y114,Spp!B:D,3,FALSE)</f>
        <v>3.0819999999999999</v>
      </c>
      <c r="AW114" s="3">
        <f t="shared" si="40"/>
        <v>648.21058041181573</v>
      </c>
      <c r="AX114" s="3">
        <f t="shared" si="41"/>
        <v>12.964211608236315</v>
      </c>
      <c r="AY114" s="3">
        <f t="shared" si="42"/>
        <v>129.64211608236315</v>
      </c>
      <c r="AZ114" s="3">
        <f t="shared" si="43"/>
        <v>0.12964211608236315</v>
      </c>
      <c r="BA114" s="3" t="e">
        <f t="shared" si="44"/>
        <v>#DIV/0!</v>
      </c>
      <c r="BB114" s="3" t="s">
        <v>285</v>
      </c>
      <c r="BC114" s="3">
        <f>VLOOKUP(Y114,Spp!B:H,7,FALSE)</f>
        <v>2.1</v>
      </c>
      <c r="BD114" s="38" t="str">
        <f>VLOOKUP(Y114,GFQuimbayo!B:C,2,FALSE)</f>
        <v>HM</v>
      </c>
      <c r="BE114" s="38" t="str">
        <f>VLOOKUP(BD114,GFQuimbayo!E:F,2,FALSE)</f>
        <v>Macroalgae feeders</v>
      </c>
      <c r="BF114" s="38" t="e">
        <f>VLOOKUP(BE114,Taxo!F:G,2,FALSE)</f>
        <v>#N/A</v>
      </c>
      <c r="BG114" s="38" t="e">
        <f>VLOOKUP(BF114,Taxo!G:H,2,FALSE)</f>
        <v>#N/A</v>
      </c>
      <c r="BH114" s="38" t="e">
        <f>VLOOKUP(BG114,Taxo!H:I,2,FALSE)</f>
        <v>#N/A</v>
      </c>
      <c r="BI114" s="3" t="str">
        <f>VLOOKUP(Y114,Spp!B:L,11,FALSE)</f>
        <v>LC</v>
      </c>
    </row>
    <row r="115" spans="1:61">
      <c r="A115" s="3" t="s">
        <v>1446</v>
      </c>
      <c r="B115" s="3" t="s">
        <v>1447</v>
      </c>
      <c r="C115" s="3" t="s">
        <v>1461</v>
      </c>
      <c r="D115" s="3" t="s">
        <v>1457</v>
      </c>
      <c r="E115" s="3" t="s">
        <v>1453</v>
      </c>
      <c r="H115" s="3" t="s">
        <v>1449</v>
      </c>
      <c r="I115" s="3" t="s">
        <v>1450</v>
      </c>
      <c r="J115" s="46" t="s">
        <v>1451</v>
      </c>
      <c r="K115" s="46">
        <v>3</v>
      </c>
      <c r="L115" s="3">
        <v>50</v>
      </c>
      <c r="M115" s="42">
        <v>44343</v>
      </c>
      <c r="N115" s="3">
        <v>2021</v>
      </c>
      <c r="O115" s="3" t="s">
        <v>1449</v>
      </c>
      <c r="P115" s="42">
        <v>44344</v>
      </c>
      <c r="Q115" s="41">
        <v>6.4</v>
      </c>
      <c r="S115" s="46">
        <v>20</v>
      </c>
      <c r="X115" s="3" t="s">
        <v>1395</v>
      </c>
      <c r="Y115" s="39" t="str">
        <f>VLOOKUP(X115,Spp!A:B,2,FALSE)</f>
        <v>Stegastes arcifrons</v>
      </c>
      <c r="Z115" s="40">
        <f t="shared" ref="Z115:Z133" si="45">SUM(AA115:AT115)</f>
        <v>95</v>
      </c>
      <c r="AB115" s="3">
        <v>35</v>
      </c>
      <c r="AC115" s="3">
        <v>60</v>
      </c>
      <c r="AU115" s="3">
        <f>VLOOKUP(Y115,Spp!B:C,2,FALSE)</f>
        <v>3.49E-2</v>
      </c>
      <c r="AV115" s="3">
        <f>VLOOKUP(Y115,Spp!B:D,3,FALSE)</f>
        <v>2</v>
      </c>
      <c r="AW115" s="3">
        <f t="shared" ref="AW115:AW133" si="46">((AU115*$AA$2^AV115)*AA115)+((AU115*$AB$2^AV115)*AB115)+((AU115*$AC$2^AV115)*AC115)+((AU115*$AD$2^AV115)*AD115)+((AU115*$AE$2^AV115)*AE115)+((AU115*$AF$2^AV115)*AF115)+((AU115*$AG$2^AV115)*AG115)+((AU115*$AH$2^AV115)*AH115)+((AU115*$AI$2^AV115)*AI115)+((AU115*$AJ$2^AV115)*AJ115)+((AU115*$AK$2^AV115)*AK115)+((AU115*$AL$2^AV115)*AL115)+((AU115*$AM$2^AV115)*AM115)+((AU115*$AN$2^AV115)*AN115)+((AU115*$AO$2^AV115)*AO115)+((AU115*$AP$2^AV115)*AP115)+((AU115*$AQ$2^AV115)*AQ115)+((AU115*$AR$2^AV115)*AR115)+((AU115*$AS$2^AV115)*AS115)+((AU115*$AT$2^AV115)*AT115)</f>
        <v>395.89687500000002</v>
      </c>
      <c r="AX115" s="3">
        <f t="shared" ref="AX115:AX133" si="47">AW115/L115</f>
        <v>7.9179375000000007</v>
      </c>
      <c r="AY115" s="3">
        <f t="shared" ref="AY115:AY133" si="48">AX115*10</f>
        <v>79.179375000000007</v>
      </c>
      <c r="AZ115" s="3">
        <f t="shared" ref="AZ115:AZ133" si="49">AY115/1000</f>
        <v>7.917937500000001E-2</v>
      </c>
      <c r="BA115" s="3" t="e">
        <f t="shared" ref="BA115:BA133" si="50">Z115/W115</f>
        <v>#DIV/0!</v>
      </c>
      <c r="BB115" s="3" t="s">
        <v>285</v>
      </c>
      <c r="BC115" s="3">
        <f>VLOOKUP(Y115,Spp!B:H,7,FALSE)</f>
        <v>2.97</v>
      </c>
      <c r="BD115" s="38" t="str">
        <f>VLOOKUP(Y115,GFQuimbayo!B:C,2,FALSE)</f>
        <v>HD</v>
      </c>
      <c r="BE115" s="38" t="str">
        <f>VLOOKUP(BD115,GFQuimbayo!E:F,2,FALSE)</f>
        <v>Detritivores</v>
      </c>
      <c r="BF115" s="38" t="e">
        <f>VLOOKUP(BE115,Taxo!F:G,2,FALSE)</f>
        <v>#N/A</v>
      </c>
      <c r="BG115" s="38" t="e">
        <f>VLOOKUP(BF115,Taxo!G:H,2,FALSE)</f>
        <v>#N/A</v>
      </c>
      <c r="BH115" s="38" t="e">
        <f>VLOOKUP(BG115,Taxo!H:I,2,FALSE)</f>
        <v>#N/A</v>
      </c>
      <c r="BI115" s="3" t="str">
        <f>VLOOKUP(Y115,Spp!B:L,11,FALSE)</f>
        <v>LC</v>
      </c>
    </row>
    <row r="116" spans="1:61">
      <c r="A116" s="3" t="s">
        <v>1446</v>
      </c>
      <c r="B116" s="3" t="s">
        <v>1447</v>
      </c>
      <c r="C116" s="3" t="s">
        <v>1461</v>
      </c>
      <c r="D116" s="3" t="s">
        <v>1457</v>
      </c>
      <c r="E116" s="3" t="s">
        <v>1453</v>
      </c>
      <c r="H116" s="3" t="s">
        <v>1449</v>
      </c>
      <c r="I116" s="3" t="s">
        <v>1450</v>
      </c>
      <c r="J116" s="46" t="s">
        <v>1451</v>
      </c>
      <c r="K116" s="46">
        <v>3</v>
      </c>
      <c r="L116" s="3">
        <v>50</v>
      </c>
      <c r="M116" s="42">
        <v>44343</v>
      </c>
      <c r="N116" s="3">
        <v>2021</v>
      </c>
      <c r="O116" s="3" t="s">
        <v>1449</v>
      </c>
      <c r="P116" s="42">
        <v>44344</v>
      </c>
      <c r="Q116" s="41">
        <v>6.4</v>
      </c>
      <c r="S116" s="46">
        <v>20</v>
      </c>
      <c r="X116" s="3" t="s">
        <v>219</v>
      </c>
      <c r="Y116" s="39" t="str">
        <f>VLOOKUP(X116,Spp!A:B,2,FALSE)</f>
        <v>Paranthias colonus</v>
      </c>
      <c r="Z116" s="40">
        <f t="shared" si="45"/>
        <v>60</v>
      </c>
      <c r="AD116" s="3">
        <v>60</v>
      </c>
      <c r="AU116" s="3">
        <f>VLOOKUP(Y116,Spp!B:C,2,FALSE)</f>
        <v>1.485E-2</v>
      </c>
      <c r="AV116" s="3">
        <f>VLOOKUP(Y116,Spp!B:D,3,FALSE)</f>
        <v>2.8633299999999999</v>
      </c>
      <c r="AW116" s="3">
        <f t="shared" si="46"/>
        <v>3229.2810195763359</v>
      </c>
      <c r="AX116" s="3">
        <f t="shared" si="47"/>
        <v>64.585620391526717</v>
      </c>
      <c r="AY116" s="3">
        <f t="shared" si="48"/>
        <v>645.8562039152672</v>
      </c>
      <c r="AZ116" s="3">
        <f t="shared" si="49"/>
        <v>0.64585620391526721</v>
      </c>
      <c r="BA116" s="3" t="e">
        <f t="shared" si="50"/>
        <v>#DIV/0!</v>
      </c>
      <c r="BB116" s="3" t="s">
        <v>285</v>
      </c>
      <c r="BC116" s="3">
        <f>VLOOKUP(Y116,Spp!B:H,7,FALSE)</f>
        <v>3.8</v>
      </c>
      <c r="BD116" s="38" t="str">
        <f>VLOOKUP(Y116,GFQuimbayo!B:C,2,FALSE)</f>
        <v>PK</v>
      </c>
      <c r="BE116" s="38" t="str">
        <f>VLOOKUP(BD116,GFQuimbayo!E:F,2,FALSE)</f>
        <v>Planktivores</v>
      </c>
      <c r="BF116" s="38" t="e">
        <f>VLOOKUP(BE116,Taxo!F:G,2,FALSE)</f>
        <v>#N/A</v>
      </c>
      <c r="BG116" s="38" t="e">
        <f>VLOOKUP(BF116,Taxo!G:H,2,FALSE)</f>
        <v>#N/A</v>
      </c>
      <c r="BH116" s="38" t="e">
        <f>VLOOKUP(BG116,Taxo!H:I,2,FALSE)</f>
        <v>#N/A</v>
      </c>
      <c r="BI116" s="3" t="str">
        <f>VLOOKUP(Y116,Spp!B:L,11,FALSE)</f>
        <v>LC</v>
      </c>
    </row>
    <row r="117" spans="1:61">
      <c r="A117" s="3" t="s">
        <v>1446</v>
      </c>
      <c r="B117" s="3" t="s">
        <v>1447</v>
      </c>
      <c r="C117" s="3" t="s">
        <v>1461</v>
      </c>
      <c r="D117" s="3" t="s">
        <v>1457</v>
      </c>
      <c r="E117" s="3" t="s">
        <v>1453</v>
      </c>
      <c r="H117" s="3" t="s">
        <v>1449</v>
      </c>
      <c r="I117" s="3" t="s">
        <v>1450</v>
      </c>
      <c r="J117" s="46" t="s">
        <v>1451</v>
      </c>
      <c r="K117" s="46">
        <v>3</v>
      </c>
      <c r="L117" s="3">
        <v>50</v>
      </c>
      <c r="M117" s="42">
        <v>44343</v>
      </c>
      <c r="N117" s="3">
        <v>2021</v>
      </c>
      <c r="O117" s="3" t="s">
        <v>1449</v>
      </c>
      <c r="P117" s="42">
        <v>44344</v>
      </c>
      <c r="Q117" s="41">
        <v>6.4</v>
      </c>
      <c r="S117" s="46">
        <v>20</v>
      </c>
      <c r="X117" s="3" t="s">
        <v>147</v>
      </c>
      <c r="Y117" s="39" t="str">
        <f>VLOOKUP(X117,Spp!A:B,2,FALSE)</f>
        <v>Bodianus diplotaenia</v>
      </c>
      <c r="Z117" s="40">
        <f t="shared" si="45"/>
        <v>16</v>
      </c>
      <c r="AA117" s="3">
        <v>10</v>
      </c>
      <c r="AB117" s="3">
        <v>1</v>
      </c>
      <c r="AC117" s="3">
        <v>3</v>
      </c>
      <c r="AD117" s="3">
        <v>2</v>
      </c>
      <c r="AU117" s="3">
        <f>VLOOKUP(Y117,Spp!B:C,2,FALSE)</f>
        <v>2.01E-2</v>
      </c>
      <c r="AV117" s="3">
        <f>VLOOKUP(Y117,Spp!B:D,3,FALSE)</f>
        <v>2.9992000000000001</v>
      </c>
      <c r="AW117" s="3">
        <f t="shared" si="46"/>
        <v>344.09417791295829</v>
      </c>
      <c r="AX117" s="3">
        <f t="shared" si="47"/>
        <v>6.8818835582591653</v>
      </c>
      <c r="AY117" s="3">
        <f t="shared" si="48"/>
        <v>68.818835582591646</v>
      </c>
      <c r="AZ117" s="3">
        <f t="shared" si="49"/>
        <v>6.881883558259165E-2</v>
      </c>
      <c r="BA117" s="3" t="e">
        <f t="shared" si="50"/>
        <v>#DIV/0!</v>
      </c>
      <c r="BB117" s="3" t="s">
        <v>285</v>
      </c>
      <c r="BC117" s="3">
        <f>VLOOKUP(Y117,Spp!B:H,7,FALSE)</f>
        <v>3.4</v>
      </c>
      <c r="BD117" s="38" t="str">
        <f>VLOOKUP(Y117,GFQuimbayo!B:C,2,FALSE)</f>
        <v>IN</v>
      </c>
      <c r="BE117" s="38" t="str">
        <f>VLOOKUP(BD117,GFQuimbayo!E:F,2,FALSE)</f>
        <v>Invertebrivores</v>
      </c>
      <c r="BF117" s="38" t="e">
        <f>VLOOKUP(BE117,Taxo!F:G,2,FALSE)</f>
        <v>#N/A</v>
      </c>
      <c r="BG117" s="38" t="e">
        <f>VLOOKUP(BF117,Taxo!G:H,2,FALSE)</f>
        <v>#N/A</v>
      </c>
      <c r="BH117" s="38" t="e">
        <f>VLOOKUP(BG117,Taxo!H:I,2,FALSE)</f>
        <v>#N/A</v>
      </c>
      <c r="BI117" s="3" t="str">
        <f>VLOOKUP(Y117,Spp!B:L,11,FALSE)</f>
        <v>LC</v>
      </c>
    </row>
    <row r="118" spans="1:61">
      <c r="A118" s="3" t="s">
        <v>1446</v>
      </c>
      <c r="B118" s="3" t="s">
        <v>1447</v>
      </c>
      <c r="C118" s="3" t="s">
        <v>1461</v>
      </c>
      <c r="D118" s="3" t="s">
        <v>1457</v>
      </c>
      <c r="E118" s="3" t="s">
        <v>1453</v>
      </c>
      <c r="H118" s="3" t="s">
        <v>1449</v>
      </c>
      <c r="I118" s="3" t="s">
        <v>1450</v>
      </c>
      <c r="J118" s="46" t="s">
        <v>1451</v>
      </c>
      <c r="K118" s="46">
        <v>3</v>
      </c>
      <c r="L118" s="3">
        <v>50</v>
      </c>
      <c r="M118" s="42">
        <v>44343</v>
      </c>
      <c r="N118" s="3">
        <v>2021</v>
      </c>
      <c r="O118" s="3" t="s">
        <v>1449</v>
      </c>
      <c r="P118" s="42">
        <v>44344</v>
      </c>
      <c r="Q118" s="41">
        <v>6.4</v>
      </c>
      <c r="S118" s="46">
        <v>20</v>
      </c>
      <c r="X118" s="3" t="s">
        <v>1452</v>
      </c>
      <c r="Y118" s="39" t="str">
        <f>VLOOKUP(X118,Spp!A:B,2,FALSE)</f>
        <v>Lutjanus jordani</v>
      </c>
      <c r="Z118" s="40">
        <f t="shared" si="45"/>
        <v>40</v>
      </c>
      <c r="AE118" s="3">
        <v>40</v>
      </c>
      <c r="AU118" s="3">
        <f>VLOOKUP(Y118,Spp!B:C,2,FALSE)</f>
        <v>1.41E-2</v>
      </c>
      <c r="AV118" s="3">
        <f>VLOOKUP(Y118,Spp!B:D,3,FALSE)</f>
        <v>2.98</v>
      </c>
      <c r="AW118" s="3">
        <f t="shared" si="46"/>
        <v>8263.0490321427496</v>
      </c>
      <c r="AX118" s="3">
        <f t="shared" si="47"/>
        <v>165.260980642855</v>
      </c>
      <c r="AY118" s="3">
        <f t="shared" si="48"/>
        <v>1652.60980642855</v>
      </c>
      <c r="AZ118" s="3">
        <f t="shared" si="49"/>
        <v>1.6526098064285499</v>
      </c>
      <c r="BA118" s="3" t="e">
        <f t="shared" si="50"/>
        <v>#DIV/0!</v>
      </c>
      <c r="BB118" s="3" t="s">
        <v>285</v>
      </c>
      <c r="BC118" s="3">
        <f>VLOOKUP(Y118,Spp!B:H,7,FALSE)</f>
        <v>4.5</v>
      </c>
      <c r="BD118" s="38" t="str">
        <f>VLOOKUP(Y118,GFQuimbayo!B:C,2,FALSE)</f>
        <v>PS</v>
      </c>
      <c r="BE118" s="38" t="str">
        <f>VLOOKUP(BD118,GFQuimbayo!E:F,2,FALSE)</f>
        <v>Piscivores</v>
      </c>
      <c r="BF118" s="38" t="e">
        <f>VLOOKUP(BE118,Taxo!F:G,2,FALSE)</f>
        <v>#N/A</v>
      </c>
      <c r="BG118" s="38" t="e">
        <f>VLOOKUP(BF118,Taxo!G:H,2,FALSE)</f>
        <v>#N/A</v>
      </c>
      <c r="BH118" s="38" t="e">
        <f>VLOOKUP(BG118,Taxo!H:I,2,FALSE)</f>
        <v>#N/A</v>
      </c>
      <c r="BI118" s="3" t="str">
        <f>VLOOKUP(Y118,Spp!B:L,11,FALSE)</f>
        <v>LC</v>
      </c>
    </row>
    <row r="119" spans="1:61">
      <c r="A119" s="3" t="s">
        <v>1446</v>
      </c>
      <c r="B119" s="3" t="s">
        <v>1447</v>
      </c>
      <c r="C119" s="3" t="s">
        <v>1461</v>
      </c>
      <c r="D119" s="3" t="s">
        <v>1457</v>
      </c>
      <c r="E119" s="3" t="s">
        <v>1453</v>
      </c>
      <c r="H119" s="3" t="s">
        <v>1449</v>
      </c>
      <c r="I119" s="3" t="s">
        <v>1450</v>
      </c>
      <c r="J119" s="46" t="s">
        <v>1451</v>
      </c>
      <c r="K119" s="46">
        <v>3</v>
      </c>
      <c r="L119" s="3">
        <v>50</v>
      </c>
      <c r="M119" s="42">
        <v>44343</v>
      </c>
      <c r="N119" s="3">
        <v>2021</v>
      </c>
      <c r="O119" s="3" t="s">
        <v>1449</v>
      </c>
      <c r="P119" s="42">
        <v>44344</v>
      </c>
      <c r="Q119" s="41">
        <v>6.4</v>
      </c>
      <c r="S119" s="46">
        <v>20</v>
      </c>
      <c r="X119" s="3" t="s">
        <v>1271</v>
      </c>
      <c r="Y119" s="39" t="str">
        <f>VLOOKUP(X119,Spp!A:B,2,FALSE)</f>
        <v>Prionurus laticlavius</v>
      </c>
      <c r="Z119" s="40">
        <f t="shared" si="45"/>
        <v>1</v>
      </c>
      <c r="AD119" s="3">
        <v>1</v>
      </c>
      <c r="AU119" s="3">
        <f>VLOOKUP(Y119,Spp!B:C,2,FALSE)</f>
        <v>0.19800000000000001</v>
      </c>
      <c r="AV119" s="3">
        <f>VLOOKUP(Y119,Spp!B:D,3,FALSE)</f>
        <v>2.504</v>
      </c>
      <c r="AW119" s="3">
        <f t="shared" si="46"/>
        <v>256.58570915802454</v>
      </c>
      <c r="AX119" s="3">
        <f t="shared" si="47"/>
        <v>5.1317141831604909</v>
      </c>
      <c r="AY119" s="3">
        <f t="shared" si="48"/>
        <v>51.317141831604907</v>
      </c>
      <c r="AZ119" s="3">
        <f t="shared" si="49"/>
        <v>5.1317141831604907E-2</v>
      </c>
      <c r="BA119" s="3" t="e">
        <f t="shared" si="50"/>
        <v>#DIV/0!</v>
      </c>
      <c r="BB119" s="3" t="s">
        <v>285</v>
      </c>
      <c r="BC119" s="3">
        <f>VLOOKUP(Y119,Spp!B:H,7,FALSE)</f>
        <v>2.7</v>
      </c>
      <c r="BD119" s="38" t="str">
        <f>VLOOKUP(Y119,GFQuimbayo!B:C,2,FALSE)</f>
        <v>HM</v>
      </c>
      <c r="BE119" s="38" t="str">
        <f>VLOOKUP(BD119,GFQuimbayo!E:F,2,FALSE)</f>
        <v>Macroalgae feeders</v>
      </c>
      <c r="BF119" s="38" t="e">
        <f>VLOOKUP(BE119,Taxo!F:G,2,FALSE)</f>
        <v>#N/A</v>
      </c>
      <c r="BG119" s="38" t="e">
        <f>VLOOKUP(BF119,Taxo!G:H,2,FALSE)</f>
        <v>#N/A</v>
      </c>
      <c r="BH119" s="38" t="e">
        <f>VLOOKUP(BG119,Taxo!H:I,2,FALSE)</f>
        <v>#N/A</v>
      </c>
      <c r="BI119" s="3" t="str">
        <f>VLOOKUP(Y119,Spp!B:L,11,FALSE)</f>
        <v>LC</v>
      </c>
    </row>
    <row r="120" spans="1:61">
      <c r="A120" s="3" t="s">
        <v>1446</v>
      </c>
      <c r="B120" s="3" t="s">
        <v>1447</v>
      </c>
      <c r="C120" s="3" t="s">
        <v>1461</v>
      </c>
      <c r="D120" s="3" t="s">
        <v>1457</v>
      </c>
      <c r="E120" s="3" t="s">
        <v>1453</v>
      </c>
      <c r="H120" s="3" t="s">
        <v>1449</v>
      </c>
      <c r="I120" s="3" t="s">
        <v>1450</v>
      </c>
      <c r="J120" s="46" t="s">
        <v>1451</v>
      </c>
      <c r="K120" s="46">
        <v>3</v>
      </c>
      <c r="L120" s="3">
        <v>50</v>
      </c>
      <c r="M120" s="42">
        <v>44343</v>
      </c>
      <c r="N120" s="3">
        <v>2021</v>
      </c>
      <c r="O120" s="3" t="s">
        <v>1449</v>
      </c>
      <c r="P120" s="42">
        <v>44344</v>
      </c>
      <c r="Q120" s="41">
        <v>6.4</v>
      </c>
      <c r="S120" s="46">
        <v>20</v>
      </c>
      <c r="X120" s="3" t="s">
        <v>133</v>
      </c>
      <c r="Y120" s="39" t="str">
        <f>VLOOKUP(X120,Spp!A:B,2,FALSE)</f>
        <v>Holacanthus passer</v>
      </c>
      <c r="Z120" s="40">
        <f t="shared" si="45"/>
        <v>3</v>
      </c>
      <c r="AB120" s="3">
        <v>1</v>
      </c>
      <c r="AC120" s="3">
        <v>1</v>
      </c>
      <c r="AD120" s="3">
        <v>1</v>
      </c>
      <c r="AU120" s="3">
        <f>VLOOKUP(Y120,Spp!B:C,2,FALSE)</f>
        <v>2.7130000000000001E-2</v>
      </c>
      <c r="AV120" s="3">
        <f>VLOOKUP(Y120,Spp!B:D,3,FALSE)</f>
        <v>3.0842299999999998</v>
      </c>
      <c r="AW120" s="3">
        <f t="shared" si="46"/>
        <v>264.15223824238791</v>
      </c>
      <c r="AX120" s="3">
        <f t="shared" si="47"/>
        <v>5.2830447648477579</v>
      </c>
      <c r="AY120" s="3">
        <f t="shared" si="48"/>
        <v>52.83044764847758</v>
      </c>
      <c r="AZ120" s="3">
        <f t="shared" si="49"/>
        <v>5.283044764847758E-2</v>
      </c>
      <c r="BA120" s="3" t="e">
        <f t="shared" si="50"/>
        <v>#DIV/0!</v>
      </c>
      <c r="BB120" s="3" t="s">
        <v>285</v>
      </c>
      <c r="BC120" s="3">
        <f>VLOOKUP(Y120,Spp!B:H,7,FALSE)</f>
        <v>2.6</v>
      </c>
      <c r="BD120" s="38" t="str">
        <f>VLOOKUP(Y120,GFQuimbayo!B:C,2,FALSE)</f>
        <v>IN</v>
      </c>
      <c r="BE120" s="38" t="str">
        <f>VLOOKUP(BD120,GFQuimbayo!E:F,2,FALSE)</f>
        <v>Invertebrivores</v>
      </c>
      <c r="BF120" s="38" t="e">
        <f>VLOOKUP(BE120,Taxo!F:G,2,FALSE)</f>
        <v>#N/A</v>
      </c>
      <c r="BG120" s="38" t="e">
        <f>VLOOKUP(BF120,Taxo!G:H,2,FALSE)</f>
        <v>#N/A</v>
      </c>
      <c r="BH120" s="38" t="e">
        <f>VLOOKUP(BG120,Taxo!H:I,2,FALSE)</f>
        <v>#N/A</v>
      </c>
      <c r="BI120" s="3" t="str">
        <f>VLOOKUP(Y120,Spp!B:L,11,FALSE)</f>
        <v>LC</v>
      </c>
    </row>
    <row r="121" spans="1:61">
      <c r="A121" s="3" t="s">
        <v>1446</v>
      </c>
      <c r="B121" s="3" t="s">
        <v>1447</v>
      </c>
      <c r="C121" s="3" t="s">
        <v>1461</v>
      </c>
      <c r="D121" s="3" t="s">
        <v>1457</v>
      </c>
      <c r="E121" s="3" t="s">
        <v>1453</v>
      </c>
      <c r="H121" s="3" t="s">
        <v>1449</v>
      </c>
      <c r="I121" s="3" t="s">
        <v>1450</v>
      </c>
      <c r="J121" s="46" t="s">
        <v>1451</v>
      </c>
      <c r="K121" s="46">
        <v>3</v>
      </c>
      <c r="L121" s="3">
        <v>50</v>
      </c>
      <c r="M121" s="42">
        <v>44343</v>
      </c>
      <c r="N121" s="3">
        <v>2021</v>
      </c>
      <c r="O121" s="3" t="s">
        <v>1449</v>
      </c>
      <c r="P121" s="42">
        <v>44344</v>
      </c>
      <c r="Q121" s="41">
        <v>6.4</v>
      </c>
      <c r="S121" s="46">
        <v>20</v>
      </c>
      <c r="X121" s="3" t="s">
        <v>751</v>
      </c>
      <c r="Y121" s="39" t="str">
        <f>VLOOKUP(X121,Spp!A:B,2,FALSE)</f>
        <v>Arothron meleagris</v>
      </c>
      <c r="Z121" s="40">
        <f t="shared" si="45"/>
        <v>4</v>
      </c>
      <c r="AC121" s="3">
        <v>1</v>
      </c>
      <c r="AD121" s="3">
        <v>3</v>
      </c>
      <c r="AU121" s="3">
        <f>VLOOKUP(Y121,Spp!B:C,2,FALSE)</f>
        <v>3.0700000000000002E-2</v>
      </c>
      <c r="AV121" s="3">
        <f>VLOOKUP(Y121,Spp!B:D,3,FALSE)</f>
        <v>2.8498999999999999</v>
      </c>
      <c r="AW121" s="3">
        <f t="shared" si="46"/>
        <v>362.25488709407506</v>
      </c>
      <c r="AX121" s="3">
        <f t="shared" si="47"/>
        <v>7.2450977418815015</v>
      </c>
      <c r="AY121" s="3">
        <f t="shared" si="48"/>
        <v>72.450977418815015</v>
      </c>
      <c r="AZ121" s="3">
        <f t="shared" si="49"/>
        <v>7.245097741881501E-2</v>
      </c>
      <c r="BA121" s="3" t="e">
        <f t="shared" si="50"/>
        <v>#DIV/0!</v>
      </c>
      <c r="BB121" s="3" t="s">
        <v>285</v>
      </c>
      <c r="BC121" s="3">
        <f>VLOOKUP(Y121,Spp!B:H,7,FALSE)</f>
        <v>3.4</v>
      </c>
      <c r="BD121" s="38" t="str">
        <f>VLOOKUP(Y121,GFQuimbayo!B:C,2,FALSE)</f>
        <v>IN</v>
      </c>
      <c r="BE121" s="38" t="str">
        <f>VLOOKUP(BD121,GFQuimbayo!E:F,2,FALSE)</f>
        <v>Invertebrivores</v>
      </c>
      <c r="BF121" s="38" t="e">
        <f>VLOOKUP(BE121,Taxo!F:G,2,FALSE)</f>
        <v>#N/A</v>
      </c>
      <c r="BG121" s="38" t="e">
        <f>VLOOKUP(BF121,Taxo!G:H,2,FALSE)</f>
        <v>#N/A</v>
      </c>
      <c r="BH121" s="38" t="e">
        <f>VLOOKUP(BG121,Taxo!H:I,2,FALSE)</f>
        <v>#N/A</v>
      </c>
      <c r="BI121" s="3" t="str">
        <f>VLOOKUP(Y121,Spp!B:L,11,FALSE)</f>
        <v>NE</v>
      </c>
    </row>
    <row r="122" spans="1:61">
      <c r="A122" s="3" t="s">
        <v>1446</v>
      </c>
      <c r="B122" s="3" t="s">
        <v>1447</v>
      </c>
      <c r="C122" s="3" t="s">
        <v>1461</v>
      </c>
      <c r="D122" s="3" t="s">
        <v>1457</v>
      </c>
      <c r="E122" s="3" t="s">
        <v>1453</v>
      </c>
      <c r="H122" s="3" t="s">
        <v>1449</v>
      </c>
      <c r="I122" s="3" t="s">
        <v>1450</v>
      </c>
      <c r="J122" s="46" t="s">
        <v>1451</v>
      </c>
      <c r="K122" s="46">
        <v>3</v>
      </c>
      <c r="L122" s="3">
        <v>50</v>
      </c>
      <c r="M122" s="42">
        <v>44343</v>
      </c>
      <c r="N122" s="3">
        <v>2021</v>
      </c>
      <c r="O122" s="3" t="s">
        <v>1449</v>
      </c>
      <c r="P122" s="42">
        <v>44344</v>
      </c>
      <c r="Q122" s="41">
        <v>6.4</v>
      </c>
      <c r="S122" s="46">
        <v>20</v>
      </c>
      <c r="X122" s="3" t="s">
        <v>170</v>
      </c>
      <c r="Y122" s="39" t="str">
        <f>VLOOKUP(X122,Spp!A:B,2,FALSE)</f>
        <v>Kyphosus elegans</v>
      </c>
      <c r="Z122" s="40">
        <f t="shared" si="45"/>
        <v>1</v>
      </c>
      <c r="AD122" s="3">
        <v>1</v>
      </c>
      <c r="AU122" s="3">
        <f>VLOOKUP(Y122,Spp!B:C,2,FALSE)</f>
        <v>2.18E-2</v>
      </c>
      <c r="AV122" s="3">
        <f>VLOOKUP(Y122,Spp!B:D,3,FALSE)</f>
        <v>3.0053000000000001</v>
      </c>
      <c r="AW122" s="3">
        <f t="shared" si="46"/>
        <v>118.62022441260498</v>
      </c>
      <c r="AX122" s="3">
        <f t="shared" si="47"/>
        <v>2.3724044882520996</v>
      </c>
      <c r="AY122" s="3">
        <f t="shared" si="48"/>
        <v>23.724044882520996</v>
      </c>
      <c r="AZ122" s="3">
        <f t="shared" si="49"/>
        <v>2.3724044882520997E-2</v>
      </c>
      <c r="BA122" s="3" t="e">
        <f t="shared" si="50"/>
        <v>#DIV/0!</v>
      </c>
      <c r="BB122" s="3" t="s">
        <v>285</v>
      </c>
      <c r="BC122" s="3">
        <f>VLOOKUP(Y122,Spp!B:H,7,FALSE)</f>
        <v>2.9</v>
      </c>
      <c r="BD122" s="38" t="str">
        <f>VLOOKUP(Y122,GFQuimbayo!B:C,2,FALSE)</f>
        <v>HM</v>
      </c>
      <c r="BE122" s="38" t="str">
        <f>VLOOKUP(BD122,GFQuimbayo!E:F,2,FALSE)</f>
        <v>Macroalgae feeders</v>
      </c>
      <c r="BF122" s="38" t="e">
        <f>VLOOKUP(BE122,Taxo!F:G,2,FALSE)</f>
        <v>#N/A</v>
      </c>
      <c r="BG122" s="38" t="e">
        <f>VLOOKUP(BF122,Taxo!G:H,2,FALSE)</f>
        <v>#N/A</v>
      </c>
      <c r="BH122" s="38" t="e">
        <f>VLOOKUP(BG122,Taxo!H:I,2,FALSE)</f>
        <v>#N/A</v>
      </c>
      <c r="BI122" s="3" t="str">
        <f>VLOOKUP(Y122,Spp!B:L,11,FALSE)</f>
        <v>LC</v>
      </c>
    </row>
    <row r="123" spans="1:61">
      <c r="A123" s="3" t="s">
        <v>1446</v>
      </c>
      <c r="B123" s="3" t="s">
        <v>1447</v>
      </c>
      <c r="C123" s="3" t="s">
        <v>1461</v>
      </c>
      <c r="D123" s="3" t="s">
        <v>1457</v>
      </c>
      <c r="E123" s="3" t="s">
        <v>1453</v>
      </c>
      <c r="H123" s="3" t="s">
        <v>1449</v>
      </c>
      <c r="I123" s="3" t="s">
        <v>1450</v>
      </c>
      <c r="J123" s="46" t="s">
        <v>1451</v>
      </c>
      <c r="K123" s="46">
        <v>3</v>
      </c>
      <c r="L123" s="3">
        <v>50</v>
      </c>
      <c r="M123" s="42">
        <v>44343</v>
      </c>
      <c r="N123" s="3">
        <v>2021</v>
      </c>
      <c r="O123" s="3" t="s">
        <v>1449</v>
      </c>
      <c r="P123" s="42">
        <v>44344</v>
      </c>
      <c r="Q123" s="41">
        <v>6.4</v>
      </c>
      <c r="S123" s="46">
        <v>20</v>
      </c>
      <c r="X123" s="3" t="s">
        <v>192</v>
      </c>
      <c r="Y123" s="39" t="str">
        <f>VLOOKUP(X123,Spp!A:B,2,FALSE)</f>
        <v>Kyphosus analogus</v>
      </c>
      <c r="Z123" s="40">
        <f t="shared" si="45"/>
        <v>2</v>
      </c>
      <c r="AD123" s="3">
        <v>2</v>
      </c>
      <c r="AU123" s="3">
        <f>VLOOKUP(Y123,Spp!B:C,2,FALSE)</f>
        <v>2.18E-2</v>
      </c>
      <c r="AV123" s="3">
        <f>VLOOKUP(Y123,Spp!B:D,3,FALSE)</f>
        <v>3.0053000000000001</v>
      </c>
      <c r="AW123" s="3">
        <f t="shared" si="46"/>
        <v>237.24044882520997</v>
      </c>
      <c r="AX123" s="3">
        <f t="shared" si="47"/>
        <v>4.7448089765041992</v>
      </c>
      <c r="AY123" s="3">
        <f t="shared" si="48"/>
        <v>47.448089765041992</v>
      </c>
      <c r="AZ123" s="3">
        <f t="shared" si="49"/>
        <v>4.7448089765041994E-2</v>
      </c>
      <c r="BA123" s="3" t="e">
        <f t="shared" si="50"/>
        <v>#DIV/0!</v>
      </c>
      <c r="BB123" s="3" t="s">
        <v>285</v>
      </c>
      <c r="BC123" s="3">
        <f>VLOOKUP(Y123,Spp!B:H,7,FALSE)</f>
        <v>2</v>
      </c>
      <c r="BD123" s="38" t="str">
        <f>VLOOKUP(Y123,GFQuimbayo!B:C,2,FALSE)</f>
        <v>HM</v>
      </c>
      <c r="BE123" s="38" t="str">
        <f>VLOOKUP(BD123,GFQuimbayo!E:F,2,FALSE)</f>
        <v>Macroalgae feeders</v>
      </c>
      <c r="BF123" s="38" t="e">
        <f>VLOOKUP(BE123,Taxo!F:G,2,FALSE)</f>
        <v>#N/A</v>
      </c>
      <c r="BG123" s="38" t="e">
        <f>VLOOKUP(BF123,Taxo!G:H,2,FALSE)</f>
        <v>#N/A</v>
      </c>
      <c r="BH123" s="38" t="e">
        <f>VLOOKUP(BG123,Taxo!H:I,2,FALSE)</f>
        <v>#N/A</v>
      </c>
      <c r="BI123" s="3" t="str">
        <f>VLOOKUP(Y123,Spp!B:L,11,FALSE)</f>
        <v>LC</v>
      </c>
    </row>
    <row r="124" spans="1:61">
      <c r="A124" s="3" t="s">
        <v>1446</v>
      </c>
      <c r="B124" s="3" t="s">
        <v>1447</v>
      </c>
      <c r="C124" s="3" t="s">
        <v>1461</v>
      </c>
      <c r="D124" s="3" t="s">
        <v>1457</v>
      </c>
      <c r="E124" s="3" t="s">
        <v>1453</v>
      </c>
      <c r="H124" s="3" t="s">
        <v>1449</v>
      </c>
      <c r="I124" s="3" t="s">
        <v>1450</v>
      </c>
      <c r="J124" s="46" t="s">
        <v>1451</v>
      </c>
      <c r="K124" s="46">
        <v>3</v>
      </c>
      <c r="L124" s="3">
        <v>50</v>
      </c>
      <c r="M124" s="42">
        <v>44343</v>
      </c>
      <c r="N124" s="3">
        <v>2021</v>
      </c>
      <c r="O124" s="3" t="s">
        <v>1449</v>
      </c>
      <c r="P124" s="42">
        <v>44344</v>
      </c>
      <c r="Q124" s="41">
        <v>6.4</v>
      </c>
      <c r="S124" s="46">
        <v>20</v>
      </c>
      <c r="X124" s="3" t="s">
        <v>206</v>
      </c>
      <c r="Y124" s="39" t="str">
        <f>VLOOKUP(X124,Spp!A:B,2,FALSE)</f>
        <v>Rypticus bicolor</v>
      </c>
      <c r="Z124" s="40">
        <f t="shared" si="45"/>
        <v>1</v>
      </c>
      <c r="AE124" s="3">
        <v>1</v>
      </c>
      <c r="AU124" s="3">
        <f>VLOOKUP(Y124,Spp!B:C,2,FALSE)</f>
        <v>1.52E-2</v>
      </c>
      <c r="AV124" s="3">
        <f>VLOOKUP(Y124,Spp!B:D,3,FALSE)</f>
        <v>3.0063</v>
      </c>
      <c r="AW124" s="3">
        <f t="shared" si="46"/>
        <v>242.36540883139605</v>
      </c>
      <c r="AX124" s="3">
        <f t="shared" si="47"/>
        <v>4.8473081766279211</v>
      </c>
      <c r="AY124" s="3">
        <f t="shared" si="48"/>
        <v>48.473081766279208</v>
      </c>
      <c r="AZ124" s="3">
        <f t="shared" si="49"/>
        <v>4.8473081766279208E-2</v>
      </c>
      <c r="BA124" s="3" t="e">
        <f t="shared" si="50"/>
        <v>#DIV/0!</v>
      </c>
      <c r="BB124" s="3" t="s">
        <v>285</v>
      </c>
      <c r="BC124" s="3">
        <f>VLOOKUP(Y124,Spp!B:H,7,FALSE)</f>
        <v>4</v>
      </c>
      <c r="BD124" s="38" t="str">
        <f>VLOOKUP(Y124,GFQuimbayo!B:C,2,FALSE)</f>
        <v>PS</v>
      </c>
      <c r="BE124" s="38" t="str">
        <f>VLOOKUP(BD124,GFQuimbayo!E:F,2,FALSE)</f>
        <v>Piscivores</v>
      </c>
      <c r="BF124" s="38" t="e">
        <f>VLOOKUP(BE124,Taxo!F:G,2,FALSE)</f>
        <v>#N/A</v>
      </c>
      <c r="BG124" s="38" t="e">
        <f>VLOOKUP(BF124,Taxo!G:H,2,FALSE)</f>
        <v>#N/A</v>
      </c>
      <c r="BH124" s="38" t="e">
        <f>VLOOKUP(BG124,Taxo!H:I,2,FALSE)</f>
        <v>#N/A</v>
      </c>
      <c r="BI124" s="3" t="str">
        <f>VLOOKUP(Y124,Spp!B:L,11,FALSE)</f>
        <v>LC</v>
      </c>
    </row>
    <row r="125" spans="1:61">
      <c r="A125" s="3" t="s">
        <v>1446</v>
      </c>
      <c r="B125" s="3" t="s">
        <v>1447</v>
      </c>
      <c r="C125" s="3" t="s">
        <v>1461</v>
      </c>
      <c r="D125" s="3" t="s">
        <v>1457</v>
      </c>
      <c r="E125" s="3" t="s">
        <v>1453</v>
      </c>
      <c r="H125" s="3" t="s">
        <v>1449</v>
      </c>
      <c r="I125" s="3" t="s">
        <v>1450</v>
      </c>
      <c r="J125" s="46" t="s">
        <v>1451</v>
      </c>
      <c r="K125" s="46">
        <v>3</v>
      </c>
      <c r="L125" s="3">
        <v>50</v>
      </c>
      <c r="M125" s="42">
        <v>44343</v>
      </c>
      <c r="N125" s="3">
        <v>2021</v>
      </c>
      <c r="O125" s="3" t="s">
        <v>1449</v>
      </c>
      <c r="P125" s="42">
        <v>44344</v>
      </c>
      <c r="Q125" s="41">
        <v>6.4</v>
      </c>
      <c r="S125" s="46">
        <v>20</v>
      </c>
      <c r="X125" s="3" t="s">
        <v>891</v>
      </c>
      <c r="Y125" s="39" t="str">
        <f>VLOOKUP(X125,Spp!A:B,2,FALSE)</f>
        <v>Dermatolepis dermatolepis</v>
      </c>
      <c r="Z125" s="40">
        <f t="shared" si="45"/>
        <v>1</v>
      </c>
      <c r="AF125" s="3">
        <v>1</v>
      </c>
      <c r="AU125" s="3">
        <f>VLOOKUP(Y125,Spp!B:C,2,FALSE)</f>
        <v>1.7000000000000001E-2</v>
      </c>
      <c r="AV125" s="3">
        <f>VLOOKUP(Y125,Spp!B:D,3,FALSE)</f>
        <v>3</v>
      </c>
      <c r="AW125" s="3">
        <f t="shared" si="46"/>
        <v>728.875</v>
      </c>
      <c r="AX125" s="3">
        <f t="shared" si="47"/>
        <v>14.577500000000001</v>
      </c>
      <c r="AY125" s="3">
        <f t="shared" si="48"/>
        <v>145.77500000000001</v>
      </c>
      <c r="AZ125" s="3">
        <f t="shared" si="49"/>
        <v>0.14577500000000002</v>
      </c>
      <c r="BA125" s="3" t="e">
        <f t="shared" si="50"/>
        <v>#DIV/0!</v>
      </c>
      <c r="BB125" s="3" t="s">
        <v>285</v>
      </c>
      <c r="BC125" s="3">
        <f>VLOOKUP(Y125,Spp!B:H,7,FALSE)</f>
        <v>4.5</v>
      </c>
      <c r="BD125" s="38" t="str">
        <f>VLOOKUP(Y125,GFQuimbayo!B:C,2,FALSE)</f>
        <v>PS</v>
      </c>
      <c r="BE125" s="38" t="str">
        <f>VLOOKUP(BD125,GFQuimbayo!E:F,2,FALSE)</f>
        <v>Piscivores</v>
      </c>
      <c r="BF125" s="38" t="e">
        <f>VLOOKUP(BE125,Taxo!F:G,2,FALSE)</f>
        <v>#N/A</v>
      </c>
      <c r="BG125" s="38" t="e">
        <f>VLOOKUP(BF125,Taxo!G:H,2,FALSE)</f>
        <v>#N/A</v>
      </c>
      <c r="BH125" s="38" t="e">
        <f>VLOOKUP(BG125,Taxo!H:I,2,FALSE)</f>
        <v>#N/A</v>
      </c>
      <c r="BI125" s="3" t="str">
        <f>VLOOKUP(Y125,Spp!B:L,11,FALSE)</f>
        <v>LC</v>
      </c>
    </row>
    <row r="126" spans="1:61">
      <c r="A126" s="3" t="s">
        <v>1446</v>
      </c>
      <c r="B126" s="3" t="s">
        <v>1447</v>
      </c>
      <c r="C126" s="3" t="s">
        <v>1461</v>
      </c>
      <c r="D126" s="3" t="s">
        <v>1457</v>
      </c>
      <c r="E126" s="3" t="s">
        <v>1453</v>
      </c>
      <c r="H126" s="3" t="s">
        <v>1449</v>
      </c>
      <c r="I126" s="3" t="s">
        <v>1450</v>
      </c>
      <c r="J126" s="46" t="s">
        <v>1451</v>
      </c>
      <c r="K126" s="46">
        <v>3</v>
      </c>
      <c r="L126" s="3">
        <v>50</v>
      </c>
      <c r="M126" s="42">
        <v>44343</v>
      </c>
      <c r="N126" s="3">
        <v>2021</v>
      </c>
      <c r="O126" s="3" t="s">
        <v>1449</v>
      </c>
      <c r="P126" s="42">
        <v>44344</v>
      </c>
      <c r="Q126" s="41">
        <v>6.4</v>
      </c>
      <c r="S126" s="46">
        <v>20</v>
      </c>
      <c r="X126" s="3" t="s">
        <v>160</v>
      </c>
      <c r="Y126" s="39" t="str">
        <f>VLOOKUP(X126,Spp!A:B,2,FALSE)</f>
        <v>Cirrhitichthys oxycephalus</v>
      </c>
      <c r="Z126" s="40">
        <f t="shared" si="45"/>
        <v>4</v>
      </c>
      <c r="AA126" s="3">
        <v>1</v>
      </c>
      <c r="AB126" s="3">
        <v>3</v>
      </c>
      <c r="AU126" s="3">
        <f>VLOOKUP(Y126,Spp!B:C,2,FALSE)</f>
        <v>3.32E-2</v>
      </c>
      <c r="AV126" s="3">
        <f>VLOOKUP(Y126,Spp!B:D,3,FALSE)</f>
        <v>3</v>
      </c>
      <c r="AW126" s="3">
        <f t="shared" si="46"/>
        <v>42.537499999999994</v>
      </c>
      <c r="AX126" s="3">
        <f t="shared" si="47"/>
        <v>0.8507499999999999</v>
      </c>
      <c r="AY126" s="3">
        <f t="shared" si="48"/>
        <v>8.5074999999999985</v>
      </c>
      <c r="AZ126" s="3">
        <f t="shared" si="49"/>
        <v>8.5074999999999977E-3</v>
      </c>
      <c r="BA126" s="3" t="e">
        <f t="shared" si="50"/>
        <v>#DIV/0!</v>
      </c>
      <c r="BB126" s="3" t="s">
        <v>285</v>
      </c>
      <c r="BC126" s="3">
        <f>VLOOKUP(Y126,Spp!B:H,7,FALSE)</f>
        <v>3.9</v>
      </c>
      <c r="BD126" s="38" t="str">
        <f>VLOOKUP(Y126,GFQuimbayo!B:C,2,FALSE)</f>
        <v>IN</v>
      </c>
      <c r="BE126" s="38" t="str">
        <f>VLOOKUP(BD126,GFQuimbayo!E:F,2,FALSE)</f>
        <v>Invertebrivores</v>
      </c>
      <c r="BF126" s="38" t="e">
        <f>VLOOKUP(BE126,Taxo!F:G,2,FALSE)</f>
        <v>#N/A</v>
      </c>
      <c r="BG126" s="38" t="e">
        <f>VLOOKUP(BF126,Taxo!G:H,2,FALSE)</f>
        <v>#N/A</v>
      </c>
      <c r="BH126" s="38" t="e">
        <f>VLOOKUP(BG126,Taxo!H:I,2,FALSE)</f>
        <v>#N/A</v>
      </c>
      <c r="BI126" s="3" t="str">
        <f>VLOOKUP(Y126,Spp!B:L,11,FALSE)</f>
        <v>NE</v>
      </c>
    </row>
    <row r="127" spans="1:61">
      <c r="A127" s="3" t="s">
        <v>1446</v>
      </c>
      <c r="B127" s="3" t="s">
        <v>1447</v>
      </c>
      <c r="C127" s="3" t="s">
        <v>1461</v>
      </c>
      <c r="D127" s="3" t="s">
        <v>1457</v>
      </c>
      <c r="E127" s="3" t="s">
        <v>1453</v>
      </c>
      <c r="H127" s="3" t="s">
        <v>1449</v>
      </c>
      <c r="I127" s="3" t="s">
        <v>1450</v>
      </c>
      <c r="J127" s="46" t="s">
        <v>1451</v>
      </c>
      <c r="K127" s="46">
        <v>3</v>
      </c>
      <c r="L127" s="3">
        <v>50</v>
      </c>
      <c r="M127" s="42">
        <v>44343</v>
      </c>
      <c r="N127" s="3">
        <v>2021</v>
      </c>
      <c r="O127" s="3" t="s">
        <v>1449</v>
      </c>
      <c r="P127" s="42">
        <v>44344</v>
      </c>
      <c r="Q127" s="41">
        <v>6.4</v>
      </c>
      <c r="S127" s="46">
        <v>20</v>
      </c>
      <c r="X127" s="3" t="s">
        <v>760</v>
      </c>
      <c r="Y127" s="39" t="str">
        <f>VLOOKUP(X127,Spp!A:B,2,FALSE)</f>
        <v>Aulostomus chinensis</v>
      </c>
      <c r="Z127" s="40">
        <f t="shared" si="45"/>
        <v>2</v>
      </c>
      <c r="AF127" s="3">
        <v>2</v>
      </c>
      <c r="AU127" s="3">
        <f>VLOOKUP(Y127,Spp!B:C,2,FALSE)</f>
        <v>2.0000000000000001E-4</v>
      </c>
      <c r="AV127" s="3">
        <f>VLOOKUP(Y127,Spp!B:D,3,FALSE)</f>
        <v>3.5144000000000002</v>
      </c>
      <c r="AW127" s="3">
        <f t="shared" si="46"/>
        <v>106.79052618324755</v>
      </c>
      <c r="AX127" s="3">
        <f t="shared" si="47"/>
        <v>2.1358105236649512</v>
      </c>
      <c r="AY127" s="3">
        <f t="shared" si="48"/>
        <v>21.358105236649511</v>
      </c>
      <c r="AZ127" s="3">
        <f t="shared" si="49"/>
        <v>2.1358105236649511E-2</v>
      </c>
      <c r="BA127" s="3" t="e">
        <f t="shared" si="50"/>
        <v>#DIV/0!</v>
      </c>
      <c r="BB127" s="3" t="s">
        <v>285</v>
      </c>
      <c r="BC127" s="3">
        <f>VLOOKUP(Y127,Spp!B:H,7,FALSE)</f>
        <v>3.9</v>
      </c>
      <c r="BD127" s="38" t="str">
        <f>VLOOKUP(Y127,GFQuimbayo!B:C,2,FALSE)</f>
        <v>PS</v>
      </c>
      <c r="BE127" s="38" t="str">
        <f>VLOOKUP(BD127,GFQuimbayo!E:F,2,FALSE)</f>
        <v>Piscivores</v>
      </c>
      <c r="BF127" s="38" t="e">
        <f>VLOOKUP(BE127,Taxo!F:G,2,FALSE)</f>
        <v>#N/A</v>
      </c>
      <c r="BG127" s="38" t="e">
        <f>VLOOKUP(BF127,Taxo!G:H,2,FALSE)</f>
        <v>#N/A</v>
      </c>
      <c r="BH127" s="38" t="e">
        <f>VLOOKUP(BG127,Taxo!H:I,2,FALSE)</f>
        <v>#N/A</v>
      </c>
      <c r="BI127" s="3" t="str">
        <f>VLOOKUP(Y127,Spp!B:L,11,FALSE)</f>
        <v>NE</v>
      </c>
    </row>
    <row r="128" spans="1:61">
      <c r="A128" s="3" t="s">
        <v>1446</v>
      </c>
      <c r="B128" s="3" t="s">
        <v>1447</v>
      </c>
      <c r="C128" s="3" t="s">
        <v>1461</v>
      </c>
      <c r="D128" s="3" t="s">
        <v>1457</v>
      </c>
      <c r="E128" s="3" t="s">
        <v>1453</v>
      </c>
      <c r="H128" s="3" t="s">
        <v>1449</v>
      </c>
      <c r="I128" s="3" t="s">
        <v>1450</v>
      </c>
      <c r="J128" s="46" t="s">
        <v>1451</v>
      </c>
      <c r="K128" s="46">
        <v>3</v>
      </c>
      <c r="L128" s="3">
        <v>50</v>
      </c>
      <c r="M128" s="42">
        <v>44343</v>
      </c>
      <c r="N128" s="3">
        <v>2021</v>
      </c>
      <c r="O128" s="3" t="s">
        <v>1449</v>
      </c>
      <c r="P128" s="42">
        <v>44344</v>
      </c>
      <c r="Q128" s="41">
        <v>6.4</v>
      </c>
      <c r="S128" s="46">
        <v>20</v>
      </c>
      <c r="X128" s="3" t="s">
        <v>869</v>
      </c>
      <c r="Y128" s="39" t="str">
        <f>VLOOKUP(X128,Spp!A:B,2,FALSE)</f>
        <v>Ctenochaetus marginatus</v>
      </c>
      <c r="Z128" s="40">
        <f t="shared" si="45"/>
        <v>5</v>
      </c>
      <c r="AD128" s="3">
        <v>5</v>
      </c>
      <c r="AU128" s="3">
        <f>VLOOKUP(Y128,Spp!B:C,2,FALSE)</f>
        <v>0.297619048</v>
      </c>
      <c r="AV128" s="3">
        <f>VLOOKUP(Y128,Spp!B:D,3,FALSE)</f>
        <v>3.0395136780000001</v>
      </c>
      <c r="AW128" s="3">
        <f t="shared" si="46"/>
        <v>8930.2142568205854</v>
      </c>
      <c r="AX128" s="3">
        <f t="shared" si="47"/>
        <v>178.6042851364117</v>
      </c>
      <c r="AY128" s="3">
        <f t="shared" si="48"/>
        <v>1786.042851364117</v>
      </c>
      <c r="AZ128" s="3">
        <f t="shared" si="49"/>
        <v>1.7860428513641171</v>
      </c>
      <c r="BA128" s="3" t="e">
        <f t="shared" si="50"/>
        <v>#DIV/0!</v>
      </c>
      <c r="BB128" s="3" t="s">
        <v>285</v>
      </c>
      <c r="BC128" s="3">
        <f>VLOOKUP(Y128,Spp!B:H,7,FALSE)</f>
        <v>2</v>
      </c>
      <c r="BD128" s="38" t="str">
        <f>VLOOKUP(Y128,GFQuimbayo!B:C,2,FALSE)</f>
        <v>HM</v>
      </c>
      <c r="BE128" s="38" t="str">
        <f>VLOOKUP(BD128,GFQuimbayo!E:F,2,FALSE)</f>
        <v>Macroalgae feeders</v>
      </c>
      <c r="BF128" s="38" t="e">
        <f>VLOOKUP(BE128,Taxo!F:G,2,FALSE)</f>
        <v>#N/A</v>
      </c>
      <c r="BG128" s="38" t="e">
        <f>VLOOKUP(BF128,Taxo!G:H,2,FALSE)</f>
        <v>#N/A</v>
      </c>
      <c r="BH128" s="38" t="e">
        <f>VLOOKUP(BG128,Taxo!H:I,2,FALSE)</f>
        <v>#N/A</v>
      </c>
      <c r="BI128" s="3" t="str">
        <f>VLOOKUP(Y128,Spp!B:L,11,FALSE)</f>
        <v>LC</v>
      </c>
    </row>
    <row r="129" spans="1:61">
      <c r="A129" s="3" t="s">
        <v>1446</v>
      </c>
      <c r="B129" s="3" t="s">
        <v>1447</v>
      </c>
      <c r="C129" s="3" t="s">
        <v>1461</v>
      </c>
      <c r="D129" s="3" t="s">
        <v>1457</v>
      </c>
      <c r="E129" s="3" t="s">
        <v>1453</v>
      </c>
      <c r="H129" s="3" t="s">
        <v>1449</v>
      </c>
      <c r="I129" s="3" t="s">
        <v>1450</v>
      </c>
      <c r="J129" s="46" t="s">
        <v>1451</v>
      </c>
      <c r="K129" s="46">
        <v>3</v>
      </c>
      <c r="L129" s="3">
        <v>50</v>
      </c>
      <c r="M129" s="42">
        <v>44343</v>
      </c>
      <c r="N129" s="3">
        <v>2021</v>
      </c>
      <c r="O129" s="3" t="s">
        <v>1449</v>
      </c>
      <c r="P129" s="42">
        <v>44344</v>
      </c>
      <c r="Q129" s="41">
        <v>6.4</v>
      </c>
      <c r="S129" s="46">
        <v>20</v>
      </c>
      <c r="X129" s="3" t="s">
        <v>1463</v>
      </c>
      <c r="Y129" s="39" t="str">
        <f>VLOOKUP(X129,Spp!A:B,2,FALSE)</f>
        <v>Shyrna lewinii</v>
      </c>
      <c r="Z129" s="40">
        <f t="shared" si="45"/>
        <v>2</v>
      </c>
      <c r="AQ129" s="3">
        <v>2</v>
      </c>
      <c r="AU129" s="3">
        <f>VLOOKUP(Y129,Spp!B:C,2,FALSE)</f>
        <v>3.47E-3</v>
      </c>
      <c r="AV129" s="3">
        <f>VLOOKUP(Y129,Spp!B:D,3,FALSE)</f>
        <v>3.15</v>
      </c>
      <c r="AW129" s="3">
        <f t="shared" si="46"/>
        <v>178128.90676503154</v>
      </c>
      <c r="AX129" s="3">
        <f t="shared" si="47"/>
        <v>3562.5781353006309</v>
      </c>
      <c r="AY129" s="3">
        <f t="shared" si="48"/>
        <v>35625.781353006307</v>
      </c>
      <c r="AZ129" s="3">
        <f t="shared" si="49"/>
        <v>35.625781353006303</v>
      </c>
      <c r="BA129" s="3" t="e">
        <f t="shared" si="50"/>
        <v>#DIV/0!</v>
      </c>
      <c r="BB129" s="3" t="s">
        <v>285</v>
      </c>
      <c r="BC129" s="3">
        <f>VLOOKUP(Y129,Spp!B:H,7,FALSE)</f>
        <v>4</v>
      </c>
      <c r="BD129" s="38" t="e">
        <f>VLOOKUP(Y129,GFQuimbayo!B:C,2,FALSE)</f>
        <v>#N/A</v>
      </c>
      <c r="BE129" s="38" t="e">
        <f>VLOOKUP(BD129,GFQuimbayo!E:F,2,FALSE)</f>
        <v>#N/A</v>
      </c>
      <c r="BF129" s="38" t="e">
        <f>VLOOKUP(BE129,Taxo!F:G,2,FALSE)</f>
        <v>#N/A</v>
      </c>
      <c r="BG129" s="38" t="e">
        <f>VLOOKUP(BF129,Taxo!G:H,2,FALSE)</f>
        <v>#N/A</v>
      </c>
      <c r="BH129" s="38" t="e">
        <f>VLOOKUP(BG129,Taxo!H:I,2,FALSE)</f>
        <v>#N/A</v>
      </c>
      <c r="BI129" s="3" t="str">
        <f>VLOOKUP(Y129,Spp!B:L,11,FALSE)</f>
        <v>EN</v>
      </c>
    </row>
    <row r="130" spans="1:61">
      <c r="A130" s="3" t="s">
        <v>1446</v>
      </c>
      <c r="B130" s="3" t="s">
        <v>1447</v>
      </c>
      <c r="C130" s="3" t="s">
        <v>1461</v>
      </c>
      <c r="D130" s="3" t="s">
        <v>1457</v>
      </c>
      <c r="E130" s="3" t="s">
        <v>1453</v>
      </c>
      <c r="H130" s="3" t="s">
        <v>1449</v>
      </c>
      <c r="I130" s="3" t="s">
        <v>1450</v>
      </c>
      <c r="J130" s="46" t="s">
        <v>1451</v>
      </c>
      <c r="K130" s="46">
        <v>3</v>
      </c>
      <c r="L130" s="3">
        <v>50</v>
      </c>
      <c r="M130" s="42">
        <v>44343</v>
      </c>
      <c r="N130" s="3">
        <v>2021</v>
      </c>
      <c r="O130" s="3" t="s">
        <v>1449</v>
      </c>
      <c r="P130" s="42">
        <v>44344</v>
      </c>
      <c r="Q130" s="41">
        <v>6.4</v>
      </c>
      <c r="S130" s="46">
        <v>20</v>
      </c>
      <c r="X130" s="3" t="s">
        <v>223</v>
      </c>
      <c r="Y130" s="39" t="str">
        <f>VLOOKUP(X130,Spp!A:B,2,FALSE)</f>
        <v>Triaenodon obesus</v>
      </c>
      <c r="Z130" s="40">
        <f t="shared" si="45"/>
        <v>2</v>
      </c>
      <c r="AM130" s="3">
        <v>2</v>
      </c>
      <c r="AU130" s="3">
        <f>VLOOKUP(Y130,Spp!B:C,2,FALSE)</f>
        <v>1.5E-3</v>
      </c>
      <c r="AV130" s="3">
        <f>VLOOKUP(Y130,Spp!B:D,3,FALSE)</f>
        <v>3.3820000000000001</v>
      </c>
      <c r="AW130" s="3">
        <f t="shared" si="46"/>
        <v>25948.907961176159</v>
      </c>
      <c r="AX130" s="3">
        <f t="shared" si="47"/>
        <v>518.97815922352322</v>
      </c>
      <c r="AY130" s="3">
        <f t="shared" si="48"/>
        <v>5189.781592235232</v>
      </c>
      <c r="AZ130" s="3">
        <f t="shared" si="49"/>
        <v>5.1897815922352324</v>
      </c>
      <c r="BA130" s="3" t="e">
        <f t="shared" si="50"/>
        <v>#DIV/0!</v>
      </c>
      <c r="BB130" s="3" t="s">
        <v>285</v>
      </c>
      <c r="BC130" s="3">
        <f>VLOOKUP(Y130,Spp!B:H,7,FALSE)</f>
        <v>4.2</v>
      </c>
      <c r="BD130" s="38" t="str">
        <f>VLOOKUP(Y130,GFQuimbayo!B:C,2,FALSE)</f>
        <v>PS</v>
      </c>
      <c r="BE130" s="38" t="str">
        <f>VLOOKUP(BD130,GFQuimbayo!E:F,2,FALSE)</f>
        <v>Piscivores</v>
      </c>
      <c r="BF130" s="38" t="e">
        <f>VLOOKUP(BE130,Taxo!F:G,2,FALSE)</f>
        <v>#N/A</v>
      </c>
      <c r="BG130" s="38" t="e">
        <f>VLOOKUP(BF130,Taxo!G:H,2,FALSE)</f>
        <v>#N/A</v>
      </c>
      <c r="BH130" s="38" t="e">
        <f>VLOOKUP(BG130,Taxo!H:I,2,FALSE)</f>
        <v>#N/A</v>
      </c>
      <c r="BI130" s="3" t="str">
        <f>VLOOKUP(Y130,Spp!B:L,11,FALSE)</f>
        <v>NT</v>
      </c>
    </row>
    <row r="131" spans="1:61">
      <c r="A131" s="3" t="s">
        <v>1446</v>
      </c>
      <c r="B131" s="3" t="s">
        <v>1447</v>
      </c>
      <c r="C131" s="3" t="s">
        <v>1461</v>
      </c>
      <c r="D131" s="3" t="s">
        <v>1457</v>
      </c>
      <c r="E131" s="3" t="s">
        <v>1453</v>
      </c>
      <c r="H131" s="3" t="s">
        <v>1449</v>
      </c>
      <c r="I131" s="3" t="s">
        <v>1450</v>
      </c>
      <c r="J131" s="46" t="s">
        <v>1451</v>
      </c>
      <c r="K131" s="46">
        <v>3</v>
      </c>
      <c r="L131" s="3">
        <v>50</v>
      </c>
      <c r="M131" s="42">
        <v>44343</v>
      </c>
      <c r="N131" s="3">
        <v>2021</v>
      </c>
      <c r="O131" s="3" t="s">
        <v>1449</v>
      </c>
      <c r="P131" s="42">
        <v>44344</v>
      </c>
      <c r="Q131" s="41">
        <v>6.4</v>
      </c>
      <c r="S131" s="46">
        <v>20</v>
      </c>
      <c r="X131" s="3" t="s">
        <v>695</v>
      </c>
      <c r="Y131" s="39" t="str">
        <f>VLOOKUP(X131,Spp!A:B,2,FALSE)</f>
        <v>Acanthurus nigricans</v>
      </c>
      <c r="Z131" s="40">
        <f t="shared" si="45"/>
        <v>2</v>
      </c>
      <c r="AD131" s="3">
        <v>2</v>
      </c>
      <c r="AU131" s="3">
        <f>VLOOKUP(Y131,Spp!B:C,2,FALSE)</f>
        <v>6.7000000000000004E-2</v>
      </c>
      <c r="AV131" s="3">
        <f>VLOOKUP(Y131,Spp!B:D,3,FALSE)</f>
        <v>2.669</v>
      </c>
      <c r="AW131" s="3">
        <f t="shared" si="46"/>
        <v>278.46675265010253</v>
      </c>
      <c r="AX131" s="3">
        <f t="shared" si="47"/>
        <v>5.5693350530020505</v>
      </c>
      <c r="AY131" s="3">
        <f t="shared" si="48"/>
        <v>55.693350530020503</v>
      </c>
      <c r="AZ131" s="3">
        <f t="shared" si="49"/>
        <v>5.5693350530020502E-2</v>
      </c>
      <c r="BA131" s="3" t="e">
        <f t="shared" si="50"/>
        <v>#DIV/0!</v>
      </c>
      <c r="BB131" s="3" t="s">
        <v>285</v>
      </c>
      <c r="BC131" s="3">
        <f>VLOOKUP(Y131,Spp!B:H,7,FALSE)</f>
        <v>2</v>
      </c>
      <c r="BD131" s="38" t="str">
        <f>VLOOKUP(Y131,GFQuimbayo!B:C,2,FALSE)</f>
        <v>HM</v>
      </c>
      <c r="BE131" s="38" t="str">
        <f>VLOOKUP(BD131,GFQuimbayo!E:F,2,FALSE)</f>
        <v>Macroalgae feeders</v>
      </c>
      <c r="BF131" s="38" t="e">
        <f>VLOOKUP(BE131,Taxo!F:G,2,FALSE)</f>
        <v>#N/A</v>
      </c>
      <c r="BG131" s="38" t="e">
        <f>VLOOKUP(BF131,Taxo!G:H,2,FALSE)</f>
        <v>#N/A</v>
      </c>
      <c r="BH131" s="38" t="e">
        <f>VLOOKUP(BG131,Taxo!H:I,2,FALSE)</f>
        <v>#N/A</v>
      </c>
      <c r="BI131" s="3" t="str">
        <f>VLOOKUP(Y131,Spp!B:L,11,FALSE)</f>
        <v>LC</v>
      </c>
    </row>
    <row r="132" spans="1:61">
      <c r="A132" s="3" t="s">
        <v>1446</v>
      </c>
      <c r="B132" s="3" t="s">
        <v>1447</v>
      </c>
      <c r="C132" s="3" t="s">
        <v>1461</v>
      </c>
      <c r="D132" s="3" t="s">
        <v>1457</v>
      </c>
      <c r="E132" s="3" t="s">
        <v>1453</v>
      </c>
      <c r="H132" s="3" t="s">
        <v>1449</v>
      </c>
      <c r="I132" s="3" t="s">
        <v>1450</v>
      </c>
      <c r="J132" s="46" t="s">
        <v>1451</v>
      </c>
      <c r="K132" s="46">
        <v>3</v>
      </c>
      <c r="L132" s="3">
        <v>50</v>
      </c>
      <c r="M132" s="42">
        <v>44343</v>
      </c>
      <c r="N132" s="3">
        <v>2021</v>
      </c>
      <c r="O132" s="3" t="s">
        <v>1449</v>
      </c>
      <c r="P132" s="42">
        <v>44344</v>
      </c>
      <c r="Q132" s="41">
        <v>6.4</v>
      </c>
      <c r="S132" s="46">
        <v>20</v>
      </c>
      <c r="X132" s="3" t="s">
        <v>159</v>
      </c>
      <c r="Y132" s="39" t="str">
        <f>VLOOKUP(X132,Spp!A:B,2,FALSE)</f>
        <v>Canthigaster punctatissima</v>
      </c>
      <c r="Z132" s="40">
        <f t="shared" si="45"/>
        <v>1</v>
      </c>
      <c r="AB132" s="3">
        <v>1</v>
      </c>
      <c r="AU132" s="3">
        <f>VLOOKUP(Y132,Spp!B:C,2,FALSE)</f>
        <v>1.9699999999999999E-2</v>
      </c>
      <c r="AV132" s="3">
        <f>VLOOKUP(Y132,Spp!B:D,3,FALSE)</f>
        <v>2.9174000000000002</v>
      </c>
      <c r="AW132" s="3">
        <f t="shared" si="46"/>
        <v>7.0367149081055116</v>
      </c>
      <c r="AX132" s="3">
        <f t="shared" si="47"/>
        <v>0.14073429816211022</v>
      </c>
      <c r="AY132" s="3">
        <f t="shared" si="48"/>
        <v>1.4073429816211023</v>
      </c>
      <c r="AZ132" s="3">
        <f t="shared" si="49"/>
        <v>1.4073429816211023E-3</v>
      </c>
      <c r="BA132" s="3" t="e">
        <f t="shared" si="50"/>
        <v>#DIV/0!</v>
      </c>
      <c r="BB132" s="3" t="s">
        <v>285</v>
      </c>
      <c r="BC132" s="3">
        <f>VLOOKUP(Y132,Spp!B:H,7,FALSE)</f>
        <v>3</v>
      </c>
      <c r="BD132" s="38" t="str">
        <f>VLOOKUP(Y132,GFQuimbayo!B:C,2,FALSE)</f>
        <v>IN</v>
      </c>
      <c r="BE132" s="38" t="str">
        <f>VLOOKUP(BD132,GFQuimbayo!E:F,2,FALSE)</f>
        <v>Invertebrivores</v>
      </c>
      <c r="BF132" s="38" t="e">
        <f>VLOOKUP(BE132,Taxo!F:G,2,FALSE)</f>
        <v>#N/A</v>
      </c>
      <c r="BG132" s="38" t="e">
        <f>VLOOKUP(BF132,Taxo!G:H,2,FALSE)</f>
        <v>#N/A</v>
      </c>
      <c r="BH132" s="38" t="e">
        <f>VLOOKUP(BG132,Taxo!H:I,2,FALSE)</f>
        <v>#N/A</v>
      </c>
      <c r="BI132" s="3" t="str">
        <f>VLOOKUP(Y132,Spp!B:L,11,FALSE)</f>
        <v>LC</v>
      </c>
    </row>
    <row r="133" spans="1:61">
      <c r="A133" s="3" t="s">
        <v>1446</v>
      </c>
      <c r="B133" s="3" t="s">
        <v>1447</v>
      </c>
      <c r="C133" s="3" t="s">
        <v>1461</v>
      </c>
      <c r="D133" s="3" t="s">
        <v>1457</v>
      </c>
      <c r="E133" s="3" t="s">
        <v>1453</v>
      </c>
      <c r="H133" s="3" t="s">
        <v>1449</v>
      </c>
      <c r="I133" s="3" t="s">
        <v>1450</v>
      </c>
      <c r="J133" s="46" t="s">
        <v>1451</v>
      </c>
      <c r="K133" s="46">
        <v>3</v>
      </c>
      <c r="L133" s="3">
        <v>50</v>
      </c>
      <c r="M133" s="42">
        <v>44343</v>
      </c>
      <c r="N133" s="3">
        <v>2021</v>
      </c>
      <c r="O133" s="3" t="s">
        <v>1449</v>
      </c>
      <c r="P133" s="42">
        <v>44344</v>
      </c>
      <c r="Q133" s="41">
        <v>6.4</v>
      </c>
      <c r="S133" s="46">
        <v>20</v>
      </c>
      <c r="X133" s="3" t="s">
        <v>161</v>
      </c>
      <c r="Y133" s="39" t="str">
        <f>VLOOKUP(X133,Spp!A:B,2,FALSE)</f>
        <v>Cephalopholis panamensis</v>
      </c>
      <c r="Z133" s="40">
        <f t="shared" si="45"/>
        <v>2</v>
      </c>
      <c r="AD133" s="3">
        <v>1</v>
      </c>
      <c r="AE133" s="3">
        <v>1</v>
      </c>
      <c r="AU133" s="3">
        <f>VLOOKUP(Y133,Spp!B:C,2,FALSE)</f>
        <v>2.1700000000000001E-2</v>
      </c>
      <c r="AV133" s="3">
        <f>VLOOKUP(Y133,Spp!B:D,3,FALSE)</f>
        <v>3.0350000000000001</v>
      </c>
      <c r="AW133" s="3">
        <f t="shared" si="46"/>
        <v>508.04880644575917</v>
      </c>
      <c r="AX133" s="3">
        <f t="shared" si="47"/>
        <v>10.160976128915184</v>
      </c>
      <c r="AY133" s="3">
        <f t="shared" si="48"/>
        <v>101.60976128915183</v>
      </c>
      <c r="AZ133" s="3">
        <f t="shared" si="49"/>
        <v>0.10160976128915183</v>
      </c>
      <c r="BA133" s="3" t="e">
        <f t="shared" si="50"/>
        <v>#DIV/0!</v>
      </c>
      <c r="BB133" s="3" t="s">
        <v>285</v>
      </c>
      <c r="BC133" s="3">
        <f>VLOOKUP(Y133,Spp!B:H,7,FALSE)</f>
        <v>4</v>
      </c>
      <c r="BD133" s="38" t="str">
        <f>VLOOKUP(Y133,GFQuimbayo!B:C,2,FALSE)</f>
        <v>PS</v>
      </c>
      <c r="BE133" s="38" t="str">
        <f>VLOOKUP(BD133,GFQuimbayo!E:F,2,FALSE)</f>
        <v>Piscivores</v>
      </c>
      <c r="BF133" s="38" t="e">
        <f>VLOOKUP(BE133,Taxo!F:G,2,FALSE)</f>
        <v>#N/A</v>
      </c>
      <c r="BG133" s="38" t="e">
        <f>VLOOKUP(BF133,Taxo!G:H,2,FALSE)</f>
        <v>#N/A</v>
      </c>
      <c r="BH133" s="38" t="e">
        <f>VLOOKUP(BG133,Taxo!H:I,2,FALSE)</f>
        <v>#N/A</v>
      </c>
      <c r="BI133" s="3" t="str">
        <f>VLOOKUP(Y133,Spp!B:L,11,FALSE)</f>
        <v>LC</v>
      </c>
    </row>
    <row r="134" spans="1:61" hidden="1">
      <c r="A134" s="3" t="s">
        <v>1446</v>
      </c>
      <c r="B134" s="3" t="s">
        <v>1447</v>
      </c>
      <c r="C134" s="3" t="s">
        <v>1466</v>
      </c>
      <c r="D134" s="3" t="s">
        <v>1457</v>
      </c>
      <c r="E134" s="3" t="s">
        <v>1453</v>
      </c>
      <c r="H134" s="3" t="s">
        <v>1449</v>
      </c>
      <c r="I134" s="3" t="s">
        <v>1450</v>
      </c>
      <c r="J134" s="46" t="s">
        <v>1451</v>
      </c>
      <c r="K134" s="46">
        <v>1</v>
      </c>
      <c r="L134" s="3">
        <v>50</v>
      </c>
      <c r="M134" s="42">
        <v>44345</v>
      </c>
      <c r="N134" s="3">
        <v>2021</v>
      </c>
      <c r="O134" s="3" t="s">
        <v>1449</v>
      </c>
      <c r="P134" s="42">
        <v>44345</v>
      </c>
      <c r="Q134" s="41">
        <v>3.4</v>
      </c>
      <c r="S134" s="46">
        <v>6</v>
      </c>
      <c r="X134" s="3" t="s">
        <v>695</v>
      </c>
      <c r="Y134" s="39" t="str">
        <f>VLOOKUP(X134,Spp!A:B,2,FALSE)</f>
        <v>Acanthurus nigricans</v>
      </c>
      <c r="Z134" s="40">
        <f t="shared" ref="Z134:Z138" si="51">SUM(AA134:AT134)</f>
        <v>70</v>
      </c>
      <c r="AE134" s="3">
        <v>70</v>
      </c>
      <c r="AU134" s="3">
        <f>VLOOKUP(Y134,Spp!B:C,2,FALSE)</f>
        <v>6.7000000000000004E-2</v>
      </c>
      <c r="AV134" s="3">
        <f>VLOOKUP(Y134,Spp!B:D,3,FALSE)</f>
        <v>2.669</v>
      </c>
      <c r="AW134" s="3">
        <f t="shared" ref="AW134:AW138" si="52">((AU134*$AA$2^AV134)*AA134)+((AU134*$AB$2^AV134)*AB134)+((AU134*$AC$2^AV134)*AC134)+((AU134*$AD$2^AV134)*AD134)+((AU134*$AE$2^AV134)*AE134)+((AU134*$AF$2^AV134)*AF134)+((AU134*$AG$2^AV134)*AG134)+((AU134*$AH$2^AV134)*AH134)+((AU134*$AI$2^AV134)*AI134)+((AU134*$AJ$2^AV134)*AJ134)+((AU134*$AK$2^AV134)*AK134)+((AU134*$AL$2^AV134)*AL134)+((AU134*$AM$2^AV134)*AM134)+((AU134*$AN$2^AV134)*AN134)+((AU134*$AO$2^AV134)*AO134)+((AU134*$AP$2^AV134)*AP134)+((AU134*$AQ$2^AV134)*AQ134)+((AU134*$AR$2^AV134)*AR134)+((AU134*$AS$2^AV134)*AS134)+((AU134*$AT$2^AV134)*AT134)</f>
        <v>25250.775801197629</v>
      </c>
      <c r="AX134" s="3">
        <f t="shared" ref="AX134:AX138" si="53">AW134/L134</f>
        <v>505.01551602395261</v>
      </c>
      <c r="AY134" s="3">
        <f t="shared" ref="AY134:AY138" si="54">AX134*10</f>
        <v>5050.1551602395266</v>
      </c>
      <c r="AZ134" s="3">
        <f t="shared" ref="AZ134:AZ138" si="55">AY134/1000</f>
        <v>5.0501551602395267</v>
      </c>
      <c r="BA134" s="3" t="e">
        <f t="shared" ref="BA134:BA138" si="56">Z134/W134</f>
        <v>#DIV/0!</v>
      </c>
      <c r="BB134" s="3" t="s">
        <v>285</v>
      </c>
      <c r="BC134" s="3">
        <f>VLOOKUP(Y134,Spp!B:H,7,FALSE)</f>
        <v>2</v>
      </c>
      <c r="BD134" s="38" t="str">
        <f>VLOOKUP(Y134,GFQuimbayo!B:C,2,FALSE)</f>
        <v>HM</v>
      </c>
      <c r="BE134" s="38" t="str">
        <f>VLOOKUP(BD134,GFQuimbayo!E:F,2,FALSE)</f>
        <v>Macroalgae feeders</v>
      </c>
      <c r="BF134" s="38" t="e">
        <f>VLOOKUP(BE134,Taxo!F:G,2,FALSE)</f>
        <v>#N/A</v>
      </c>
      <c r="BG134" s="38" t="e">
        <f>VLOOKUP(BF134,Taxo!G:H,2,FALSE)</f>
        <v>#N/A</v>
      </c>
      <c r="BH134" s="38" t="e">
        <f>VLOOKUP(BG134,Taxo!H:I,2,FALSE)</f>
        <v>#N/A</v>
      </c>
      <c r="BI134" s="3" t="str">
        <f>VLOOKUP(Y134,Spp!B:L,11,FALSE)</f>
        <v>LC</v>
      </c>
    </row>
    <row r="135" spans="1:61" hidden="1">
      <c r="A135" s="3" t="s">
        <v>1446</v>
      </c>
      <c r="B135" s="3" t="s">
        <v>1447</v>
      </c>
      <c r="C135" s="3" t="s">
        <v>1466</v>
      </c>
      <c r="D135" s="3" t="s">
        <v>1457</v>
      </c>
      <c r="E135" s="3" t="s">
        <v>1453</v>
      </c>
      <c r="H135" s="3" t="s">
        <v>1449</v>
      </c>
      <c r="I135" s="3" t="s">
        <v>1450</v>
      </c>
      <c r="J135" s="46" t="s">
        <v>1451</v>
      </c>
      <c r="K135" s="46">
        <v>1</v>
      </c>
      <c r="L135" s="3">
        <v>50</v>
      </c>
      <c r="M135" s="42">
        <v>44345</v>
      </c>
      <c r="N135" s="3">
        <v>2021</v>
      </c>
      <c r="O135" s="3" t="s">
        <v>1449</v>
      </c>
      <c r="P135" s="42">
        <v>44345</v>
      </c>
      <c r="Q135" s="41">
        <v>3.4</v>
      </c>
      <c r="S135" s="46">
        <v>6</v>
      </c>
      <c r="X135" s="3" t="s">
        <v>1151</v>
      </c>
      <c r="Y135" s="39" t="str">
        <f>VLOOKUP(X135,Spp!A:B,2,FALSE)</f>
        <v>Melichthys niger</v>
      </c>
      <c r="Z135" s="40">
        <f t="shared" si="51"/>
        <v>15</v>
      </c>
      <c r="AE135" s="3">
        <v>15</v>
      </c>
      <c r="AU135" s="3">
        <f>VLOOKUP(Y135,Spp!B:C,2,FALSE)</f>
        <v>5.7999999999999996E-3</v>
      </c>
      <c r="AV135" s="3">
        <f>VLOOKUP(Y135,Spp!B:D,3,FALSE)</f>
        <v>3.5539999999999998</v>
      </c>
      <c r="AW135" s="3">
        <f t="shared" si="52"/>
        <v>8087.1973911844088</v>
      </c>
      <c r="AX135" s="3">
        <f t="shared" si="53"/>
        <v>161.74394782368819</v>
      </c>
      <c r="AY135" s="3">
        <f t="shared" si="54"/>
        <v>1617.4394782368818</v>
      </c>
      <c r="AZ135" s="3">
        <f t="shared" si="55"/>
        <v>1.6174394782368817</v>
      </c>
      <c r="BA135" s="3" t="e">
        <f t="shared" si="56"/>
        <v>#DIV/0!</v>
      </c>
      <c r="BB135" s="3" t="s">
        <v>285</v>
      </c>
      <c r="BC135" s="3">
        <f>VLOOKUP(Y135,Spp!B:H,7,FALSE)</f>
        <v>2.4</v>
      </c>
      <c r="BD135" s="38" t="str">
        <f>VLOOKUP(Y135,GFQuimbayo!B:C,2,FALSE)</f>
        <v>PK</v>
      </c>
      <c r="BE135" s="38" t="str">
        <f>VLOOKUP(BD135,GFQuimbayo!E:F,2,FALSE)</f>
        <v>Planktivores</v>
      </c>
      <c r="BF135" s="38" t="e">
        <f>VLOOKUP(BE135,Taxo!F:G,2,FALSE)</f>
        <v>#N/A</v>
      </c>
      <c r="BG135" s="38" t="e">
        <f>VLOOKUP(BF135,Taxo!G:H,2,FALSE)</f>
        <v>#N/A</v>
      </c>
      <c r="BH135" s="38" t="e">
        <f>VLOOKUP(BG135,Taxo!H:I,2,FALSE)</f>
        <v>#N/A</v>
      </c>
      <c r="BI135" s="3" t="str">
        <f>VLOOKUP(Y135,Spp!B:L,11,FALSE)</f>
        <v>NE</v>
      </c>
    </row>
    <row r="136" spans="1:61" hidden="1">
      <c r="A136" s="3" t="s">
        <v>1446</v>
      </c>
      <c r="B136" s="3" t="s">
        <v>1447</v>
      </c>
      <c r="C136" s="3" t="s">
        <v>1466</v>
      </c>
      <c r="D136" s="3" t="s">
        <v>1457</v>
      </c>
      <c r="E136" s="3" t="s">
        <v>1453</v>
      </c>
      <c r="H136" s="3" t="s">
        <v>1449</v>
      </c>
      <c r="I136" s="3" t="s">
        <v>1450</v>
      </c>
      <c r="J136" s="46" t="s">
        <v>1451</v>
      </c>
      <c r="K136" s="46">
        <v>1</v>
      </c>
      <c r="L136" s="3">
        <v>50</v>
      </c>
      <c r="M136" s="42">
        <v>44345</v>
      </c>
      <c r="N136" s="3">
        <v>2021</v>
      </c>
      <c r="O136" s="3" t="s">
        <v>1449</v>
      </c>
      <c r="P136" s="42">
        <v>44345</v>
      </c>
      <c r="Q136" s="41">
        <v>3.4</v>
      </c>
      <c r="S136" s="46">
        <v>6</v>
      </c>
      <c r="X136" s="3" t="s">
        <v>1395</v>
      </c>
      <c r="Y136" s="39" t="str">
        <f>VLOOKUP(X136,Spp!A:B,2,FALSE)</f>
        <v>Stegastes arcifrons</v>
      </c>
      <c r="Z136" s="40">
        <f t="shared" si="51"/>
        <v>36</v>
      </c>
      <c r="AB136" s="3">
        <v>6</v>
      </c>
      <c r="AC136" s="3">
        <v>30</v>
      </c>
      <c r="AU136" s="3">
        <f>VLOOKUP(Y136,Spp!B:C,2,FALSE)</f>
        <v>3.49E-2</v>
      </c>
      <c r="AV136" s="3">
        <f>VLOOKUP(Y136,Spp!B:D,3,FALSE)</f>
        <v>2</v>
      </c>
      <c r="AW136" s="3">
        <f t="shared" si="52"/>
        <v>175.3725</v>
      </c>
      <c r="AX136" s="3">
        <f t="shared" si="53"/>
        <v>3.50745</v>
      </c>
      <c r="AY136" s="3">
        <f t="shared" si="54"/>
        <v>35.0745</v>
      </c>
      <c r="AZ136" s="3">
        <f t="shared" si="55"/>
        <v>3.5074500000000002E-2</v>
      </c>
      <c r="BA136" s="3" t="e">
        <f t="shared" si="56"/>
        <v>#DIV/0!</v>
      </c>
      <c r="BB136" s="3" t="s">
        <v>285</v>
      </c>
      <c r="BC136" s="3">
        <f>VLOOKUP(Y136,Spp!B:H,7,FALSE)</f>
        <v>2.97</v>
      </c>
      <c r="BD136" s="38" t="str">
        <f>VLOOKUP(Y136,GFQuimbayo!B:C,2,FALSE)</f>
        <v>HD</v>
      </c>
      <c r="BE136" s="38" t="str">
        <f>VLOOKUP(BD136,GFQuimbayo!E:F,2,FALSE)</f>
        <v>Detritivores</v>
      </c>
      <c r="BF136" s="38" t="e">
        <f>VLOOKUP(BE136,Taxo!F:G,2,FALSE)</f>
        <v>#N/A</v>
      </c>
      <c r="BG136" s="38" t="e">
        <f>VLOOKUP(BF136,Taxo!G:H,2,FALSE)</f>
        <v>#N/A</v>
      </c>
      <c r="BH136" s="38" t="e">
        <f>VLOOKUP(BG136,Taxo!H:I,2,FALSE)</f>
        <v>#N/A</v>
      </c>
      <c r="BI136" s="3" t="str">
        <f>VLOOKUP(Y136,Spp!B:L,11,FALSE)</f>
        <v>LC</v>
      </c>
    </row>
    <row r="137" spans="1:61" hidden="1">
      <c r="A137" s="3" t="s">
        <v>1446</v>
      </c>
      <c r="B137" s="3" t="s">
        <v>1447</v>
      </c>
      <c r="C137" s="3" t="s">
        <v>1466</v>
      </c>
      <c r="D137" s="3" t="s">
        <v>1457</v>
      </c>
      <c r="E137" s="3" t="s">
        <v>1453</v>
      </c>
      <c r="H137" s="3" t="s">
        <v>1449</v>
      </c>
      <c r="I137" s="3" t="s">
        <v>1450</v>
      </c>
      <c r="J137" s="46" t="s">
        <v>1451</v>
      </c>
      <c r="K137" s="46">
        <v>1</v>
      </c>
      <c r="L137" s="3">
        <v>50</v>
      </c>
      <c r="M137" s="42">
        <v>44345</v>
      </c>
      <c r="N137" s="3">
        <v>2021</v>
      </c>
      <c r="O137" s="3" t="s">
        <v>1449</v>
      </c>
      <c r="P137" s="42">
        <v>44345</v>
      </c>
      <c r="Q137" s="41">
        <v>3.4</v>
      </c>
      <c r="S137" s="46">
        <v>6</v>
      </c>
      <c r="X137" s="3" t="s">
        <v>795</v>
      </c>
      <c r="Y137" s="39" t="str">
        <f>VLOOKUP(X137,Spp!A:B,2,FALSE)</f>
        <v>Caranx melampygus</v>
      </c>
      <c r="Z137" s="40">
        <f t="shared" si="51"/>
        <v>1</v>
      </c>
      <c r="AF137" s="3">
        <v>1</v>
      </c>
      <c r="AU137" s="3">
        <f>VLOOKUP(Y137,Spp!B:C,2,FALSE)</f>
        <v>2.1100000000000001E-2</v>
      </c>
      <c r="AV137" s="3">
        <f>VLOOKUP(Y137,Spp!B:D,3,FALSE)</f>
        <v>2.9409999999999998</v>
      </c>
      <c r="AW137" s="3">
        <f t="shared" si="52"/>
        <v>733.47712451412804</v>
      </c>
      <c r="AX137" s="3">
        <f t="shared" si="53"/>
        <v>14.669542490282561</v>
      </c>
      <c r="AY137" s="3">
        <f t="shared" si="54"/>
        <v>146.69542490282561</v>
      </c>
      <c r="AZ137" s="3">
        <f t="shared" si="55"/>
        <v>0.14669542490282561</v>
      </c>
      <c r="BA137" s="3" t="e">
        <f t="shared" si="56"/>
        <v>#DIV/0!</v>
      </c>
      <c r="BB137" s="3" t="s">
        <v>285</v>
      </c>
      <c r="BC137" s="3">
        <f>VLOOKUP(Y137,Spp!B:H,7,FALSE)</f>
        <v>4.5</v>
      </c>
      <c r="BD137" s="38" t="str">
        <f>VLOOKUP(Y137,GFQuimbayo!B:C,2,FALSE)</f>
        <v>PS</v>
      </c>
      <c r="BE137" s="38" t="str">
        <f>VLOOKUP(BD137,GFQuimbayo!E:F,2,FALSE)</f>
        <v>Piscivores</v>
      </c>
      <c r="BF137" s="38" t="e">
        <f>VLOOKUP(BE137,Taxo!F:G,2,FALSE)</f>
        <v>#N/A</v>
      </c>
      <c r="BG137" s="38" t="e">
        <f>VLOOKUP(BF137,Taxo!G:H,2,FALSE)</f>
        <v>#N/A</v>
      </c>
      <c r="BH137" s="38" t="e">
        <f>VLOOKUP(BG137,Taxo!H:I,2,FALSE)</f>
        <v>#N/A</v>
      </c>
      <c r="BI137" s="3" t="str">
        <f>VLOOKUP(Y137,Spp!B:L,11,FALSE)</f>
        <v>NE</v>
      </c>
    </row>
    <row r="138" spans="1:61" hidden="1">
      <c r="A138" s="3" t="s">
        <v>1446</v>
      </c>
      <c r="B138" s="3" t="s">
        <v>1447</v>
      </c>
      <c r="C138" s="3" t="s">
        <v>1466</v>
      </c>
      <c r="D138" s="3" t="s">
        <v>1457</v>
      </c>
      <c r="E138" s="3" t="s">
        <v>1453</v>
      </c>
      <c r="H138" s="3" t="s">
        <v>1449</v>
      </c>
      <c r="I138" s="3" t="s">
        <v>1450</v>
      </c>
      <c r="J138" s="46" t="s">
        <v>1451</v>
      </c>
      <c r="K138" s="46">
        <v>1</v>
      </c>
      <c r="L138" s="3">
        <v>50</v>
      </c>
      <c r="M138" s="42">
        <v>44345</v>
      </c>
      <c r="N138" s="3">
        <v>2021</v>
      </c>
      <c r="O138" s="3" t="s">
        <v>1449</v>
      </c>
      <c r="P138" s="42">
        <v>44345</v>
      </c>
      <c r="Q138" s="41">
        <v>3.4</v>
      </c>
      <c r="S138" s="46">
        <v>6</v>
      </c>
      <c r="X138" s="3" t="s">
        <v>1384</v>
      </c>
      <c r="Y138" s="39" t="str">
        <f>VLOOKUP(X138,Spp!A:B,2,FALSE)</f>
        <v>Zanclus cornutus</v>
      </c>
      <c r="Z138" s="40">
        <f t="shared" si="51"/>
        <v>2</v>
      </c>
      <c r="AD138" s="3">
        <v>2</v>
      </c>
      <c r="AU138" s="3">
        <f>VLOOKUP(Y138,Spp!B:C,2,FALSE)</f>
        <v>1.47E-2</v>
      </c>
      <c r="AV138" s="3">
        <f>VLOOKUP(Y138,Spp!B:D,3,FALSE)</f>
        <v>3.3698999999999999</v>
      </c>
      <c r="AW138" s="3">
        <f t="shared" si="52"/>
        <v>454.21476825116241</v>
      </c>
      <c r="AX138" s="3">
        <f t="shared" si="53"/>
        <v>9.0842953650232481</v>
      </c>
      <c r="AY138" s="3">
        <f t="shared" si="54"/>
        <v>90.842953650232488</v>
      </c>
      <c r="AZ138" s="3">
        <f t="shared" si="55"/>
        <v>9.0842953650232483E-2</v>
      </c>
      <c r="BA138" s="3" t="e">
        <f t="shared" si="56"/>
        <v>#DIV/0!</v>
      </c>
      <c r="BB138" s="3" t="s">
        <v>285</v>
      </c>
      <c r="BC138" s="3">
        <f>VLOOKUP(Y138,Spp!B:H,7,FALSE)</f>
        <v>2.9</v>
      </c>
      <c r="BD138" s="38" t="str">
        <f>VLOOKUP(Y138,GFQuimbayo!B:C,2,FALSE)</f>
        <v>OM</v>
      </c>
      <c r="BE138" s="38" t="str">
        <f>VLOOKUP(BD138,GFQuimbayo!E:F,2,FALSE)</f>
        <v>Omnivores</v>
      </c>
      <c r="BF138" s="38" t="e">
        <f>VLOOKUP(BE138,Taxo!F:G,2,FALSE)</f>
        <v>#N/A</v>
      </c>
      <c r="BG138" s="38" t="e">
        <f>VLOOKUP(BF138,Taxo!G:H,2,FALSE)</f>
        <v>#N/A</v>
      </c>
      <c r="BH138" s="38" t="e">
        <f>VLOOKUP(BG138,Taxo!H:I,2,FALSE)</f>
        <v>#N/A</v>
      </c>
      <c r="BI138" s="3" t="str">
        <f>VLOOKUP(Y138,Spp!B:L,11,FALSE)</f>
        <v>NE</v>
      </c>
    </row>
    <row r="139" spans="1:61" hidden="1">
      <c r="A139" s="3" t="s">
        <v>1446</v>
      </c>
      <c r="B139" s="3" t="s">
        <v>1447</v>
      </c>
      <c r="C139" s="3" t="s">
        <v>1466</v>
      </c>
      <c r="D139" s="3" t="s">
        <v>1457</v>
      </c>
      <c r="E139" s="3" t="s">
        <v>1453</v>
      </c>
      <c r="H139" s="3" t="s">
        <v>1449</v>
      </c>
      <c r="I139" s="3" t="s">
        <v>1450</v>
      </c>
      <c r="J139" s="46" t="s">
        <v>1451</v>
      </c>
      <c r="K139" s="46">
        <v>1</v>
      </c>
      <c r="L139" s="3">
        <v>50</v>
      </c>
      <c r="M139" s="42">
        <v>44345</v>
      </c>
      <c r="N139" s="3">
        <v>2021</v>
      </c>
      <c r="O139" s="3" t="s">
        <v>1449</v>
      </c>
      <c r="P139" s="42">
        <v>44345</v>
      </c>
      <c r="Q139" s="41">
        <v>3.4</v>
      </c>
      <c r="S139" s="46">
        <v>6</v>
      </c>
      <c r="X139" s="3" t="s">
        <v>191</v>
      </c>
      <c r="Y139" s="39" t="str">
        <f>VLOOKUP(X139,Spp!A:B,2,FALSE)</f>
        <v>Johnrandallia nigrirostris</v>
      </c>
      <c r="Z139" s="40">
        <f t="shared" ref="Z139:Z158" si="57">SUM(AA139:AT139)</f>
        <v>2</v>
      </c>
      <c r="AC139" s="3">
        <v>2</v>
      </c>
      <c r="AU139" s="3">
        <f>VLOOKUP(Y139,Spp!B:C,2,FALSE)</f>
        <v>2.5600000000000001E-2</v>
      </c>
      <c r="AV139" s="3">
        <f>VLOOKUP(Y139,Spp!B:D,3,FALSE)</f>
        <v>3.0005999999999999</v>
      </c>
      <c r="AW139" s="3">
        <f t="shared" ref="AW139:AW158" si="58">((AU139*$AA$2^AV139)*AA139)+((AU139*$AB$2^AV139)*AB139)+((AU139*$AC$2^AV139)*AC139)+((AU139*$AD$2^AV139)*AD139)+((AU139*$AE$2^AV139)*AE139)+((AU139*$AF$2^AV139)*AF139)+((AU139*$AG$2^AV139)*AG139)+((AU139*$AH$2^AV139)*AH139)+((AU139*$AI$2^AV139)*AI139)+((AU139*$AJ$2^AV139)*AJ139)+((AU139*$AK$2^AV139)*AK139)+((AU139*$AL$2^AV139)*AL139)+((AU139*$AM$2^AV139)*AM139)+((AU139*$AN$2^AV139)*AN139)+((AU139*$AO$2^AV139)*AO139)+((AU139*$AP$2^AV139)*AP139)+((AU139*$AQ$2^AV139)*AQ139)+((AU139*$AR$2^AV139)*AR139)+((AU139*$AS$2^AV139)*AS139)+((AU139*$AT$2^AV139)*AT139)</f>
        <v>100.15165860417849</v>
      </c>
      <c r="AX139" s="3">
        <f t="shared" ref="AX139:AX158" si="59">AW139/L139</f>
        <v>2.0030331720835699</v>
      </c>
      <c r="AY139" s="3">
        <f t="shared" ref="AY139:AY158" si="60">AX139*10</f>
        <v>20.030331720835697</v>
      </c>
      <c r="AZ139" s="3">
        <f t="shared" ref="AZ139:AZ158" si="61">AY139/1000</f>
        <v>2.0030331720835699E-2</v>
      </c>
      <c r="BA139" s="3" t="e">
        <f t="shared" ref="BA139:BA158" si="62">Z139/W139</f>
        <v>#DIV/0!</v>
      </c>
      <c r="BB139" s="3" t="s">
        <v>285</v>
      </c>
      <c r="BC139" s="3">
        <f>VLOOKUP(Y139,Spp!B:H,7,FALSE)</f>
        <v>3</v>
      </c>
      <c r="BD139" s="38" t="str">
        <f>VLOOKUP(Y139,GFQuimbayo!B:C,2,FALSE)</f>
        <v>IN</v>
      </c>
      <c r="BE139" s="38" t="str">
        <f>VLOOKUP(BD139,GFQuimbayo!E:F,2,FALSE)</f>
        <v>Invertebrivores</v>
      </c>
      <c r="BF139" s="38" t="e">
        <f>VLOOKUP(BE139,Taxo!F:G,2,FALSE)</f>
        <v>#N/A</v>
      </c>
      <c r="BG139" s="38" t="e">
        <f>VLOOKUP(BF139,Taxo!G:H,2,FALSE)</f>
        <v>#N/A</v>
      </c>
      <c r="BH139" s="38" t="e">
        <f>VLOOKUP(BG139,Taxo!H:I,2,FALSE)</f>
        <v>#N/A</v>
      </c>
      <c r="BI139" s="3" t="str">
        <f>VLOOKUP(Y139,Spp!B:L,11,FALSE)</f>
        <v>LC</v>
      </c>
    </row>
    <row r="140" spans="1:61" hidden="1">
      <c r="A140" s="3" t="s">
        <v>1446</v>
      </c>
      <c r="B140" s="3" t="s">
        <v>1447</v>
      </c>
      <c r="C140" s="3" t="s">
        <v>1466</v>
      </c>
      <c r="D140" s="3" t="s">
        <v>1457</v>
      </c>
      <c r="E140" s="3" t="s">
        <v>1453</v>
      </c>
      <c r="H140" s="3" t="s">
        <v>1449</v>
      </c>
      <c r="I140" s="3" t="s">
        <v>1450</v>
      </c>
      <c r="J140" s="46" t="s">
        <v>1451</v>
      </c>
      <c r="K140" s="46">
        <v>1</v>
      </c>
      <c r="L140" s="3">
        <v>50</v>
      </c>
      <c r="M140" s="42">
        <v>44345</v>
      </c>
      <c r="N140" s="3">
        <v>2021</v>
      </c>
      <c r="O140" s="3" t="s">
        <v>1449</v>
      </c>
      <c r="P140" s="42">
        <v>44345</v>
      </c>
      <c r="Q140" s="41">
        <v>3.4</v>
      </c>
      <c r="S140" s="46">
        <v>6</v>
      </c>
      <c r="X140" s="3" t="s">
        <v>147</v>
      </c>
      <c r="Y140" s="39" t="str">
        <f>VLOOKUP(X140,Spp!A:B,2,FALSE)</f>
        <v>Bodianus diplotaenia</v>
      </c>
      <c r="Z140" s="40">
        <f t="shared" si="57"/>
        <v>9</v>
      </c>
      <c r="AA140" s="3">
        <v>2</v>
      </c>
      <c r="AB140" s="3">
        <v>7</v>
      </c>
      <c r="AU140" s="3">
        <f>VLOOKUP(Y140,Spp!B:C,2,FALSE)</f>
        <v>2.01E-2</v>
      </c>
      <c r="AV140" s="3">
        <f>VLOOKUP(Y140,Spp!B:D,3,FALSE)</f>
        <v>2.9992000000000001</v>
      </c>
      <c r="AW140" s="3">
        <f t="shared" si="58"/>
        <v>59.889874117166947</v>
      </c>
      <c r="AX140" s="3">
        <f t="shared" si="59"/>
        <v>1.197797482343339</v>
      </c>
      <c r="AY140" s="3">
        <f t="shared" si="60"/>
        <v>11.97797482343339</v>
      </c>
      <c r="AZ140" s="3">
        <f t="shared" si="61"/>
        <v>1.197797482343339E-2</v>
      </c>
      <c r="BA140" s="3" t="e">
        <f t="shared" si="62"/>
        <v>#DIV/0!</v>
      </c>
      <c r="BB140" s="3" t="s">
        <v>285</v>
      </c>
      <c r="BC140" s="3">
        <f>VLOOKUP(Y140,Spp!B:H,7,FALSE)</f>
        <v>3.4</v>
      </c>
      <c r="BD140" s="38" t="str">
        <f>VLOOKUP(Y140,GFQuimbayo!B:C,2,FALSE)</f>
        <v>IN</v>
      </c>
      <c r="BE140" s="38" t="str">
        <f>VLOOKUP(BD140,GFQuimbayo!E:F,2,FALSE)</f>
        <v>Invertebrivores</v>
      </c>
      <c r="BF140" s="38" t="e">
        <f>VLOOKUP(BE140,Taxo!F:G,2,FALSE)</f>
        <v>#N/A</v>
      </c>
      <c r="BG140" s="38" t="e">
        <f>VLOOKUP(BF140,Taxo!G:H,2,FALSE)</f>
        <v>#N/A</v>
      </c>
      <c r="BH140" s="38" t="e">
        <f>VLOOKUP(BG140,Taxo!H:I,2,FALSE)</f>
        <v>#N/A</v>
      </c>
      <c r="BI140" s="3" t="str">
        <f>VLOOKUP(Y140,Spp!B:L,11,FALSE)</f>
        <v>LC</v>
      </c>
    </row>
    <row r="141" spans="1:61" hidden="1">
      <c r="A141" s="3" t="s">
        <v>1446</v>
      </c>
      <c r="B141" s="3" t="s">
        <v>1447</v>
      </c>
      <c r="C141" s="3" t="s">
        <v>1466</v>
      </c>
      <c r="D141" s="3" t="s">
        <v>1457</v>
      </c>
      <c r="E141" s="3" t="s">
        <v>1453</v>
      </c>
      <c r="H141" s="3" t="s">
        <v>1449</v>
      </c>
      <c r="I141" s="3" t="s">
        <v>1450</v>
      </c>
      <c r="J141" s="46" t="s">
        <v>1451</v>
      </c>
      <c r="K141" s="46">
        <v>1</v>
      </c>
      <c r="L141" s="3">
        <v>50</v>
      </c>
      <c r="M141" s="42">
        <v>44345</v>
      </c>
      <c r="N141" s="3">
        <v>2021</v>
      </c>
      <c r="O141" s="3" t="s">
        <v>1449</v>
      </c>
      <c r="P141" s="42">
        <v>44345</v>
      </c>
      <c r="Q141" s="41">
        <v>3.4</v>
      </c>
      <c r="S141" s="46">
        <v>6</v>
      </c>
      <c r="X141" s="3" t="s">
        <v>168</v>
      </c>
      <c r="Y141" s="39" t="str">
        <f>VLOOKUP(X141,Spp!A:B,2,FALSE)</f>
        <v>Thalassoma lucasanum</v>
      </c>
      <c r="Z141" s="40">
        <f t="shared" si="57"/>
        <v>36</v>
      </c>
      <c r="AA141" s="3">
        <v>30</v>
      </c>
      <c r="AB141" s="3">
        <v>6</v>
      </c>
      <c r="AU141" s="3">
        <f>VLOOKUP(Y141,Spp!B:C,2,FALSE)</f>
        <v>1.261E-2</v>
      </c>
      <c r="AV141" s="3">
        <f>VLOOKUP(Y141,Spp!B:D,3,FALSE)</f>
        <v>2.8782999999999999</v>
      </c>
      <c r="AW141" s="3">
        <f t="shared" si="58"/>
        <v>30.26507298109199</v>
      </c>
      <c r="AX141" s="3">
        <f t="shared" si="59"/>
        <v>0.60530145962183979</v>
      </c>
      <c r="AY141" s="3">
        <f t="shared" si="60"/>
        <v>6.0530145962183983</v>
      </c>
      <c r="AZ141" s="3">
        <f t="shared" si="61"/>
        <v>6.0530145962183982E-3</v>
      </c>
      <c r="BA141" s="3" t="e">
        <f t="shared" si="62"/>
        <v>#DIV/0!</v>
      </c>
      <c r="BB141" s="3" t="s">
        <v>285</v>
      </c>
      <c r="BC141" s="3">
        <f>VLOOKUP(Y141,Spp!B:H,7,FALSE)</f>
        <v>3.5</v>
      </c>
      <c r="BD141" s="38" t="str">
        <f>VLOOKUP(Y141,GFQuimbayo!B:C,2,FALSE)</f>
        <v>IN</v>
      </c>
      <c r="BE141" s="38" t="str">
        <f>VLOOKUP(BD141,GFQuimbayo!E:F,2,FALSE)</f>
        <v>Invertebrivores</v>
      </c>
      <c r="BF141" s="38" t="e">
        <f>VLOOKUP(BE141,Taxo!F:G,2,FALSE)</f>
        <v>#N/A</v>
      </c>
      <c r="BG141" s="38" t="e">
        <f>VLOOKUP(BF141,Taxo!G:H,2,FALSE)</f>
        <v>#N/A</v>
      </c>
      <c r="BH141" s="38" t="e">
        <f>VLOOKUP(BG141,Taxo!H:I,2,FALSE)</f>
        <v>#N/A</v>
      </c>
      <c r="BI141" s="3" t="str">
        <f>VLOOKUP(Y141,Spp!B:L,11,FALSE)</f>
        <v>LC</v>
      </c>
    </row>
    <row r="142" spans="1:61" hidden="1">
      <c r="A142" s="3" t="s">
        <v>1446</v>
      </c>
      <c r="B142" s="3" t="s">
        <v>1447</v>
      </c>
      <c r="C142" s="3" t="s">
        <v>1466</v>
      </c>
      <c r="D142" s="3" t="s">
        <v>1457</v>
      </c>
      <c r="E142" s="3" t="s">
        <v>1453</v>
      </c>
      <c r="H142" s="3" t="s">
        <v>1449</v>
      </c>
      <c r="I142" s="3" t="s">
        <v>1450</v>
      </c>
      <c r="J142" s="46" t="s">
        <v>1451</v>
      </c>
      <c r="K142" s="46">
        <v>2</v>
      </c>
      <c r="L142" s="3">
        <v>50</v>
      </c>
      <c r="M142" s="42">
        <v>44345</v>
      </c>
      <c r="N142" s="3">
        <v>2021</v>
      </c>
      <c r="O142" s="3" t="s">
        <v>1449</v>
      </c>
      <c r="P142" s="42">
        <v>44345</v>
      </c>
      <c r="Q142" s="41">
        <v>2.7</v>
      </c>
      <c r="S142" s="46">
        <v>6</v>
      </c>
      <c r="X142" s="3" t="s">
        <v>168</v>
      </c>
      <c r="Y142" s="39" t="str">
        <f>VLOOKUP(X142,Spp!A:B,2,FALSE)</f>
        <v>Thalassoma lucasanum</v>
      </c>
      <c r="Z142" s="40">
        <f t="shared" si="57"/>
        <v>55</v>
      </c>
      <c r="AA142" s="3">
        <v>30</v>
      </c>
      <c r="AB142" s="3">
        <v>25</v>
      </c>
      <c r="AU142" s="3">
        <f>VLOOKUP(Y142,Spp!B:C,2,FALSE)</f>
        <v>1.261E-2</v>
      </c>
      <c r="AV142" s="3">
        <f>VLOOKUP(Y142,Spp!B:D,3,FALSE)</f>
        <v>2.8782999999999999</v>
      </c>
      <c r="AW142" s="3">
        <f t="shared" si="58"/>
        <v>109.36161950415594</v>
      </c>
      <c r="AX142" s="3">
        <f t="shared" si="59"/>
        <v>2.187232390083119</v>
      </c>
      <c r="AY142" s="3">
        <f t="shared" si="60"/>
        <v>21.872323900831191</v>
      </c>
      <c r="AZ142" s="3">
        <f t="shared" si="61"/>
        <v>2.187232390083119E-2</v>
      </c>
      <c r="BA142" s="3" t="e">
        <f t="shared" si="62"/>
        <v>#DIV/0!</v>
      </c>
      <c r="BB142" s="3" t="s">
        <v>285</v>
      </c>
      <c r="BC142" s="3">
        <f>VLOOKUP(Y142,Spp!B:H,7,FALSE)</f>
        <v>3.5</v>
      </c>
      <c r="BD142" s="38" t="str">
        <f>VLOOKUP(Y142,GFQuimbayo!B:C,2,FALSE)</f>
        <v>IN</v>
      </c>
      <c r="BE142" s="38" t="str">
        <f>VLOOKUP(BD142,GFQuimbayo!E:F,2,FALSE)</f>
        <v>Invertebrivores</v>
      </c>
      <c r="BF142" s="38" t="e">
        <f>VLOOKUP(BE142,Taxo!F:G,2,FALSE)</f>
        <v>#N/A</v>
      </c>
      <c r="BG142" s="38" t="e">
        <f>VLOOKUP(BF142,Taxo!G:H,2,FALSE)</f>
        <v>#N/A</v>
      </c>
      <c r="BH142" s="38" t="e">
        <f>VLOOKUP(BG142,Taxo!H:I,2,FALSE)</f>
        <v>#N/A</v>
      </c>
      <c r="BI142" s="3" t="str">
        <f>VLOOKUP(Y142,Spp!B:L,11,FALSE)</f>
        <v>LC</v>
      </c>
    </row>
    <row r="143" spans="1:61" hidden="1">
      <c r="A143" s="3" t="s">
        <v>1446</v>
      </c>
      <c r="B143" s="3" t="s">
        <v>1447</v>
      </c>
      <c r="C143" s="3" t="s">
        <v>1466</v>
      </c>
      <c r="D143" s="3" t="s">
        <v>1457</v>
      </c>
      <c r="E143" s="3" t="s">
        <v>1453</v>
      </c>
      <c r="H143" s="3" t="s">
        <v>1449</v>
      </c>
      <c r="I143" s="3" t="s">
        <v>1450</v>
      </c>
      <c r="J143" s="46" t="s">
        <v>1451</v>
      </c>
      <c r="K143" s="46">
        <v>2</v>
      </c>
      <c r="L143" s="3">
        <v>50</v>
      </c>
      <c r="M143" s="42">
        <v>44345</v>
      </c>
      <c r="N143" s="3">
        <v>2021</v>
      </c>
      <c r="O143" s="3" t="s">
        <v>1449</v>
      </c>
      <c r="P143" s="42">
        <v>44345</v>
      </c>
      <c r="Q143" s="41">
        <v>2.7</v>
      </c>
      <c r="S143" s="46">
        <v>6</v>
      </c>
      <c r="X143" s="3" t="s">
        <v>695</v>
      </c>
      <c r="Y143" s="39" t="str">
        <f>VLOOKUP(X143,Spp!A:B,2,FALSE)</f>
        <v>Acanthurus nigricans</v>
      </c>
      <c r="Z143" s="40">
        <f t="shared" si="57"/>
        <v>3</v>
      </c>
      <c r="AE143" s="3">
        <v>3</v>
      </c>
      <c r="AU143" s="3">
        <f>VLOOKUP(Y143,Spp!B:C,2,FALSE)</f>
        <v>6.7000000000000004E-2</v>
      </c>
      <c r="AV143" s="3">
        <f>VLOOKUP(Y143,Spp!B:D,3,FALSE)</f>
        <v>2.669</v>
      </c>
      <c r="AW143" s="3">
        <f t="shared" si="58"/>
        <v>1082.1761057656126</v>
      </c>
      <c r="AX143" s="3">
        <f t="shared" si="59"/>
        <v>21.643522115312251</v>
      </c>
      <c r="AY143" s="3">
        <f t="shared" si="60"/>
        <v>216.43522115312251</v>
      </c>
      <c r="AZ143" s="3">
        <f t="shared" si="61"/>
        <v>0.21643522115312253</v>
      </c>
      <c r="BA143" s="3" t="e">
        <f t="shared" si="62"/>
        <v>#DIV/0!</v>
      </c>
      <c r="BB143" s="3" t="s">
        <v>285</v>
      </c>
      <c r="BC143" s="3">
        <f>VLOOKUP(Y143,Spp!B:H,7,FALSE)</f>
        <v>2</v>
      </c>
      <c r="BD143" s="38" t="str">
        <f>VLOOKUP(Y143,GFQuimbayo!B:C,2,FALSE)</f>
        <v>HM</v>
      </c>
      <c r="BE143" s="38" t="str">
        <f>VLOOKUP(BD143,GFQuimbayo!E:F,2,FALSE)</f>
        <v>Macroalgae feeders</v>
      </c>
      <c r="BF143" s="38" t="e">
        <f>VLOOKUP(BE143,Taxo!F:G,2,FALSE)</f>
        <v>#N/A</v>
      </c>
      <c r="BG143" s="38" t="e">
        <f>VLOOKUP(BF143,Taxo!G:H,2,FALSE)</f>
        <v>#N/A</v>
      </c>
      <c r="BH143" s="38" t="e">
        <f>VLOOKUP(BG143,Taxo!H:I,2,FALSE)</f>
        <v>#N/A</v>
      </c>
      <c r="BI143" s="3" t="str">
        <f>VLOOKUP(Y143,Spp!B:L,11,FALSE)</f>
        <v>LC</v>
      </c>
    </row>
    <row r="144" spans="1:61" hidden="1">
      <c r="A144" s="3" t="s">
        <v>1446</v>
      </c>
      <c r="B144" s="3" t="s">
        <v>1447</v>
      </c>
      <c r="C144" s="3" t="s">
        <v>1466</v>
      </c>
      <c r="D144" s="3" t="s">
        <v>1457</v>
      </c>
      <c r="E144" s="3" t="s">
        <v>1453</v>
      </c>
      <c r="H144" s="3" t="s">
        <v>1449</v>
      </c>
      <c r="I144" s="3" t="s">
        <v>1450</v>
      </c>
      <c r="J144" s="46" t="s">
        <v>1451</v>
      </c>
      <c r="K144" s="46">
        <v>2</v>
      </c>
      <c r="L144" s="3">
        <v>50</v>
      </c>
      <c r="M144" s="42">
        <v>44345</v>
      </c>
      <c r="N144" s="3">
        <v>2021</v>
      </c>
      <c r="O144" s="3" t="s">
        <v>1449</v>
      </c>
      <c r="P144" s="42">
        <v>44345</v>
      </c>
      <c r="Q144" s="41">
        <v>2.7</v>
      </c>
      <c r="S144" s="46">
        <v>6</v>
      </c>
      <c r="X144" s="3" t="s">
        <v>155</v>
      </c>
      <c r="Y144" s="39" t="str">
        <f>VLOOKUP(X144,Spp!A:B,2,FALSE)</f>
        <v>Sufflamen verres</v>
      </c>
      <c r="Z144" s="40">
        <f t="shared" si="57"/>
        <v>1</v>
      </c>
      <c r="AD144" s="3">
        <v>1</v>
      </c>
      <c r="AU144" s="3">
        <f>VLOOKUP(Y144,Spp!B:C,2,FALSE)</f>
        <v>2.4899999999999999E-2</v>
      </c>
      <c r="AV144" s="3">
        <f>VLOOKUP(Y144,Spp!B:D,3,FALSE)</f>
        <v>3.0129999999999999</v>
      </c>
      <c r="AW144" s="3">
        <f t="shared" si="58"/>
        <v>138.50740345244131</v>
      </c>
      <c r="AX144" s="3">
        <f t="shared" si="59"/>
        <v>2.770148069048826</v>
      </c>
      <c r="AY144" s="3">
        <f t="shared" si="60"/>
        <v>27.70148069048826</v>
      </c>
      <c r="AZ144" s="3">
        <f t="shared" si="61"/>
        <v>2.7701480690488261E-2</v>
      </c>
      <c r="BA144" s="3" t="e">
        <f t="shared" si="62"/>
        <v>#DIV/0!</v>
      </c>
      <c r="BB144" s="3" t="s">
        <v>285</v>
      </c>
      <c r="BC144" s="3">
        <f>VLOOKUP(Y144,Spp!B:H,7,FALSE)</f>
        <v>3.3</v>
      </c>
      <c r="BD144" s="38" t="str">
        <f>VLOOKUP(Y144,GFQuimbayo!B:C,2,FALSE)</f>
        <v>IN</v>
      </c>
      <c r="BE144" s="38" t="str">
        <f>VLOOKUP(BD144,GFQuimbayo!E:F,2,FALSE)</f>
        <v>Invertebrivores</v>
      </c>
      <c r="BF144" s="38" t="e">
        <f>VLOOKUP(BE144,Taxo!F:G,2,FALSE)</f>
        <v>#N/A</v>
      </c>
      <c r="BG144" s="38" t="e">
        <f>VLOOKUP(BF144,Taxo!G:H,2,FALSE)</f>
        <v>#N/A</v>
      </c>
      <c r="BH144" s="38" t="e">
        <f>VLOOKUP(BG144,Taxo!H:I,2,FALSE)</f>
        <v>#N/A</v>
      </c>
      <c r="BI144" s="3" t="str">
        <f>VLOOKUP(Y144,Spp!B:L,11,FALSE)</f>
        <v>LC</v>
      </c>
    </row>
    <row r="145" spans="1:61" hidden="1">
      <c r="A145" s="3" t="s">
        <v>1446</v>
      </c>
      <c r="B145" s="3" t="s">
        <v>1447</v>
      </c>
      <c r="C145" s="3" t="s">
        <v>1466</v>
      </c>
      <c r="D145" s="3" t="s">
        <v>1457</v>
      </c>
      <c r="E145" s="3" t="s">
        <v>1453</v>
      </c>
      <c r="H145" s="3" t="s">
        <v>1449</v>
      </c>
      <c r="I145" s="3" t="s">
        <v>1450</v>
      </c>
      <c r="J145" s="46" t="s">
        <v>1451</v>
      </c>
      <c r="K145" s="46">
        <v>2</v>
      </c>
      <c r="L145" s="3">
        <v>50</v>
      </c>
      <c r="M145" s="42">
        <v>44345</v>
      </c>
      <c r="N145" s="3">
        <v>2021</v>
      </c>
      <c r="O145" s="3" t="s">
        <v>1449</v>
      </c>
      <c r="P145" s="42">
        <v>44345</v>
      </c>
      <c r="Q145" s="41">
        <v>2.7</v>
      </c>
      <c r="S145" s="46">
        <v>6</v>
      </c>
      <c r="X145" s="3" t="s">
        <v>160</v>
      </c>
      <c r="Y145" s="39" t="str">
        <f>VLOOKUP(X145,Spp!A:B,2,FALSE)</f>
        <v>Cirrhitichthys oxycephalus</v>
      </c>
      <c r="Z145" s="40">
        <f t="shared" si="57"/>
        <v>1</v>
      </c>
      <c r="AA145" s="3">
        <v>1</v>
      </c>
      <c r="AU145" s="3">
        <f>VLOOKUP(Y145,Spp!B:C,2,FALSE)</f>
        <v>3.32E-2</v>
      </c>
      <c r="AV145" s="3">
        <f>VLOOKUP(Y145,Spp!B:D,3,FALSE)</f>
        <v>3</v>
      </c>
      <c r="AW145" s="3">
        <f t="shared" si="58"/>
        <v>0.51875000000000004</v>
      </c>
      <c r="AX145" s="3">
        <f t="shared" si="59"/>
        <v>1.0375000000000001E-2</v>
      </c>
      <c r="AY145" s="3">
        <f t="shared" si="60"/>
        <v>0.10375000000000001</v>
      </c>
      <c r="AZ145" s="3">
        <f t="shared" si="61"/>
        <v>1.0375000000000001E-4</v>
      </c>
      <c r="BA145" s="3" t="e">
        <f t="shared" si="62"/>
        <v>#DIV/0!</v>
      </c>
      <c r="BB145" s="3" t="s">
        <v>285</v>
      </c>
      <c r="BC145" s="3">
        <f>VLOOKUP(Y145,Spp!B:H,7,FALSE)</f>
        <v>3.9</v>
      </c>
      <c r="BD145" s="38" t="str">
        <f>VLOOKUP(Y145,GFQuimbayo!B:C,2,FALSE)</f>
        <v>IN</v>
      </c>
      <c r="BE145" s="38" t="str">
        <f>VLOOKUP(BD145,GFQuimbayo!E:F,2,FALSE)</f>
        <v>Invertebrivores</v>
      </c>
      <c r="BF145" s="38" t="e">
        <f>VLOOKUP(BE145,Taxo!F:G,2,FALSE)</f>
        <v>#N/A</v>
      </c>
      <c r="BG145" s="38" t="e">
        <f>VLOOKUP(BF145,Taxo!G:H,2,FALSE)</f>
        <v>#N/A</v>
      </c>
      <c r="BH145" s="38" t="e">
        <f>VLOOKUP(BG145,Taxo!H:I,2,FALSE)</f>
        <v>#N/A</v>
      </c>
      <c r="BI145" s="3" t="str">
        <f>VLOOKUP(Y145,Spp!B:L,11,FALSE)</f>
        <v>NE</v>
      </c>
    </row>
    <row r="146" spans="1:61" hidden="1">
      <c r="A146" s="3" t="s">
        <v>1446</v>
      </c>
      <c r="B146" s="3" t="s">
        <v>1447</v>
      </c>
      <c r="C146" s="3" t="s">
        <v>1466</v>
      </c>
      <c r="D146" s="3" t="s">
        <v>1457</v>
      </c>
      <c r="E146" s="3" t="s">
        <v>1453</v>
      </c>
      <c r="H146" s="3" t="s">
        <v>1449</v>
      </c>
      <c r="I146" s="3" t="s">
        <v>1450</v>
      </c>
      <c r="J146" s="46" t="s">
        <v>1451</v>
      </c>
      <c r="K146" s="46">
        <v>2</v>
      </c>
      <c r="L146" s="3">
        <v>50</v>
      </c>
      <c r="M146" s="42">
        <v>44345</v>
      </c>
      <c r="N146" s="3">
        <v>2021</v>
      </c>
      <c r="O146" s="3" t="s">
        <v>1449</v>
      </c>
      <c r="P146" s="42">
        <v>44345</v>
      </c>
      <c r="Q146" s="41">
        <v>2.7</v>
      </c>
      <c r="S146" s="46">
        <v>6</v>
      </c>
      <c r="X146" s="3" t="s">
        <v>1395</v>
      </c>
      <c r="Y146" s="39" t="str">
        <f>VLOOKUP(X146,Spp!A:B,2,FALSE)</f>
        <v>Stegastes arcifrons</v>
      </c>
      <c r="Z146" s="40">
        <f t="shared" si="57"/>
        <v>40</v>
      </c>
      <c r="AA146" s="3">
        <v>30</v>
      </c>
      <c r="AB146" s="3">
        <v>10</v>
      </c>
      <c r="AU146" s="3">
        <f>VLOOKUP(Y146,Spp!B:C,2,FALSE)</f>
        <v>3.49E-2</v>
      </c>
      <c r="AV146" s="3">
        <f>VLOOKUP(Y146,Spp!B:D,3,FALSE)</f>
        <v>2</v>
      </c>
      <c r="AW146" s="3">
        <f t="shared" si="58"/>
        <v>26.175000000000001</v>
      </c>
      <c r="AX146" s="3">
        <f t="shared" si="59"/>
        <v>0.52349999999999997</v>
      </c>
      <c r="AY146" s="3">
        <f t="shared" si="60"/>
        <v>5.2349999999999994</v>
      </c>
      <c r="AZ146" s="3">
        <f t="shared" si="61"/>
        <v>5.2349999999999992E-3</v>
      </c>
      <c r="BA146" s="3" t="e">
        <f t="shared" si="62"/>
        <v>#DIV/0!</v>
      </c>
      <c r="BB146" s="3" t="s">
        <v>285</v>
      </c>
      <c r="BC146" s="3">
        <f>VLOOKUP(Y146,Spp!B:H,7,FALSE)</f>
        <v>2.97</v>
      </c>
      <c r="BD146" s="38" t="str">
        <f>VLOOKUP(Y146,GFQuimbayo!B:C,2,FALSE)</f>
        <v>HD</v>
      </c>
      <c r="BE146" s="38" t="str">
        <f>VLOOKUP(BD146,GFQuimbayo!E:F,2,FALSE)</f>
        <v>Detritivores</v>
      </c>
      <c r="BF146" s="38" t="e">
        <f>VLOOKUP(BE146,Taxo!F:G,2,FALSE)</f>
        <v>#N/A</v>
      </c>
      <c r="BG146" s="38" t="e">
        <f>VLOOKUP(BF146,Taxo!G:H,2,FALSE)</f>
        <v>#N/A</v>
      </c>
      <c r="BH146" s="38" t="e">
        <f>VLOOKUP(BG146,Taxo!H:I,2,FALSE)</f>
        <v>#N/A</v>
      </c>
      <c r="BI146" s="3" t="str">
        <f>VLOOKUP(Y146,Spp!B:L,11,FALSE)</f>
        <v>LC</v>
      </c>
    </row>
    <row r="147" spans="1:61" hidden="1">
      <c r="A147" s="3" t="s">
        <v>1446</v>
      </c>
      <c r="B147" s="3" t="s">
        <v>1447</v>
      </c>
      <c r="C147" s="3" t="s">
        <v>1466</v>
      </c>
      <c r="D147" s="3" t="s">
        <v>1457</v>
      </c>
      <c r="E147" s="3" t="s">
        <v>1453</v>
      </c>
      <c r="H147" s="3" t="s">
        <v>1449</v>
      </c>
      <c r="I147" s="3" t="s">
        <v>1450</v>
      </c>
      <c r="J147" s="46" t="s">
        <v>1451</v>
      </c>
      <c r="K147" s="46">
        <v>2</v>
      </c>
      <c r="L147" s="3">
        <v>50</v>
      </c>
      <c r="M147" s="42">
        <v>44345</v>
      </c>
      <c r="N147" s="3">
        <v>2021</v>
      </c>
      <c r="O147" s="3" t="s">
        <v>1449</v>
      </c>
      <c r="P147" s="42">
        <v>44345</v>
      </c>
      <c r="Q147" s="41">
        <v>2.7</v>
      </c>
      <c r="S147" s="46">
        <v>6</v>
      </c>
      <c r="X147" s="3" t="s">
        <v>199</v>
      </c>
      <c r="Y147" s="39" t="str">
        <f>VLOOKUP(X147,Spp!A:B,2,FALSE)</f>
        <v>Ophioblennius steindachneri</v>
      </c>
      <c r="Z147" s="40">
        <f t="shared" si="57"/>
        <v>1</v>
      </c>
      <c r="AB147" s="3">
        <v>1</v>
      </c>
      <c r="AU147" s="3">
        <f>VLOOKUP(Y147,Spp!B:C,2,FALSE)</f>
        <v>3.2399999999999998E-2</v>
      </c>
      <c r="AV147" s="3">
        <f>VLOOKUP(Y147,Spp!B:D,3,FALSE)</f>
        <v>2.379</v>
      </c>
      <c r="AW147" s="3">
        <f t="shared" si="58"/>
        <v>3.9112516180267258</v>
      </c>
      <c r="AX147" s="3">
        <f t="shared" si="59"/>
        <v>7.8225032360534519E-2</v>
      </c>
      <c r="AY147" s="3">
        <f t="shared" si="60"/>
        <v>0.78225032360534519</v>
      </c>
      <c r="AZ147" s="3">
        <f t="shared" si="61"/>
        <v>7.8225032360534517E-4</v>
      </c>
      <c r="BA147" s="3" t="e">
        <f t="shared" si="62"/>
        <v>#DIV/0!</v>
      </c>
      <c r="BB147" s="3" t="s">
        <v>285</v>
      </c>
      <c r="BC147" s="3">
        <f>VLOOKUP(Y147,Spp!B:H,7,FALSE)</f>
        <v>2.7</v>
      </c>
      <c r="BD147" s="38" t="str">
        <f>VLOOKUP(Y147,GFQuimbayo!B:C,2,FALSE)</f>
        <v>HD</v>
      </c>
      <c r="BE147" s="38" t="str">
        <f>VLOOKUP(BD147,GFQuimbayo!E:F,2,FALSE)</f>
        <v>Detritivores</v>
      </c>
      <c r="BF147" s="38" t="e">
        <f>VLOOKUP(BE147,Taxo!F:G,2,FALSE)</f>
        <v>#N/A</v>
      </c>
      <c r="BG147" s="38" t="e">
        <f>VLOOKUP(BF147,Taxo!G:H,2,FALSE)</f>
        <v>#N/A</v>
      </c>
      <c r="BH147" s="38" t="e">
        <f>VLOOKUP(BG147,Taxo!H:I,2,FALSE)</f>
        <v>#N/A</v>
      </c>
      <c r="BI147" s="3" t="str">
        <f>VLOOKUP(Y147,Spp!B:L,11,FALSE)</f>
        <v>LC</v>
      </c>
    </row>
    <row r="148" spans="1:61" hidden="1">
      <c r="A148" s="3" t="s">
        <v>1446</v>
      </c>
      <c r="B148" s="3" t="s">
        <v>1447</v>
      </c>
      <c r="C148" s="3" t="s">
        <v>1466</v>
      </c>
      <c r="D148" s="3" t="s">
        <v>1457</v>
      </c>
      <c r="E148" s="3" t="s">
        <v>1453</v>
      </c>
      <c r="H148" s="3" t="s">
        <v>1449</v>
      </c>
      <c r="I148" s="3" t="s">
        <v>1450</v>
      </c>
      <c r="J148" s="46" t="s">
        <v>1451</v>
      </c>
      <c r="K148" s="46">
        <v>2</v>
      </c>
      <c r="L148" s="3">
        <v>50</v>
      </c>
      <c r="M148" s="42">
        <v>44345</v>
      </c>
      <c r="N148" s="3">
        <v>2021</v>
      </c>
      <c r="O148" s="3" t="s">
        <v>1449</v>
      </c>
      <c r="P148" s="42">
        <v>44345</v>
      </c>
      <c r="Q148" s="41">
        <v>2.7</v>
      </c>
      <c r="S148" s="46">
        <v>6</v>
      </c>
      <c r="X148" s="3" t="s">
        <v>146</v>
      </c>
      <c r="Y148" s="39" t="str">
        <f>VLOOKUP(X148,Spp!A:B,2,FALSE)</f>
        <v>Scarus rubroviolaceus</v>
      </c>
      <c r="Z148" s="40">
        <f t="shared" si="57"/>
        <v>2</v>
      </c>
      <c r="AD148" s="3">
        <v>1</v>
      </c>
      <c r="AE148" s="3">
        <v>1</v>
      </c>
      <c r="AU148" s="3">
        <f>VLOOKUP(Y148,Spp!B:C,2,FALSE)</f>
        <v>1.3599999999999999E-2</v>
      </c>
      <c r="AV148" s="3">
        <f>VLOOKUP(Y148,Spp!B:D,3,FALSE)</f>
        <v>3.109</v>
      </c>
      <c r="AW148" s="3">
        <f t="shared" si="58"/>
        <v>401.38413344133903</v>
      </c>
      <c r="AX148" s="3">
        <f t="shared" si="59"/>
        <v>8.0276826688267811</v>
      </c>
      <c r="AY148" s="3">
        <f t="shared" si="60"/>
        <v>80.276826688267818</v>
      </c>
      <c r="AZ148" s="3">
        <f t="shared" si="61"/>
        <v>8.0276826688267813E-2</v>
      </c>
      <c r="BA148" s="3" t="e">
        <f t="shared" si="62"/>
        <v>#DIV/0!</v>
      </c>
      <c r="BB148" s="3" t="s">
        <v>285</v>
      </c>
      <c r="BC148" s="3">
        <f>VLOOKUP(Y148,Spp!B:H,7,FALSE)</f>
        <v>2</v>
      </c>
      <c r="BD148" s="38" t="str">
        <f>VLOOKUP(Y148,GFQuimbayo!B:C,2,FALSE)</f>
        <v>HM</v>
      </c>
      <c r="BE148" s="38" t="str">
        <f>VLOOKUP(BD148,GFQuimbayo!E:F,2,FALSE)</f>
        <v>Macroalgae feeders</v>
      </c>
      <c r="BF148" s="38" t="e">
        <f>VLOOKUP(BE148,Taxo!F:G,2,FALSE)</f>
        <v>#N/A</v>
      </c>
      <c r="BG148" s="38" t="e">
        <f>VLOOKUP(BF148,Taxo!G:H,2,FALSE)</f>
        <v>#N/A</v>
      </c>
      <c r="BH148" s="38" t="e">
        <f>VLOOKUP(BG148,Taxo!H:I,2,FALSE)</f>
        <v>#N/A</v>
      </c>
      <c r="BI148" s="3" t="str">
        <f>VLOOKUP(Y148,Spp!B:L,11,FALSE)</f>
        <v>LC</v>
      </c>
    </row>
    <row r="149" spans="1:61" hidden="1">
      <c r="A149" s="3" t="s">
        <v>1446</v>
      </c>
      <c r="B149" s="3" t="s">
        <v>1447</v>
      </c>
      <c r="C149" s="3" t="s">
        <v>1466</v>
      </c>
      <c r="D149" s="3" t="s">
        <v>1457</v>
      </c>
      <c r="E149" s="3" t="s">
        <v>1453</v>
      </c>
      <c r="H149" s="3" t="s">
        <v>1449</v>
      </c>
      <c r="I149" s="3" t="s">
        <v>1450</v>
      </c>
      <c r="J149" s="46" t="s">
        <v>1451</v>
      </c>
      <c r="K149" s="46">
        <v>2</v>
      </c>
      <c r="L149" s="3">
        <v>50</v>
      </c>
      <c r="M149" s="42">
        <v>44345</v>
      </c>
      <c r="N149" s="3">
        <v>2021</v>
      </c>
      <c r="O149" s="3" t="s">
        <v>1449</v>
      </c>
      <c r="P149" s="42">
        <v>44345</v>
      </c>
      <c r="Q149" s="41">
        <v>2.7</v>
      </c>
      <c r="S149" s="46">
        <v>6</v>
      </c>
      <c r="X149" s="3" t="s">
        <v>1384</v>
      </c>
      <c r="Y149" s="39" t="str">
        <f>VLOOKUP(X149,Spp!A:B,2,FALSE)</f>
        <v>Zanclus cornutus</v>
      </c>
      <c r="Z149" s="40">
        <f t="shared" si="57"/>
        <v>1</v>
      </c>
      <c r="AC149" s="3">
        <v>1</v>
      </c>
      <c r="AU149" s="3">
        <f>VLOOKUP(Y149,Spp!B:C,2,FALSE)</f>
        <v>1.47E-2</v>
      </c>
      <c r="AV149" s="3">
        <f>VLOOKUP(Y149,Spp!B:D,3,FALSE)</f>
        <v>3.3698999999999999</v>
      </c>
      <c r="AW149" s="3">
        <f t="shared" si="58"/>
        <v>73.079301486219094</v>
      </c>
      <c r="AX149" s="3">
        <f t="shared" si="59"/>
        <v>1.4615860297243819</v>
      </c>
      <c r="AY149" s="3">
        <f t="shared" si="60"/>
        <v>14.615860297243819</v>
      </c>
      <c r="AZ149" s="3">
        <f t="shared" si="61"/>
        <v>1.4615860297243818E-2</v>
      </c>
      <c r="BA149" s="3" t="e">
        <f t="shared" si="62"/>
        <v>#DIV/0!</v>
      </c>
      <c r="BB149" s="3" t="s">
        <v>285</v>
      </c>
      <c r="BC149" s="3">
        <f>VLOOKUP(Y149,Spp!B:H,7,FALSE)</f>
        <v>2.9</v>
      </c>
      <c r="BD149" s="38" t="str">
        <f>VLOOKUP(Y149,GFQuimbayo!B:C,2,FALSE)</f>
        <v>OM</v>
      </c>
      <c r="BE149" s="38" t="str">
        <f>VLOOKUP(BD149,GFQuimbayo!E:F,2,FALSE)</f>
        <v>Omnivores</v>
      </c>
      <c r="BF149" s="38" t="e">
        <f>VLOOKUP(BE149,Taxo!F:G,2,FALSE)</f>
        <v>#N/A</v>
      </c>
      <c r="BG149" s="38" t="e">
        <f>VLOOKUP(BF149,Taxo!G:H,2,FALSE)</f>
        <v>#N/A</v>
      </c>
      <c r="BH149" s="38" t="e">
        <f>VLOOKUP(BG149,Taxo!H:I,2,FALSE)</f>
        <v>#N/A</v>
      </c>
      <c r="BI149" s="3" t="str">
        <f>VLOOKUP(Y149,Spp!B:L,11,FALSE)</f>
        <v>NE</v>
      </c>
    </row>
    <row r="150" spans="1:61" hidden="1">
      <c r="A150" s="3" t="s">
        <v>1446</v>
      </c>
      <c r="B150" s="3" t="s">
        <v>1447</v>
      </c>
      <c r="C150" s="3" t="s">
        <v>1466</v>
      </c>
      <c r="D150" s="3" t="s">
        <v>1457</v>
      </c>
      <c r="E150" s="3" t="s">
        <v>1453</v>
      </c>
      <c r="H150" s="3" t="s">
        <v>1449</v>
      </c>
      <c r="I150" s="3" t="s">
        <v>1450</v>
      </c>
      <c r="J150" s="46" t="s">
        <v>1451</v>
      </c>
      <c r="K150" s="46">
        <v>3</v>
      </c>
      <c r="L150" s="3">
        <v>50</v>
      </c>
      <c r="M150" s="42">
        <v>44345</v>
      </c>
      <c r="N150" s="3">
        <v>2021</v>
      </c>
      <c r="O150" s="3" t="s">
        <v>1449</v>
      </c>
      <c r="P150" s="42">
        <v>44345</v>
      </c>
      <c r="Q150" s="41">
        <v>3.6</v>
      </c>
      <c r="S150" s="46">
        <v>6</v>
      </c>
      <c r="X150" s="3" t="s">
        <v>1161</v>
      </c>
      <c r="Y150" s="39" t="str">
        <f>VLOOKUP(X150,Spp!A:B,2,FALSE)</f>
        <v>Mulloidichthys dentatus</v>
      </c>
      <c r="Z150" s="40">
        <f t="shared" si="57"/>
        <v>1</v>
      </c>
      <c r="AE150" s="3">
        <v>1</v>
      </c>
      <c r="AU150" s="3">
        <f>VLOOKUP(Y150,Spp!B:C,2,FALSE)</f>
        <v>1.26E-2</v>
      </c>
      <c r="AV150" s="3">
        <f>VLOOKUP(Y150,Spp!B:D,3,FALSE)</f>
        <v>3.0493999999999999</v>
      </c>
      <c r="AW150" s="3">
        <f t="shared" si="58"/>
        <v>230.80691041572786</v>
      </c>
      <c r="AX150" s="3">
        <f t="shared" si="59"/>
        <v>4.616138208314557</v>
      </c>
      <c r="AY150" s="3">
        <f t="shared" si="60"/>
        <v>46.161382083145568</v>
      </c>
      <c r="AZ150" s="3">
        <f t="shared" si="61"/>
        <v>4.6161382083145568E-2</v>
      </c>
      <c r="BA150" s="3" t="e">
        <f t="shared" si="62"/>
        <v>#DIV/0!</v>
      </c>
      <c r="BB150" s="3" t="s">
        <v>285</v>
      </c>
      <c r="BC150" s="3">
        <f>VLOOKUP(Y150,Spp!B:H,7,FALSE)</f>
        <v>3.7</v>
      </c>
      <c r="BD150" s="38" t="str">
        <f>VLOOKUP(Y150,GFQuimbayo!B:C,2,FALSE)</f>
        <v>IN</v>
      </c>
      <c r="BE150" s="38" t="str">
        <f>VLOOKUP(BD150,GFQuimbayo!E:F,2,FALSE)</f>
        <v>Invertebrivores</v>
      </c>
      <c r="BF150" s="38" t="e">
        <f>VLOOKUP(BE150,Taxo!F:G,2,FALSE)</f>
        <v>#N/A</v>
      </c>
      <c r="BG150" s="38" t="e">
        <f>VLOOKUP(BF150,Taxo!G:H,2,FALSE)</f>
        <v>#N/A</v>
      </c>
      <c r="BH150" s="38" t="e">
        <f>VLOOKUP(BG150,Taxo!H:I,2,FALSE)</f>
        <v>#N/A</v>
      </c>
      <c r="BI150" s="3" t="str">
        <f>VLOOKUP(Y150,Spp!B:L,11,FALSE)</f>
        <v>LC</v>
      </c>
    </row>
    <row r="151" spans="1:61" hidden="1">
      <c r="A151" s="3" t="s">
        <v>1446</v>
      </c>
      <c r="B151" s="3" t="s">
        <v>1447</v>
      </c>
      <c r="C151" s="3" t="s">
        <v>1466</v>
      </c>
      <c r="D151" s="3" t="s">
        <v>1457</v>
      </c>
      <c r="E151" s="3" t="s">
        <v>1453</v>
      </c>
      <c r="H151" s="3" t="s">
        <v>1449</v>
      </c>
      <c r="I151" s="3" t="s">
        <v>1450</v>
      </c>
      <c r="J151" s="46" t="s">
        <v>1451</v>
      </c>
      <c r="K151" s="46">
        <v>3</v>
      </c>
      <c r="L151" s="3">
        <v>50</v>
      </c>
      <c r="M151" s="42">
        <v>44345</v>
      </c>
      <c r="N151" s="3">
        <v>2021</v>
      </c>
      <c r="O151" s="3" t="s">
        <v>1449</v>
      </c>
      <c r="P151" s="42">
        <v>44345</v>
      </c>
      <c r="Q151" s="41">
        <v>3.6</v>
      </c>
      <c r="S151" s="46">
        <v>6</v>
      </c>
      <c r="X151" s="3" t="s">
        <v>1384</v>
      </c>
      <c r="Y151" s="39" t="str">
        <f>VLOOKUP(X151,Spp!A:B,2,FALSE)</f>
        <v>Zanclus cornutus</v>
      </c>
      <c r="Z151" s="40">
        <f t="shared" si="57"/>
        <v>1</v>
      </c>
      <c r="AD151" s="3">
        <v>1</v>
      </c>
      <c r="AU151" s="3">
        <f>VLOOKUP(Y151,Spp!B:C,2,FALSE)</f>
        <v>1.47E-2</v>
      </c>
      <c r="AV151" s="3">
        <f>VLOOKUP(Y151,Spp!B:D,3,FALSE)</f>
        <v>3.3698999999999999</v>
      </c>
      <c r="AW151" s="3">
        <f t="shared" si="58"/>
        <v>227.10738412558121</v>
      </c>
      <c r="AX151" s="3">
        <f t="shared" si="59"/>
        <v>4.542147682511624</v>
      </c>
      <c r="AY151" s="3">
        <f t="shared" si="60"/>
        <v>45.421476825116244</v>
      </c>
      <c r="AZ151" s="3">
        <f t="shared" si="61"/>
        <v>4.5421476825116242E-2</v>
      </c>
      <c r="BA151" s="3" t="e">
        <f t="shared" si="62"/>
        <v>#DIV/0!</v>
      </c>
      <c r="BB151" s="3" t="s">
        <v>285</v>
      </c>
      <c r="BC151" s="3">
        <f>VLOOKUP(Y151,Spp!B:H,7,FALSE)</f>
        <v>2.9</v>
      </c>
      <c r="BD151" s="38" t="str">
        <f>VLOOKUP(Y151,GFQuimbayo!B:C,2,FALSE)</f>
        <v>OM</v>
      </c>
      <c r="BE151" s="38" t="str">
        <f>VLOOKUP(BD151,GFQuimbayo!E:F,2,FALSE)</f>
        <v>Omnivores</v>
      </c>
      <c r="BF151" s="38" t="e">
        <f>VLOOKUP(BE151,Taxo!F:G,2,FALSE)</f>
        <v>#N/A</v>
      </c>
      <c r="BG151" s="38" t="e">
        <f>VLOOKUP(BF151,Taxo!G:H,2,FALSE)</f>
        <v>#N/A</v>
      </c>
      <c r="BH151" s="38" t="e">
        <f>VLOOKUP(BG151,Taxo!H:I,2,FALSE)</f>
        <v>#N/A</v>
      </c>
      <c r="BI151" s="3" t="str">
        <f>VLOOKUP(Y151,Spp!B:L,11,FALSE)</f>
        <v>NE</v>
      </c>
    </row>
    <row r="152" spans="1:61" hidden="1">
      <c r="A152" s="3" t="s">
        <v>1446</v>
      </c>
      <c r="B152" s="3" t="s">
        <v>1447</v>
      </c>
      <c r="C152" s="3" t="s">
        <v>1466</v>
      </c>
      <c r="D152" s="3" t="s">
        <v>1457</v>
      </c>
      <c r="E152" s="3" t="s">
        <v>1453</v>
      </c>
      <c r="H152" s="3" t="s">
        <v>1449</v>
      </c>
      <c r="I152" s="3" t="s">
        <v>1450</v>
      </c>
      <c r="J152" s="46" t="s">
        <v>1451</v>
      </c>
      <c r="K152" s="46">
        <v>3</v>
      </c>
      <c r="L152" s="3">
        <v>50</v>
      </c>
      <c r="M152" s="42">
        <v>44345</v>
      </c>
      <c r="N152" s="3">
        <v>2021</v>
      </c>
      <c r="O152" s="3" t="s">
        <v>1449</v>
      </c>
      <c r="P152" s="42">
        <v>44345</v>
      </c>
      <c r="Q152" s="41">
        <v>3.6</v>
      </c>
      <c r="S152" s="46">
        <v>6</v>
      </c>
      <c r="X152" s="3" t="s">
        <v>1395</v>
      </c>
      <c r="Y152" s="39" t="str">
        <f>VLOOKUP(X152,Spp!A:B,2,FALSE)</f>
        <v>Stegastes arcifrons</v>
      </c>
      <c r="Z152" s="40">
        <f t="shared" si="57"/>
        <v>23</v>
      </c>
      <c r="AA152" s="3">
        <v>3</v>
      </c>
      <c r="AB152" s="3">
        <v>20</v>
      </c>
      <c r="AU152" s="3">
        <f>VLOOKUP(Y152,Spp!B:C,2,FALSE)</f>
        <v>3.49E-2</v>
      </c>
      <c r="AV152" s="3">
        <f>VLOOKUP(Y152,Spp!B:D,3,FALSE)</f>
        <v>2</v>
      </c>
      <c r="AW152" s="3">
        <f t="shared" si="58"/>
        <v>39.916875000000005</v>
      </c>
      <c r="AX152" s="3">
        <f t="shared" si="59"/>
        <v>0.79833750000000014</v>
      </c>
      <c r="AY152" s="3">
        <f t="shared" si="60"/>
        <v>7.9833750000000014</v>
      </c>
      <c r="AZ152" s="3">
        <f t="shared" si="61"/>
        <v>7.9833750000000009E-3</v>
      </c>
      <c r="BA152" s="3" t="e">
        <f t="shared" si="62"/>
        <v>#DIV/0!</v>
      </c>
      <c r="BB152" s="3" t="s">
        <v>285</v>
      </c>
      <c r="BC152" s="3">
        <f>VLOOKUP(Y152,Spp!B:H,7,FALSE)</f>
        <v>2.97</v>
      </c>
      <c r="BD152" s="38" t="str">
        <f>VLOOKUP(Y152,GFQuimbayo!B:C,2,FALSE)</f>
        <v>HD</v>
      </c>
      <c r="BE152" s="38" t="str">
        <f>VLOOKUP(BD152,GFQuimbayo!E:F,2,FALSE)</f>
        <v>Detritivores</v>
      </c>
      <c r="BF152" s="38" t="e">
        <f>VLOOKUP(BE152,Taxo!F:G,2,FALSE)</f>
        <v>#N/A</v>
      </c>
      <c r="BG152" s="38" t="e">
        <f>VLOOKUP(BF152,Taxo!G:H,2,FALSE)</f>
        <v>#N/A</v>
      </c>
      <c r="BH152" s="38" t="e">
        <f>VLOOKUP(BG152,Taxo!H:I,2,FALSE)</f>
        <v>#N/A</v>
      </c>
      <c r="BI152" s="3" t="str">
        <f>VLOOKUP(Y152,Spp!B:L,11,FALSE)</f>
        <v>LC</v>
      </c>
    </row>
    <row r="153" spans="1:61" hidden="1">
      <c r="A153" s="3" t="s">
        <v>1446</v>
      </c>
      <c r="B153" s="3" t="s">
        <v>1447</v>
      </c>
      <c r="C153" s="3" t="s">
        <v>1466</v>
      </c>
      <c r="D153" s="3" t="s">
        <v>1457</v>
      </c>
      <c r="E153" s="3" t="s">
        <v>1453</v>
      </c>
      <c r="H153" s="3" t="s">
        <v>1449</v>
      </c>
      <c r="I153" s="3" t="s">
        <v>1450</v>
      </c>
      <c r="J153" s="46" t="s">
        <v>1451</v>
      </c>
      <c r="K153" s="46">
        <v>3</v>
      </c>
      <c r="L153" s="3">
        <v>50</v>
      </c>
      <c r="M153" s="42">
        <v>44345</v>
      </c>
      <c r="N153" s="3">
        <v>2021</v>
      </c>
      <c r="O153" s="3" t="s">
        <v>1449</v>
      </c>
      <c r="P153" s="42">
        <v>44345</v>
      </c>
      <c r="Q153" s="41">
        <v>3.6</v>
      </c>
      <c r="S153" s="46">
        <v>6</v>
      </c>
      <c r="X153" s="3" t="s">
        <v>168</v>
      </c>
      <c r="Y153" s="39" t="str">
        <f>VLOOKUP(X153,Spp!A:B,2,FALSE)</f>
        <v>Thalassoma lucasanum</v>
      </c>
      <c r="Z153" s="40">
        <f t="shared" si="57"/>
        <v>20</v>
      </c>
      <c r="AA153" s="3">
        <v>20</v>
      </c>
      <c r="AU153" s="3">
        <f>VLOOKUP(Y153,Spp!B:C,2,FALSE)</f>
        <v>1.261E-2</v>
      </c>
      <c r="AV153" s="3">
        <f>VLOOKUP(Y153,Spp!B:D,3,FALSE)</f>
        <v>2.8782999999999999</v>
      </c>
      <c r="AW153" s="3">
        <f t="shared" si="58"/>
        <v>3.5248107895566334</v>
      </c>
      <c r="AX153" s="3">
        <f t="shared" si="59"/>
        <v>7.0496215791132674E-2</v>
      </c>
      <c r="AY153" s="3">
        <f t="shared" si="60"/>
        <v>0.70496215791132677</v>
      </c>
      <c r="AZ153" s="3">
        <f t="shared" si="61"/>
        <v>7.0496215791132676E-4</v>
      </c>
      <c r="BA153" s="3" t="e">
        <f t="shared" si="62"/>
        <v>#DIV/0!</v>
      </c>
      <c r="BB153" s="3" t="s">
        <v>285</v>
      </c>
      <c r="BC153" s="3">
        <f>VLOOKUP(Y153,Spp!B:H,7,FALSE)</f>
        <v>3.5</v>
      </c>
      <c r="BD153" s="38" t="str">
        <f>VLOOKUP(Y153,GFQuimbayo!B:C,2,FALSE)</f>
        <v>IN</v>
      </c>
      <c r="BE153" s="38" t="str">
        <f>VLOOKUP(BD153,GFQuimbayo!E:F,2,FALSE)</f>
        <v>Invertebrivores</v>
      </c>
      <c r="BF153" s="38" t="e">
        <f>VLOOKUP(BE153,Taxo!F:G,2,FALSE)</f>
        <v>#N/A</v>
      </c>
      <c r="BG153" s="38" t="e">
        <f>VLOOKUP(BF153,Taxo!G:H,2,FALSE)</f>
        <v>#N/A</v>
      </c>
      <c r="BH153" s="38" t="e">
        <f>VLOOKUP(BG153,Taxo!H:I,2,FALSE)</f>
        <v>#N/A</v>
      </c>
      <c r="BI153" s="3" t="str">
        <f>VLOOKUP(Y153,Spp!B:L,11,FALSE)</f>
        <v>LC</v>
      </c>
    </row>
    <row r="154" spans="1:61" hidden="1">
      <c r="A154" s="3" t="s">
        <v>1446</v>
      </c>
      <c r="B154" s="3" t="s">
        <v>1447</v>
      </c>
      <c r="C154" s="3" t="s">
        <v>1466</v>
      </c>
      <c r="D154" s="3" t="s">
        <v>1457</v>
      </c>
      <c r="E154" s="3" t="s">
        <v>1453</v>
      </c>
      <c r="H154" s="3" t="s">
        <v>1449</v>
      </c>
      <c r="I154" s="3" t="s">
        <v>1450</v>
      </c>
      <c r="J154" s="46" t="s">
        <v>1451</v>
      </c>
      <c r="K154" s="46">
        <v>3</v>
      </c>
      <c r="L154" s="3">
        <v>50</v>
      </c>
      <c r="M154" s="42">
        <v>44345</v>
      </c>
      <c r="N154" s="3">
        <v>2021</v>
      </c>
      <c r="O154" s="3" t="s">
        <v>1449</v>
      </c>
      <c r="P154" s="42">
        <v>44345</v>
      </c>
      <c r="Q154" s="41">
        <v>3.6</v>
      </c>
      <c r="S154" s="46">
        <v>6</v>
      </c>
      <c r="X154" s="3" t="s">
        <v>695</v>
      </c>
      <c r="Y154" s="39" t="str">
        <f>VLOOKUP(X154,Spp!A:B,2,FALSE)</f>
        <v>Acanthurus nigricans</v>
      </c>
      <c r="Z154" s="40">
        <f t="shared" si="57"/>
        <v>1</v>
      </c>
      <c r="AE154" s="3">
        <v>1</v>
      </c>
      <c r="AU154" s="3">
        <f>VLOOKUP(Y154,Spp!B:C,2,FALSE)</f>
        <v>6.7000000000000004E-2</v>
      </c>
      <c r="AV154" s="3">
        <f>VLOOKUP(Y154,Spp!B:D,3,FALSE)</f>
        <v>2.669</v>
      </c>
      <c r="AW154" s="3">
        <f t="shared" si="58"/>
        <v>360.72536858853755</v>
      </c>
      <c r="AX154" s="3">
        <f t="shared" si="59"/>
        <v>7.2145073717707513</v>
      </c>
      <c r="AY154" s="3">
        <f t="shared" si="60"/>
        <v>72.145073717707518</v>
      </c>
      <c r="AZ154" s="3">
        <f t="shared" si="61"/>
        <v>7.2145073717707522E-2</v>
      </c>
      <c r="BA154" s="3" t="e">
        <f t="shared" si="62"/>
        <v>#DIV/0!</v>
      </c>
      <c r="BB154" s="3" t="s">
        <v>285</v>
      </c>
      <c r="BC154" s="3">
        <f>VLOOKUP(Y154,Spp!B:H,7,FALSE)</f>
        <v>2</v>
      </c>
      <c r="BD154" s="38" t="str">
        <f>VLOOKUP(Y154,GFQuimbayo!B:C,2,FALSE)</f>
        <v>HM</v>
      </c>
      <c r="BE154" s="38" t="str">
        <f>VLOOKUP(BD154,GFQuimbayo!E:F,2,FALSE)</f>
        <v>Macroalgae feeders</v>
      </c>
      <c r="BF154" s="38" t="e">
        <f>VLOOKUP(BE154,Taxo!F:G,2,FALSE)</f>
        <v>#N/A</v>
      </c>
      <c r="BG154" s="38" t="e">
        <f>VLOOKUP(BF154,Taxo!G:H,2,FALSE)</f>
        <v>#N/A</v>
      </c>
      <c r="BH154" s="38" t="e">
        <f>VLOOKUP(BG154,Taxo!H:I,2,FALSE)</f>
        <v>#N/A</v>
      </c>
      <c r="BI154" s="3" t="str">
        <f>VLOOKUP(Y154,Spp!B:L,11,FALSE)</f>
        <v>LC</v>
      </c>
    </row>
    <row r="155" spans="1:61" hidden="1">
      <c r="A155" s="3" t="s">
        <v>1446</v>
      </c>
      <c r="B155" s="3" t="s">
        <v>1447</v>
      </c>
      <c r="C155" s="3" t="s">
        <v>1466</v>
      </c>
      <c r="D155" s="3" t="s">
        <v>1457</v>
      </c>
      <c r="E155" s="3" t="s">
        <v>1453</v>
      </c>
      <c r="H155" s="3" t="s">
        <v>1449</v>
      </c>
      <c r="I155" s="3" t="s">
        <v>1450</v>
      </c>
      <c r="J155" s="46" t="s">
        <v>1451</v>
      </c>
      <c r="K155" s="46">
        <v>3</v>
      </c>
      <c r="L155" s="3">
        <v>50</v>
      </c>
      <c r="M155" s="42">
        <v>44345</v>
      </c>
      <c r="N155" s="3">
        <v>2021</v>
      </c>
      <c r="O155" s="3" t="s">
        <v>1449</v>
      </c>
      <c r="P155" s="42">
        <v>44345</v>
      </c>
      <c r="Q155" s="41">
        <v>3.6</v>
      </c>
      <c r="S155" s="46">
        <v>6</v>
      </c>
      <c r="X155" s="3" t="s">
        <v>751</v>
      </c>
      <c r="Y155" s="39" t="str">
        <f>VLOOKUP(X155,Spp!A:B,2,FALSE)</f>
        <v>Arothron meleagris</v>
      </c>
      <c r="Z155" s="40">
        <f t="shared" si="57"/>
        <v>1</v>
      </c>
      <c r="AD155" s="3">
        <v>1</v>
      </c>
      <c r="AU155" s="3">
        <f>VLOOKUP(Y155,Spp!B:C,2,FALSE)</f>
        <v>3.0700000000000002E-2</v>
      </c>
      <c r="AV155" s="3">
        <f>VLOOKUP(Y155,Spp!B:D,3,FALSE)</f>
        <v>2.8498999999999999</v>
      </c>
      <c r="AW155" s="3">
        <f t="shared" si="58"/>
        <v>107.07116064527574</v>
      </c>
      <c r="AX155" s="3">
        <f t="shared" si="59"/>
        <v>2.1414232129055146</v>
      </c>
      <c r="AY155" s="3">
        <f t="shared" si="60"/>
        <v>21.414232129055147</v>
      </c>
      <c r="AZ155" s="3">
        <f t="shared" si="61"/>
        <v>2.1414232129055147E-2</v>
      </c>
      <c r="BA155" s="3" t="e">
        <f t="shared" si="62"/>
        <v>#DIV/0!</v>
      </c>
      <c r="BB155" s="3" t="s">
        <v>285</v>
      </c>
      <c r="BC155" s="3">
        <f>VLOOKUP(Y155,Spp!B:H,7,FALSE)</f>
        <v>3.4</v>
      </c>
      <c r="BD155" s="38" t="str">
        <f>VLOOKUP(Y155,GFQuimbayo!B:C,2,FALSE)</f>
        <v>IN</v>
      </c>
      <c r="BE155" s="38" t="str">
        <f>VLOOKUP(BD155,GFQuimbayo!E:F,2,FALSE)</f>
        <v>Invertebrivores</v>
      </c>
      <c r="BF155" s="38" t="e">
        <f>VLOOKUP(BE155,Taxo!F:G,2,FALSE)</f>
        <v>#N/A</v>
      </c>
      <c r="BG155" s="38" t="e">
        <f>VLOOKUP(BF155,Taxo!G:H,2,FALSE)</f>
        <v>#N/A</v>
      </c>
      <c r="BH155" s="38" t="e">
        <f>VLOOKUP(BG155,Taxo!H:I,2,FALSE)</f>
        <v>#N/A</v>
      </c>
      <c r="BI155" s="3" t="str">
        <f>VLOOKUP(Y155,Spp!B:L,11,FALSE)</f>
        <v>NE</v>
      </c>
    </row>
    <row r="156" spans="1:61" hidden="1">
      <c r="A156" s="3" t="s">
        <v>1446</v>
      </c>
      <c r="B156" s="3" t="s">
        <v>1447</v>
      </c>
      <c r="C156" s="3" t="s">
        <v>1466</v>
      </c>
      <c r="D156" s="3" t="s">
        <v>1457</v>
      </c>
      <c r="E156" s="3" t="s">
        <v>1453</v>
      </c>
      <c r="H156" s="3" t="s">
        <v>1449</v>
      </c>
      <c r="I156" s="3" t="s">
        <v>1450</v>
      </c>
      <c r="J156" s="46" t="s">
        <v>1451</v>
      </c>
      <c r="K156" s="46">
        <v>3</v>
      </c>
      <c r="L156" s="3">
        <v>50</v>
      </c>
      <c r="M156" s="42">
        <v>44345</v>
      </c>
      <c r="N156" s="3">
        <v>2021</v>
      </c>
      <c r="O156" s="3" t="s">
        <v>1449</v>
      </c>
      <c r="P156" s="42">
        <v>44345</v>
      </c>
      <c r="Q156" s="41">
        <v>3.6</v>
      </c>
      <c r="S156" s="46">
        <v>6</v>
      </c>
      <c r="X156" s="3" t="s">
        <v>1151</v>
      </c>
      <c r="Y156" s="39" t="str">
        <f>VLOOKUP(X156,Spp!A:B,2,FALSE)</f>
        <v>Melichthys niger</v>
      </c>
      <c r="Z156" s="40">
        <f t="shared" si="57"/>
        <v>1</v>
      </c>
      <c r="AE156" s="3">
        <v>1</v>
      </c>
      <c r="AU156" s="3">
        <f>VLOOKUP(Y156,Spp!B:C,2,FALSE)</f>
        <v>5.7999999999999996E-3</v>
      </c>
      <c r="AV156" s="3">
        <f>VLOOKUP(Y156,Spp!B:D,3,FALSE)</f>
        <v>3.5539999999999998</v>
      </c>
      <c r="AW156" s="3">
        <f t="shared" si="58"/>
        <v>539.14649274562726</v>
      </c>
      <c r="AX156" s="3">
        <f t="shared" si="59"/>
        <v>10.782929854912545</v>
      </c>
      <c r="AY156" s="3">
        <f t="shared" si="60"/>
        <v>107.82929854912545</v>
      </c>
      <c r="AZ156" s="3">
        <f t="shared" si="61"/>
        <v>0.10782929854912546</v>
      </c>
      <c r="BA156" s="3" t="e">
        <f t="shared" si="62"/>
        <v>#DIV/0!</v>
      </c>
      <c r="BB156" s="3" t="s">
        <v>285</v>
      </c>
      <c r="BC156" s="3">
        <f>VLOOKUP(Y156,Spp!B:H,7,FALSE)</f>
        <v>2.4</v>
      </c>
      <c r="BD156" s="38" t="str">
        <f>VLOOKUP(Y156,GFQuimbayo!B:C,2,FALSE)</f>
        <v>PK</v>
      </c>
      <c r="BE156" s="38" t="str">
        <f>VLOOKUP(BD156,GFQuimbayo!E:F,2,FALSE)</f>
        <v>Planktivores</v>
      </c>
      <c r="BF156" s="38" t="e">
        <f>VLOOKUP(BE156,Taxo!F:G,2,FALSE)</f>
        <v>#N/A</v>
      </c>
      <c r="BG156" s="38" t="e">
        <f>VLOOKUP(BF156,Taxo!G:H,2,FALSE)</f>
        <v>#N/A</v>
      </c>
      <c r="BH156" s="38" t="e">
        <f>VLOOKUP(BG156,Taxo!H:I,2,FALSE)</f>
        <v>#N/A</v>
      </c>
      <c r="BI156" s="3" t="str">
        <f>VLOOKUP(Y156,Spp!B:L,11,FALSE)</f>
        <v>NE</v>
      </c>
    </row>
    <row r="157" spans="1:61" hidden="1">
      <c r="A157" s="3" t="s">
        <v>1446</v>
      </c>
      <c r="B157" s="3" t="s">
        <v>1447</v>
      </c>
      <c r="C157" s="3" t="s">
        <v>1466</v>
      </c>
      <c r="D157" s="3" t="s">
        <v>1457</v>
      </c>
      <c r="E157" s="3" t="s">
        <v>1453</v>
      </c>
      <c r="H157" s="3" t="s">
        <v>1449</v>
      </c>
      <c r="I157" s="3" t="s">
        <v>1450</v>
      </c>
      <c r="J157" s="46" t="s">
        <v>1451</v>
      </c>
      <c r="K157" s="46">
        <v>3</v>
      </c>
      <c r="L157" s="3">
        <v>50</v>
      </c>
      <c r="M157" s="42">
        <v>44345</v>
      </c>
      <c r="N157" s="3">
        <v>2021</v>
      </c>
      <c r="O157" s="3" t="s">
        <v>1449</v>
      </c>
      <c r="P157" s="42">
        <v>44345</v>
      </c>
      <c r="Q157" s="41">
        <v>3.6</v>
      </c>
      <c r="S157" s="46">
        <v>6</v>
      </c>
      <c r="X157" s="3" t="s">
        <v>1353</v>
      </c>
      <c r="Y157" s="39" t="str">
        <f>VLOOKUP(X157,Spp!A:B,2,FALSE)</f>
        <v>Thalassoma grammaticum</v>
      </c>
      <c r="Z157" s="40">
        <f t="shared" si="57"/>
        <v>1</v>
      </c>
      <c r="AD157" s="3">
        <v>1</v>
      </c>
      <c r="AU157" s="3">
        <f>VLOOKUP(Y157,Spp!B:C,2,FALSE)</f>
        <v>1.5900000000000001E-2</v>
      </c>
      <c r="AV157" s="3">
        <f>VLOOKUP(Y157,Spp!B:D,3,FALSE)</f>
        <v>2.9718</v>
      </c>
      <c r="AW157" s="3">
        <f t="shared" si="58"/>
        <v>78.606343964152771</v>
      </c>
      <c r="AX157" s="3">
        <f t="shared" si="59"/>
        <v>1.5721268792830554</v>
      </c>
      <c r="AY157" s="3">
        <f t="shared" si="60"/>
        <v>15.721268792830553</v>
      </c>
      <c r="AZ157" s="3">
        <f t="shared" si="61"/>
        <v>1.5721268792830555E-2</v>
      </c>
      <c r="BA157" s="3" t="e">
        <f t="shared" si="62"/>
        <v>#DIV/0!</v>
      </c>
      <c r="BB157" s="3" t="s">
        <v>285</v>
      </c>
      <c r="BC157" s="3">
        <f>VLOOKUP(Y157,Spp!B:H,7,FALSE)</f>
        <v>3.5</v>
      </c>
      <c r="BD157" s="38" t="str">
        <f>VLOOKUP(Y157,GFQuimbayo!B:C,2,FALSE)</f>
        <v>IN</v>
      </c>
      <c r="BE157" s="38" t="str">
        <f>VLOOKUP(BD157,GFQuimbayo!E:F,2,FALSE)</f>
        <v>Invertebrivores</v>
      </c>
      <c r="BF157" s="38" t="e">
        <f>VLOOKUP(BE157,Taxo!F:G,2,FALSE)</f>
        <v>#N/A</v>
      </c>
      <c r="BG157" s="38" t="e">
        <f>VLOOKUP(BF157,Taxo!G:H,2,FALSE)</f>
        <v>#N/A</v>
      </c>
      <c r="BH157" s="38" t="e">
        <f>VLOOKUP(BG157,Taxo!H:I,2,FALSE)</f>
        <v>#N/A</v>
      </c>
      <c r="BI157" s="3" t="str">
        <f>VLOOKUP(Y157,Spp!B:L,11,FALSE)</f>
        <v>LC</v>
      </c>
    </row>
    <row r="158" spans="1:61" hidden="1">
      <c r="A158" s="3" t="s">
        <v>1446</v>
      </c>
      <c r="B158" s="3" t="s">
        <v>1447</v>
      </c>
      <c r="C158" s="3" t="s">
        <v>1466</v>
      </c>
      <c r="D158" s="3" t="s">
        <v>1457</v>
      </c>
      <c r="E158" s="3" t="s">
        <v>1453</v>
      </c>
      <c r="H158" s="3" t="s">
        <v>1449</v>
      </c>
      <c r="I158" s="3" t="s">
        <v>1450</v>
      </c>
      <c r="J158" s="46" t="s">
        <v>1451</v>
      </c>
      <c r="K158" s="46">
        <v>3</v>
      </c>
      <c r="L158" s="3">
        <v>50</v>
      </c>
      <c r="M158" s="42">
        <v>44345</v>
      </c>
      <c r="N158" s="3">
        <v>2021</v>
      </c>
      <c r="O158" s="3" t="s">
        <v>1449</v>
      </c>
      <c r="P158" s="42">
        <v>44345</v>
      </c>
      <c r="Q158" s="41">
        <v>3.6</v>
      </c>
      <c r="S158" s="46">
        <v>6</v>
      </c>
      <c r="X158" s="3" t="s">
        <v>199</v>
      </c>
      <c r="Y158" s="39" t="str">
        <f>VLOOKUP(X158,Spp!A:B,2,FALSE)</f>
        <v>Ophioblennius steindachneri</v>
      </c>
      <c r="Z158" s="40">
        <f t="shared" si="57"/>
        <v>1</v>
      </c>
      <c r="AB158" s="3">
        <v>1</v>
      </c>
      <c r="AU158" s="3">
        <f>VLOOKUP(Y158,Spp!B:C,2,FALSE)</f>
        <v>3.2399999999999998E-2</v>
      </c>
      <c r="AV158" s="3">
        <f>VLOOKUP(Y158,Spp!B:D,3,FALSE)</f>
        <v>2.379</v>
      </c>
      <c r="AW158" s="3">
        <f t="shared" si="58"/>
        <v>3.9112516180267258</v>
      </c>
      <c r="AX158" s="3">
        <f t="shared" si="59"/>
        <v>7.8225032360534519E-2</v>
      </c>
      <c r="AY158" s="3">
        <f t="shared" si="60"/>
        <v>0.78225032360534519</v>
      </c>
      <c r="AZ158" s="3">
        <f t="shared" si="61"/>
        <v>7.8225032360534517E-4</v>
      </c>
      <c r="BA158" s="3" t="e">
        <f t="shared" si="62"/>
        <v>#DIV/0!</v>
      </c>
      <c r="BB158" s="3" t="s">
        <v>285</v>
      </c>
      <c r="BC158" s="3">
        <f>VLOOKUP(Y158,Spp!B:H,7,FALSE)</f>
        <v>2.7</v>
      </c>
      <c r="BD158" s="38" t="str">
        <f>VLOOKUP(Y158,GFQuimbayo!B:C,2,FALSE)</f>
        <v>HD</v>
      </c>
      <c r="BE158" s="38" t="str">
        <f>VLOOKUP(BD158,GFQuimbayo!E:F,2,FALSE)</f>
        <v>Detritivores</v>
      </c>
      <c r="BF158" s="38" t="e">
        <f>VLOOKUP(BE158,Taxo!F:G,2,FALSE)</f>
        <v>#N/A</v>
      </c>
      <c r="BG158" s="38" t="e">
        <f>VLOOKUP(BF158,Taxo!G:H,2,FALSE)</f>
        <v>#N/A</v>
      </c>
      <c r="BH158" s="38" t="e">
        <f>VLOOKUP(BG158,Taxo!H:I,2,FALSE)</f>
        <v>#N/A</v>
      </c>
      <c r="BI158" s="3" t="str">
        <f>VLOOKUP(Y158,Spp!B:L,11,FALSE)</f>
        <v>LC</v>
      </c>
    </row>
    <row r="159" spans="1:61" hidden="1">
      <c r="Y159" s="39" t="e">
        <f>VLOOKUP(X159,Spp!A:B,2,FALSE)</f>
        <v>#N/A</v>
      </c>
      <c r="Z159" s="40">
        <f t="shared" ref="Z159:Z172" si="63">SUM(AA159:AT159)</f>
        <v>0</v>
      </c>
      <c r="AU159" s="3" t="e">
        <f>VLOOKUP(Y159,Spp!B:C,2,FALSE)</f>
        <v>#N/A</v>
      </c>
      <c r="AV159" s="3" t="e">
        <f>VLOOKUP(Y159,Spp!B:D,3,FALSE)</f>
        <v>#N/A</v>
      </c>
      <c r="AW159" s="3" t="e">
        <f t="shared" ref="AW159:AW172" si="64">((AU159*$AA$2^AV159)*AA159)+((AU159*$AB$2^AV159)*AB159)+((AU159*$AC$2^AV159)*AC159)+((AU159*$AD$2^AV159)*AD159)+((AU159*$AE$2^AV159)*AE159)+((AU159*$AF$2^AV159)*AF159)+((AU159*$AG$2^AV159)*AG159)+((AU159*$AH$2^AV159)*AH159)+((AU159*$AI$2^AV159)*AI159)+((AU159*$AJ$2^AV159)*AJ159)+((AU159*$AK$2^AV159)*AK159)+((AU159*$AL$2^AV159)*AL159)+((AU159*$AM$2^AV159)*AM159)+((AU159*$AN$2^AV159)*AN159)+((AU159*$AO$2^AV159)*AO159)+((AU159*$AP$2^AV159)*AP159)+((AU159*$AQ$2^AV159)*AQ159)+((AU159*$AR$2^AV159)*AR159)+((AU159*$AS$2^AV159)*AS159)+((AU159*$AT$2^AV159)*AT159)</f>
        <v>#N/A</v>
      </c>
      <c r="AX159" s="3" t="e">
        <f t="shared" ref="AX159:AX172" si="65">AW159/L159</f>
        <v>#N/A</v>
      </c>
      <c r="AY159" s="3" t="e">
        <f t="shared" ref="AY159:AY172" si="66">AX159*10</f>
        <v>#N/A</v>
      </c>
      <c r="AZ159" s="3" t="e">
        <f t="shared" ref="AZ159:AZ172" si="67">AY159/1000</f>
        <v>#N/A</v>
      </c>
      <c r="BA159" s="3" t="e">
        <f t="shared" ref="BA159:BA172" si="68">Z159/W159</f>
        <v>#DIV/0!</v>
      </c>
      <c r="BB159" s="3" t="s">
        <v>285</v>
      </c>
      <c r="BC159" s="3" t="e">
        <f>VLOOKUP(Y159,Spp!B:H,7,FALSE)</f>
        <v>#N/A</v>
      </c>
      <c r="BD159" s="38" t="e">
        <f>VLOOKUP(Y159,GFQuimbayo!B:C,2,FALSE)</f>
        <v>#N/A</v>
      </c>
      <c r="BE159" s="38" t="e">
        <f>VLOOKUP(BD159,GFQuimbayo!E:F,2,FALSE)</f>
        <v>#N/A</v>
      </c>
      <c r="BF159" s="38" t="e">
        <f>VLOOKUP(BE159,Taxo!F:G,2,FALSE)</f>
        <v>#N/A</v>
      </c>
      <c r="BG159" s="38" t="e">
        <f>VLOOKUP(BF159,Taxo!G:H,2,FALSE)</f>
        <v>#N/A</v>
      </c>
      <c r="BH159" s="38" t="e">
        <f>VLOOKUP(BG159,Taxo!H:I,2,FALSE)</f>
        <v>#N/A</v>
      </c>
      <c r="BI159" s="3" t="e">
        <f>VLOOKUP(Y159,Spp!B:L,11,FALSE)</f>
        <v>#N/A</v>
      </c>
    </row>
    <row r="160" spans="1:61" hidden="1">
      <c r="Y160" s="39" t="e">
        <f>VLOOKUP(X160,Spp!A:B,2,FALSE)</f>
        <v>#N/A</v>
      </c>
      <c r="Z160" s="40">
        <f t="shared" si="63"/>
        <v>0</v>
      </c>
      <c r="AU160" s="3" t="e">
        <f>VLOOKUP(Y160,Spp!B:C,2,FALSE)</f>
        <v>#N/A</v>
      </c>
      <c r="AV160" s="3" t="e">
        <f>VLOOKUP(Y160,Spp!B:D,3,FALSE)</f>
        <v>#N/A</v>
      </c>
      <c r="AW160" s="3" t="e">
        <f t="shared" si="64"/>
        <v>#N/A</v>
      </c>
      <c r="AX160" s="3" t="e">
        <f t="shared" si="65"/>
        <v>#N/A</v>
      </c>
      <c r="AY160" s="3" t="e">
        <f t="shared" si="66"/>
        <v>#N/A</v>
      </c>
      <c r="AZ160" s="3" t="e">
        <f t="shared" si="67"/>
        <v>#N/A</v>
      </c>
      <c r="BA160" s="3" t="e">
        <f t="shared" si="68"/>
        <v>#DIV/0!</v>
      </c>
      <c r="BB160" s="3" t="s">
        <v>285</v>
      </c>
      <c r="BC160" s="3" t="e">
        <f>VLOOKUP(Y160,Spp!B:H,7,FALSE)</f>
        <v>#N/A</v>
      </c>
      <c r="BD160" s="38" t="e">
        <f>VLOOKUP(Y160,GFQuimbayo!B:C,2,FALSE)</f>
        <v>#N/A</v>
      </c>
      <c r="BE160" s="38" t="e">
        <f>VLOOKUP(BD160,GFQuimbayo!E:F,2,FALSE)</f>
        <v>#N/A</v>
      </c>
      <c r="BF160" s="38" t="e">
        <f>VLOOKUP(BE160,Taxo!F:G,2,FALSE)</f>
        <v>#N/A</v>
      </c>
      <c r="BG160" s="38" t="e">
        <f>VLOOKUP(BF160,Taxo!G:H,2,FALSE)</f>
        <v>#N/A</v>
      </c>
      <c r="BH160" s="38" t="e">
        <f>VLOOKUP(BG160,Taxo!H:I,2,FALSE)</f>
        <v>#N/A</v>
      </c>
      <c r="BI160" s="3" t="e">
        <f>VLOOKUP(Y160,Spp!B:L,11,FALSE)</f>
        <v>#N/A</v>
      </c>
    </row>
    <row r="161" spans="25:61" hidden="1">
      <c r="Y161" s="39" t="e">
        <f>VLOOKUP(X161,Spp!A:B,2,FALSE)</f>
        <v>#N/A</v>
      </c>
      <c r="Z161" s="40">
        <f t="shared" si="63"/>
        <v>0</v>
      </c>
      <c r="AU161" s="3" t="e">
        <f>VLOOKUP(Y161,Spp!B:C,2,FALSE)</f>
        <v>#N/A</v>
      </c>
      <c r="AV161" s="3" t="e">
        <f>VLOOKUP(Y161,Spp!B:D,3,FALSE)</f>
        <v>#N/A</v>
      </c>
      <c r="AW161" s="3" t="e">
        <f t="shared" si="64"/>
        <v>#N/A</v>
      </c>
      <c r="AX161" s="3" t="e">
        <f t="shared" si="65"/>
        <v>#N/A</v>
      </c>
      <c r="AY161" s="3" t="e">
        <f t="shared" si="66"/>
        <v>#N/A</v>
      </c>
      <c r="AZ161" s="3" t="e">
        <f t="shared" si="67"/>
        <v>#N/A</v>
      </c>
      <c r="BA161" s="3" t="e">
        <f t="shared" si="68"/>
        <v>#DIV/0!</v>
      </c>
      <c r="BB161" s="3" t="s">
        <v>285</v>
      </c>
      <c r="BC161" s="3" t="e">
        <f>VLOOKUP(Y161,Spp!B:H,7,FALSE)</f>
        <v>#N/A</v>
      </c>
      <c r="BD161" s="38" t="e">
        <f>VLOOKUP(Y161,GFQuimbayo!B:C,2,FALSE)</f>
        <v>#N/A</v>
      </c>
      <c r="BE161" s="38" t="e">
        <f>VLOOKUP(BD161,GFQuimbayo!E:F,2,FALSE)</f>
        <v>#N/A</v>
      </c>
      <c r="BF161" s="38" t="e">
        <f>VLOOKUP(BE161,Taxo!F:G,2,FALSE)</f>
        <v>#N/A</v>
      </c>
      <c r="BG161" s="38" t="e">
        <f>VLOOKUP(BF161,Taxo!G:H,2,FALSE)</f>
        <v>#N/A</v>
      </c>
      <c r="BH161" s="38" t="e">
        <f>VLOOKUP(BG161,Taxo!H:I,2,FALSE)</f>
        <v>#N/A</v>
      </c>
      <c r="BI161" s="3" t="e">
        <f>VLOOKUP(Y161,Spp!B:L,11,FALSE)</f>
        <v>#N/A</v>
      </c>
    </row>
    <row r="162" spans="25:61" hidden="1">
      <c r="Y162" s="39" t="e">
        <f>VLOOKUP(X162,Spp!A:B,2,FALSE)</f>
        <v>#N/A</v>
      </c>
      <c r="Z162" s="40">
        <f t="shared" si="63"/>
        <v>0</v>
      </c>
      <c r="AU162" s="3" t="e">
        <f>VLOOKUP(Y162,Spp!B:C,2,FALSE)</f>
        <v>#N/A</v>
      </c>
      <c r="AV162" s="3" t="e">
        <f>VLOOKUP(Y162,Spp!B:D,3,FALSE)</f>
        <v>#N/A</v>
      </c>
      <c r="AW162" s="3" t="e">
        <f t="shared" si="64"/>
        <v>#N/A</v>
      </c>
      <c r="AX162" s="3" t="e">
        <f t="shared" si="65"/>
        <v>#N/A</v>
      </c>
      <c r="AY162" s="3" t="e">
        <f t="shared" si="66"/>
        <v>#N/A</v>
      </c>
      <c r="AZ162" s="3" t="e">
        <f t="shared" si="67"/>
        <v>#N/A</v>
      </c>
      <c r="BA162" s="3" t="e">
        <f t="shared" si="68"/>
        <v>#DIV/0!</v>
      </c>
      <c r="BB162" s="3" t="s">
        <v>285</v>
      </c>
      <c r="BC162" s="3" t="e">
        <f>VLOOKUP(Y162,Spp!B:H,7,FALSE)</f>
        <v>#N/A</v>
      </c>
      <c r="BD162" s="38" t="e">
        <f>VLOOKUP(Y162,GFQuimbayo!B:C,2,FALSE)</f>
        <v>#N/A</v>
      </c>
      <c r="BE162" s="38" t="e">
        <f>VLOOKUP(BD162,GFQuimbayo!E:F,2,FALSE)</f>
        <v>#N/A</v>
      </c>
      <c r="BF162" s="38" t="e">
        <f>VLOOKUP(BE162,Taxo!F:G,2,FALSE)</f>
        <v>#N/A</v>
      </c>
      <c r="BG162" s="38" t="e">
        <f>VLOOKUP(BF162,Taxo!G:H,2,FALSE)</f>
        <v>#N/A</v>
      </c>
      <c r="BH162" s="38" t="e">
        <f>VLOOKUP(BG162,Taxo!H:I,2,FALSE)</f>
        <v>#N/A</v>
      </c>
      <c r="BI162" s="3" t="e">
        <f>VLOOKUP(Y162,Spp!B:L,11,FALSE)</f>
        <v>#N/A</v>
      </c>
    </row>
    <row r="163" spans="25:61" hidden="1">
      <c r="Y163" s="39" t="e">
        <f>VLOOKUP(X163,Spp!A:B,2,FALSE)</f>
        <v>#N/A</v>
      </c>
      <c r="Z163" s="40">
        <f t="shared" si="63"/>
        <v>0</v>
      </c>
      <c r="AU163" s="3" t="e">
        <f>VLOOKUP(Y163,Spp!B:C,2,FALSE)</f>
        <v>#N/A</v>
      </c>
      <c r="AV163" s="3" t="e">
        <f>VLOOKUP(Y163,Spp!B:D,3,FALSE)</f>
        <v>#N/A</v>
      </c>
      <c r="AW163" s="3" t="e">
        <f t="shared" si="64"/>
        <v>#N/A</v>
      </c>
      <c r="AX163" s="3" t="e">
        <f t="shared" si="65"/>
        <v>#N/A</v>
      </c>
      <c r="AY163" s="3" t="e">
        <f t="shared" si="66"/>
        <v>#N/A</v>
      </c>
      <c r="AZ163" s="3" t="e">
        <f t="shared" si="67"/>
        <v>#N/A</v>
      </c>
      <c r="BA163" s="3" t="e">
        <f t="shared" si="68"/>
        <v>#DIV/0!</v>
      </c>
      <c r="BB163" s="3" t="s">
        <v>285</v>
      </c>
      <c r="BC163" s="3" t="e">
        <f>VLOOKUP(Y163,Spp!B:H,7,FALSE)</f>
        <v>#N/A</v>
      </c>
      <c r="BD163" s="38" t="e">
        <f>VLOOKUP(Y163,GFQuimbayo!B:C,2,FALSE)</f>
        <v>#N/A</v>
      </c>
      <c r="BE163" s="38" t="e">
        <f>VLOOKUP(BD163,GFQuimbayo!E:F,2,FALSE)</f>
        <v>#N/A</v>
      </c>
      <c r="BF163" s="38" t="e">
        <f>VLOOKUP(BE163,Taxo!F:G,2,FALSE)</f>
        <v>#N/A</v>
      </c>
      <c r="BG163" s="38" t="e">
        <f>VLOOKUP(BF163,Taxo!G:H,2,FALSE)</f>
        <v>#N/A</v>
      </c>
      <c r="BH163" s="38" t="e">
        <f>VLOOKUP(BG163,Taxo!H:I,2,FALSE)</f>
        <v>#N/A</v>
      </c>
      <c r="BI163" s="3" t="e">
        <f>VLOOKUP(Y163,Spp!B:L,11,FALSE)</f>
        <v>#N/A</v>
      </c>
    </row>
    <row r="164" spans="25:61" hidden="1">
      <c r="Y164" s="39" t="e">
        <f>VLOOKUP(X164,Spp!A:B,2,FALSE)</f>
        <v>#N/A</v>
      </c>
      <c r="Z164" s="40">
        <f t="shared" si="63"/>
        <v>0</v>
      </c>
      <c r="AU164" s="3" t="e">
        <f>VLOOKUP(Y164,Spp!B:C,2,FALSE)</f>
        <v>#N/A</v>
      </c>
      <c r="AV164" s="3" t="e">
        <f>VLOOKUP(Y164,Spp!B:D,3,FALSE)</f>
        <v>#N/A</v>
      </c>
      <c r="AW164" s="3" t="e">
        <f t="shared" si="64"/>
        <v>#N/A</v>
      </c>
      <c r="AX164" s="3" t="e">
        <f t="shared" si="65"/>
        <v>#N/A</v>
      </c>
      <c r="AY164" s="3" t="e">
        <f t="shared" si="66"/>
        <v>#N/A</v>
      </c>
      <c r="AZ164" s="3" t="e">
        <f t="shared" si="67"/>
        <v>#N/A</v>
      </c>
      <c r="BA164" s="3" t="e">
        <f t="shared" si="68"/>
        <v>#DIV/0!</v>
      </c>
      <c r="BB164" s="3" t="s">
        <v>285</v>
      </c>
      <c r="BC164" s="3" t="e">
        <f>VLOOKUP(Y164,Spp!B:H,7,FALSE)</f>
        <v>#N/A</v>
      </c>
      <c r="BD164" s="38" t="e">
        <f>VLOOKUP(Y164,GFQuimbayo!B:C,2,FALSE)</f>
        <v>#N/A</v>
      </c>
      <c r="BE164" s="38" t="e">
        <f>VLOOKUP(BD164,GFQuimbayo!E:F,2,FALSE)</f>
        <v>#N/A</v>
      </c>
      <c r="BF164" s="38" t="e">
        <f>VLOOKUP(BE164,Taxo!F:G,2,FALSE)</f>
        <v>#N/A</v>
      </c>
      <c r="BG164" s="38" t="e">
        <f>VLOOKUP(BF164,Taxo!G:H,2,FALSE)</f>
        <v>#N/A</v>
      </c>
      <c r="BH164" s="38" t="e">
        <f>VLOOKUP(BG164,Taxo!H:I,2,FALSE)</f>
        <v>#N/A</v>
      </c>
      <c r="BI164" s="3" t="e">
        <f>VLOOKUP(Y164,Spp!B:L,11,FALSE)</f>
        <v>#N/A</v>
      </c>
    </row>
    <row r="165" spans="25:61" hidden="1">
      <c r="Y165" s="39" t="e">
        <f>VLOOKUP(X165,Spp!A:B,2,FALSE)</f>
        <v>#N/A</v>
      </c>
      <c r="Z165" s="40">
        <f t="shared" si="63"/>
        <v>0</v>
      </c>
      <c r="AU165" s="3" t="e">
        <f>VLOOKUP(Y165,Spp!B:C,2,FALSE)</f>
        <v>#N/A</v>
      </c>
      <c r="AV165" s="3" t="e">
        <f>VLOOKUP(Y165,Spp!B:D,3,FALSE)</f>
        <v>#N/A</v>
      </c>
      <c r="AW165" s="3" t="e">
        <f t="shared" si="64"/>
        <v>#N/A</v>
      </c>
      <c r="AX165" s="3" t="e">
        <f t="shared" si="65"/>
        <v>#N/A</v>
      </c>
      <c r="AY165" s="3" t="e">
        <f t="shared" si="66"/>
        <v>#N/A</v>
      </c>
      <c r="AZ165" s="3" t="e">
        <f t="shared" si="67"/>
        <v>#N/A</v>
      </c>
      <c r="BA165" s="3" t="e">
        <f t="shared" si="68"/>
        <v>#DIV/0!</v>
      </c>
      <c r="BB165" s="3" t="s">
        <v>285</v>
      </c>
      <c r="BC165" s="3" t="e">
        <f>VLOOKUP(Y165,Spp!B:H,7,FALSE)</f>
        <v>#N/A</v>
      </c>
      <c r="BD165" s="38" t="e">
        <f>VLOOKUP(Y165,GFQuimbayo!B:C,2,FALSE)</f>
        <v>#N/A</v>
      </c>
      <c r="BE165" s="38" t="e">
        <f>VLOOKUP(BD165,GFQuimbayo!E:F,2,FALSE)</f>
        <v>#N/A</v>
      </c>
      <c r="BF165" s="38" t="e">
        <f>VLOOKUP(BE165,Taxo!F:G,2,FALSE)</f>
        <v>#N/A</v>
      </c>
      <c r="BG165" s="38" t="e">
        <f>VLOOKUP(BF165,Taxo!G:H,2,FALSE)</f>
        <v>#N/A</v>
      </c>
      <c r="BH165" s="38" t="e">
        <f>VLOOKUP(BG165,Taxo!H:I,2,FALSE)</f>
        <v>#N/A</v>
      </c>
      <c r="BI165" s="3" t="e">
        <f>VLOOKUP(Y165,Spp!B:L,11,FALSE)</f>
        <v>#N/A</v>
      </c>
    </row>
    <row r="166" spans="25:61" hidden="1">
      <c r="Y166" s="39" t="e">
        <f>VLOOKUP(X166,Spp!A:B,2,FALSE)</f>
        <v>#N/A</v>
      </c>
      <c r="Z166" s="40">
        <f t="shared" si="63"/>
        <v>0</v>
      </c>
      <c r="AU166" s="3" t="e">
        <f>VLOOKUP(Y166,Spp!B:C,2,FALSE)</f>
        <v>#N/A</v>
      </c>
      <c r="AV166" s="3" t="e">
        <f>VLOOKUP(Y166,Spp!B:D,3,FALSE)</f>
        <v>#N/A</v>
      </c>
      <c r="AW166" s="3" t="e">
        <f t="shared" si="64"/>
        <v>#N/A</v>
      </c>
      <c r="AX166" s="3" t="e">
        <f t="shared" si="65"/>
        <v>#N/A</v>
      </c>
      <c r="AY166" s="3" t="e">
        <f t="shared" si="66"/>
        <v>#N/A</v>
      </c>
      <c r="AZ166" s="3" t="e">
        <f t="shared" si="67"/>
        <v>#N/A</v>
      </c>
      <c r="BA166" s="3" t="e">
        <f t="shared" si="68"/>
        <v>#DIV/0!</v>
      </c>
      <c r="BB166" s="3" t="s">
        <v>285</v>
      </c>
      <c r="BC166" s="3" t="e">
        <f>VLOOKUP(Y166,Spp!B:H,7,FALSE)</f>
        <v>#N/A</v>
      </c>
      <c r="BD166" s="38" t="e">
        <f>VLOOKUP(Y166,GFQuimbayo!B:C,2,FALSE)</f>
        <v>#N/A</v>
      </c>
      <c r="BE166" s="38" t="e">
        <f>VLOOKUP(BD166,GFQuimbayo!E:F,2,FALSE)</f>
        <v>#N/A</v>
      </c>
      <c r="BF166" s="38" t="e">
        <f>VLOOKUP(BE166,Taxo!F:G,2,FALSE)</f>
        <v>#N/A</v>
      </c>
      <c r="BG166" s="38" t="e">
        <f>VLOOKUP(BF166,Taxo!G:H,2,FALSE)</f>
        <v>#N/A</v>
      </c>
      <c r="BH166" s="38" t="e">
        <f>VLOOKUP(BG166,Taxo!H:I,2,FALSE)</f>
        <v>#N/A</v>
      </c>
      <c r="BI166" s="3" t="e">
        <f>VLOOKUP(Y166,Spp!B:L,11,FALSE)</f>
        <v>#N/A</v>
      </c>
    </row>
    <row r="167" spans="25:61" hidden="1">
      <c r="Y167" s="39" t="e">
        <f>VLOOKUP(X167,Spp!A:B,2,FALSE)</f>
        <v>#N/A</v>
      </c>
      <c r="Z167" s="40">
        <f t="shared" si="63"/>
        <v>0</v>
      </c>
      <c r="AU167" s="3" t="e">
        <f>VLOOKUP(Y167,Spp!B:C,2,FALSE)</f>
        <v>#N/A</v>
      </c>
      <c r="AV167" s="3" t="e">
        <f>VLOOKUP(Y167,Spp!B:D,3,FALSE)</f>
        <v>#N/A</v>
      </c>
      <c r="AW167" s="3" t="e">
        <f t="shared" si="64"/>
        <v>#N/A</v>
      </c>
      <c r="AX167" s="3" t="e">
        <f t="shared" si="65"/>
        <v>#N/A</v>
      </c>
      <c r="AY167" s="3" t="e">
        <f t="shared" si="66"/>
        <v>#N/A</v>
      </c>
      <c r="AZ167" s="3" t="e">
        <f t="shared" si="67"/>
        <v>#N/A</v>
      </c>
      <c r="BA167" s="3" t="e">
        <f t="shared" si="68"/>
        <v>#DIV/0!</v>
      </c>
      <c r="BB167" s="3" t="s">
        <v>285</v>
      </c>
      <c r="BC167" s="3" t="e">
        <f>VLOOKUP(Y167,Spp!B:H,7,FALSE)</f>
        <v>#N/A</v>
      </c>
      <c r="BD167" s="38" t="e">
        <f>VLOOKUP(Y167,GFQuimbayo!B:C,2,FALSE)</f>
        <v>#N/A</v>
      </c>
      <c r="BE167" s="38" t="e">
        <f>VLOOKUP(BD167,GFQuimbayo!E:F,2,FALSE)</f>
        <v>#N/A</v>
      </c>
      <c r="BF167" s="38" t="e">
        <f>VLOOKUP(BE167,Taxo!F:G,2,FALSE)</f>
        <v>#N/A</v>
      </c>
      <c r="BG167" s="38" t="e">
        <f>VLOOKUP(BF167,Taxo!G:H,2,FALSE)</f>
        <v>#N/A</v>
      </c>
      <c r="BH167" s="38" t="e">
        <f>VLOOKUP(BG167,Taxo!H:I,2,FALSE)</f>
        <v>#N/A</v>
      </c>
      <c r="BI167" s="3" t="e">
        <f>VLOOKUP(Y167,Spp!B:L,11,FALSE)</f>
        <v>#N/A</v>
      </c>
    </row>
    <row r="168" spans="25:61" hidden="1">
      <c r="Y168" s="39" t="e">
        <f>VLOOKUP(X168,Spp!A:B,2,FALSE)</f>
        <v>#N/A</v>
      </c>
      <c r="Z168" s="40">
        <f t="shared" si="63"/>
        <v>0</v>
      </c>
      <c r="AU168" s="3" t="e">
        <f>VLOOKUP(Y168,Spp!B:C,2,FALSE)</f>
        <v>#N/A</v>
      </c>
      <c r="AV168" s="3" t="e">
        <f>VLOOKUP(Y168,Spp!B:D,3,FALSE)</f>
        <v>#N/A</v>
      </c>
      <c r="AW168" s="3" t="e">
        <f t="shared" si="64"/>
        <v>#N/A</v>
      </c>
      <c r="AX168" s="3" t="e">
        <f t="shared" si="65"/>
        <v>#N/A</v>
      </c>
      <c r="AY168" s="3" t="e">
        <f t="shared" si="66"/>
        <v>#N/A</v>
      </c>
      <c r="AZ168" s="3" t="e">
        <f t="shared" si="67"/>
        <v>#N/A</v>
      </c>
      <c r="BA168" s="3" t="e">
        <f t="shared" si="68"/>
        <v>#DIV/0!</v>
      </c>
      <c r="BB168" s="3" t="s">
        <v>285</v>
      </c>
      <c r="BC168" s="3" t="e">
        <f>VLOOKUP(Y168,Spp!B:H,7,FALSE)</f>
        <v>#N/A</v>
      </c>
      <c r="BD168" s="38" t="e">
        <f>VLOOKUP(Y168,GFQuimbayo!B:C,2,FALSE)</f>
        <v>#N/A</v>
      </c>
      <c r="BE168" s="38" t="e">
        <f>VLOOKUP(BD168,GFQuimbayo!E:F,2,FALSE)</f>
        <v>#N/A</v>
      </c>
      <c r="BF168" s="38" t="e">
        <f>VLOOKUP(BE168,Taxo!F:G,2,FALSE)</f>
        <v>#N/A</v>
      </c>
      <c r="BG168" s="38" t="e">
        <f>VLOOKUP(BF168,Taxo!G:H,2,FALSE)</f>
        <v>#N/A</v>
      </c>
      <c r="BH168" s="38" t="e">
        <f>VLOOKUP(BG168,Taxo!H:I,2,FALSE)</f>
        <v>#N/A</v>
      </c>
      <c r="BI168" s="3" t="e">
        <f>VLOOKUP(Y168,Spp!B:L,11,FALSE)</f>
        <v>#N/A</v>
      </c>
    </row>
    <row r="169" spans="25:61" hidden="1">
      <c r="Y169" s="39" t="e">
        <f>VLOOKUP(X169,Spp!A:B,2,FALSE)</f>
        <v>#N/A</v>
      </c>
      <c r="Z169" s="40">
        <f t="shared" si="63"/>
        <v>0</v>
      </c>
      <c r="AU169" s="3" t="e">
        <f>VLOOKUP(Y169,Spp!B:C,2,FALSE)</f>
        <v>#N/A</v>
      </c>
      <c r="AV169" s="3" t="e">
        <f>VLOOKUP(Y169,Spp!B:D,3,FALSE)</f>
        <v>#N/A</v>
      </c>
      <c r="AW169" s="3" t="e">
        <f t="shared" si="64"/>
        <v>#N/A</v>
      </c>
      <c r="AX169" s="3" t="e">
        <f t="shared" si="65"/>
        <v>#N/A</v>
      </c>
      <c r="AY169" s="3" t="e">
        <f t="shared" si="66"/>
        <v>#N/A</v>
      </c>
      <c r="AZ169" s="3" t="e">
        <f t="shared" si="67"/>
        <v>#N/A</v>
      </c>
      <c r="BA169" s="3" t="e">
        <f t="shared" si="68"/>
        <v>#DIV/0!</v>
      </c>
      <c r="BB169" s="3" t="s">
        <v>285</v>
      </c>
      <c r="BC169" s="3" t="e">
        <f>VLOOKUP(Y169,Spp!B:H,7,FALSE)</f>
        <v>#N/A</v>
      </c>
      <c r="BD169" s="38" t="e">
        <f>VLOOKUP(Y169,GFQuimbayo!B:C,2,FALSE)</f>
        <v>#N/A</v>
      </c>
      <c r="BE169" s="38" t="e">
        <f>VLOOKUP(BD169,GFQuimbayo!E:F,2,FALSE)</f>
        <v>#N/A</v>
      </c>
      <c r="BF169" s="38" t="e">
        <f>VLOOKUP(BE169,Taxo!F:G,2,FALSE)</f>
        <v>#N/A</v>
      </c>
      <c r="BG169" s="38" t="e">
        <f>VLOOKUP(BF169,Taxo!G:H,2,FALSE)</f>
        <v>#N/A</v>
      </c>
      <c r="BH169" s="38" t="e">
        <f>VLOOKUP(BG169,Taxo!H:I,2,FALSE)</f>
        <v>#N/A</v>
      </c>
      <c r="BI169" s="3" t="e">
        <f>VLOOKUP(Y169,Spp!B:L,11,FALSE)</f>
        <v>#N/A</v>
      </c>
    </row>
    <row r="170" spans="25:61" hidden="1">
      <c r="Y170" s="39" t="e">
        <f>VLOOKUP(X170,Spp!A:B,2,FALSE)</f>
        <v>#N/A</v>
      </c>
      <c r="Z170" s="40">
        <f t="shared" si="63"/>
        <v>0</v>
      </c>
      <c r="AU170" s="3" t="e">
        <f>VLOOKUP(Y170,Spp!B:C,2,FALSE)</f>
        <v>#N/A</v>
      </c>
      <c r="AV170" s="3" t="e">
        <f>VLOOKUP(Y170,Spp!B:D,3,FALSE)</f>
        <v>#N/A</v>
      </c>
      <c r="AW170" s="3" t="e">
        <f t="shared" si="64"/>
        <v>#N/A</v>
      </c>
      <c r="AX170" s="3" t="e">
        <f t="shared" si="65"/>
        <v>#N/A</v>
      </c>
      <c r="AY170" s="3" t="e">
        <f t="shared" si="66"/>
        <v>#N/A</v>
      </c>
      <c r="AZ170" s="3" t="e">
        <f t="shared" si="67"/>
        <v>#N/A</v>
      </c>
      <c r="BA170" s="3" t="e">
        <f t="shared" si="68"/>
        <v>#DIV/0!</v>
      </c>
      <c r="BB170" s="3" t="s">
        <v>285</v>
      </c>
      <c r="BC170" s="3" t="e">
        <f>VLOOKUP(Y170,Spp!B:H,7,FALSE)</f>
        <v>#N/A</v>
      </c>
      <c r="BD170" s="38" t="e">
        <f>VLOOKUP(Y170,GFQuimbayo!B:C,2,FALSE)</f>
        <v>#N/A</v>
      </c>
      <c r="BE170" s="38" t="e">
        <f>VLOOKUP(BD170,GFQuimbayo!E:F,2,FALSE)</f>
        <v>#N/A</v>
      </c>
      <c r="BF170" s="38" t="e">
        <f>VLOOKUP(BE170,Taxo!F:G,2,FALSE)</f>
        <v>#N/A</v>
      </c>
      <c r="BG170" s="38" t="e">
        <f>VLOOKUP(BF170,Taxo!G:H,2,FALSE)</f>
        <v>#N/A</v>
      </c>
      <c r="BH170" s="38" t="e">
        <f>VLOOKUP(BG170,Taxo!H:I,2,FALSE)</f>
        <v>#N/A</v>
      </c>
      <c r="BI170" s="3" t="e">
        <f>VLOOKUP(Y170,Spp!B:L,11,FALSE)</f>
        <v>#N/A</v>
      </c>
    </row>
    <row r="171" spans="25:61" hidden="1">
      <c r="Y171" s="39" t="e">
        <f>VLOOKUP(X171,Spp!A:B,2,FALSE)</f>
        <v>#N/A</v>
      </c>
      <c r="Z171" s="40">
        <f t="shared" si="63"/>
        <v>0</v>
      </c>
      <c r="AU171" s="3" t="e">
        <f>VLOOKUP(Y171,Spp!B:C,2,FALSE)</f>
        <v>#N/A</v>
      </c>
      <c r="AV171" s="3" t="e">
        <f>VLOOKUP(Y171,Spp!B:D,3,FALSE)</f>
        <v>#N/A</v>
      </c>
      <c r="AW171" s="3" t="e">
        <f t="shared" si="64"/>
        <v>#N/A</v>
      </c>
      <c r="AX171" s="3" t="e">
        <f t="shared" si="65"/>
        <v>#N/A</v>
      </c>
      <c r="AY171" s="3" t="e">
        <f t="shared" si="66"/>
        <v>#N/A</v>
      </c>
      <c r="AZ171" s="3" t="e">
        <f t="shared" si="67"/>
        <v>#N/A</v>
      </c>
      <c r="BA171" s="3" t="e">
        <f t="shared" si="68"/>
        <v>#DIV/0!</v>
      </c>
      <c r="BB171" s="3" t="s">
        <v>285</v>
      </c>
      <c r="BC171" s="3" t="e">
        <f>VLOOKUP(Y171,Spp!B:H,7,FALSE)</f>
        <v>#N/A</v>
      </c>
      <c r="BD171" s="38" t="e">
        <f>VLOOKUP(Y171,GFQuimbayo!B:C,2,FALSE)</f>
        <v>#N/A</v>
      </c>
      <c r="BE171" s="38" t="e">
        <f>VLOOKUP(BD171,GFQuimbayo!E:F,2,FALSE)</f>
        <v>#N/A</v>
      </c>
      <c r="BF171" s="38" t="e">
        <f>VLOOKUP(BE171,Taxo!F:G,2,FALSE)</f>
        <v>#N/A</v>
      </c>
      <c r="BG171" s="38" t="e">
        <f>VLOOKUP(BF171,Taxo!G:H,2,FALSE)</f>
        <v>#N/A</v>
      </c>
      <c r="BH171" s="38" t="e">
        <f>VLOOKUP(BG171,Taxo!H:I,2,FALSE)</f>
        <v>#N/A</v>
      </c>
      <c r="BI171" s="3" t="e">
        <f>VLOOKUP(Y171,Spp!B:L,11,FALSE)</f>
        <v>#N/A</v>
      </c>
    </row>
    <row r="172" spans="25:61" hidden="1">
      <c r="Y172" s="39" t="e">
        <f>VLOOKUP(X172,Spp!A:B,2,FALSE)</f>
        <v>#N/A</v>
      </c>
      <c r="Z172" s="40">
        <f t="shared" si="63"/>
        <v>0</v>
      </c>
      <c r="AU172" s="3" t="e">
        <f>VLOOKUP(Y172,Spp!B:C,2,FALSE)</f>
        <v>#N/A</v>
      </c>
      <c r="AV172" s="3" t="e">
        <f>VLOOKUP(Y172,Spp!B:D,3,FALSE)</f>
        <v>#N/A</v>
      </c>
      <c r="AW172" s="3" t="e">
        <f t="shared" si="64"/>
        <v>#N/A</v>
      </c>
      <c r="AX172" s="3" t="e">
        <f t="shared" si="65"/>
        <v>#N/A</v>
      </c>
      <c r="AY172" s="3" t="e">
        <f t="shared" si="66"/>
        <v>#N/A</v>
      </c>
      <c r="AZ172" s="3" t="e">
        <f t="shared" si="67"/>
        <v>#N/A</v>
      </c>
      <c r="BA172" s="3" t="e">
        <f t="shared" si="68"/>
        <v>#DIV/0!</v>
      </c>
      <c r="BB172" s="3" t="s">
        <v>285</v>
      </c>
      <c r="BC172" s="3" t="e">
        <f>VLOOKUP(Y172,Spp!B:H,7,FALSE)</f>
        <v>#N/A</v>
      </c>
      <c r="BD172" s="38" t="e">
        <f>VLOOKUP(Y172,GFQuimbayo!B:C,2,FALSE)</f>
        <v>#N/A</v>
      </c>
      <c r="BE172" s="38" t="e">
        <f>VLOOKUP(BD172,GFQuimbayo!E:F,2,FALSE)</f>
        <v>#N/A</v>
      </c>
      <c r="BF172" s="38" t="e">
        <f>VLOOKUP(BE172,Taxo!F:G,2,FALSE)</f>
        <v>#N/A</v>
      </c>
      <c r="BG172" s="38" t="e">
        <f>VLOOKUP(BF172,Taxo!G:H,2,FALSE)</f>
        <v>#N/A</v>
      </c>
      <c r="BH172" s="38" t="e">
        <f>VLOOKUP(BG172,Taxo!H:I,2,FALSE)</f>
        <v>#N/A</v>
      </c>
      <c r="BI172" s="3" t="e">
        <f>VLOOKUP(Y172,Spp!B:L,11,FALSE)</f>
        <v>#N/A</v>
      </c>
    </row>
    <row r="173" spans="25:61" hidden="1">
      <c r="Y173" s="39" t="e">
        <f>VLOOKUP(X173,Spp!A:B,2,FALSE)</f>
        <v>#N/A</v>
      </c>
      <c r="Z173" s="40">
        <f t="shared" ref="Z173:Z209" si="69">SUM(AA173:AT173)</f>
        <v>0</v>
      </c>
      <c r="AU173" s="3" t="e">
        <f>VLOOKUP(Y173,Spp!B:C,2,FALSE)</f>
        <v>#N/A</v>
      </c>
      <c r="AV173" s="3" t="e">
        <f>VLOOKUP(Y173,Spp!B:D,3,FALSE)</f>
        <v>#N/A</v>
      </c>
      <c r="AW173" s="3" t="e">
        <f t="shared" ref="AW173:AW209" si="70">((AU173*$AA$2^AV173)*AA173)+((AU173*$AB$2^AV173)*AB173)+((AU173*$AC$2^AV173)*AC173)+((AU173*$AD$2^AV173)*AD173)+((AU173*$AE$2^AV173)*AE173)+((AU173*$AF$2^AV173)*AF173)+((AU173*$AG$2^AV173)*AG173)+((AU173*$AH$2^AV173)*AH173)+((AU173*$AI$2^AV173)*AI173)+((AU173*$AJ$2^AV173)*AJ173)+((AU173*$AK$2^AV173)*AK173)+((AU173*$AL$2^AV173)*AL173)+((AU173*$AM$2^AV173)*AM173)+((AU173*$AN$2^AV173)*AN173)+((AU173*$AO$2^AV173)*AO173)+((AU173*$AP$2^AV173)*AP173)+((AU173*$AQ$2^AV173)*AQ173)+((AU173*$AR$2^AV173)*AR173)+((AU173*$AS$2^AV173)*AS173)+((AU173*$AT$2^AV173)*AT173)</f>
        <v>#N/A</v>
      </c>
      <c r="AX173" s="3" t="e">
        <f t="shared" ref="AX173:AX209" si="71">AW173/L173</f>
        <v>#N/A</v>
      </c>
      <c r="AY173" s="3" t="e">
        <f t="shared" ref="AY173:AY209" si="72">AX173*10</f>
        <v>#N/A</v>
      </c>
      <c r="AZ173" s="3" t="e">
        <f t="shared" ref="AZ173:AZ209" si="73">AY173/1000</f>
        <v>#N/A</v>
      </c>
      <c r="BA173" s="3" t="e">
        <f t="shared" ref="BA173:BA209" si="74">Z173/W173</f>
        <v>#DIV/0!</v>
      </c>
      <c r="BB173" s="3" t="s">
        <v>285</v>
      </c>
      <c r="BC173" s="3" t="e">
        <f>VLOOKUP(Y173,Spp!B:H,7,FALSE)</f>
        <v>#N/A</v>
      </c>
      <c r="BD173" s="38" t="e">
        <f>VLOOKUP(Y173,GFQuimbayo!B:C,2,FALSE)</f>
        <v>#N/A</v>
      </c>
      <c r="BE173" s="38" t="e">
        <f>VLOOKUP(BD173,GFQuimbayo!E:F,2,FALSE)</f>
        <v>#N/A</v>
      </c>
      <c r="BF173" s="38" t="e">
        <f>VLOOKUP(BE173,Taxo!F:G,2,FALSE)</f>
        <v>#N/A</v>
      </c>
      <c r="BG173" s="38" t="e">
        <f>VLOOKUP(BF173,Taxo!G:H,2,FALSE)</f>
        <v>#N/A</v>
      </c>
      <c r="BH173" s="38" t="e">
        <f>VLOOKUP(BG173,Taxo!H:I,2,FALSE)</f>
        <v>#N/A</v>
      </c>
      <c r="BI173" s="3" t="e">
        <f>VLOOKUP(Y173,Spp!B:L,11,FALSE)</f>
        <v>#N/A</v>
      </c>
    </row>
    <row r="174" spans="25:61" hidden="1">
      <c r="Y174" s="39" t="e">
        <f>VLOOKUP(X174,Spp!A:B,2,FALSE)</f>
        <v>#N/A</v>
      </c>
      <c r="Z174" s="40">
        <f t="shared" si="69"/>
        <v>0</v>
      </c>
      <c r="AU174" s="3" t="e">
        <f>VLOOKUP(Y174,Spp!B:C,2,FALSE)</f>
        <v>#N/A</v>
      </c>
      <c r="AV174" s="3" t="e">
        <f>VLOOKUP(Y174,Spp!B:D,3,FALSE)</f>
        <v>#N/A</v>
      </c>
      <c r="AW174" s="3" t="e">
        <f t="shared" si="70"/>
        <v>#N/A</v>
      </c>
      <c r="AX174" s="3" t="e">
        <f t="shared" si="71"/>
        <v>#N/A</v>
      </c>
      <c r="AY174" s="3" t="e">
        <f t="shared" si="72"/>
        <v>#N/A</v>
      </c>
      <c r="AZ174" s="3" t="e">
        <f t="shared" si="73"/>
        <v>#N/A</v>
      </c>
      <c r="BA174" s="3" t="e">
        <f t="shared" si="74"/>
        <v>#DIV/0!</v>
      </c>
      <c r="BB174" s="3" t="s">
        <v>285</v>
      </c>
      <c r="BC174" s="3" t="e">
        <f>VLOOKUP(Y174,Spp!B:H,7,FALSE)</f>
        <v>#N/A</v>
      </c>
      <c r="BD174" s="38" t="e">
        <f>VLOOKUP(Y174,GFQuimbayo!B:C,2,FALSE)</f>
        <v>#N/A</v>
      </c>
      <c r="BE174" s="38" t="e">
        <f>VLOOKUP(BD174,GFQuimbayo!E:F,2,FALSE)</f>
        <v>#N/A</v>
      </c>
      <c r="BF174" s="38" t="e">
        <f>VLOOKUP(BE174,Taxo!F:G,2,FALSE)</f>
        <v>#N/A</v>
      </c>
      <c r="BG174" s="38" t="e">
        <f>VLOOKUP(BF174,Taxo!G:H,2,FALSE)</f>
        <v>#N/A</v>
      </c>
      <c r="BH174" s="38" t="e">
        <f>VLOOKUP(BG174,Taxo!H:I,2,FALSE)</f>
        <v>#N/A</v>
      </c>
      <c r="BI174" s="3" t="e">
        <f>VLOOKUP(Y174,Spp!B:L,11,FALSE)</f>
        <v>#N/A</v>
      </c>
    </row>
    <row r="175" spans="25:61" hidden="1">
      <c r="Y175" s="39" t="e">
        <f>VLOOKUP(X175,Spp!A:B,2,FALSE)</f>
        <v>#N/A</v>
      </c>
      <c r="Z175" s="40">
        <f t="shared" si="69"/>
        <v>0</v>
      </c>
      <c r="AU175" s="3" t="e">
        <f>VLOOKUP(Y175,Spp!B:C,2,FALSE)</f>
        <v>#N/A</v>
      </c>
      <c r="AV175" s="3" t="e">
        <f>VLOOKUP(Y175,Spp!B:D,3,FALSE)</f>
        <v>#N/A</v>
      </c>
      <c r="AW175" s="3" t="e">
        <f t="shared" si="70"/>
        <v>#N/A</v>
      </c>
      <c r="AX175" s="3" t="e">
        <f t="shared" si="71"/>
        <v>#N/A</v>
      </c>
      <c r="AY175" s="3" t="e">
        <f t="shared" si="72"/>
        <v>#N/A</v>
      </c>
      <c r="AZ175" s="3" t="e">
        <f t="shared" si="73"/>
        <v>#N/A</v>
      </c>
      <c r="BA175" s="3" t="e">
        <f t="shared" si="74"/>
        <v>#DIV/0!</v>
      </c>
      <c r="BB175" s="3" t="s">
        <v>285</v>
      </c>
      <c r="BC175" s="3" t="e">
        <f>VLOOKUP(Y175,Spp!B:H,7,FALSE)</f>
        <v>#N/A</v>
      </c>
      <c r="BD175" s="38" t="e">
        <f>VLOOKUP(Y175,GFQuimbayo!B:C,2,FALSE)</f>
        <v>#N/A</v>
      </c>
      <c r="BE175" s="38" t="e">
        <f>VLOOKUP(BD175,GFQuimbayo!E:F,2,FALSE)</f>
        <v>#N/A</v>
      </c>
      <c r="BF175" s="38" t="e">
        <f>VLOOKUP(BE175,Taxo!F:G,2,FALSE)</f>
        <v>#N/A</v>
      </c>
      <c r="BG175" s="38" t="e">
        <f>VLOOKUP(BF175,Taxo!G:H,2,FALSE)</f>
        <v>#N/A</v>
      </c>
      <c r="BH175" s="38" t="e">
        <f>VLOOKUP(BG175,Taxo!H:I,2,FALSE)</f>
        <v>#N/A</v>
      </c>
      <c r="BI175" s="3" t="e">
        <f>VLOOKUP(Y175,Spp!B:L,11,FALSE)</f>
        <v>#N/A</v>
      </c>
    </row>
    <row r="176" spans="25:61" hidden="1">
      <c r="Y176" s="39" t="e">
        <f>VLOOKUP(X176,Spp!A:B,2,FALSE)</f>
        <v>#N/A</v>
      </c>
      <c r="Z176" s="40">
        <f t="shared" si="69"/>
        <v>0</v>
      </c>
      <c r="AU176" s="3" t="e">
        <f>VLOOKUP(Y176,Spp!B:C,2,FALSE)</f>
        <v>#N/A</v>
      </c>
      <c r="AV176" s="3" t="e">
        <f>VLOOKUP(Y176,Spp!B:D,3,FALSE)</f>
        <v>#N/A</v>
      </c>
      <c r="AW176" s="3" t="e">
        <f t="shared" si="70"/>
        <v>#N/A</v>
      </c>
      <c r="AX176" s="3" t="e">
        <f t="shared" si="71"/>
        <v>#N/A</v>
      </c>
      <c r="AY176" s="3" t="e">
        <f t="shared" si="72"/>
        <v>#N/A</v>
      </c>
      <c r="AZ176" s="3" t="e">
        <f t="shared" si="73"/>
        <v>#N/A</v>
      </c>
      <c r="BA176" s="3" t="e">
        <f t="shared" si="74"/>
        <v>#DIV/0!</v>
      </c>
      <c r="BB176" s="3" t="s">
        <v>285</v>
      </c>
      <c r="BC176" s="3" t="e">
        <f>VLOOKUP(Y176,Spp!B:H,7,FALSE)</f>
        <v>#N/A</v>
      </c>
      <c r="BD176" s="38" t="e">
        <f>VLOOKUP(Y176,GFQuimbayo!B:C,2,FALSE)</f>
        <v>#N/A</v>
      </c>
      <c r="BE176" s="38" t="e">
        <f>VLOOKUP(BD176,GFQuimbayo!E:F,2,FALSE)</f>
        <v>#N/A</v>
      </c>
      <c r="BF176" s="38" t="e">
        <f>VLOOKUP(BE176,Taxo!F:G,2,FALSE)</f>
        <v>#N/A</v>
      </c>
      <c r="BG176" s="38" t="e">
        <f>VLOOKUP(BF176,Taxo!G:H,2,FALSE)</f>
        <v>#N/A</v>
      </c>
      <c r="BH176" s="38" t="e">
        <f>VLOOKUP(BG176,Taxo!H:I,2,FALSE)</f>
        <v>#N/A</v>
      </c>
      <c r="BI176" s="3" t="e">
        <f>VLOOKUP(Y176,Spp!B:L,11,FALSE)</f>
        <v>#N/A</v>
      </c>
    </row>
    <row r="177" spans="25:61" hidden="1">
      <c r="Y177" s="39" t="e">
        <f>VLOOKUP(X177,Spp!A:B,2,FALSE)</f>
        <v>#N/A</v>
      </c>
      <c r="Z177" s="40">
        <f t="shared" si="69"/>
        <v>0</v>
      </c>
      <c r="AU177" s="3" t="e">
        <f>VLOOKUP(Y177,Spp!B:C,2,FALSE)</f>
        <v>#N/A</v>
      </c>
      <c r="AV177" s="3" t="e">
        <f>VLOOKUP(Y177,Spp!B:D,3,FALSE)</f>
        <v>#N/A</v>
      </c>
      <c r="AW177" s="3" t="e">
        <f t="shared" si="70"/>
        <v>#N/A</v>
      </c>
      <c r="AX177" s="3" t="e">
        <f t="shared" si="71"/>
        <v>#N/A</v>
      </c>
      <c r="AY177" s="3" t="e">
        <f t="shared" si="72"/>
        <v>#N/A</v>
      </c>
      <c r="AZ177" s="3" t="e">
        <f t="shared" si="73"/>
        <v>#N/A</v>
      </c>
      <c r="BA177" s="3" t="e">
        <f t="shared" si="74"/>
        <v>#DIV/0!</v>
      </c>
      <c r="BB177" s="3" t="s">
        <v>285</v>
      </c>
      <c r="BC177" s="3" t="e">
        <f>VLOOKUP(Y177,Spp!B:H,7,FALSE)</f>
        <v>#N/A</v>
      </c>
      <c r="BD177" s="38" t="e">
        <f>VLOOKUP(Y177,GFQuimbayo!B:C,2,FALSE)</f>
        <v>#N/A</v>
      </c>
      <c r="BE177" s="38" t="e">
        <f>VLOOKUP(BD177,GFQuimbayo!E:F,2,FALSE)</f>
        <v>#N/A</v>
      </c>
      <c r="BF177" s="38" t="e">
        <f>VLOOKUP(BE177,Taxo!F:G,2,FALSE)</f>
        <v>#N/A</v>
      </c>
      <c r="BG177" s="38" t="e">
        <f>VLOOKUP(BF177,Taxo!G:H,2,FALSE)</f>
        <v>#N/A</v>
      </c>
      <c r="BH177" s="38" t="e">
        <f>VLOOKUP(BG177,Taxo!H:I,2,FALSE)</f>
        <v>#N/A</v>
      </c>
      <c r="BI177" s="3" t="e">
        <f>VLOOKUP(Y177,Spp!B:L,11,FALSE)</f>
        <v>#N/A</v>
      </c>
    </row>
    <row r="178" spans="25:61" hidden="1">
      <c r="Y178" s="39" t="e">
        <f>VLOOKUP(X178,Spp!A:B,2,FALSE)</f>
        <v>#N/A</v>
      </c>
      <c r="Z178" s="40">
        <f t="shared" si="69"/>
        <v>0</v>
      </c>
      <c r="AU178" s="3" t="e">
        <f>VLOOKUP(Y178,Spp!B:C,2,FALSE)</f>
        <v>#N/A</v>
      </c>
      <c r="AV178" s="3" t="e">
        <f>VLOOKUP(Y178,Spp!B:D,3,FALSE)</f>
        <v>#N/A</v>
      </c>
      <c r="AW178" s="3" t="e">
        <f t="shared" si="70"/>
        <v>#N/A</v>
      </c>
      <c r="AX178" s="3" t="e">
        <f t="shared" si="71"/>
        <v>#N/A</v>
      </c>
      <c r="AY178" s="3" t="e">
        <f t="shared" si="72"/>
        <v>#N/A</v>
      </c>
      <c r="AZ178" s="3" t="e">
        <f t="shared" si="73"/>
        <v>#N/A</v>
      </c>
      <c r="BA178" s="3" t="e">
        <f t="shared" si="74"/>
        <v>#DIV/0!</v>
      </c>
      <c r="BB178" s="3" t="s">
        <v>285</v>
      </c>
      <c r="BC178" s="3" t="e">
        <f>VLOOKUP(Y178,Spp!B:H,7,FALSE)</f>
        <v>#N/A</v>
      </c>
      <c r="BD178" s="38" t="e">
        <f>VLOOKUP(Y178,GFQuimbayo!B:C,2,FALSE)</f>
        <v>#N/A</v>
      </c>
      <c r="BE178" s="38" t="e">
        <f>VLOOKUP(BD178,GFQuimbayo!E:F,2,FALSE)</f>
        <v>#N/A</v>
      </c>
      <c r="BF178" s="38" t="e">
        <f>VLOOKUP(BE178,Taxo!F:G,2,FALSE)</f>
        <v>#N/A</v>
      </c>
      <c r="BG178" s="38" t="e">
        <f>VLOOKUP(BF178,Taxo!G:H,2,FALSE)</f>
        <v>#N/A</v>
      </c>
      <c r="BH178" s="38" t="e">
        <f>VLOOKUP(BG178,Taxo!H:I,2,FALSE)</f>
        <v>#N/A</v>
      </c>
      <c r="BI178" s="3" t="e">
        <f>VLOOKUP(Y178,Spp!B:L,11,FALSE)</f>
        <v>#N/A</v>
      </c>
    </row>
    <row r="179" spans="25:61" hidden="1">
      <c r="Y179" s="39" t="e">
        <f>VLOOKUP(X179,Spp!A:B,2,FALSE)</f>
        <v>#N/A</v>
      </c>
      <c r="Z179" s="40">
        <f t="shared" si="69"/>
        <v>0</v>
      </c>
      <c r="AU179" s="3" t="e">
        <f>VLOOKUP(Y179,Spp!B:C,2,FALSE)</f>
        <v>#N/A</v>
      </c>
      <c r="AV179" s="3" t="e">
        <f>VLOOKUP(Y179,Spp!B:D,3,FALSE)</f>
        <v>#N/A</v>
      </c>
      <c r="AW179" s="3" t="e">
        <f t="shared" si="70"/>
        <v>#N/A</v>
      </c>
      <c r="AX179" s="3" t="e">
        <f t="shared" si="71"/>
        <v>#N/A</v>
      </c>
      <c r="AY179" s="3" t="e">
        <f t="shared" si="72"/>
        <v>#N/A</v>
      </c>
      <c r="AZ179" s="3" t="e">
        <f t="shared" si="73"/>
        <v>#N/A</v>
      </c>
      <c r="BA179" s="3" t="e">
        <f t="shared" si="74"/>
        <v>#DIV/0!</v>
      </c>
      <c r="BB179" s="3" t="s">
        <v>285</v>
      </c>
      <c r="BC179" s="3" t="e">
        <f>VLOOKUP(Y179,Spp!B:H,7,FALSE)</f>
        <v>#N/A</v>
      </c>
      <c r="BD179" s="38" t="e">
        <f>VLOOKUP(Y179,GFQuimbayo!B:C,2,FALSE)</f>
        <v>#N/A</v>
      </c>
      <c r="BE179" s="38" t="e">
        <f>VLOOKUP(BD179,GFQuimbayo!E:F,2,FALSE)</f>
        <v>#N/A</v>
      </c>
      <c r="BF179" s="38" t="e">
        <f>VLOOKUP(BE179,Taxo!F:G,2,FALSE)</f>
        <v>#N/A</v>
      </c>
      <c r="BG179" s="38" t="e">
        <f>VLOOKUP(BF179,Taxo!G:H,2,FALSE)</f>
        <v>#N/A</v>
      </c>
      <c r="BH179" s="38" t="e">
        <f>VLOOKUP(BG179,Taxo!H:I,2,FALSE)</f>
        <v>#N/A</v>
      </c>
      <c r="BI179" s="3" t="e">
        <f>VLOOKUP(Y179,Spp!B:L,11,FALSE)</f>
        <v>#N/A</v>
      </c>
    </row>
    <row r="180" spans="25:61" hidden="1">
      <c r="Y180" s="39" t="e">
        <f>VLOOKUP(X180,Spp!A:B,2,FALSE)</f>
        <v>#N/A</v>
      </c>
      <c r="Z180" s="40">
        <f t="shared" si="69"/>
        <v>0</v>
      </c>
      <c r="AU180" s="3" t="e">
        <f>VLOOKUP(Y180,Spp!B:C,2,FALSE)</f>
        <v>#N/A</v>
      </c>
      <c r="AV180" s="3" t="e">
        <f>VLOOKUP(Y180,Spp!B:D,3,FALSE)</f>
        <v>#N/A</v>
      </c>
      <c r="AW180" s="3" t="e">
        <f t="shared" si="70"/>
        <v>#N/A</v>
      </c>
      <c r="AX180" s="3" t="e">
        <f t="shared" si="71"/>
        <v>#N/A</v>
      </c>
      <c r="AY180" s="3" t="e">
        <f t="shared" si="72"/>
        <v>#N/A</v>
      </c>
      <c r="AZ180" s="3" t="e">
        <f t="shared" si="73"/>
        <v>#N/A</v>
      </c>
      <c r="BA180" s="3" t="e">
        <f t="shared" si="74"/>
        <v>#DIV/0!</v>
      </c>
      <c r="BB180" s="3" t="s">
        <v>285</v>
      </c>
      <c r="BC180" s="3" t="e">
        <f>VLOOKUP(Y180,Spp!B:H,7,FALSE)</f>
        <v>#N/A</v>
      </c>
      <c r="BD180" s="38" t="e">
        <f>VLOOKUP(Y180,GFQuimbayo!B:C,2,FALSE)</f>
        <v>#N/A</v>
      </c>
      <c r="BE180" s="38" t="e">
        <f>VLOOKUP(BD180,GFQuimbayo!E:F,2,FALSE)</f>
        <v>#N/A</v>
      </c>
      <c r="BF180" s="38" t="e">
        <f>VLOOKUP(BE180,Taxo!F:G,2,FALSE)</f>
        <v>#N/A</v>
      </c>
      <c r="BG180" s="38" t="e">
        <f>VLOOKUP(BF180,Taxo!G:H,2,FALSE)</f>
        <v>#N/A</v>
      </c>
      <c r="BH180" s="38" t="e">
        <f>VLOOKUP(BG180,Taxo!H:I,2,FALSE)</f>
        <v>#N/A</v>
      </c>
      <c r="BI180" s="3" t="e">
        <f>VLOOKUP(Y180,Spp!B:L,11,FALSE)</f>
        <v>#N/A</v>
      </c>
    </row>
    <row r="181" spans="25:61" hidden="1">
      <c r="Y181" s="39" t="e">
        <f>VLOOKUP(X181,Spp!A:B,2,FALSE)</f>
        <v>#N/A</v>
      </c>
      <c r="Z181" s="40">
        <f t="shared" si="69"/>
        <v>0</v>
      </c>
      <c r="AU181" s="3" t="e">
        <f>VLOOKUP(Y181,Spp!B:C,2,FALSE)</f>
        <v>#N/A</v>
      </c>
      <c r="AV181" s="3" t="e">
        <f>VLOOKUP(Y181,Spp!B:D,3,FALSE)</f>
        <v>#N/A</v>
      </c>
      <c r="AW181" s="3" t="e">
        <f t="shared" si="70"/>
        <v>#N/A</v>
      </c>
      <c r="AX181" s="3" t="e">
        <f t="shared" si="71"/>
        <v>#N/A</v>
      </c>
      <c r="AY181" s="3" t="e">
        <f t="shared" si="72"/>
        <v>#N/A</v>
      </c>
      <c r="AZ181" s="3" t="e">
        <f t="shared" si="73"/>
        <v>#N/A</v>
      </c>
      <c r="BA181" s="3" t="e">
        <f t="shared" si="74"/>
        <v>#DIV/0!</v>
      </c>
      <c r="BB181" s="3" t="s">
        <v>285</v>
      </c>
      <c r="BC181" s="3" t="e">
        <f>VLOOKUP(Y181,Spp!B:H,7,FALSE)</f>
        <v>#N/A</v>
      </c>
      <c r="BD181" s="38" t="e">
        <f>VLOOKUP(Y181,GFQuimbayo!B:C,2,FALSE)</f>
        <v>#N/A</v>
      </c>
      <c r="BE181" s="38" t="e">
        <f>VLOOKUP(BD181,GFQuimbayo!E:F,2,FALSE)</f>
        <v>#N/A</v>
      </c>
      <c r="BF181" s="38" t="e">
        <f>VLOOKUP(BE181,Taxo!F:G,2,FALSE)</f>
        <v>#N/A</v>
      </c>
      <c r="BG181" s="38" t="e">
        <f>VLOOKUP(BF181,Taxo!G:H,2,FALSE)</f>
        <v>#N/A</v>
      </c>
      <c r="BH181" s="38" t="e">
        <f>VLOOKUP(BG181,Taxo!H:I,2,FALSE)</f>
        <v>#N/A</v>
      </c>
      <c r="BI181" s="3" t="e">
        <f>VLOOKUP(Y181,Spp!B:L,11,FALSE)</f>
        <v>#N/A</v>
      </c>
    </row>
    <row r="182" spans="25:61" hidden="1">
      <c r="Y182" s="39" t="e">
        <f>VLOOKUP(X182,Spp!A:B,2,FALSE)</f>
        <v>#N/A</v>
      </c>
      <c r="Z182" s="40">
        <f t="shared" si="69"/>
        <v>0</v>
      </c>
      <c r="AU182" s="3" t="e">
        <f>VLOOKUP(Y182,Spp!B:C,2,FALSE)</f>
        <v>#N/A</v>
      </c>
      <c r="AV182" s="3" t="e">
        <f>VLOOKUP(Y182,Spp!B:D,3,FALSE)</f>
        <v>#N/A</v>
      </c>
      <c r="AW182" s="3" t="e">
        <f t="shared" si="70"/>
        <v>#N/A</v>
      </c>
      <c r="AX182" s="3" t="e">
        <f t="shared" si="71"/>
        <v>#N/A</v>
      </c>
      <c r="AY182" s="3" t="e">
        <f t="shared" si="72"/>
        <v>#N/A</v>
      </c>
      <c r="AZ182" s="3" t="e">
        <f t="shared" si="73"/>
        <v>#N/A</v>
      </c>
      <c r="BA182" s="3" t="e">
        <f t="shared" si="74"/>
        <v>#DIV/0!</v>
      </c>
      <c r="BB182" s="3" t="s">
        <v>285</v>
      </c>
      <c r="BC182" s="3" t="e">
        <f>VLOOKUP(Y182,Spp!B:H,7,FALSE)</f>
        <v>#N/A</v>
      </c>
      <c r="BD182" s="38" t="e">
        <f>VLOOKUP(Y182,GFQuimbayo!B:C,2,FALSE)</f>
        <v>#N/A</v>
      </c>
      <c r="BE182" s="38" t="e">
        <f>VLOOKUP(BD182,GFQuimbayo!E:F,2,FALSE)</f>
        <v>#N/A</v>
      </c>
      <c r="BF182" s="38" t="e">
        <f>VLOOKUP(BE182,Taxo!F:G,2,FALSE)</f>
        <v>#N/A</v>
      </c>
      <c r="BG182" s="38" t="e">
        <f>VLOOKUP(BF182,Taxo!G:H,2,FALSE)</f>
        <v>#N/A</v>
      </c>
      <c r="BH182" s="38" t="e">
        <f>VLOOKUP(BG182,Taxo!H:I,2,FALSE)</f>
        <v>#N/A</v>
      </c>
      <c r="BI182" s="3" t="e">
        <f>VLOOKUP(Y182,Spp!B:L,11,FALSE)</f>
        <v>#N/A</v>
      </c>
    </row>
    <row r="183" spans="25:61" hidden="1">
      <c r="Y183" s="39" t="e">
        <f>VLOOKUP(X183,Spp!A:B,2,FALSE)</f>
        <v>#N/A</v>
      </c>
      <c r="Z183" s="40">
        <f t="shared" si="69"/>
        <v>0</v>
      </c>
      <c r="AU183" s="3" t="e">
        <f>VLOOKUP(Y183,Spp!B:C,2,FALSE)</f>
        <v>#N/A</v>
      </c>
      <c r="AV183" s="3" t="e">
        <f>VLOOKUP(Y183,Spp!B:D,3,FALSE)</f>
        <v>#N/A</v>
      </c>
      <c r="AW183" s="3" t="e">
        <f t="shared" si="70"/>
        <v>#N/A</v>
      </c>
      <c r="AX183" s="3" t="e">
        <f t="shared" si="71"/>
        <v>#N/A</v>
      </c>
      <c r="AY183" s="3" t="e">
        <f t="shared" si="72"/>
        <v>#N/A</v>
      </c>
      <c r="AZ183" s="3" t="e">
        <f t="shared" si="73"/>
        <v>#N/A</v>
      </c>
      <c r="BA183" s="3" t="e">
        <f t="shared" si="74"/>
        <v>#DIV/0!</v>
      </c>
      <c r="BB183" s="3" t="s">
        <v>285</v>
      </c>
      <c r="BC183" s="3" t="e">
        <f>VLOOKUP(Y183,Spp!B:H,7,FALSE)</f>
        <v>#N/A</v>
      </c>
      <c r="BD183" s="38" t="e">
        <f>VLOOKUP(Y183,GFQuimbayo!B:C,2,FALSE)</f>
        <v>#N/A</v>
      </c>
      <c r="BE183" s="38" t="e">
        <f>VLOOKUP(BD183,GFQuimbayo!E:F,2,FALSE)</f>
        <v>#N/A</v>
      </c>
      <c r="BF183" s="38" t="e">
        <f>VLOOKUP(BE183,Taxo!F:G,2,FALSE)</f>
        <v>#N/A</v>
      </c>
      <c r="BG183" s="38" t="e">
        <f>VLOOKUP(BF183,Taxo!G:H,2,FALSE)</f>
        <v>#N/A</v>
      </c>
      <c r="BH183" s="38" t="e">
        <f>VLOOKUP(BG183,Taxo!H:I,2,FALSE)</f>
        <v>#N/A</v>
      </c>
      <c r="BI183" s="3" t="e">
        <f>VLOOKUP(Y183,Spp!B:L,11,FALSE)</f>
        <v>#N/A</v>
      </c>
    </row>
    <row r="184" spans="25:61" hidden="1">
      <c r="Y184" s="39" t="e">
        <f>VLOOKUP(X184,Spp!A:B,2,FALSE)</f>
        <v>#N/A</v>
      </c>
      <c r="Z184" s="40">
        <f t="shared" si="69"/>
        <v>0</v>
      </c>
      <c r="AU184" s="3" t="e">
        <f>VLOOKUP(Y184,Spp!B:C,2,FALSE)</f>
        <v>#N/A</v>
      </c>
      <c r="AV184" s="3" t="e">
        <f>VLOOKUP(Y184,Spp!B:D,3,FALSE)</f>
        <v>#N/A</v>
      </c>
      <c r="AW184" s="3" t="e">
        <f t="shared" si="70"/>
        <v>#N/A</v>
      </c>
      <c r="AX184" s="3" t="e">
        <f t="shared" si="71"/>
        <v>#N/A</v>
      </c>
      <c r="AY184" s="3" t="e">
        <f t="shared" si="72"/>
        <v>#N/A</v>
      </c>
      <c r="AZ184" s="3" t="e">
        <f t="shared" si="73"/>
        <v>#N/A</v>
      </c>
      <c r="BA184" s="3" t="e">
        <f t="shared" si="74"/>
        <v>#DIV/0!</v>
      </c>
      <c r="BB184" s="3" t="s">
        <v>285</v>
      </c>
      <c r="BC184" s="3" t="e">
        <f>VLOOKUP(Y184,Spp!B:H,7,FALSE)</f>
        <v>#N/A</v>
      </c>
      <c r="BD184" s="38" t="e">
        <f>VLOOKUP(Y184,GFQuimbayo!B:C,2,FALSE)</f>
        <v>#N/A</v>
      </c>
      <c r="BE184" s="38" t="e">
        <f>VLOOKUP(BD184,GFQuimbayo!E:F,2,FALSE)</f>
        <v>#N/A</v>
      </c>
      <c r="BF184" s="38" t="e">
        <f>VLOOKUP(BE184,Taxo!F:G,2,FALSE)</f>
        <v>#N/A</v>
      </c>
      <c r="BG184" s="38" t="e">
        <f>VLOOKUP(BF184,Taxo!G:H,2,FALSE)</f>
        <v>#N/A</v>
      </c>
      <c r="BH184" s="38" t="e">
        <f>VLOOKUP(BG184,Taxo!H:I,2,FALSE)</f>
        <v>#N/A</v>
      </c>
      <c r="BI184" s="3" t="e">
        <f>VLOOKUP(Y184,Spp!B:L,11,FALSE)</f>
        <v>#N/A</v>
      </c>
    </row>
    <row r="185" spans="25:61" hidden="1">
      <c r="Y185" s="39" t="e">
        <f>VLOOKUP(X185,Spp!A:B,2,FALSE)</f>
        <v>#N/A</v>
      </c>
      <c r="Z185" s="40">
        <f t="shared" si="69"/>
        <v>0</v>
      </c>
      <c r="AU185" s="3" t="e">
        <f>VLOOKUP(Y185,Spp!B:C,2,FALSE)</f>
        <v>#N/A</v>
      </c>
      <c r="AV185" s="3" t="e">
        <f>VLOOKUP(Y185,Spp!B:D,3,FALSE)</f>
        <v>#N/A</v>
      </c>
      <c r="AW185" s="3" t="e">
        <f t="shared" si="70"/>
        <v>#N/A</v>
      </c>
      <c r="AX185" s="3" t="e">
        <f t="shared" si="71"/>
        <v>#N/A</v>
      </c>
      <c r="AY185" s="3" t="e">
        <f t="shared" si="72"/>
        <v>#N/A</v>
      </c>
      <c r="AZ185" s="3" t="e">
        <f t="shared" si="73"/>
        <v>#N/A</v>
      </c>
      <c r="BA185" s="3" t="e">
        <f t="shared" si="74"/>
        <v>#DIV/0!</v>
      </c>
      <c r="BB185" s="3" t="s">
        <v>285</v>
      </c>
      <c r="BC185" s="3" t="e">
        <f>VLOOKUP(Y185,Spp!B:H,7,FALSE)</f>
        <v>#N/A</v>
      </c>
      <c r="BD185" s="38" t="e">
        <f>VLOOKUP(Y185,GFQuimbayo!B:C,2,FALSE)</f>
        <v>#N/A</v>
      </c>
      <c r="BE185" s="38" t="e">
        <f>VLOOKUP(BD185,GFQuimbayo!E:F,2,FALSE)</f>
        <v>#N/A</v>
      </c>
      <c r="BF185" s="38" t="e">
        <f>VLOOKUP(BE185,Taxo!F:G,2,FALSE)</f>
        <v>#N/A</v>
      </c>
      <c r="BG185" s="38" t="e">
        <f>VLOOKUP(BF185,Taxo!G:H,2,FALSE)</f>
        <v>#N/A</v>
      </c>
      <c r="BH185" s="38" t="e">
        <f>VLOOKUP(BG185,Taxo!H:I,2,FALSE)</f>
        <v>#N/A</v>
      </c>
      <c r="BI185" s="3" t="e">
        <f>VLOOKUP(Y185,Spp!B:L,11,FALSE)</f>
        <v>#N/A</v>
      </c>
    </row>
    <row r="186" spans="25:61" hidden="1">
      <c r="Y186" s="39" t="e">
        <f>VLOOKUP(X186,Spp!A:B,2,FALSE)</f>
        <v>#N/A</v>
      </c>
      <c r="Z186" s="40">
        <f t="shared" si="69"/>
        <v>0</v>
      </c>
      <c r="AU186" s="3" t="e">
        <f>VLOOKUP(Y186,Spp!B:C,2,FALSE)</f>
        <v>#N/A</v>
      </c>
      <c r="AV186" s="3" t="e">
        <f>VLOOKUP(Y186,Spp!B:D,3,FALSE)</f>
        <v>#N/A</v>
      </c>
      <c r="AW186" s="3" t="e">
        <f t="shared" si="70"/>
        <v>#N/A</v>
      </c>
      <c r="AX186" s="3" t="e">
        <f t="shared" si="71"/>
        <v>#N/A</v>
      </c>
      <c r="AY186" s="3" t="e">
        <f t="shared" si="72"/>
        <v>#N/A</v>
      </c>
      <c r="AZ186" s="3" t="e">
        <f t="shared" si="73"/>
        <v>#N/A</v>
      </c>
      <c r="BA186" s="3" t="e">
        <f t="shared" si="74"/>
        <v>#DIV/0!</v>
      </c>
      <c r="BB186" s="3" t="s">
        <v>285</v>
      </c>
      <c r="BC186" s="3" t="e">
        <f>VLOOKUP(Y186,Spp!B:H,7,FALSE)</f>
        <v>#N/A</v>
      </c>
      <c r="BD186" s="38" t="e">
        <f>VLOOKUP(Y186,GFQuimbayo!B:C,2,FALSE)</f>
        <v>#N/A</v>
      </c>
      <c r="BE186" s="38" t="e">
        <f>VLOOKUP(BD186,GFQuimbayo!E:F,2,FALSE)</f>
        <v>#N/A</v>
      </c>
      <c r="BF186" s="38" t="e">
        <f>VLOOKUP(BE186,Taxo!F:G,2,FALSE)</f>
        <v>#N/A</v>
      </c>
      <c r="BG186" s="38" t="e">
        <f>VLOOKUP(BF186,Taxo!G:H,2,FALSE)</f>
        <v>#N/A</v>
      </c>
      <c r="BH186" s="38" t="e">
        <f>VLOOKUP(BG186,Taxo!H:I,2,FALSE)</f>
        <v>#N/A</v>
      </c>
      <c r="BI186" s="3" t="e">
        <f>VLOOKUP(Y186,Spp!B:L,11,FALSE)</f>
        <v>#N/A</v>
      </c>
    </row>
    <row r="187" spans="25:61" hidden="1">
      <c r="Y187" s="39" t="e">
        <f>VLOOKUP(X187,Spp!A:B,2,FALSE)</f>
        <v>#N/A</v>
      </c>
      <c r="Z187" s="40">
        <f t="shared" si="69"/>
        <v>0</v>
      </c>
      <c r="AU187" s="3" t="e">
        <f>VLOOKUP(Y187,Spp!B:C,2,FALSE)</f>
        <v>#N/A</v>
      </c>
      <c r="AV187" s="3" t="e">
        <f>VLOOKUP(Y187,Spp!B:D,3,FALSE)</f>
        <v>#N/A</v>
      </c>
      <c r="AW187" s="3" t="e">
        <f t="shared" si="70"/>
        <v>#N/A</v>
      </c>
      <c r="AX187" s="3" t="e">
        <f t="shared" si="71"/>
        <v>#N/A</v>
      </c>
      <c r="AY187" s="3" t="e">
        <f t="shared" si="72"/>
        <v>#N/A</v>
      </c>
      <c r="AZ187" s="3" t="e">
        <f t="shared" si="73"/>
        <v>#N/A</v>
      </c>
      <c r="BA187" s="3" t="e">
        <f t="shared" si="74"/>
        <v>#DIV/0!</v>
      </c>
      <c r="BB187" s="3" t="s">
        <v>285</v>
      </c>
      <c r="BC187" s="3" t="e">
        <f>VLOOKUP(Y187,Spp!B:H,7,FALSE)</f>
        <v>#N/A</v>
      </c>
      <c r="BD187" s="38" t="e">
        <f>VLOOKUP(Y187,GFQuimbayo!B:C,2,FALSE)</f>
        <v>#N/A</v>
      </c>
      <c r="BE187" s="38" t="e">
        <f>VLOOKUP(BD187,GFQuimbayo!E:F,2,FALSE)</f>
        <v>#N/A</v>
      </c>
      <c r="BF187" s="38" t="e">
        <f>VLOOKUP(BE187,Taxo!F:G,2,FALSE)</f>
        <v>#N/A</v>
      </c>
      <c r="BG187" s="38" t="e">
        <f>VLOOKUP(BF187,Taxo!G:H,2,FALSE)</f>
        <v>#N/A</v>
      </c>
      <c r="BH187" s="38" t="e">
        <f>VLOOKUP(BG187,Taxo!H:I,2,FALSE)</f>
        <v>#N/A</v>
      </c>
      <c r="BI187" s="3" t="e">
        <f>VLOOKUP(Y187,Spp!B:L,11,FALSE)</f>
        <v>#N/A</v>
      </c>
    </row>
    <row r="188" spans="25:61" hidden="1">
      <c r="Y188" s="39" t="e">
        <f>VLOOKUP(X188,Spp!A:B,2,FALSE)</f>
        <v>#N/A</v>
      </c>
      <c r="Z188" s="40">
        <f t="shared" si="69"/>
        <v>0</v>
      </c>
      <c r="AU188" s="3" t="e">
        <f>VLOOKUP(Y188,Spp!B:C,2,FALSE)</f>
        <v>#N/A</v>
      </c>
      <c r="AV188" s="3" t="e">
        <f>VLOOKUP(Y188,Spp!B:D,3,FALSE)</f>
        <v>#N/A</v>
      </c>
      <c r="AW188" s="3" t="e">
        <f t="shared" si="70"/>
        <v>#N/A</v>
      </c>
      <c r="AX188" s="3" t="e">
        <f t="shared" si="71"/>
        <v>#N/A</v>
      </c>
      <c r="AY188" s="3" t="e">
        <f t="shared" si="72"/>
        <v>#N/A</v>
      </c>
      <c r="AZ188" s="3" t="e">
        <f t="shared" si="73"/>
        <v>#N/A</v>
      </c>
      <c r="BA188" s="3" t="e">
        <f t="shared" si="74"/>
        <v>#DIV/0!</v>
      </c>
      <c r="BB188" s="3" t="s">
        <v>285</v>
      </c>
      <c r="BC188" s="3" t="e">
        <f>VLOOKUP(Y188,Spp!B:H,7,FALSE)</f>
        <v>#N/A</v>
      </c>
      <c r="BD188" s="38" t="e">
        <f>VLOOKUP(Y188,GFQuimbayo!B:C,2,FALSE)</f>
        <v>#N/A</v>
      </c>
      <c r="BE188" s="38" t="e">
        <f>VLOOKUP(BD188,GFQuimbayo!E:F,2,FALSE)</f>
        <v>#N/A</v>
      </c>
      <c r="BF188" s="38" t="e">
        <f>VLOOKUP(BE188,Taxo!F:G,2,FALSE)</f>
        <v>#N/A</v>
      </c>
      <c r="BG188" s="38" t="e">
        <f>VLOOKUP(BF188,Taxo!G:H,2,FALSE)</f>
        <v>#N/A</v>
      </c>
      <c r="BH188" s="38" t="e">
        <f>VLOOKUP(BG188,Taxo!H:I,2,FALSE)</f>
        <v>#N/A</v>
      </c>
      <c r="BI188" s="3" t="e">
        <f>VLOOKUP(Y188,Spp!B:L,11,FALSE)</f>
        <v>#N/A</v>
      </c>
    </row>
    <row r="189" spans="25:61" hidden="1">
      <c r="Y189" s="39" t="e">
        <f>VLOOKUP(X189,Spp!A:B,2,FALSE)</f>
        <v>#N/A</v>
      </c>
      <c r="Z189" s="40">
        <f t="shared" si="69"/>
        <v>0</v>
      </c>
      <c r="AU189" s="3" t="e">
        <f>VLOOKUP(Y189,Spp!B:C,2,FALSE)</f>
        <v>#N/A</v>
      </c>
      <c r="AV189" s="3" t="e">
        <f>VLOOKUP(Y189,Spp!B:D,3,FALSE)</f>
        <v>#N/A</v>
      </c>
      <c r="AW189" s="3" t="e">
        <f t="shared" si="70"/>
        <v>#N/A</v>
      </c>
      <c r="AX189" s="3" t="e">
        <f t="shared" si="71"/>
        <v>#N/A</v>
      </c>
      <c r="AY189" s="3" t="e">
        <f t="shared" si="72"/>
        <v>#N/A</v>
      </c>
      <c r="AZ189" s="3" t="e">
        <f t="shared" si="73"/>
        <v>#N/A</v>
      </c>
      <c r="BA189" s="3" t="e">
        <f t="shared" si="74"/>
        <v>#DIV/0!</v>
      </c>
      <c r="BB189" s="3" t="s">
        <v>285</v>
      </c>
      <c r="BC189" s="3" t="e">
        <f>VLOOKUP(Y189,Spp!B:H,7,FALSE)</f>
        <v>#N/A</v>
      </c>
      <c r="BD189" s="38" t="e">
        <f>VLOOKUP(Y189,GFQuimbayo!B:C,2,FALSE)</f>
        <v>#N/A</v>
      </c>
      <c r="BE189" s="38" t="e">
        <f>VLOOKUP(BD189,GFQuimbayo!E:F,2,FALSE)</f>
        <v>#N/A</v>
      </c>
      <c r="BF189" s="38" t="e">
        <f>VLOOKUP(BE189,Taxo!F:G,2,FALSE)</f>
        <v>#N/A</v>
      </c>
      <c r="BG189" s="38" t="e">
        <f>VLOOKUP(BF189,Taxo!G:H,2,FALSE)</f>
        <v>#N/A</v>
      </c>
      <c r="BH189" s="38" t="e">
        <f>VLOOKUP(BG189,Taxo!H:I,2,FALSE)</f>
        <v>#N/A</v>
      </c>
      <c r="BI189" s="3" t="e">
        <f>VLOOKUP(Y189,Spp!B:L,11,FALSE)</f>
        <v>#N/A</v>
      </c>
    </row>
    <row r="190" spans="25:61" hidden="1">
      <c r="Y190" s="39" t="e">
        <f>VLOOKUP(X190,Spp!A:B,2,FALSE)</f>
        <v>#N/A</v>
      </c>
      <c r="Z190" s="40">
        <f t="shared" si="69"/>
        <v>0</v>
      </c>
      <c r="AU190" s="3" t="e">
        <f>VLOOKUP(Y190,Spp!B:C,2,FALSE)</f>
        <v>#N/A</v>
      </c>
      <c r="AV190" s="3" t="e">
        <f>VLOOKUP(Y190,Spp!B:D,3,FALSE)</f>
        <v>#N/A</v>
      </c>
      <c r="AW190" s="3" t="e">
        <f t="shared" si="70"/>
        <v>#N/A</v>
      </c>
      <c r="AX190" s="3" t="e">
        <f t="shared" si="71"/>
        <v>#N/A</v>
      </c>
      <c r="AY190" s="3" t="e">
        <f t="shared" si="72"/>
        <v>#N/A</v>
      </c>
      <c r="AZ190" s="3" t="e">
        <f t="shared" si="73"/>
        <v>#N/A</v>
      </c>
      <c r="BA190" s="3" t="e">
        <f t="shared" si="74"/>
        <v>#DIV/0!</v>
      </c>
      <c r="BB190" s="3" t="s">
        <v>285</v>
      </c>
      <c r="BC190" s="3" t="e">
        <f>VLOOKUP(Y190,Spp!B:H,7,FALSE)</f>
        <v>#N/A</v>
      </c>
      <c r="BD190" s="38" t="e">
        <f>VLOOKUP(Y190,GFQuimbayo!B:C,2,FALSE)</f>
        <v>#N/A</v>
      </c>
      <c r="BE190" s="38" t="e">
        <f>VLOOKUP(BD190,GFQuimbayo!E:F,2,FALSE)</f>
        <v>#N/A</v>
      </c>
      <c r="BF190" s="38" t="e">
        <f>VLOOKUP(BE190,Taxo!F:G,2,FALSE)</f>
        <v>#N/A</v>
      </c>
      <c r="BG190" s="38" t="e">
        <f>VLOOKUP(BF190,Taxo!G:H,2,FALSE)</f>
        <v>#N/A</v>
      </c>
      <c r="BH190" s="38" t="e">
        <f>VLOOKUP(BG190,Taxo!H:I,2,FALSE)</f>
        <v>#N/A</v>
      </c>
      <c r="BI190" s="3" t="e">
        <f>VLOOKUP(Y190,Spp!B:L,11,FALSE)</f>
        <v>#N/A</v>
      </c>
    </row>
    <row r="191" spans="25:61" hidden="1">
      <c r="Y191" s="39" t="e">
        <f>VLOOKUP(X191,Spp!A:B,2,FALSE)</f>
        <v>#N/A</v>
      </c>
      <c r="Z191" s="40">
        <f t="shared" si="69"/>
        <v>0</v>
      </c>
      <c r="AU191" s="3" t="e">
        <f>VLOOKUP(Y191,Spp!B:C,2,FALSE)</f>
        <v>#N/A</v>
      </c>
      <c r="AV191" s="3" t="e">
        <f>VLOOKUP(Y191,Spp!B:D,3,FALSE)</f>
        <v>#N/A</v>
      </c>
      <c r="AW191" s="3" t="e">
        <f t="shared" si="70"/>
        <v>#N/A</v>
      </c>
      <c r="AX191" s="3" t="e">
        <f t="shared" si="71"/>
        <v>#N/A</v>
      </c>
      <c r="AY191" s="3" t="e">
        <f t="shared" si="72"/>
        <v>#N/A</v>
      </c>
      <c r="AZ191" s="3" t="e">
        <f t="shared" si="73"/>
        <v>#N/A</v>
      </c>
      <c r="BA191" s="3" t="e">
        <f t="shared" si="74"/>
        <v>#DIV/0!</v>
      </c>
      <c r="BB191" s="3" t="s">
        <v>285</v>
      </c>
      <c r="BC191" s="3" t="e">
        <f>VLOOKUP(Y191,Spp!B:H,7,FALSE)</f>
        <v>#N/A</v>
      </c>
      <c r="BD191" s="38" t="e">
        <f>VLOOKUP(Y191,GFQuimbayo!B:C,2,FALSE)</f>
        <v>#N/A</v>
      </c>
      <c r="BE191" s="38" t="e">
        <f>VLOOKUP(BD191,GFQuimbayo!E:F,2,FALSE)</f>
        <v>#N/A</v>
      </c>
      <c r="BF191" s="38" t="e">
        <f>VLOOKUP(BE191,Taxo!F:G,2,FALSE)</f>
        <v>#N/A</v>
      </c>
      <c r="BG191" s="38" t="e">
        <f>VLOOKUP(BF191,Taxo!G:H,2,FALSE)</f>
        <v>#N/A</v>
      </c>
      <c r="BH191" s="38" t="e">
        <f>VLOOKUP(BG191,Taxo!H:I,2,FALSE)</f>
        <v>#N/A</v>
      </c>
      <c r="BI191" s="3" t="e">
        <f>VLOOKUP(Y191,Spp!B:L,11,FALSE)</f>
        <v>#N/A</v>
      </c>
    </row>
    <row r="192" spans="25:61" hidden="1">
      <c r="Y192" s="39" t="e">
        <f>VLOOKUP(X192,Spp!A:B,2,FALSE)</f>
        <v>#N/A</v>
      </c>
      <c r="Z192" s="40">
        <f t="shared" si="69"/>
        <v>0</v>
      </c>
      <c r="AU192" s="3" t="e">
        <f>VLOOKUP(Y192,Spp!B:C,2,FALSE)</f>
        <v>#N/A</v>
      </c>
      <c r="AV192" s="3" t="e">
        <f>VLOOKUP(Y192,Spp!B:D,3,FALSE)</f>
        <v>#N/A</v>
      </c>
      <c r="AW192" s="3" t="e">
        <f t="shared" si="70"/>
        <v>#N/A</v>
      </c>
      <c r="AX192" s="3" t="e">
        <f t="shared" si="71"/>
        <v>#N/A</v>
      </c>
      <c r="AY192" s="3" t="e">
        <f t="shared" si="72"/>
        <v>#N/A</v>
      </c>
      <c r="AZ192" s="3" t="e">
        <f t="shared" si="73"/>
        <v>#N/A</v>
      </c>
      <c r="BA192" s="3" t="e">
        <f t="shared" si="74"/>
        <v>#DIV/0!</v>
      </c>
      <c r="BB192" s="3" t="s">
        <v>285</v>
      </c>
      <c r="BC192" s="3" t="e">
        <f>VLOOKUP(Y192,Spp!B:H,7,FALSE)</f>
        <v>#N/A</v>
      </c>
      <c r="BD192" s="38" t="e">
        <f>VLOOKUP(Y192,GFQuimbayo!B:C,2,FALSE)</f>
        <v>#N/A</v>
      </c>
      <c r="BE192" s="38" t="e">
        <f>VLOOKUP(BD192,GFQuimbayo!E:F,2,FALSE)</f>
        <v>#N/A</v>
      </c>
      <c r="BF192" s="38" t="e">
        <f>VLOOKUP(BE192,Taxo!F:G,2,FALSE)</f>
        <v>#N/A</v>
      </c>
      <c r="BG192" s="38" t="e">
        <f>VLOOKUP(BF192,Taxo!G:H,2,FALSE)</f>
        <v>#N/A</v>
      </c>
      <c r="BH192" s="38" t="e">
        <f>VLOOKUP(BG192,Taxo!H:I,2,FALSE)</f>
        <v>#N/A</v>
      </c>
      <c r="BI192" s="3" t="e">
        <f>VLOOKUP(Y192,Spp!B:L,11,FALSE)</f>
        <v>#N/A</v>
      </c>
    </row>
    <row r="193" spans="25:61" hidden="1">
      <c r="Y193" s="39" t="e">
        <f>VLOOKUP(X193,Spp!A:B,2,FALSE)</f>
        <v>#N/A</v>
      </c>
      <c r="Z193" s="40">
        <f t="shared" si="69"/>
        <v>0</v>
      </c>
      <c r="AU193" s="3" t="e">
        <f>VLOOKUP(Y193,Spp!B:C,2,FALSE)</f>
        <v>#N/A</v>
      </c>
      <c r="AV193" s="3" t="e">
        <f>VLOOKUP(Y193,Spp!B:D,3,FALSE)</f>
        <v>#N/A</v>
      </c>
      <c r="AW193" s="3" t="e">
        <f t="shared" si="70"/>
        <v>#N/A</v>
      </c>
      <c r="AX193" s="3" t="e">
        <f t="shared" si="71"/>
        <v>#N/A</v>
      </c>
      <c r="AY193" s="3" t="e">
        <f t="shared" si="72"/>
        <v>#N/A</v>
      </c>
      <c r="AZ193" s="3" t="e">
        <f t="shared" si="73"/>
        <v>#N/A</v>
      </c>
      <c r="BA193" s="3" t="e">
        <f t="shared" si="74"/>
        <v>#DIV/0!</v>
      </c>
      <c r="BB193" s="3" t="s">
        <v>285</v>
      </c>
      <c r="BC193" s="3" t="e">
        <f>VLOOKUP(Y193,Spp!B:H,7,FALSE)</f>
        <v>#N/A</v>
      </c>
      <c r="BD193" s="38" t="e">
        <f>VLOOKUP(Y193,GFQuimbayo!B:C,2,FALSE)</f>
        <v>#N/A</v>
      </c>
      <c r="BE193" s="38" t="e">
        <f>VLOOKUP(BD193,GFQuimbayo!E:F,2,FALSE)</f>
        <v>#N/A</v>
      </c>
      <c r="BF193" s="38" t="e">
        <f>VLOOKUP(BE193,Taxo!F:G,2,FALSE)</f>
        <v>#N/A</v>
      </c>
      <c r="BG193" s="38" t="e">
        <f>VLOOKUP(BF193,Taxo!G:H,2,FALSE)</f>
        <v>#N/A</v>
      </c>
      <c r="BH193" s="38" t="e">
        <f>VLOOKUP(BG193,Taxo!H:I,2,FALSE)</f>
        <v>#N/A</v>
      </c>
      <c r="BI193" s="3" t="e">
        <f>VLOOKUP(Y193,Spp!B:L,11,FALSE)</f>
        <v>#N/A</v>
      </c>
    </row>
    <row r="194" spans="25:61" hidden="1">
      <c r="Y194" s="39" t="e">
        <f>VLOOKUP(X194,Spp!A:B,2,FALSE)</f>
        <v>#N/A</v>
      </c>
      <c r="Z194" s="40">
        <f t="shared" si="69"/>
        <v>0</v>
      </c>
      <c r="AU194" s="3" t="e">
        <f>VLOOKUP(Y194,Spp!B:C,2,FALSE)</f>
        <v>#N/A</v>
      </c>
      <c r="AV194" s="3" t="e">
        <f>VLOOKUP(Y194,Spp!B:D,3,FALSE)</f>
        <v>#N/A</v>
      </c>
      <c r="AW194" s="3" t="e">
        <f t="shared" si="70"/>
        <v>#N/A</v>
      </c>
      <c r="AX194" s="3" t="e">
        <f t="shared" si="71"/>
        <v>#N/A</v>
      </c>
      <c r="AY194" s="3" t="e">
        <f t="shared" si="72"/>
        <v>#N/A</v>
      </c>
      <c r="AZ194" s="3" t="e">
        <f t="shared" si="73"/>
        <v>#N/A</v>
      </c>
      <c r="BA194" s="3" t="e">
        <f t="shared" si="74"/>
        <v>#DIV/0!</v>
      </c>
      <c r="BB194" s="3" t="s">
        <v>285</v>
      </c>
      <c r="BC194" s="3" t="e">
        <f>VLOOKUP(Y194,Spp!B:H,7,FALSE)</f>
        <v>#N/A</v>
      </c>
      <c r="BD194" s="38" t="e">
        <f>VLOOKUP(Y194,GFQuimbayo!B:C,2,FALSE)</f>
        <v>#N/A</v>
      </c>
      <c r="BE194" s="38" t="e">
        <f>VLOOKUP(BD194,GFQuimbayo!E:F,2,FALSE)</f>
        <v>#N/A</v>
      </c>
      <c r="BF194" s="38" t="e">
        <f>VLOOKUP(BE194,Taxo!F:G,2,FALSE)</f>
        <v>#N/A</v>
      </c>
      <c r="BG194" s="38" t="e">
        <f>VLOOKUP(BF194,Taxo!G:H,2,FALSE)</f>
        <v>#N/A</v>
      </c>
      <c r="BH194" s="38" t="e">
        <f>VLOOKUP(BG194,Taxo!H:I,2,FALSE)</f>
        <v>#N/A</v>
      </c>
      <c r="BI194" s="3" t="e">
        <f>VLOOKUP(Y194,Spp!B:L,11,FALSE)</f>
        <v>#N/A</v>
      </c>
    </row>
    <row r="195" spans="25:61" hidden="1">
      <c r="Y195" s="39" t="e">
        <f>VLOOKUP(X195,Spp!A:B,2,FALSE)</f>
        <v>#N/A</v>
      </c>
      <c r="Z195" s="40">
        <f t="shared" si="69"/>
        <v>0</v>
      </c>
      <c r="AU195" s="3" t="e">
        <f>VLOOKUP(Y195,Spp!B:C,2,FALSE)</f>
        <v>#N/A</v>
      </c>
      <c r="AV195" s="3" t="e">
        <f>VLOOKUP(Y195,Spp!B:D,3,FALSE)</f>
        <v>#N/A</v>
      </c>
      <c r="AW195" s="3" t="e">
        <f t="shared" si="70"/>
        <v>#N/A</v>
      </c>
      <c r="AX195" s="3" t="e">
        <f t="shared" si="71"/>
        <v>#N/A</v>
      </c>
      <c r="AY195" s="3" t="e">
        <f t="shared" si="72"/>
        <v>#N/A</v>
      </c>
      <c r="AZ195" s="3" t="e">
        <f t="shared" si="73"/>
        <v>#N/A</v>
      </c>
      <c r="BA195" s="3" t="e">
        <f t="shared" si="74"/>
        <v>#DIV/0!</v>
      </c>
      <c r="BB195" s="3" t="s">
        <v>285</v>
      </c>
      <c r="BC195" s="3" t="e">
        <f>VLOOKUP(Y195,Spp!B:H,7,FALSE)</f>
        <v>#N/A</v>
      </c>
      <c r="BD195" s="38" t="e">
        <f>VLOOKUP(Y195,GFQuimbayo!B:C,2,FALSE)</f>
        <v>#N/A</v>
      </c>
      <c r="BE195" s="38" t="e">
        <f>VLOOKUP(BD195,GFQuimbayo!E:F,2,FALSE)</f>
        <v>#N/A</v>
      </c>
      <c r="BF195" s="38" t="e">
        <f>VLOOKUP(BE195,Taxo!F:G,2,FALSE)</f>
        <v>#N/A</v>
      </c>
      <c r="BG195" s="38" t="e">
        <f>VLOOKUP(BF195,Taxo!G:H,2,FALSE)</f>
        <v>#N/A</v>
      </c>
      <c r="BH195" s="38" t="e">
        <f>VLOOKUP(BG195,Taxo!H:I,2,FALSE)</f>
        <v>#N/A</v>
      </c>
      <c r="BI195" s="3" t="e">
        <f>VLOOKUP(Y195,Spp!B:L,11,FALSE)</f>
        <v>#N/A</v>
      </c>
    </row>
    <row r="196" spans="25:61" hidden="1">
      <c r="Y196" s="39" t="e">
        <f>VLOOKUP(X196,Spp!A:B,2,FALSE)</f>
        <v>#N/A</v>
      </c>
      <c r="Z196" s="40">
        <f t="shared" si="69"/>
        <v>0</v>
      </c>
      <c r="AU196" s="3" t="e">
        <f>VLOOKUP(Y196,Spp!B:C,2,FALSE)</f>
        <v>#N/A</v>
      </c>
      <c r="AV196" s="3" t="e">
        <f>VLOOKUP(Y196,Spp!B:D,3,FALSE)</f>
        <v>#N/A</v>
      </c>
      <c r="AW196" s="3" t="e">
        <f t="shared" si="70"/>
        <v>#N/A</v>
      </c>
      <c r="AX196" s="3" t="e">
        <f t="shared" si="71"/>
        <v>#N/A</v>
      </c>
      <c r="AY196" s="3" t="e">
        <f t="shared" si="72"/>
        <v>#N/A</v>
      </c>
      <c r="AZ196" s="3" t="e">
        <f t="shared" si="73"/>
        <v>#N/A</v>
      </c>
      <c r="BA196" s="3" t="e">
        <f t="shared" si="74"/>
        <v>#DIV/0!</v>
      </c>
      <c r="BB196" s="3" t="s">
        <v>285</v>
      </c>
      <c r="BC196" s="3" t="e">
        <f>VLOOKUP(Y196,Spp!B:H,7,FALSE)</f>
        <v>#N/A</v>
      </c>
      <c r="BD196" s="38" t="e">
        <f>VLOOKUP(Y196,GFQuimbayo!B:C,2,FALSE)</f>
        <v>#N/A</v>
      </c>
      <c r="BE196" s="38" t="e">
        <f>VLOOKUP(BD196,GFQuimbayo!E:F,2,FALSE)</f>
        <v>#N/A</v>
      </c>
      <c r="BF196" s="38" t="e">
        <f>VLOOKUP(BE196,Taxo!F:G,2,FALSE)</f>
        <v>#N/A</v>
      </c>
      <c r="BG196" s="38" t="e">
        <f>VLOOKUP(BF196,Taxo!G:H,2,FALSE)</f>
        <v>#N/A</v>
      </c>
      <c r="BH196" s="38" t="e">
        <f>VLOOKUP(BG196,Taxo!H:I,2,FALSE)</f>
        <v>#N/A</v>
      </c>
      <c r="BI196" s="3" t="e">
        <f>VLOOKUP(Y196,Spp!B:L,11,FALSE)</f>
        <v>#N/A</v>
      </c>
    </row>
    <row r="197" spans="25:61" hidden="1">
      <c r="Y197" s="39" t="e">
        <f>VLOOKUP(X197,Spp!A:B,2,FALSE)</f>
        <v>#N/A</v>
      </c>
      <c r="Z197" s="40">
        <f t="shared" si="69"/>
        <v>0</v>
      </c>
      <c r="AU197" s="3" t="e">
        <f>VLOOKUP(Y197,Spp!B:C,2,FALSE)</f>
        <v>#N/A</v>
      </c>
      <c r="AV197" s="3" t="e">
        <f>VLOOKUP(Y197,Spp!B:D,3,FALSE)</f>
        <v>#N/A</v>
      </c>
      <c r="AW197" s="3" t="e">
        <f t="shared" si="70"/>
        <v>#N/A</v>
      </c>
      <c r="AX197" s="3" t="e">
        <f t="shared" si="71"/>
        <v>#N/A</v>
      </c>
      <c r="AY197" s="3" t="e">
        <f t="shared" si="72"/>
        <v>#N/A</v>
      </c>
      <c r="AZ197" s="3" t="e">
        <f t="shared" si="73"/>
        <v>#N/A</v>
      </c>
      <c r="BA197" s="3" t="e">
        <f t="shared" si="74"/>
        <v>#DIV/0!</v>
      </c>
      <c r="BB197" s="3" t="s">
        <v>285</v>
      </c>
      <c r="BC197" s="3" t="e">
        <f>VLOOKUP(Y197,Spp!B:H,7,FALSE)</f>
        <v>#N/A</v>
      </c>
      <c r="BD197" s="38" t="e">
        <f>VLOOKUP(Y197,GFQuimbayo!B:C,2,FALSE)</f>
        <v>#N/A</v>
      </c>
      <c r="BE197" s="38" t="e">
        <f>VLOOKUP(BD197,GFQuimbayo!E:F,2,FALSE)</f>
        <v>#N/A</v>
      </c>
      <c r="BF197" s="38" t="e">
        <f>VLOOKUP(BE197,Taxo!F:G,2,FALSE)</f>
        <v>#N/A</v>
      </c>
      <c r="BG197" s="38" t="e">
        <f>VLOOKUP(BF197,Taxo!G:H,2,FALSE)</f>
        <v>#N/A</v>
      </c>
      <c r="BH197" s="38" t="e">
        <f>VLOOKUP(BG197,Taxo!H:I,2,FALSE)</f>
        <v>#N/A</v>
      </c>
      <c r="BI197" s="3" t="e">
        <f>VLOOKUP(Y197,Spp!B:L,11,FALSE)</f>
        <v>#N/A</v>
      </c>
    </row>
    <row r="198" spans="25:61" hidden="1">
      <c r="Y198" s="39" t="e">
        <f>VLOOKUP(X198,Spp!A:B,2,FALSE)</f>
        <v>#N/A</v>
      </c>
      <c r="Z198" s="40">
        <f t="shared" si="69"/>
        <v>0</v>
      </c>
      <c r="AU198" s="3" t="e">
        <f>VLOOKUP(Y198,Spp!B:C,2,FALSE)</f>
        <v>#N/A</v>
      </c>
      <c r="AV198" s="3" t="e">
        <f>VLOOKUP(Y198,Spp!B:D,3,FALSE)</f>
        <v>#N/A</v>
      </c>
      <c r="AW198" s="3" t="e">
        <f t="shared" si="70"/>
        <v>#N/A</v>
      </c>
      <c r="AX198" s="3" t="e">
        <f t="shared" si="71"/>
        <v>#N/A</v>
      </c>
      <c r="AY198" s="3" t="e">
        <f t="shared" si="72"/>
        <v>#N/A</v>
      </c>
      <c r="AZ198" s="3" t="e">
        <f t="shared" si="73"/>
        <v>#N/A</v>
      </c>
      <c r="BA198" s="3" t="e">
        <f t="shared" si="74"/>
        <v>#DIV/0!</v>
      </c>
      <c r="BB198" s="3" t="s">
        <v>285</v>
      </c>
      <c r="BC198" s="3" t="e">
        <f>VLOOKUP(Y198,Spp!B:H,7,FALSE)</f>
        <v>#N/A</v>
      </c>
      <c r="BD198" s="38" t="e">
        <f>VLOOKUP(Y198,GFQuimbayo!B:C,2,FALSE)</f>
        <v>#N/A</v>
      </c>
      <c r="BE198" s="38" t="e">
        <f>VLOOKUP(BD198,GFQuimbayo!E:F,2,FALSE)</f>
        <v>#N/A</v>
      </c>
      <c r="BF198" s="38" t="e">
        <f>VLOOKUP(BE198,Taxo!F:G,2,FALSE)</f>
        <v>#N/A</v>
      </c>
      <c r="BG198" s="38" t="e">
        <f>VLOOKUP(BF198,Taxo!G:H,2,FALSE)</f>
        <v>#N/A</v>
      </c>
      <c r="BH198" s="38" t="e">
        <f>VLOOKUP(BG198,Taxo!H:I,2,FALSE)</f>
        <v>#N/A</v>
      </c>
      <c r="BI198" s="3" t="e">
        <f>VLOOKUP(Y198,Spp!B:L,11,FALSE)</f>
        <v>#N/A</v>
      </c>
    </row>
    <row r="199" spans="25:61" hidden="1">
      <c r="Y199" s="39" t="e">
        <f>VLOOKUP(X199,Spp!A:B,2,FALSE)</f>
        <v>#N/A</v>
      </c>
      <c r="Z199" s="40">
        <f t="shared" si="69"/>
        <v>0</v>
      </c>
      <c r="AU199" s="3" t="e">
        <f>VLOOKUP(Y199,Spp!B:C,2,FALSE)</f>
        <v>#N/A</v>
      </c>
      <c r="AV199" s="3" t="e">
        <f>VLOOKUP(Y199,Spp!B:D,3,FALSE)</f>
        <v>#N/A</v>
      </c>
      <c r="AW199" s="3" t="e">
        <f t="shared" si="70"/>
        <v>#N/A</v>
      </c>
      <c r="AX199" s="3" t="e">
        <f t="shared" si="71"/>
        <v>#N/A</v>
      </c>
      <c r="AY199" s="3" t="e">
        <f t="shared" si="72"/>
        <v>#N/A</v>
      </c>
      <c r="AZ199" s="3" t="e">
        <f t="shared" si="73"/>
        <v>#N/A</v>
      </c>
      <c r="BA199" s="3" t="e">
        <f t="shared" si="74"/>
        <v>#DIV/0!</v>
      </c>
      <c r="BB199" s="3" t="s">
        <v>285</v>
      </c>
      <c r="BC199" s="3" t="e">
        <f>VLOOKUP(Y199,Spp!B:H,7,FALSE)</f>
        <v>#N/A</v>
      </c>
      <c r="BD199" s="38" t="e">
        <f>VLOOKUP(Y199,GFQuimbayo!B:C,2,FALSE)</f>
        <v>#N/A</v>
      </c>
      <c r="BE199" s="38" t="e">
        <f>VLOOKUP(BD199,GFQuimbayo!E:F,2,FALSE)</f>
        <v>#N/A</v>
      </c>
      <c r="BF199" s="38" t="e">
        <f>VLOOKUP(BE199,Taxo!F:G,2,FALSE)</f>
        <v>#N/A</v>
      </c>
      <c r="BG199" s="38" t="e">
        <f>VLOOKUP(BF199,Taxo!G:H,2,FALSE)</f>
        <v>#N/A</v>
      </c>
      <c r="BH199" s="38" t="e">
        <f>VLOOKUP(BG199,Taxo!H:I,2,FALSE)</f>
        <v>#N/A</v>
      </c>
      <c r="BI199" s="3" t="e">
        <f>VLOOKUP(Y199,Spp!B:L,11,FALSE)</f>
        <v>#N/A</v>
      </c>
    </row>
    <row r="200" spans="25:61" hidden="1">
      <c r="Y200" s="39" t="e">
        <f>VLOOKUP(X200,Spp!A:B,2,FALSE)</f>
        <v>#N/A</v>
      </c>
      <c r="Z200" s="40">
        <f t="shared" si="69"/>
        <v>0</v>
      </c>
      <c r="AU200" s="3" t="e">
        <f>VLOOKUP(Y200,Spp!B:C,2,FALSE)</f>
        <v>#N/A</v>
      </c>
      <c r="AV200" s="3" t="e">
        <f>VLOOKUP(Y200,Spp!B:D,3,FALSE)</f>
        <v>#N/A</v>
      </c>
      <c r="AW200" s="3" t="e">
        <f t="shared" si="70"/>
        <v>#N/A</v>
      </c>
      <c r="AX200" s="3" t="e">
        <f t="shared" si="71"/>
        <v>#N/A</v>
      </c>
      <c r="AY200" s="3" t="e">
        <f t="shared" si="72"/>
        <v>#N/A</v>
      </c>
      <c r="AZ200" s="3" t="e">
        <f t="shared" si="73"/>
        <v>#N/A</v>
      </c>
      <c r="BA200" s="3" t="e">
        <f t="shared" si="74"/>
        <v>#DIV/0!</v>
      </c>
      <c r="BB200" s="3" t="s">
        <v>285</v>
      </c>
      <c r="BC200" s="3" t="e">
        <f>VLOOKUP(Y200,Spp!B:H,7,FALSE)</f>
        <v>#N/A</v>
      </c>
      <c r="BD200" s="38" t="e">
        <f>VLOOKUP(Y200,GFQuimbayo!B:C,2,FALSE)</f>
        <v>#N/A</v>
      </c>
      <c r="BE200" s="38" t="e">
        <f>VLOOKUP(BD200,GFQuimbayo!E:F,2,FALSE)</f>
        <v>#N/A</v>
      </c>
      <c r="BF200" s="38" t="e">
        <f>VLOOKUP(BE200,Taxo!F:G,2,FALSE)</f>
        <v>#N/A</v>
      </c>
      <c r="BG200" s="38" t="e">
        <f>VLOOKUP(BF200,Taxo!G:H,2,FALSE)</f>
        <v>#N/A</v>
      </c>
      <c r="BH200" s="38" t="e">
        <f>VLOOKUP(BG200,Taxo!H:I,2,FALSE)</f>
        <v>#N/A</v>
      </c>
      <c r="BI200" s="3" t="e">
        <f>VLOOKUP(Y200,Spp!B:L,11,FALSE)</f>
        <v>#N/A</v>
      </c>
    </row>
    <row r="201" spans="25:61" hidden="1">
      <c r="Y201" s="39" t="e">
        <f>VLOOKUP(X201,Spp!A:B,2,FALSE)</f>
        <v>#N/A</v>
      </c>
      <c r="Z201" s="40">
        <f t="shared" si="69"/>
        <v>0</v>
      </c>
      <c r="AU201" s="3" t="e">
        <f>VLOOKUP(Y201,Spp!B:C,2,FALSE)</f>
        <v>#N/A</v>
      </c>
      <c r="AV201" s="3" t="e">
        <f>VLOOKUP(Y201,Spp!B:D,3,FALSE)</f>
        <v>#N/A</v>
      </c>
      <c r="AW201" s="3" t="e">
        <f t="shared" si="70"/>
        <v>#N/A</v>
      </c>
      <c r="AX201" s="3" t="e">
        <f t="shared" si="71"/>
        <v>#N/A</v>
      </c>
      <c r="AY201" s="3" t="e">
        <f t="shared" si="72"/>
        <v>#N/A</v>
      </c>
      <c r="AZ201" s="3" t="e">
        <f t="shared" si="73"/>
        <v>#N/A</v>
      </c>
      <c r="BA201" s="3" t="e">
        <f t="shared" si="74"/>
        <v>#DIV/0!</v>
      </c>
      <c r="BB201" s="3" t="s">
        <v>285</v>
      </c>
      <c r="BC201" s="3" t="e">
        <f>VLOOKUP(Y201,Spp!B:H,7,FALSE)</f>
        <v>#N/A</v>
      </c>
      <c r="BD201" s="38" t="e">
        <f>VLOOKUP(Y201,GFQuimbayo!B:C,2,FALSE)</f>
        <v>#N/A</v>
      </c>
      <c r="BE201" s="38" t="e">
        <f>VLOOKUP(BD201,GFQuimbayo!E:F,2,FALSE)</f>
        <v>#N/A</v>
      </c>
      <c r="BF201" s="38" t="e">
        <f>VLOOKUP(BE201,Taxo!F:G,2,FALSE)</f>
        <v>#N/A</v>
      </c>
      <c r="BG201" s="38" t="e">
        <f>VLOOKUP(BF201,Taxo!G:H,2,FALSE)</f>
        <v>#N/A</v>
      </c>
      <c r="BH201" s="38" t="e">
        <f>VLOOKUP(BG201,Taxo!H:I,2,FALSE)</f>
        <v>#N/A</v>
      </c>
      <c r="BI201" s="3" t="e">
        <f>VLOOKUP(Y201,Spp!B:L,11,FALSE)</f>
        <v>#N/A</v>
      </c>
    </row>
    <row r="202" spans="25:61" hidden="1">
      <c r="Y202" s="39" t="e">
        <f>VLOOKUP(X202,Spp!A:B,2,FALSE)</f>
        <v>#N/A</v>
      </c>
      <c r="Z202" s="40">
        <f t="shared" si="69"/>
        <v>0</v>
      </c>
      <c r="AU202" s="3" t="e">
        <f>VLOOKUP(Y202,Spp!B:C,2,FALSE)</f>
        <v>#N/A</v>
      </c>
      <c r="AV202" s="3" t="e">
        <f>VLOOKUP(Y202,Spp!B:D,3,FALSE)</f>
        <v>#N/A</v>
      </c>
      <c r="AW202" s="3" t="e">
        <f t="shared" si="70"/>
        <v>#N/A</v>
      </c>
      <c r="AX202" s="3" t="e">
        <f t="shared" si="71"/>
        <v>#N/A</v>
      </c>
      <c r="AY202" s="3" t="e">
        <f t="shared" si="72"/>
        <v>#N/A</v>
      </c>
      <c r="AZ202" s="3" t="e">
        <f t="shared" si="73"/>
        <v>#N/A</v>
      </c>
      <c r="BA202" s="3" t="e">
        <f t="shared" si="74"/>
        <v>#DIV/0!</v>
      </c>
      <c r="BB202" s="3" t="s">
        <v>285</v>
      </c>
      <c r="BC202" s="3" t="e">
        <f>VLOOKUP(Y202,Spp!B:H,7,FALSE)</f>
        <v>#N/A</v>
      </c>
      <c r="BD202" s="38" t="e">
        <f>VLOOKUP(Y202,GFQuimbayo!B:C,2,FALSE)</f>
        <v>#N/A</v>
      </c>
      <c r="BE202" s="38" t="e">
        <f>VLOOKUP(BD202,GFQuimbayo!E:F,2,FALSE)</f>
        <v>#N/A</v>
      </c>
      <c r="BF202" s="38" t="e">
        <f>VLOOKUP(BE202,Taxo!F:G,2,FALSE)</f>
        <v>#N/A</v>
      </c>
      <c r="BG202" s="38" t="e">
        <f>VLOOKUP(BF202,Taxo!G:H,2,FALSE)</f>
        <v>#N/A</v>
      </c>
      <c r="BH202" s="38" t="e">
        <f>VLOOKUP(BG202,Taxo!H:I,2,FALSE)</f>
        <v>#N/A</v>
      </c>
      <c r="BI202" s="3" t="e">
        <f>VLOOKUP(Y202,Spp!B:L,11,FALSE)</f>
        <v>#N/A</v>
      </c>
    </row>
    <row r="203" spans="25:61" hidden="1">
      <c r="Y203" s="39" t="e">
        <f>VLOOKUP(X203,Spp!A:B,2,FALSE)</f>
        <v>#N/A</v>
      </c>
      <c r="Z203" s="40">
        <f t="shared" si="69"/>
        <v>0</v>
      </c>
      <c r="AU203" s="3" t="e">
        <f>VLOOKUP(Y203,Spp!B:C,2,FALSE)</f>
        <v>#N/A</v>
      </c>
      <c r="AV203" s="3" t="e">
        <f>VLOOKUP(Y203,Spp!B:D,3,FALSE)</f>
        <v>#N/A</v>
      </c>
      <c r="AW203" s="3" t="e">
        <f t="shared" si="70"/>
        <v>#N/A</v>
      </c>
      <c r="AX203" s="3" t="e">
        <f t="shared" si="71"/>
        <v>#N/A</v>
      </c>
      <c r="AY203" s="3" t="e">
        <f t="shared" si="72"/>
        <v>#N/A</v>
      </c>
      <c r="AZ203" s="3" t="e">
        <f t="shared" si="73"/>
        <v>#N/A</v>
      </c>
      <c r="BA203" s="3" t="e">
        <f t="shared" si="74"/>
        <v>#DIV/0!</v>
      </c>
      <c r="BB203" s="3" t="s">
        <v>285</v>
      </c>
      <c r="BC203" s="3" t="e">
        <f>VLOOKUP(Y203,Spp!B:H,7,FALSE)</f>
        <v>#N/A</v>
      </c>
      <c r="BD203" s="38" t="e">
        <f>VLOOKUP(Y203,GFQuimbayo!B:C,2,FALSE)</f>
        <v>#N/A</v>
      </c>
      <c r="BE203" s="38" t="e">
        <f>VLOOKUP(BD203,GFQuimbayo!E:F,2,FALSE)</f>
        <v>#N/A</v>
      </c>
      <c r="BF203" s="38" t="e">
        <f>VLOOKUP(BE203,Taxo!F:G,2,FALSE)</f>
        <v>#N/A</v>
      </c>
      <c r="BG203" s="38" t="e">
        <f>VLOOKUP(BF203,Taxo!G:H,2,FALSE)</f>
        <v>#N/A</v>
      </c>
      <c r="BH203" s="38" t="e">
        <f>VLOOKUP(BG203,Taxo!H:I,2,FALSE)</f>
        <v>#N/A</v>
      </c>
      <c r="BI203" s="3" t="e">
        <f>VLOOKUP(Y203,Spp!B:L,11,FALSE)</f>
        <v>#N/A</v>
      </c>
    </row>
    <row r="204" spans="25:61" hidden="1">
      <c r="Y204" s="39" t="e">
        <f>VLOOKUP(X204,Spp!A:B,2,FALSE)</f>
        <v>#N/A</v>
      </c>
      <c r="Z204" s="40">
        <f t="shared" si="69"/>
        <v>0</v>
      </c>
      <c r="AU204" s="3" t="e">
        <f>VLOOKUP(Y204,Spp!B:C,2,FALSE)</f>
        <v>#N/A</v>
      </c>
      <c r="AV204" s="3" t="e">
        <f>VLOOKUP(Y204,Spp!B:D,3,FALSE)</f>
        <v>#N/A</v>
      </c>
      <c r="AW204" s="3" t="e">
        <f t="shared" si="70"/>
        <v>#N/A</v>
      </c>
      <c r="AX204" s="3" t="e">
        <f t="shared" si="71"/>
        <v>#N/A</v>
      </c>
      <c r="AY204" s="3" t="e">
        <f t="shared" si="72"/>
        <v>#N/A</v>
      </c>
      <c r="AZ204" s="3" t="e">
        <f t="shared" si="73"/>
        <v>#N/A</v>
      </c>
      <c r="BA204" s="3" t="e">
        <f t="shared" si="74"/>
        <v>#DIV/0!</v>
      </c>
      <c r="BB204" s="3" t="s">
        <v>285</v>
      </c>
      <c r="BC204" s="3" t="e">
        <f>VLOOKUP(Y204,Spp!B:H,7,FALSE)</f>
        <v>#N/A</v>
      </c>
      <c r="BD204" s="38" t="e">
        <f>VLOOKUP(Y204,GFQuimbayo!B:C,2,FALSE)</f>
        <v>#N/A</v>
      </c>
      <c r="BE204" s="38" t="e">
        <f>VLOOKUP(BD204,GFQuimbayo!E:F,2,FALSE)</f>
        <v>#N/A</v>
      </c>
      <c r="BF204" s="38" t="e">
        <f>VLOOKUP(BE204,Taxo!F:G,2,FALSE)</f>
        <v>#N/A</v>
      </c>
      <c r="BG204" s="38" t="e">
        <f>VLOOKUP(BF204,Taxo!G:H,2,FALSE)</f>
        <v>#N/A</v>
      </c>
      <c r="BH204" s="38" t="e">
        <f>VLOOKUP(BG204,Taxo!H:I,2,FALSE)</f>
        <v>#N/A</v>
      </c>
      <c r="BI204" s="3" t="e">
        <f>VLOOKUP(Y204,Spp!B:L,11,FALSE)</f>
        <v>#N/A</v>
      </c>
    </row>
    <row r="205" spans="25:61" hidden="1">
      <c r="Y205" s="39" t="e">
        <f>VLOOKUP(X205,Spp!A:B,2,FALSE)</f>
        <v>#N/A</v>
      </c>
      <c r="Z205" s="40">
        <f t="shared" si="69"/>
        <v>0</v>
      </c>
      <c r="AU205" s="3" t="e">
        <f>VLOOKUP(Y205,Spp!B:C,2,FALSE)</f>
        <v>#N/A</v>
      </c>
      <c r="AV205" s="3" t="e">
        <f>VLOOKUP(Y205,Spp!B:D,3,FALSE)</f>
        <v>#N/A</v>
      </c>
      <c r="AW205" s="3" t="e">
        <f t="shared" si="70"/>
        <v>#N/A</v>
      </c>
      <c r="AX205" s="3" t="e">
        <f t="shared" si="71"/>
        <v>#N/A</v>
      </c>
      <c r="AY205" s="3" t="e">
        <f t="shared" si="72"/>
        <v>#N/A</v>
      </c>
      <c r="AZ205" s="3" t="e">
        <f t="shared" si="73"/>
        <v>#N/A</v>
      </c>
      <c r="BA205" s="3" t="e">
        <f t="shared" si="74"/>
        <v>#DIV/0!</v>
      </c>
      <c r="BB205" s="3" t="s">
        <v>285</v>
      </c>
      <c r="BC205" s="3" t="e">
        <f>VLOOKUP(Y205,Spp!B:H,7,FALSE)</f>
        <v>#N/A</v>
      </c>
      <c r="BD205" s="38" t="e">
        <f>VLOOKUP(Y205,GFQuimbayo!B:C,2,FALSE)</f>
        <v>#N/A</v>
      </c>
      <c r="BE205" s="38" t="e">
        <f>VLOOKUP(BD205,GFQuimbayo!E:F,2,FALSE)</f>
        <v>#N/A</v>
      </c>
      <c r="BF205" s="38" t="e">
        <f>VLOOKUP(BE205,Taxo!F:G,2,FALSE)</f>
        <v>#N/A</v>
      </c>
      <c r="BG205" s="38" t="e">
        <f>VLOOKUP(BF205,Taxo!G:H,2,FALSE)</f>
        <v>#N/A</v>
      </c>
      <c r="BH205" s="38" t="e">
        <f>VLOOKUP(BG205,Taxo!H:I,2,FALSE)</f>
        <v>#N/A</v>
      </c>
      <c r="BI205" s="3" t="e">
        <f>VLOOKUP(Y205,Spp!B:L,11,FALSE)</f>
        <v>#N/A</v>
      </c>
    </row>
    <row r="206" spans="25:61" hidden="1">
      <c r="Y206" s="39" t="e">
        <f>VLOOKUP(X206,Spp!A:B,2,FALSE)</f>
        <v>#N/A</v>
      </c>
      <c r="Z206" s="40">
        <f t="shared" si="69"/>
        <v>0</v>
      </c>
      <c r="AU206" s="3" t="e">
        <f>VLOOKUP(Y206,Spp!B:C,2,FALSE)</f>
        <v>#N/A</v>
      </c>
      <c r="AV206" s="3" t="e">
        <f>VLOOKUP(Y206,Spp!B:D,3,FALSE)</f>
        <v>#N/A</v>
      </c>
      <c r="AW206" s="3" t="e">
        <f t="shared" si="70"/>
        <v>#N/A</v>
      </c>
      <c r="AX206" s="3" t="e">
        <f t="shared" si="71"/>
        <v>#N/A</v>
      </c>
      <c r="AY206" s="3" t="e">
        <f t="shared" si="72"/>
        <v>#N/A</v>
      </c>
      <c r="AZ206" s="3" t="e">
        <f t="shared" si="73"/>
        <v>#N/A</v>
      </c>
      <c r="BA206" s="3" t="e">
        <f t="shared" si="74"/>
        <v>#DIV/0!</v>
      </c>
      <c r="BB206" s="3" t="s">
        <v>285</v>
      </c>
      <c r="BC206" s="3" t="e">
        <f>VLOOKUP(Y206,Spp!B:H,7,FALSE)</f>
        <v>#N/A</v>
      </c>
      <c r="BD206" s="38" t="e">
        <f>VLOOKUP(Y206,GFQuimbayo!B:C,2,FALSE)</f>
        <v>#N/A</v>
      </c>
      <c r="BE206" s="38" t="e">
        <f>VLOOKUP(BD206,GFQuimbayo!E:F,2,FALSE)</f>
        <v>#N/A</v>
      </c>
      <c r="BF206" s="38" t="e">
        <f>VLOOKUP(BE206,Taxo!F:G,2,FALSE)</f>
        <v>#N/A</v>
      </c>
      <c r="BG206" s="38" t="e">
        <f>VLOOKUP(BF206,Taxo!G:H,2,FALSE)</f>
        <v>#N/A</v>
      </c>
      <c r="BH206" s="38" t="e">
        <f>VLOOKUP(BG206,Taxo!H:I,2,FALSE)</f>
        <v>#N/A</v>
      </c>
      <c r="BI206" s="3" t="e">
        <f>VLOOKUP(Y206,Spp!B:L,11,FALSE)</f>
        <v>#N/A</v>
      </c>
    </row>
    <row r="207" spans="25:61" hidden="1">
      <c r="Y207" s="39" t="e">
        <f>VLOOKUP(X207,Spp!A:B,2,FALSE)</f>
        <v>#N/A</v>
      </c>
      <c r="Z207" s="40">
        <f t="shared" si="69"/>
        <v>0</v>
      </c>
      <c r="AU207" s="3" t="e">
        <f>VLOOKUP(Y207,Spp!B:C,2,FALSE)</f>
        <v>#N/A</v>
      </c>
      <c r="AV207" s="3" t="e">
        <f>VLOOKUP(Y207,Spp!B:D,3,FALSE)</f>
        <v>#N/A</v>
      </c>
      <c r="AW207" s="3" t="e">
        <f t="shared" si="70"/>
        <v>#N/A</v>
      </c>
      <c r="AX207" s="3" t="e">
        <f t="shared" si="71"/>
        <v>#N/A</v>
      </c>
      <c r="AY207" s="3" t="e">
        <f t="shared" si="72"/>
        <v>#N/A</v>
      </c>
      <c r="AZ207" s="3" t="e">
        <f t="shared" si="73"/>
        <v>#N/A</v>
      </c>
      <c r="BA207" s="3" t="e">
        <f t="shared" si="74"/>
        <v>#DIV/0!</v>
      </c>
      <c r="BB207" s="3" t="s">
        <v>285</v>
      </c>
      <c r="BC207" s="3" t="e">
        <f>VLOOKUP(Y207,Spp!B:H,7,FALSE)</f>
        <v>#N/A</v>
      </c>
      <c r="BD207" s="38" t="e">
        <f>VLOOKUP(Y207,GFQuimbayo!B:C,2,FALSE)</f>
        <v>#N/A</v>
      </c>
      <c r="BE207" s="38" t="e">
        <f>VLOOKUP(BD207,GFQuimbayo!E:F,2,FALSE)</f>
        <v>#N/A</v>
      </c>
      <c r="BF207" s="38" t="e">
        <f>VLOOKUP(BE207,Taxo!F:G,2,FALSE)</f>
        <v>#N/A</v>
      </c>
      <c r="BG207" s="38" t="e">
        <f>VLOOKUP(BF207,Taxo!G:H,2,FALSE)</f>
        <v>#N/A</v>
      </c>
      <c r="BH207" s="38" t="e">
        <f>VLOOKUP(BG207,Taxo!H:I,2,FALSE)</f>
        <v>#N/A</v>
      </c>
      <c r="BI207" s="3" t="e">
        <f>VLOOKUP(Y207,Spp!B:L,11,FALSE)</f>
        <v>#N/A</v>
      </c>
    </row>
    <row r="208" spans="25:61" hidden="1">
      <c r="Y208" s="39" t="e">
        <f>VLOOKUP(X208,Spp!A:B,2,FALSE)</f>
        <v>#N/A</v>
      </c>
      <c r="Z208" s="40">
        <f t="shared" si="69"/>
        <v>0</v>
      </c>
      <c r="AU208" s="3" t="e">
        <f>VLOOKUP(Y208,Spp!B:C,2,FALSE)</f>
        <v>#N/A</v>
      </c>
      <c r="AV208" s="3" t="e">
        <f>VLOOKUP(Y208,Spp!B:D,3,FALSE)</f>
        <v>#N/A</v>
      </c>
      <c r="AW208" s="3" t="e">
        <f t="shared" si="70"/>
        <v>#N/A</v>
      </c>
      <c r="AX208" s="3" t="e">
        <f t="shared" si="71"/>
        <v>#N/A</v>
      </c>
      <c r="AY208" s="3" t="e">
        <f t="shared" si="72"/>
        <v>#N/A</v>
      </c>
      <c r="AZ208" s="3" t="e">
        <f t="shared" si="73"/>
        <v>#N/A</v>
      </c>
      <c r="BA208" s="3" t="e">
        <f t="shared" si="74"/>
        <v>#DIV/0!</v>
      </c>
      <c r="BB208" s="3" t="s">
        <v>285</v>
      </c>
      <c r="BC208" s="3" t="e">
        <f>VLOOKUP(Y208,Spp!B:H,7,FALSE)</f>
        <v>#N/A</v>
      </c>
      <c r="BD208" s="38" t="e">
        <f>VLOOKUP(Y208,GFQuimbayo!B:C,2,FALSE)</f>
        <v>#N/A</v>
      </c>
      <c r="BE208" s="38" t="e">
        <f>VLOOKUP(BD208,GFQuimbayo!E:F,2,FALSE)</f>
        <v>#N/A</v>
      </c>
      <c r="BF208" s="38" t="e">
        <f>VLOOKUP(BE208,Taxo!F:G,2,FALSE)</f>
        <v>#N/A</v>
      </c>
      <c r="BG208" s="38" t="e">
        <f>VLOOKUP(BF208,Taxo!G:H,2,FALSE)</f>
        <v>#N/A</v>
      </c>
      <c r="BH208" s="38" t="e">
        <f>VLOOKUP(BG208,Taxo!H:I,2,FALSE)</f>
        <v>#N/A</v>
      </c>
      <c r="BI208" s="3" t="e">
        <f>VLOOKUP(Y208,Spp!B:L,11,FALSE)</f>
        <v>#N/A</v>
      </c>
    </row>
    <row r="209" spans="25:61" hidden="1">
      <c r="Y209" s="39" t="e">
        <f>VLOOKUP(X209,Spp!A:B,2,FALSE)</f>
        <v>#N/A</v>
      </c>
      <c r="Z209" s="40">
        <f t="shared" si="69"/>
        <v>0</v>
      </c>
      <c r="AU209" s="3" t="e">
        <f>VLOOKUP(Y209,Spp!B:C,2,FALSE)</f>
        <v>#N/A</v>
      </c>
      <c r="AV209" s="3" t="e">
        <f>VLOOKUP(Y209,Spp!B:D,3,FALSE)</f>
        <v>#N/A</v>
      </c>
      <c r="AW209" s="3" t="e">
        <f t="shared" si="70"/>
        <v>#N/A</v>
      </c>
      <c r="AX209" s="3" t="e">
        <f t="shared" si="71"/>
        <v>#N/A</v>
      </c>
      <c r="AY209" s="3" t="e">
        <f t="shared" si="72"/>
        <v>#N/A</v>
      </c>
      <c r="AZ209" s="3" t="e">
        <f t="shared" si="73"/>
        <v>#N/A</v>
      </c>
      <c r="BA209" s="3" t="e">
        <f t="shared" si="74"/>
        <v>#DIV/0!</v>
      </c>
      <c r="BB209" s="3" t="s">
        <v>285</v>
      </c>
      <c r="BC209" s="3" t="e">
        <f>VLOOKUP(Y209,Spp!B:H,7,FALSE)</f>
        <v>#N/A</v>
      </c>
      <c r="BD209" s="38" t="e">
        <f>VLOOKUP(Y209,GFQuimbayo!B:C,2,FALSE)</f>
        <v>#N/A</v>
      </c>
      <c r="BE209" s="38" t="e">
        <f>VLOOKUP(BD209,GFQuimbayo!E:F,2,FALSE)</f>
        <v>#N/A</v>
      </c>
      <c r="BF209" s="38" t="e">
        <f>VLOOKUP(BE209,Taxo!F:G,2,FALSE)</f>
        <v>#N/A</v>
      </c>
      <c r="BG209" s="38" t="e">
        <f>VLOOKUP(BF209,Taxo!G:H,2,FALSE)</f>
        <v>#N/A</v>
      </c>
      <c r="BH209" s="38" t="e">
        <f>VLOOKUP(BG209,Taxo!H:I,2,FALSE)</f>
        <v>#N/A</v>
      </c>
      <c r="BI209" s="3" t="e">
        <f>VLOOKUP(Y209,Spp!B:L,11,FALSE)</f>
        <v>#N/A</v>
      </c>
    </row>
  </sheetData>
  <autoFilter ref="A2:BI209">
    <filterColumn colId="2">
      <filters>
        <filter val="Manuelita Coral Garden"/>
      </filters>
    </filterColumn>
  </autoFilter>
  <sortState ref="A3:BI13">
    <sortCondition ref="N3:N13"/>
    <sortCondition ref="M3:M13"/>
    <sortCondition ref="C3:C13"/>
    <sortCondition ref="H3:H13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Spp</vt:lpstr>
      <vt:lpstr>Taxo</vt:lpstr>
      <vt:lpstr>GFQuimbayo</vt:lpstr>
      <vt:lpstr>Sitios</vt:lpstr>
      <vt:lpstr>Metadata</vt:lpstr>
      <vt:lpstr>Peces_datos campo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2021-06-02T16:44:39Z</dcterms:modified>
</cp:coreProperties>
</file>