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a42febf6aba6b/Desktop/Progetto THETA/6. FINITAAA/"/>
    </mc:Choice>
  </mc:AlternateContent>
  <xr:revisionPtr revIDLastSave="44" documentId="8_{6CDA0350-6291-4A95-A7F2-36EFE6ED2DC5}" xr6:coauthVersionLast="47" xr6:coauthVersionMax="47" xr10:uidLastSave="{B8D6B651-BBA3-4E7A-ABE1-D4A833B023C7}"/>
  <bookViews>
    <workbookView xWindow="28680" yWindow="-120" windowWidth="29040" windowHeight="15840" xr2:uid="{4DF73EAD-71B6-42E2-AB99-18981428079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3" i="1" l="1"/>
  <c r="T10" i="1"/>
  <c r="T6" i="1"/>
  <c r="T7" i="1"/>
  <c r="T8" i="1"/>
  <c r="T4" i="1"/>
  <c r="T17" i="1"/>
  <c r="T19" i="1"/>
  <c r="T16" i="1"/>
  <c r="T15" i="1"/>
  <c r="T24" i="1"/>
  <c r="T25" i="1"/>
  <c r="T22" i="1"/>
  <c r="T13" i="1"/>
  <c r="T14" i="1"/>
  <c r="T18" i="1"/>
  <c r="T5" i="1"/>
  <c r="T9" i="1"/>
  <c r="T11" i="1"/>
  <c r="T12" i="1"/>
  <c r="T3" i="1"/>
  <c r="T20" i="1" l="1"/>
  <c r="T26" i="1"/>
  <c r="T27" i="1" l="1"/>
</calcChain>
</file>

<file path=xl/sharedStrings.xml><?xml version="1.0" encoding="utf-8"?>
<sst xmlns="http://schemas.openxmlformats.org/spreadsheetml/2006/main" count="36" uniqueCount="31">
  <si>
    <t xml:space="preserve">preventivo acquisto </t>
  </si>
  <si>
    <t>MATERIALE</t>
  </si>
  <si>
    <t>IVA</t>
  </si>
  <si>
    <t>MANODOPERA</t>
  </si>
  <si>
    <t>Switch 24 porte (ai piani)</t>
  </si>
  <si>
    <t>Router 8 porte</t>
  </si>
  <si>
    <t>Q.TA'</t>
  </si>
  <si>
    <t>TOTALE</t>
  </si>
  <si>
    <t>PREZZO UNITARIO</t>
  </si>
  <si>
    <t>IMPORTO</t>
  </si>
  <si>
    <t>Switch 8 porte (in DMZ)</t>
  </si>
  <si>
    <t>NAS</t>
  </si>
  <si>
    <t>WEB Server</t>
  </si>
  <si>
    <t>GRAN TOTALE</t>
  </si>
  <si>
    <t>Rack (ai piani)</t>
  </si>
  <si>
    <t>IDS</t>
  </si>
  <si>
    <t>IPS</t>
  </si>
  <si>
    <r>
      <t xml:space="preserve">Licenze varie + aggiornamenti + assistenza on-site </t>
    </r>
    <r>
      <rPr>
        <b/>
        <sz val="11"/>
        <rFont val="Calibri"/>
        <family val="2"/>
        <scheme val="minor"/>
      </rPr>
      <t>(costo annuo)</t>
    </r>
  </si>
  <si>
    <t>PREVENTIVO THETA</t>
  </si>
  <si>
    <t>Firewall perimetrale [HW]</t>
  </si>
  <si>
    <t>Firewall SW su Router Centrale</t>
  </si>
  <si>
    <t>Presa di rete da incasso a parete</t>
  </si>
  <si>
    <t>Patch panel 24 porte (ai piani)</t>
  </si>
  <si>
    <t>Cavo di rete cat.8 (bobine da 100mt per coprire 2km di cablaggi)</t>
  </si>
  <si>
    <t>Cavo di rete cat.8 per patching</t>
  </si>
  <si>
    <t>Rack (DMZ)</t>
  </si>
  <si>
    <t>UPS (40kVA)</t>
  </si>
  <si>
    <t>Team Cyber Security (4 persone)</t>
  </si>
  <si>
    <t>Sistemisti di rete (4 persone) - 3gg</t>
  </si>
  <si>
    <t>Elettricisti (14 persone) - 5gg</t>
  </si>
  <si>
    <t>Progetto (8 persone) - 5gg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</si>
</sst>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9" fontId="0" fillId="0" borderId="1" xfId="0" applyNumberFormat="1" applyBorder="1"/>
    <xf numFmtId="164" fontId="1" fillId="3" borderId="1" xfId="0" applyNumberFormat="1" applyFont="1" applyFill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164" fontId="2" fillId="0" borderId="1" xfId="0" applyNumberFormat="1" applyFont="1" applyBorder="1"/>
    <xf numFmtId="0" fontId="1" fillId="3" borderId="7" xfId="0" applyFont="1" applyFill="1" applyBorder="1" applyAlignment="1">
      <alignment horizontal="center"/>
    </xf>
    <xf numFmtId="164" fontId="1" fillId="3" borderId="8" xfId="0" applyNumberFormat="1" applyFont="1" applyFill="1" applyBorder="1" applyAlignment="1">
      <alignment horizontal="center"/>
    </xf>
    <xf numFmtId="0" fontId="0" fillId="0" borderId="7" xfId="0" applyBorder="1"/>
    <xf numFmtId="164" fontId="0" fillId="0" borderId="8" xfId="0" applyNumberFormat="1" applyBorder="1"/>
    <xf numFmtId="0" fontId="2" fillId="5" borderId="7" xfId="0" applyFont="1" applyFill="1" applyBorder="1"/>
    <xf numFmtId="0" fontId="2" fillId="5" borderId="1" xfId="0" applyFont="1" applyFill="1" applyBorder="1"/>
    <xf numFmtId="164" fontId="2" fillId="5" borderId="1" xfId="0" applyNumberFormat="1" applyFont="1" applyFill="1" applyBorder="1"/>
    <xf numFmtId="9" fontId="2" fillId="5" borderId="1" xfId="0" applyNumberFormat="1" applyFont="1" applyFill="1" applyBorder="1"/>
    <xf numFmtId="164" fontId="2" fillId="5" borderId="8" xfId="0" applyNumberFormat="1" applyFont="1" applyFill="1" applyBorder="1"/>
    <xf numFmtId="164" fontId="1" fillId="4" borderId="8" xfId="0" applyNumberFormat="1" applyFont="1" applyFill="1" applyBorder="1"/>
    <xf numFmtId="164" fontId="1" fillId="4" borderId="10" xfId="0" applyNumberFormat="1" applyFont="1" applyFill="1" applyBorder="1"/>
    <xf numFmtId="0" fontId="6" fillId="0" borderId="7" xfId="1" applyBorder="1"/>
    <xf numFmtId="0" fontId="6" fillId="0" borderId="0" xfId="1" applyFill="1"/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6" borderId="11" xfId="0" applyFont="1" applyFill="1" applyBorder="1" applyAlignment="1">
      <alignment horizontal="left"/>
    </xf>
    <xf numFmtId="0" fontId="1" fillId="6" borderId="12" xfId="0" applyFont="1" applyFill="1" applyBorder="1" applyAlignment="1">
      <alignment horizontal="left"/>
    </xf>
    <xf numFmtId="0" fontId="1" fillId="6" borderId="13" xfId="0" applyFont="1" applyFill="1" applyBorder="1" applyAlignment="1">
      <alignment horizontal="left"/>
    </xf>
    <xf numFmtId="0" fontId="1" fillId="6" borderId="14" xfId="0" applyFont="1" applyFill="1" applyBorder="1" applyAlignment="1">
      <alignment horizontal="left"/>
    </xf>
    <xf numFmtId="0" fontId="1" fillId="6" borderId="15" xfId="0" applyFont="1" applyFill="1" applyBorder="1" applyAlignment="1">
      <alignment horizontal="left"/>
    </xf>
    <xf numFmtId="0" fontId="1" fillId="6" borderId="16" xfId="0" applyFont="1" applyFill="1" applyBorder="1" applyAlignment="1">
      <alignment horizontal="left"/>
    </xf>
    <xf numFmtId="164" fontId="4" fillId="6" borderId="10" xfId="0" applyNumberFormat="1" applyFont="1" applyFill="1" applyBorder="1" applyAlignment="1">
      <alignment horizontal="right"/>
    </xf>
    <xf numFmtId="164" fontId="4" fillId="6" borderId="17" xfId="0" applyNumberFormat="1" applyFont="1" applyFill="1" applyBorder="1" applyAlignment="1">
      <alignment horizontal="right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t/Cisco-Intrusion-Detection-Services-controller/dp/B0000ARS46" TargetMode="External"/><Relationship Id="rId13" Type="http://schemas.openxmlformats.org/officeDocument/2006/relationships/hyperlink" Target="https://www.tonitrus.com/it/networking/cisco/router/cisco-1100-isr-router/10237728-003-cisco-c1111x-8p-c1111x-8p-wan-ethernet-gigabit-ethernet-grigio/?number=10237728-003&amp;gad_source=1&amp;gclid=Cj0KCQiAwtu9BhC8ARIsAI9JHamD8RWiOwDPeEstqBeLvmMKije0jBH2nPIhw2TmeuBHZZNtZiGiQOQaAuQFEALw_wcB" TargetMode="External"/><Relationship Id="rId3" Type="http://schemas.openxmlformats.org/officeDocument/2006/relationships/hyperlink" Target="https://www.amazon.it/hb-digital-Set-Keystone-collegamento-installazione/dp/B0BLC5D5LV/ref=sr_1_27?__mk_it_IT=%C3%85M%C3%85%C5%BD%C3%95%C3%91&amp;crid=3MTWRP35GGESN&amp;dib=eyJ2IjoiMSJ9.aCz6IrXgbA8uHXbh_a-A2eqekUkxkwpXZxFXc8Td6NSpjNOQdJuUgoT9En5ik_kazPlG1XnfwEDsTYOJRd19czwzIiRMtUbCW29T_h73q1yl20rRMWA38m3nUV3wEKnhqYAQYiq3xzwjVmNiFJQe92Y7e42S41SGnqDTXKBOYwplIQFnkmkl93pvqsPC5DgJZPpEKGYQ-kafJCCJBdgeqmmlqWxBUo9WDJQx5Lgza0lv2ecCnkMcoEHvrk0KdAlsuwCb05ajphynq6w9zRwxPh0N3vTpj5gwiM0bs2sc_8TY3z9Xg5huB7YplfuRVBhlQQMbsadH21PgSzvTDR9rNtEP5OStke6GDxEXixSfQC8.C9x07NJatEyozI5c3zINSrZR_zKhZW8u58U0-IHpXPs&amp;dib_tag=se&amp;keywords=plug+rj45+cat+8+femmina&amp;qid=1740042953&amp;s=industrial&amp;sprefix=plug+rj45+cat+8+femmina%2Cindustrial%2C94&amp;sr=1-27" TargetMode="External"/><Relationship Id="rId7" Type="http://schemas.openxmlformats.org/officeDocument/2006/relationships/hyperlink" Target="https://www.networkhardwares.com/it-it/products/apc-ar3140-apc-netshelter-sx-42u-750mmwx1070mm-d-ntwk-encl-w-sides-cust-pays-frt-ar3140?variant=41642458546381&amp;gad_source=1&amp;gclid=Cj0KCQiAwtu9BhC8ARIsAI9JHamOkL6Mr6I7OLOV91KowvyzTyTtUcEg1Rmuux2UDQGx71Kq7xHo50gaAq9CEALw_wcB" TargetMode="External"/><Relationship Id="rId12" Type="http://schemas.openxmlformats.org/officeDocument/2006/relationships/hyperlink" Target="https://www.sferaufficio.com/articolo/cisco-catalyst-c9200cx-8p-2x2g-e-switch-di-rete-gestito-l2-l3-gigabit-ethernet-10-100-1000-supporto-power-over-ethernet/RD1896695992?srsltid=AfmBOoqPz1ZABBNRVTuYEf0oPlrVjbc9VYzIaRTddIawn1GvG2e6kNkcgz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amazon.it/1aTTack-CAT-8-1-alogeni-Gigabit-Ethernet/dp/B0C9TYJF11/ref=sr_1_12?__mk_it_IT=%C3%85M%C3%85%C5%BD%C3%95%C3%91&amp;crid=MI0GTKWPG91P&amp;dib=eyJ2IjoiMSJ9.DTEyt2lzbP-9IqqECVjIBZ46rw7ZMjxSi5UhEopwx0FAR-PSbOkc0DBDJXEJ0_4IUu3aMI1C-2U6o96DZ9hXsXBPKJW-AJ6Iznr69wA4AUpQfF0gOGqW4pR8JIN8pZaMLJQ2p9rSNRecoBfVkxw29UF4stHULkGlITsl5xQ8FBz91kxsy4ZPdCPHiZAESu3LdsI9Xi_FFR0aAgOElMuzdTEpHKC26Xjo8SaNm5c7xJs5rIOMRKmltmgbK_h79FWyqaLnVLzxKU-ug2jVEyg46KCna1_Zkg1O1_IeLNeK1qYDcsETDDaHwQqk4CJAtRSJF3nx-UCZqYLOp_kT1j8O_MJKKdnV6a0fnwq0TtDM2bU.5pyPv4--18-d4HyEGaf1akokys3xzR3Ix6BIW9v4VkM&amp;dib_tag=se&amp;keywords=cat%2B8%2Bethernet%2Bcavo%2Bbobina&amp;qid=1740042541&amp;s=industrial&amp;sprefix=cat%2B8%2Bethernet%2Bcavo%2Bbobina%2Cindustrial%2C98&amp;sr=1-12&amp;ufe=app_do%3Aamzn1.fos.9d4f9b77-768c-4a4e-94ad-33674c20ab35&amp;th=1" TargetMode="External"/><Relationship Id="rId16" Type="http://schemas.openxmlformats.org/officeDocument/2006/relationships/hyperlink" Target="https://www.lambda-tek.it/Cisco-MX450-HW-sh/B10831235&amp;origin=gbaseIT21.4?srsltid=AfmBOorhGgPpnqmgqR_moWnfyxNhQLKBJoC-C5bYyDh_-xKrWxo5wbvH3Yg" TargetMode="External"/><Relationship Id="rId1" Type="http://schemas.openxmlformats.org/officeDocument/2006/relationships/hyperlink" Target="https://www.amazon.it/Ethernet-Gigabit-connettore-Splitter-veloce/dp/B0BCJHWBFD/ref=asc_df_B0BCJHWBFD?mcid=ca3bccaa63cb37f2b2d0e61639388eb7&amp;tag=googshopit-21&amp;linkCode=df0&amp;hvadid=700874977675&amp;hvpos=&amp;hvnetw=g&amp;hvrand=5439955636132782392&amp;hvpone=&amp;hvptwo=&amp;hvqmt=&amp;hvdev=c&amp;hvdvcmdl=&amp;hvlocint=&amp;hvlocphy=1008884&amp;hvtargid=pla-1946801953195&amp;gad_source=1&amp;th=1" TargetMode="External"/><Relationship Id="rId6" Type="http://schemas.openxmlformats.org/officeDocument/2006/relationships/hyperlink" Target="https://www.amazon.it/TECHLY-Professional-367522-Armadio-unit%C3%A0/dp/B0CCWBS7KB/ref=sr_1_38?__mk_it_IT=%C3%85M%C3%85%C5%BD%C3%95%C3%91&amp;crid=2EWLQAQ7IV9AH&amp;dib=eyJ2IjoiMSJ9.xJmpGlwaWx7gWNNt9VPJplv1aX3w_jL1-P_VepuYl5pXCgwAWDHJi8Ns8bqoVf7FfJnV2nUuXx-qr60C7wD4a3w6IiJ3exwHakGLHhfhoJYTjaNllriCKuf2jebro7CM_XymJ5akzN7Y0Tk61roc64lRD6mxmPz20ebHu878Tq53Oo_IYCW-gZsc9d4gA-MTIV3yfb7P08nsTw9wX3p8YIjTdZmW3vqzExV2Am94yshwx0PS4ksul5J2yQ0HMo2qYgn-ELjF5GRAgizk7ON_75QheN2bv6nNkpXwowmgGxQSR8QMnGunwhCOIiNeCK2QjCpUQV-VaoyGqliTuYnVHNEJX4PP9KKelJ74QPZw-UfiuVEyK3FjySkZPChdjWnGXSkoRvzBjHQ1nBJBHnK41ZdTohkYrluDItA5cU-dVBGofcSF81jNT1rIgZleGTEj.kXT4X0uMCDXhF6tdZoHnX7Hx1dAMEupy7Tpp2tYTHCE&amp;dib_tag=se&amp;keywords=rack&amp;qid=1740043665&amp;sprefix=rack+%2Caps%2C156&amp;sr=8-38&amp;ufe=app_do%3Aamzn1.fos.9d4f9b77-768c-4a4e-94ad-33674c20ab35" TargetMode="External"/><Relationship Id="rId11" Type="http://schemas.openxmlformats.org/officeDocument/2006/relationships/hyperlink" Target="https://www.eibabo.it/schneider-elec.-apc/easy-ups-3s-40kva-400v-3-3-ups-10min-gruppo-di-continuita-380...415-v-40000-va-e3sups40khb1-eb13808390?utm_source=Portals&amp;utm_medium=CPC&amp;utm_campaign=eibabo-IT_GoogleShopping_IT&amp;gad_source=1&amp;gclid=Cj0KCQiAwtu9BhC8ARIsAI9JHakT7p0Yv3vEbTNX4V2sEihuRg2O72U0lV9EweYgHZwpQBXR1y7Lqr4aAhjOEALw_wcB" TargetMode="External"/><Relationship Id="rId5" Type="http://schemas.openxmlformats.org/officeDocument/2006/relationships/hyperlink" Target="https://www.fs.com/it/products/207071.html" TargetMode="External"/><Relationship Id="rId15" Type="http://schemas.openxmlformats.org/officeDocument/2006/relationships/hyperlink" Target="https://www.bpm-power.com/it/online/componenti-pc/server-accessori/hp-hpe-proliant-dl380-b1973310" TargetMode="External"/><Relationship Id="rId10" Type="http://schemas.openxmlformats.org/officeDocument/2006/relationships/hyperlink" Target="https://www.thinkmate.com/system/stx-tn-xn24-22s4" TargetMode="External"/><Relationship Id="rId4" Type="http://schemas.openxmlformats.org/officeDocument/2006/relationships/hyperlink" Target="https://www.amazon.it/deleyCON-Pannello-Keystone-Compatibile-dInstallazione/dp/B0BS6X3VNN/ref=sr_1_3?__mk_it_IT=%C3%85M%C3%85%C5%BD%C3%95%C3%91&amp;crid=19IVVK1LGV226&amp;dib=eyJ2IjoiMSJ9.3p9OjbXCQ2tYEPRw7cAq2WCSW7mcr-zFwco2VO01AyoI54d0IEqQi6PrnEIoYpYT3u7WjP1wDjz0Hl35gl7CBQKhL_SAgAeavvJbgLp-GzWfW5QQ3azbYG7MXJSAgx0KgmHTVXezwbSyRIKPJwX4RekVz6GG4U9An_r6blbBl-hWpqtrc7dMPrniV3ctg9gG-mC2tblf9ogW8siyEw1tFjtzADc_ipx499-CvC-_Ad95YPJCNNW4AzvNS2S6ah9IFbC5CzMDKvjk5CQazpI9agMf8l93Qz8d6QlfXBI8u-E6l9mnGXwBqNDp3KcF7cpzOmFIkQXXxBTUM2eBfjZ-xbUvfh6PzJHk1aHPNg7jSSQ.U3we9PUxpAXIXCeLGV0WJYgri3Sv7P_rOvUwgqgJfZM&amp;dib_tag=se&amp;keywords=patch%2Bpanel%2Bcat%2B8&amp;qid=1740043192&amp;s=industrial&amp;sprefix=patch%2Bpanel%2Bcat%2B8%2Cindustrial%2C102&amp;sr=1-3&amp;ufe=app_do%3Aamzn1.fos.9d4f9b77-768c-4a4e-94ad-33674c20ab35&amp;th=1" TargetMode="External"/><Relationship Id="rId9" Type="http://schemas.openxmlformats.org/officeDocument/2006/relationships/hyperlink" Target="https://www.tonitrus.com/it/networking/cisco/firewall/cisco-asa-5545-firewall/10107161-003-cisco-asa5545-ips-k9-asa-5545-x-with-ips-sw-8ge-firewall-3000-mbps/?number=10107161-003&amp;gad_source=1&amp;gclid=Cj0KCQiAwtu9BhC8ARIsAI9JHamgtTKDUfq7t8xtttqfGmLB2ppGQf85IyMCXjvIubKA9gaOftFS9toaAliQEALw_wcB" TargetMode="External"/><Relationship Id="rId14" Type="http://schemas.openxmlformats.org/officeDocument/2006/relationships/hyperlink" Target="https://globalesd.com/product/eset-server-security/?attribute_choose-product=1-Year+%2F+49+Seats&amp;utm_source=Google+Shopping&amp;utm_medium=cpc&amp;utm_campaign=Wishpond+GMC+FEED&amp;gad_source=1&amp;gclid=Cj0KCQiAwtu9BhC8ARIsAI9JHam0GY2yMl35NqpK3v4glii0j7SJZC-9LQCmZpn-CGwneA_6cg-Bi2oaAmIe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4D65-A472-40DB-92C4-5D0D1F078E2B}">
  <dimension ref="A1:T28"/>
  <sheetViews>
    <sheetView tabSelected="1" topLeftCell="P1" workbookViewId="0">
      <selection activeCell="R19" sqref="R19"/>
    </sheetView>
  </sheetViews>
  <sheetFormatPr defaultRowHeight="15" x14ac:dyDescent="0.25"/>
  <cols>
    <col min="1" max="10" width="0" hidden="1" customWidth="1"/>
    <col min="11" max="15" width="9.140625" hidden="1" customWidth="1"/>
    <col min="16" max="16" width="59" bestFit="1" customWidth="1"/>
    <col min="17" max="17" width="5.7109375" bestFit="1" customWidth="1"/>
    <col min="18" max="18" width="17.28515625" style="6" bestFit="1" customWidth="1"/>
    <col min="19" max="19" width="6.28515625" customWidth="1"/>
    <col min="20" max="20" width="17" style="6" customWidth="1"/>
  </cols>
  <sheetData>
    <row r="1" spans="1:20" ht="30" customHeight="1" x14ac:dyDescent="0.25">
      <c r="A1" t="s">
        <v>0</v>
      </c>
      <c r="P1" s="21" t="s">
        <v>18</v>
      </c>
      <c r="Q1" s="22"/>
      <c r="R1" s="22"/>
      <c r="S1" s="22"/>
      <c r="T1" s="23"/>
    </row>
    <row r="2" spans="1:20" x14ac:dyDescent="0.25">
      <c r="P2" s="8" t="s">
        <v>1</v>
      </c>
      <c r="Q2" s="1" t="s">
        <v>6</v>
      </c>
      <c r="R2" s="4" t="s">
        <v>8</v>
      </c>
      <c r="S2" s="1" t="s">
        <v>2</v>
      </c>
      <c r="T2" s="9" t="s">
        <v>9</v>
      </c>
    </row>
    <row r="3" spans="1:20" x14ac:dyDescent="0.25">
      <c r="P3" s="19" t="s">
        <v>23</v>
      </c>
      <c r="Q3" s="2">
        <v>20</v>
      </c>
      <c r="R3" s="5">
        <v>191.76</v>
      </c>
      <c r="S3" s="3">
        <v>0.22</v>
      </c>
      <c r="T3" s="11">
        <f>(Q3*R3*1.22)</f>
        <v>4678.9439999999995</v>
      </c>
    </row>
    <row r="4" spans="1:20" x14ac:dyDescent="0.25">
      <c r="P4" s="19" t="s">
        <v>24</v>
      </c>
      <c r="Q4" s="2">
        <v>150</v>
      </c>
      <c r="R4" s="5">
        <v>3.26</v>
      </c>
      <c r="S4" s="3">
        <v>0.22</v>
      </c>
      <c r="T4" s="11">
        <f>(Q4*R4*1.22)</f>
        <v>596.57999999999993</v>
      </c>
    </row>
    <row r="5" spans="1:20" x14ac:dyDescent="0.25">
      <c r="P5" s="19" t="s">
        <v>21</v>
      </c>
      <c r="Q5" s="2">
        <v>150</v>
      </c>
      <c r="R5" s="5">
        <v>12.21</v>
      </c>
      <c r="S5" s="3">
        <v>0.22</v>
      </c>
      <c r="T5" s="11">
        <f t="shared" ref="T5:T19" si="0">(Q5*R5*1.22)</f>
        <v>2234.4300000000003</v>
      </c>
    </row>
    <row r="6" spans="1:20" x14ac:dyDescent="0.25">
      <c r="P6" s="19" t="s">
        <v>14</v>
      </c>
      <c r="Q6" s="2">
        <v>6</v>
      </c>
      <c r="R6" s="5">
        <v>179.66</v>
      </c>
      <c r="S6" s="3">
        <v>0.22</v>
      </c>
      <c r="T6" s="11">
        <f t="shared" si="0"/>
        <v>1315.1112000000001</v>
      </c>
    </row>
    <row r="7" spans="1:20" x14ac:dyDescent="0.25">
      <c r="P7" s="20" t="s">
        <v>25</v>
      </c>
      <c r="Q7" s="2">
        <v>1</v>
      </c>
      <c r="R7" s="5">
        <v>2958.97</v>
      </c>
      <c r="S7" s="3">
        <v>0.22</v>
      </c>
      <c r="T7" s="11">
        <f t="shared" si="0"/>
        <v>3609.9433999999997</v>
      </c>
    </row>
    <row r="8" spans="1:20" x14ac:dyDescent="0.25">
      <c r="P8" s="19" t="s">
        <v>22</v>
      </c>
      <c r="Q8" s="2">
        <v>6</v>
      </c>
      <c r="R8" s="5">
        <v>114.35</v>
      </c>
      <c r="S8" s="3">
        <v>0.22</v>
      </c>
      <c r="T8" s="11">
        <f t="shared" si="0"/>
        <v>837.04199999999992</v>
      </c>
    </row>
    <row r="9" spans="1:20" x14ac:dyDescent="0.25">
      <c r="P9" s="19" t="s">
        <v>4</v>
      </c>
      <c r="Q9" s="2">
        <v>6</v>
      </c>
      <c r="R9" s="5">
        <v>2747</v>
      </c>
      <c r="S9" s="3">
        <v>0.22</v>
      </c>
      <c r="T9" s="11">
        <f t="shared" si="0"/>
        <v>20108.04</v>
      </c>
    </row>
    <row r="10" spans="1:20" x14ac:dyDescent="0.25">
      <c r="P10" s="19" t="s">
        <v>26</v>
      </c>
      <c r="Q10" s="2">
        <v>2</v>
      </c>
      <c r="R10" s="5">
        <v>11281.23</v>
      </c>
      <c r="S10" s="3">
        <v>0.22</v>
      </c>
      <c r="T10" s="11">
        <f t="shared" ref="T10" si="1">(Q10*R10*1.22)</f>
        <v>27526.2012</v>
      </c>
    </row>
    <row r="11" spans="1:20" x14ac:dyDescent="0.25">
      <c r="P11" s="20" t="s">
        <v>10</v>
      </c>
      <c r="Q11" s="2">
        <v>1</v>
      </c>
      <c r="R11" s="5">
        <v>1039.23</v>
      </c>
      <c r="S11" s="3">
        <v>0.22</v>
      </c>
      <c r="T11" s="11">
        <f t="shared" si="0"/>
        <v>1267.8606</v>
      </c>
    </row>
    <row r="12" spans="1:20" x14ac:dyDescent="0.25">
      <c r="P12" s="19" t="s">
        <v>5</v>
      </c>
      <c r="Q12" s="2">
        <v>1</v>
      </c>
      <c r="R12" s="5">
        <v>1718.07</v>
      </c>
      <c r="S12" s="3">
        <v>0.22</v>
      </c>
      <c r="T12" s="11">
        <f t="shared" si="0"/>
        <v>2096.0454</v>
      </c>
    </row>
    <row r="13" spans="1:20" x14ac:dyDescent="0.25">
      <c r="P13" s="19" t="s">
        <v>11</v>
      </c>
      <c r="Q13" s="2">
        <v>1</v>
      </c>
      <c r="R13" s="7">
        <v>39225.629999999997</v>
      </c>
      <c r="S13" s="3">
        <v>0.22</v>
      </c>
      <c r="T13" s="11">
        <f t="shared" si="0"/>
        <v>47855.268599999996</v>
      </c>
    </row>
    <row r="14" spans="1:20" x14ac:dyDescent="0.25">
      <c r="P14" s="19" t="s">
        <v>12</v>
      </c>
      <c r="Q14" s="2">
        <v>1</v>
      </c>
      <c r="R14" s="5">
        <v>6378.5</v>
      </c>
      <c r="S14" s="3">
        <v>0.22</v>
      </c>
      <c r="T14" s="11">
        <f t="shared" si="0"/>
        <v>7781.7699999999995</v>
      </c>
    </row>
    <row r="15" spans="1:20" x14ac:dyDescent="0.25">
      <c r="P15" s="19" t="s">
        <v>15</v>
      </c>
      <c r="Q15" s="2">
        <v>10</v>
      </c>
      <c r="R15" s="5">
        <v>2565.71</v>
      </c>
      <c r="S15" s="3">
        <v>0.22</v>
      </c>
      <c r="T15" s="11">
        <f t="shared" si="0"/>
        <v>31301.661999999997</v>
      </c>
    </row>
    <row r="16" spans="1:20" x14ac:dyDescent="0.25">
      <c r="P16" s="20" t="s">
        <v>16</v>
      </c>
      <c r="Q16" s="2">
        <v>4</v>
      </c>
      <c r="R16" s="5">
        <v>4525</v>
      </c>
      <c r="S16" s="3">
        <v>0.22</v>
      </c>
      <c r="T16" s="11">
        <f t="shared" si="0"/>
        <v>22082</v>
      </c>
    </row>
    <row r="17" spans="16:20" x14ac:dyDescent="0.25">
      <c r="P17" s="19" t="s">
        <v>20</v>
      </c>
      <c r="Q17" s="2">
        <v>1</v>
      </c>
      <c r="R17" s="5">
        <v>2080.5</v>
      </c>
      <c r="S17" s="3">
        <v>0.22</v>
      </c>
      <c r="T17" s="11">
        <f t="shared" si="0"/>
        <v>2538.21</v>
      </c>
    </row>
    <row r="18" spans="16:20" x14ac:dyDescent="0.25">
      <c r="P18" s="20" t="s">
        <v>19</v>
      </c>
      <c r="Q18" s="2">
        <v>1</v>
      </c>
      <c r="R18" s="5">
        <v>16766.91</v>
      </c>
      <c r="S18" s="3">
        <v>0.22</v>
      </c>
      <c r="T18" s="11">
        <f t="shared" si="0"/>
        <v>20455.6302</v>
      </c>
    </row>
    <row r="19" spans="16:20" x14ac:dyDescent="0.25">
      <c r="P19" s="12" t="s">
        <v>17</v>
      </c>
      <c r="Q19" s="13">
        <v>1</v>
      </c>
      <c r="R19" s="14">
        <v>51236.22</v>
      </c>
      <c r="S19" s="15">
        <v>0.22</v>
      </c>
      <c r="T19" s="16">
        <f t="shared" si="0"/>
        <v>62508.188399999999</v>
      </c>
    </row>
    <row r="20" spans="16:20" x14ac:dyDescent="0.25">
      <c r="P20" s="24" t="s">
        <v>7</v>
      </c>
      <c r="Q20" s="25"/>
      <c r="R20" s="25"/>
      <c r="S20" s="26"/>
      <c r="T20" s="17">
        <f>SUM(T3:T19)</f>
        <v>258792.92699999997</v>
      </c>
    </row>
    <row r="21" spans="16:20" x14ac:dyDescent="0.25">
      <c r="P21" s="8" t="s">
        <v>3</v>
      </c>
      <c r="Q21" s="1" t="s">
        <v>6</v>
      </c>
      <c r="R21" s="4" t="s">
        <v>8</v>
      </c>
      <c r="S21" s="1" t="s">
        <v>2</v>
      </c>
      <c r="T21" s="9" t="s">
        <v>9</v>
      </c>
    </row>
    <row r="22" spans="16:20" x14ac:dyDescent="0.25">
      <c r="P22" s="10" t="s">
        <v>29</v>
      </c>
      <c r="Q22" s="2">
        <v>560</v>
      </c>
      <c r="R22" s="5">
        <v>46.7</v>
      </c>
      <c r="S22" s="3">
        <v>0.1</v>
      </c>
      <c r="T22" s="11">
        <f>(Q22*R22*1.1)</f>
        <v>28767.200000000001</v>
      </c>
    </row>
    <row r="23" spans="16:20" x14ac:dyDescent="0.25">
      <c r="P23" s="10" t="s">
        <v>28</v>
      </c>
      <c r="Q23" s="2">
        <v>96</v>
      </c>
      <c r="R23" s="5">
        <v>52.55</v>
      </c>
      <c r="S23" s="3">
        <v>0.1</v>
      </c>
      <c r="T23" s="11">
        <f>(Q23*R23*1.1)</f>
        <v>5549.28</v>
      </c>
    </row>
    <row r="24" spans="16:20" x14ac:dyDescent="0.25">
      <c r="P24" s="10" t="s">
        <v>30</v>
      </c>
      <c r="Q24" s="2">
        <v>320</v>
      </c>
      <c r="R24" s="5">
        <v>65.98</v>
      </c>
      <c r="S24" s="3">
        <v>0.1</v>
      </c>
      <c r="T24" s="11">
        <f t="shared" ref="T24:T25" si="2">(Q24*R24*1.1)</f>
        <v>23224.960000000003</v>
      </c>
    </row>
    <row r="25" spans="16:20" x14ac:dyDescent="0.25">
      <c r="P25" s="10" t="s">
        <v>27</v>
      </c>
      <c r="Q25" s="2">
        <v>96</v>
      </c>
      <c r="R25" s="5">
        <v>80.36</v>
      </c>
      <c r="S25" s="3">
        <v>0.1</v>
      </c>
      <c r="T25" s="11">
        <f t="shared" si="2"/>
        <v>8486.0159999999996</v>
      </c>
    </row>
    <row r="26" spans="16:20" x14ac:dyDescent="0.25">
      <c r="P26" s="24" t="s">
        <v>7</v>
      </c>
      <c r="Q26" s="25"/>
      <c r="R26" s="25"/>
      <c r="S26" s="26"/>
      <c r="T26" s="18">
        <f>SUM(T22:T25)</f>
        <v>66027.456000000006</v>
      </c>
    </row>
    <row r="27" spans="16:20" x14ac:dyDescent="0.25">
      <c r="P27" s="27" t="s">
        <v>13</v>
      </c>
      <c r="Q27" s="28"/>
      <c r="R27" s="28"/>
      <c r="S27" s="29"/>
      <c r="T27" s="33">
        <f>SUM(T26,T20)</f>
        <v>324820.38299999997</v>
      </c>
    </row>
    <row r="28" spans="16:20" ht="15.75" thickBot="1" x14ac:dyDescent="0.3">
      <c r="P28" s="30"/>
      <c r="Q28" s="31"/>
      <c r="R28" s="31"/>
      <c r="S28" s="32"/>
      <c r="T28" s="34"/>
    </row>
  </sheetData>
  <mergeCells count="5">
    <mergeCell ref="P1:T1"/>
    <mergeCell ref="P20:S20"/>
    <mergeCell ref="P26:S26"/>
    <mergeCell ref="P27:S28"/>
    <mergeCell ref="T27:T28"/>
  </mergeCells>
  <hyperlinks>
    <hyperlink ref="P4" r:id="rId1" display="Cavo di rete per patching cat.8" xr:uid="{61763C2F-C6D6-4E8B-A012-AAFD86C07917}"/>
    <hyperlink ref="P3" r:id="rId2" display="Cavo di rete (bobine da 300mt per coprire 1,8 km di cablaggi)" xr:uid="{F8C39DBA-B6AD-4DEE-B25C-B09A2B1966DA}"/>
    <hyperlink ref="P5" r:id="rId3" xr:uid="{B11B3DC4-6DAA-4DB0-B994-9A037A73F24F}"/>
    <hyperlink ref="P8" r:id="rId4" xr:uid="{613883E5-3573-4A69-8781-2BE54118202A}"/>
    <hyperlink ref="P9" r:id="rId5" xr:uid="{4C805F01-D087-4304-8BDA-764BD542CDD7}"/>
    <hyperlink ref="P6" r:id="rId6" xr:uid="{3DCA2223-A014-4328-ADB9-5E64266B51CF}"/>
    <hyperlink ref="P7" r:id="rId7" xr:uid="{9D599239-F03E-4893-B758-CBC4151B516B}"/>
    <hyperlink ref="P15" r:id="rId8" xr:uid="{4BDBF8EB-39CA-4AA2-9ED2-3F859FD0A24A}"/>
    <hyperlink ref="P16" r:id="rId9" xr:uid="{E0DAD8B3-6CE5-46F9-A211-485182F3A213}"/>
    <hyperlink ref="P13" r:id="rId10" xr:uid="{F9FEC5ED-A079-4EB3-A856-215C00EE9B1D}"/>
    <hyperlink ref="P10" r:id="rId11" xr:uid="{14A0988D-485A-4F4D-B1BD-236A7828201B}"/>
    <hyperlink ref="P11" r:id="rId12" xr:uid="{91602916-9CC3-489B-B34A-B1AC1AE503AC}"/>
    <hyperlink ref="P12" r:id="rId13" xr:uid="{AAB8856D-EE31-4890-8FD9-9F279ADFD5F1}"/>
    <hyperlink ref="P17" r:id="rId14" xr:uid="{00306752-90AF-4E05-8584-BAA2A787BD31}"/>
    <hyperlink ref="P14" r:id="rId15" xr:uid="{36D48336-4BB7-4147-8B42-8C18F12376BC}"/>
    <hyperlink ref="P18" r:id="rId16" xr:uid="{1496C938-5C98-4FAA-AC96-D067FF6BDB6A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Boito</dc:creator>
  <cp:lastModifiedBy>Christian Boito</cp:lastModifiedBy>
  <cp:lastPrinted>2025-02-19T14:05:02Z</cp:lastPrinted>
  <dcterms:created xsi:type="dcterms:W3CDTF">2025-02-18T14:33:16Z</dcterms:created>
  <dcterms:modified xsi:type="dcterms:W3CDTF">2025-02-21T09:18:54Z</dcterms:modified>
</cp:coreProperties>
</file>