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med-imb-ernaering\med-imb-pkukost\Norkost 4\Hovedundersøkelsen\Rapport\Kvalitetssikring og bearbeiding\Finne ut av vek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1" l="1"/>
  <c r="K33" i="1"/>
  <c r="I52" i="1"/>
  <c r="H52" i="1"/>
  <c r="J52" i="1" s="1"/>
  <c r="K52" i="1" s="1"/>
  <c r="J51" i="1"/>
  <c r="K51" i="1" s="1"/>
  <c r="I51" i="1"/>
  <c r="H51" i="1"/>
  <c r="I49" i="1"/>
  <c r="H49" i="1"/>
  <c r="J49" i="1" s="1"/>
  <c r="K49" i="1" s="1"/>
  <c r="K48" i="1"/>
  <c r="J48" i="1"/>
  <c r="I48" i="1"/>
  <c r="H48" i="1"/>
  <c r="J46" i="1"/>
  <c r="K46" i="1" s="1"/>
  <c r="I46" i="1"/>
  <c r="H46" i="1"/>
  <c r="I45" i="1"/>
  <c r="H45" i="1"/>
  <c r="J45" i="1" s="1"/>
  <c r="K45" i="1" s="1"/>
  <c r="K43" i="1"/>
  <c r="J43" i="1"/>
  <c r="I43" i="1"/>
  <c r="H43" i="1"/>
  <c r="J42" i="1"/>
  <c r="K42" i="1" s="1"/>
  <c r="I42" i="1"/>
  <c r="H42" i="1"/>
  <c r="I40" i="1"/>
  <c r="H40" i="1"/>
  <c r="J40" i="1" s="1"/>
  <c r="K40" i="1" s="1"/>
  <c r="K39" i="1"/>
  <c r="J39" i="1"/>
  <c r="I39" i="1"/>
  <c r="H39" i="1"/>
  <c r="J37" i="1"/>
  <c r="K37" i="1" s="1"/>
  <c r="I37" i="1"/>
  <c r="H37" i="1"/>
  <c r="I36" i="1"/>
  <c r="H36" i="1"/>
  <c r="J36" i="1" s="1"/>
  <c r="K36" i="1" s="1"/>
  <c r="K34" i="1"/>
  <c r="J34" i="1"/>
  <c r="I34" i="1"/>
  <c r="H34" i="1"/>
  <c r="I33" i="1"/>
  <c r="H33" i="1"/>
  <c r="E13" i="1"/>
  <c r="C13" i="1"/>
  <c r="F12" i="1"/>
  <c r="D12" i="1"/>
  <c r="E11" i="1"/>
  <c r="C11" i="1"/>
  <c r="F10" i="1"/>
  <c r="D10" i="1"/>
</calcChain>
</file>

<file path=xl/sharedStrings.xml><?xml version="1.0" encoding="utf-8"?>
<sst xmlns="http://schemas.openxmlformats.org/spreadsheetml/2006/main" count="55" uniqueCount="36">
  <si>
    <t>Her ønsker vi å ta hensyn til resultatene fra valideringsstudien på selvrapportert utdannelse ved vekting av dataene.</t>
  </si>
  <si>
    <t>(det viser seg nemlig at deltagerne har en tendens til å overrapportere sitt eget utdanningsnivå, slik at de selvrapporterte svarene ikke er helt sammenlignbare med nasjonal statistikk).</t>
  </si>
  <si>
    <t>Sum</t>
  </si>
  <si>
    <t>Lav utdannelse SSB</t>
  </si>
  <si>
    <t>Høy utdannelse SSB</t>
  </si>
  <si>
    <t>Lav utd. selvrapportert</t>
  </si>
  <si>
    <t>Høy utd. selvrapportert</t>
  </si>
  <si>
    <t>Her ser vi altså at 79 % av de som rapporterer å ha høyere utdannelse også har dette hos SSB.</t>
  </si>
  <si>
    <t>I tillegg er det 5 % av de som selv rapporterer at de ikke har høyere utdannelse som likevel er registrert med dette hos SSB.</t>
  </si>
  <si>
    <t>I valideringsstudien var det altså 189 (54,9 %) som hadde høyere utdannelse basert på selvrapportering, mens det var 157 (45,6 %) som var registrert med høyere utdannelse hos SSB.</t>
  </si>
  <si>
    <t>Vekting inkludert resultater fra valideringsstudien</t>
  </si>
  <si>
    <t>Ukedag</t>
  </si>
  <si>
    <t>Frequency</t>
  </si>
  <si>
    <t>Percent</t>
  </si>
  <si>
    <t>Skulle vært ukedag (%)</t>
  </si>
  <si>
    <t>Skulle vært (n)</t>
  </si>
  <si>
    <t>Endelig vekting</t>
  </si>
  <si>
    <t>Fredag</t>
  </si>
  <si>
    <t>Ikke univeristet/høyskole</t>
  </si>
  <si>
    <t>Universitet/høyskole</t>
  </si>
  <si>
    <t>Total</t>
  </si>
  <si>
    <t>Lørdag</t>
  </si>
  <si>
    <t>Mandag</t>
  </si>
  <si>
    <t>Onsdag</t>
  </si>
  <si>
    <t>Søndag</t>
  </si>
  <si>
    <t>Tirsdag</t>
  </si>
  <si>
    <t>Torsdag</t>
  </si>
  <si>
    <t>Justert utdanning (%)</t>
  </si>
  <si>
    <t>Sum alle registreringsdager = 3928</t>
  </si>
  <si>
    <t>Jeg ønsker altså å justere andelen som "burde" hatt høyere/lavere utdanning ettersom det ikke er samsvar mellom det som er rapportert av deltagerne selv og det som er registrert hos SSB.</t>
  </si>
  <si>
    <t>Her er hovedresultatene fra valideringsstudien (vi har sammenlignet selvrapportert utdanning med utdanning registrert for samme person hos SSB):</t>
  </si>
  <si>
    <t>I prosentpoeng er forskjellen på 54,9 % - 45,6 % = 9,3 prosentpoeng.</t>
  </si>
  <si>
    <t>Denne forskjellen på 9,3 prosentpoeng (runder av til 9) har jeg så brukt til å justere andelen som burde ha hatt høyere utdanning i Norkost 4. Fordelingen burde i utgangspunktet vært 61 % uten høyere utdanning og 39 % med høyere utdanning.</t>
  </si>
  <si>
    <t>Er det ok å bruke samme differense i prosentpoeng eller bør jeg gjøre det på en annen måte for å finne den "justerte" andelen med høyere utdanning jeg skal bruke i vektingen?</t>
  </si>
  <si>
    <t>Utdannng SSB (%)</t>
  </si>
  <si>
    <t>Vi antar imidlertid at forskjellen mellom den selvrapporterte andelen og den "egentlige" andelen er på 9 prosentpoeng slik at det burde ha vært 39 % + 9 % = 48 % med høyere utdanning og dermed 52 % uten høyere utdanning blant deltagerne våre.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</si>
</sst>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9" fontId="0" fillId="0" borderId="1" xfId="0" applyNumberFormat="1" applyFill="1" applyBorder="1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vertical="top"/>
    </xf>
    <xf numFmtId="0" fontId="4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center"/>
    </xf>
  </cellXfs>
  <cellStyles count="2">
    <cellStyle name="Normal" xfId="0" builtinId="0"/>
    <cellStyle name="Normal_Vekting utdanning+ukeda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C43" sqref="C43"/>
    </sheetView>
  </sheetViews>
  <sheetFormatPr defaultRowHeight="14.4" x14ac:dyDescent="0.3"/>
  <cols>
    <col min="2" max="2" width="17.6640625" customWidth="1"/>
    <col min="3" max="3" width="21.6640625" bestFit="1" customWidth="1"/>
    <col min="4" max="4" width="6.5546875" customWidth="1"/>
    <col min="5" max="5" width="20.109375" bestFit="1" customWidth="1"/>
    <col min="6" max="6" width="8.21875" customWidth="1"/>
    <col min="7" max="7" width="15.33203125" bestFit="1" customWidth="1"/>
    <col min="8" max="8" width="18.109375" bestFit="1" customWidth="1"/>
    <col min="9" max="9" width="19.33203125" bestFit="1" customWidth="1"/>
    <col min="10" max="10" width="12.77734375" customWidth="1"/>
    <col min="11" max="11" width="13.109375" bestFit="1" customWidth="1"/>
  </cols>
  <sheetData>
    <row r="1" spans="1:7" ht="25.8" x14ac:dyDescent="0.5">
      <c r="A1" s="6" t="s">
        <v>10</v>
      </c>
    </row>
    <row r="2" spans="1:7" s="7" customFormat="1" x14ac:dyDescent="0.3">
      <c r="A2" s="5"/>
    </row>
    <row r="3" spans="1:7" x14ac:dyDescent="0.3">
      <c r="A3" t="s">
        <v>0</v>
      </c>
    </row>
    <row r="4" spans="1:7" x14ac:dyDescent="0.3">
      <c r="A4" t="s">
        <v>1</v>
      </c>
    </row>
    <row r="6" spans="1:7" x14ac:dyDescent="0.3">
      <c r="A6" t="s">
        <v>30</v>
      </c>
    </row>
    <row r="9" spans="1:7" x14ac:dyDescent="0.3">
      <c r="B9" s="1"/>
      <c r="C9" s="9" t="s">
        <v>5</v>
      </c>
      <c r="D9" s="1"/>
      <c r="E9" s="9" t="s">
        <v>6</v>
      </c>
      <c r="F9" s="1"/>
      <c r="G9" s="9" t="s">
        <v>2</v>
      </c>
    </row>
    <row r="10" spans="1:7" x14ac:dyDescent="0.3">
      <c r="B10" s="8" t="s">
        <v>3</v>
      </c>
      <c r="C10" s="3">
        <v>147</v>
      </c>
      <c r="D10" s="4">
        <f>C10/G10</f>
        <v>0.78609625668449201</v>
      </c>
      <c r="E10" s="3">
        <v>40</v>
      </c>
      <c r="F10" s="4">
        <f>E10/G10</f>
        <v>0.21390374331550802</v>
      </c>
      <c r="G10" s="2">
        <v>187</v>
      </c>
    </row>
    <row r="11" spans="1:7" x14ac:dyDescent="0.3">
      <c r="B11" s="3"/>
      <c r="C11" s="4">
        <f>C10/C14</f>
        <v>0.94838709677419353</v>
      </c>
      <c r="D11" s="4"/>
      <c r="E11" s="4">
        <f>E10/E14</f>
        <v>0.21164021164021163</v>
      </c>
      <c r="F11" s="4"/>
      <c r="G11" s="1"/>
    </row>
    <row r="12" spans="1:7" x14ac:dyDescent="0.3">
      <c r="B12" s="8" t="s">
        <v>4</v>
      </c>
      <c r="C12" s="3">
        <v>8</v>
      </c>
      <c r="D12" s="4">
        <f>C12/G12</f>
        <v>5.0955414012738856E-2</v>
      </c>
      <c r="E12" s="3">
        <v>149</v>
      </c>
      <c r="F12" s="4">
        <f>E12/G12</f>
        <v>0.94904458598726116</v>
      </c>
      <c r="G12" s="2">
        <v>157</v>
      </c>
    </row>
    <row r="13" spans="1:7" x14ac:dyDescent="0.3">
      <c r="B13" s="3"/>
      <c r="C13" s="4">
        <f>C12/C14</f>
        <v>5.1612903225806452E-2</v>
      </c>
      <c r="D13" s="3"/>
      <c r="E13" s="4">
        <f>E12/E14</f>
        <v>0.78835978835978837</v>
      </c>
      <c r="F13" s="3"/>
      <c r="G13" s="1"/>
    </row>
    <row r="14" spans="1:7" x14ac:dyDescent="0.3">
      <c r="B14" s="9" t="s">
        <v>2</v>
      </c>
      <c r="C14" s="2">
        <v>155</v>
      </c>
      <c r="D14" s="1"/>
      <c r="E14" s="2">
        <v>189</v>
      </c>
      <c r="F14" s="1"/>
      <c r="G14" s="1"/>
    </row>
    <row r="17" spans="2:11" x14ac:dyDescent="0.3">
      <c r="B17" t="s">
        <v>7</v>
      </c>
    </row>
    <row r="18" spans="2:11" x14ac:dyDescent="0.3">
      <c r="B18" t="s">
        <v>8</v>
      </c>
    </row>
    <row r="21" spans="2:11" x14ac:dyDescent="0.3">
      <c r="B21" t="s">
        <v>9</v>
      </c>
    </row>
    <row r="23" spans="2:11" x14ac:dyDescent="0.3">
      <c r="B23" t="s">
        <v>31</v>
      </c>
    </row>
    <row r="26" spans="2:11" x14ac:dyDescent="0.3">
      <c r="B26" t="s">
        <v>32</v>
      </c>
    </row>
    <row r="27" spans="2:11" x14ac:dyDescent="0.3">
      <c r="B27" t="s">
        <v>35</v>
      </c>
    </row>
    <row r="30" spans="2:11" x14ac:dyDescent="0.3">
      <c r="B30" t="s">
        <v>28</v>
      </c>
    </row>
    <row r="31" spans="2:11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2:11" x14ac:dyDescent="0.3">
      <c r="B32" s="10" t="s">
        <v>11</v>
      </c>
      <c r="C32" s="10"/>
      <c r="D32" s="10"/>
      <c r="E32" s="11" t="s">
        <v>12</v>
      </c>
      <c r="F32" s="11" t="s">
        <v>13</v>
      </c>
      <c r="G32" s="11" t="s">
        <v>34</v>
      </c>
      <c r="H32" s="11" t="s">
        <v>27</v>
      </c>
      <c r="I32" s="11" t="s">
        <v>14</v>
      </c>
      <c r="J32" s="11" t="s">
        <v>15</v>
      </c>
      <c r="K32" s="11" t="s">
        <v>16</v>
      </c>
    </row>
    <row r="33" spans="2:11" x14ac:dyDescent="0.3">
      <c r="B33" s="10" t="s">
        <v>17</v>
      </c>
      <c r="C33" s="10" t="s">
        <v>18</v>
      </c>
      <c r="D33" s="10"/>
      <c r="E33" s="11">
        <v>126</v>
      </c>
      <c r="F33" s="11">
        <v>40.5</v>
      </c>
      <c r="G33" s="11">
        <v>61</v>
      </c>
      <c r="H33" s="11">
        <f>G33-9</f>
        <v>52</v>
      </c>
      <c r="I33" s="11">
        <f>1/7</f>
        <v>0.14285714285714285</v>
      </c>
      <c r="J33" s="11">
        <f>1/7*3928*H33/100</f>
        <v>291.79428571428571</v>
      </c>
      <c r="K33" s="12">
        <f>J33/E33</f>
        <v>2.3158276643990927</v>
      </c>
    </row>
    <row r="34" spans="2:11" x14ac:dyDescent="0.3">
      <c r="B34" s="10"/>
      <c r="C34" s="10" t="s">
        <v>19</v>
      </c>
      <c r="D34" s="10"/>
      <c r="E34" s="11">
        <v>185</v>
      </c>
      <c r="F34" s="11">
        <v>59.5</v>
      </c>
      <c r="G34" s="11">
        <v>39</v>
      </c>
      <c r="H34" s="11">
        <f>G34+9</f>
        <v>48</v>
      </c>
      <c r="I34" s="11">
        <f>1/7</f>
        <v>0.14285714285714285</v>
      </c>
      <c r="J34" s="11">
        <f>1/7*3928*H34/100</f>
        <v>269.3485714285714</v>
      </c>
      <c r="K34" s="12">
        <f>J34/E34</f>
        <v>1.4559382239382237</v>
      </c>
    </row>
    <row r="35" spans="2:11" x14ac:dyDescent="0.3">
      <c r="B35" s="10"/>
      <c r="C35" s="10" t="s">
        <v>20</v>
      </c>
      <c r="D35" s="10"/>
      <c r="E35" s="11">
        <v>311</v>
      </c>
      <c r="F35" s="11">
        <v>100</v>
      </c>
      <c r="G35" s="13"/>
      <c r="H35" s="13"/>
      <c r="I35" s="14"/>
      <c r="J35" s="15"/>
      <c r="K35" s="11"/>
    </row>
    <row r="36" spans="2:11" x14ac:dyDescent="0.3">
      <c r="B36" s="10" t="s">
        <v>21</v>
      </c>
      <c r="C36" s="10" t="s">
        <v>18</v>
      </c>
      <c r="D36" s="10"/>
      <c r="E36" s="11">
        <v>167</v>
      </c>
      <c r="F36" s="11">
        <v>42.2</v>
      </c>
      <c r="G36" s="11">
        <v>61</v>
      </c>
      <c r="H36" s="11">
        <f t="shared" ref="H36" si="0">G36-9</f>
        <v>52</v>
      </c>
      <c r="I36" s="11">
        <f>1/7</f>
        <v>0.14285714285714285</v>
      </c>
      <c r="J36" s="11">
        <f t="shared" ref="J36:J53" si="1">1/7*3928*H36/100</f>
        <v>291.79428571428571</v>
      </c>
      <c r="K36" s="12">
        <f t="shared" ref="K36:K37" si="2">J36/E36</f>
        <v>1.7472711719418306</v>
      </c>
    </row>
    <row r="37" spans="2:11" x14ac:dyDescent="0.3">
      <c r="B37" s="10"/>
      <c r="C37" s="10" t="s">
        <v>19</v>
      </c>
      <c r="D37" s="10"/>
      <c r="E37" s="11">
        <v>229</v>
      </c>
      <c r="F37" s="11">
        <v>57.8</v>
      </c>
      <c r="G37" s="11">
        <v>39</v>
      </c>
      <c r="H37" s="11">
        <f t="shared" ref="H37" si="3">G37+9</f>
        <v>48</v>
      </c>
      <c r="I37" s="11">
        <f>1/7</f>
        <v>0.14285714285714285</v>
      </c>
      <c r="J37" s="11">
        <f t="shared" si="1"/>
        <v>269.3485714285714</v>
      </c>
      <c r="K37" s="12">
        <f t="shared" si="2"/>
        <v>1.1761946350592638</v>
      </c>
    </row>
    <row r="38" spans="2:11" x14ac:dyDescent="0.3">
      <c r="B38" s="10"/>
      <c r="C38" s="10" t="s">
        <v>20</v>
      </c>
      <c r="D38" s="10"/>
      <c r="E38" s="11">
        <v>396</v>
      </c>
      <c r="F38" s="11">
        <v>100</v>
      </c>
      <c r="G38" s="13"/>
      <c r="H38" s="13"/>
      <c r="I38" s="14"/>
      <c r="J38" s="15"/>
      <c r="K38" s="11"/>
    </row>
    <row r="39" spans="2:11" x14ac:dyDescent="0.3">
      <c r="B39" s="10" t="s">
        <v>22</v>
      </c>
      <c r="C39" s="10" t="s">
        <v>18</v>
      </c>
      <c r="D39" s="10"/>
      <c r="E39" s="11">
        <v>288</v>
      </c>
      <c r="F39" s="11">
        <v>37.200000000000003</v>
      </c>
      <c r="G39" s="11">
        <v>61</v>
      </c>
      <c r="H39" s="11">
        <f t="shared" ref="H39" si="4">G39-9</f>
        <v>52</v>
      </c>
      <c r="I39" s="11">
        <f>1/7</f>
        <v>0.14285714285714285</v>
      </c>
      <c r="J39" s="11">
        <f t="shared" ref="J39:J53" si="5">1/7*3928*H39/100</f>
        <v>291.79428571428571</v>
      </c>
      <c r="K39" s="12">
        <f t="shared" ref="K39:K40" si="6">J39/E39</f>
        <v>1.0131746031746032</v>
      </c>
    </row>
    <row r="40" spans="2:11" x14ac:dyDescent="0.3">
      <c r="B40" s="10"/>
      <c r="C40" s="10" t="s">
        <v>19</v>
      </c>
      <c r="D40" s="10"/>
      <c r="E40" s="11">
        <v>486</v>
      </c>
      <c r="F40" s="11">
        <v>62.8</v>
      </c>
      <c r="G40" s="11">
        <v>39</v>
      </c>
      <c r="H40" s="11">
        <f t="shared" ref="H40" si="7">G40+9</f>
        <v>48</v>
      </c>
      <c r="I40" s="11">
        <f>1/7</f>
        <v>0.14285714285714285</v>
      </c>
      <c r="J40" s="11">
        <f t="shared" si="5"/>
        <v>269.3485714285714</v>
      </c>
      <c r="K40" s="12">
        <f t="shared" si="6"/>
        <v>0.55421516754850086</v>
      </c>
    </row>
    <row r="41" spans="2:11" x14ac:dyDescent="0.3">
      <c r="B41" s="10"/>
      <c r="C41" s="10" t="s">
        <v>20</v>
      </c>
      <c r="D41" s="10"/>
      <c r="E41" s="11">
        <v>774</v>
      </c>
      <c r="F41" s="11">
        <v>100</v>
      </c>
      <c r="G41" s="13"/>
      <c r="H41" s="13"/>
      <c r="I41" s="14"/>
      <c r="J41" s="15"/>
      <c r="K41" s="11"/>
    </row>
    <row r="42" spans="2:11" x14ac:dyDescent="0.3">
      <c r="B42" s="10" t="s">
        <v>23</v>
      </c>
      <c r="C42" s="10" t="s">
        <v>18</v>
      </c>
      <c r="D42" s="10"/>
      <c r="E42" s="11">
        <v>220</v>
      </c>
      <c r="F42" s="11">
        <v>36.1</v>
      </c>
      <c r="G42" s="11">
        <v>61</v>
      </c>
      <c r="H42" s="11">
        <f t="shared" ref="H42" si="8">G42-9</f>
        <v>52</v>
      </c>
      <c r="I42" s="11">
        <f>1/7</f>
        <v>0.14285714285714285</v>
      </c>
      <c r="J42" s="11">
        <f t="shared" ref="J42:J53" si="9">1/7*3928*H42/100</f>
        <v>291.79428571428571</v>
      </c>
      <c r="K42" s="12">
        <f t="shared" ref="K42:K43" si="10">J42/E42</f>
        <v>1.3263376623376624</v>
      </c>
    </row>
    <row r="43" spans="2:11" x14ac:dyDescent="0.3">
      <c r="B43" s="10"/>
      <c r="C43" s="10" t="s">
        <v>19</v>
      </c>
      <c r="D43" s="10"/>
      <c r="E43" s="11">
        <v>390</v>
      </c>
      <c r="F43" s="11">
        <v>63.9</v>
      </c>
      <c r="G43" s="11">
        <v>39</v>
      </c>
      <c r="H43" s="11">
        <f t="shared" ref="H43" si="11">G43+9</f>
        <v>48</v>
      </c>
      <c r="I43" s="11">
        <f>1/7</f>
        <v>0.14285714285714285</v>
      </c>
      <c r="J43" s="11">
        <f t="shared" si="9"/>
        <v>269.3485714285714</v>
      </c>
      <c r="K43" s="12">
        <f t="shared" si="10"/>
        <v>0.69063736263736253</v>
      </c>
    </row>
    <row r="44" spans="2:11" x14ac:dyDescent="0.3">
      <c r="B44" s="10"/>
      <c r="C44" s="10" t="s">
        <v>20</v>
      </c>
      <c r="D44" s="10"/>
      <c r="E44" s="11">
        <v>610</v>
      </c>
      <c r="F44" s="11">
        <v>100</v>
      </c>
      <c r="G44" s="13"/>
      <c r="H44" s="13"/>
      <c r="I44" s="14"/>
      <c r="J44" s="15"/>
      <c r="K44" s="11"/>
    </row>
    <row r="45" spans="2:11" x14ac:dyDescent="0.3">
      <c r="B45" s="10" t="s">
        <v>24</v>
      </c>
      <c r="C45" s="10" t="s">
        <v>18</v>
      </c>
      <c r="D45" s="10"/>
      <c r="E45" s="11">
        <v>262</v>
      </c>
      <c r="F45" s="11">
        <v>38.200000000000003</v>
      </c>
      <c r="G45" s="11">
        <v>61</v>
      </c>
      <c r="H45" s="11">
        <f t="shared" ref="H45" si="12">G45-9</f>
        <v>52</v>
      </c>
      <c r="I45" s="11">
        <f>1/7</f>
        <v>0.14285714285714285</v>
      </c>
      <c r="J45" s="11">
        <f t="shared" ref="J45:J53" si="13">1/7*3928*H45/100</f>
        <v>291.79428571428571</v>
      </c>
      <c r="K45" s="12">
        <f t="shared" ref="K45:K46" si="14">J45/E45</f>
        <v>1.1137186477644492</v>
      </c>
    </row>
    <row r="46" spans="2:11" x14ac:dyDescent="0.3">
      <c r="B46" s="10"/>
      <c r="C46" s="10" t="s">
        <v>19</v>
      </c>
      <c r="D46" s="10"/>
      <c r="E46" s="11">
        <v>423</v>
      </c>
      <c r="F46" s="11">
        <v>61.8</v>
      </c>
      <c r="G46" s="11">
        <v>39</v>
      </c>
      <c r="H46" s="11">
        <f t="shared" ref="H46" si="15">G46+9</f>
        <v>48</v>
      </c>
      <c r="I46" s="11">
        <f>1/7</f>
        <v>0.14285714285714285</v>
      </c>
      <c r="J46" s="11">
        <f t="shared" si="13"/>
        <v>269.3485714285714</v>
      </c>
      <c r="K46" s="12">
        <f t="shared" si="14"/>
        <v>0.63675785207700097</v>
      </c>
    </row>
    <row r="47" spans="2:11" x14ac:dyDescent="0.3">
      <c r="B47" s="10"/>
      <c r="C47" s="10" t="s">
        <v>20</v>
      </c>
      <c r="D47" s="10"/>
      <c r="E47" s="11">
        <v>685</v>
      </c>
      <c r="F47" s="11">
        <v>100</v>
      </c>
      <c r="G47" s="13"/>
      <c r="H47" s="13"/>
      <c r="I47" s="14"/>
      <c r="J47" s="15"/>
      <c r="K47" s="11"/>
    </row>
    <row r="48" spans="2:11" x14ac:dyDescent="0.3">
      <c r="B48" s="10" t="s">
        <v>25</v>
      </c>
      <c r="C48" s="10" t="s">
        <v>18</v>
      </c>
      <c r="D48" s="10"/>
      <c r="E48" s="11">
        <v>236</v>
      </c>
      <c r="F48" s="11">
        <v>36.9</v>
      </c>
      <c r="G48" s="11">
        <v>61</v>
      </c>
      <c r="H48" s="11">
        <f t="shared" ref="H48" si="16">G48-9</f>
        <v>52</v>
      </c>
      <c r="I48" s="11">
        <f>1/7</f>
        <v>0.14285714285714285</v>
      </c>
      <c r="J48" s="11">
        <f t="shared" ref="J48:J53" si="17">1/7*3928*H48/100</f>
        <v>291.79428571428571</v>
      </c>
      <c r="K48" s="12">
        <f t="shared" ref="K48:K49" si="18">J48/E48</f>
        <v>1.2364164648910412</v>
      </c>
    </row>
    <row r="49" spans="2:11" x14ac:dyDescent="0.3">
      <c r="B49" s="10"/>
      <c r="C49" s="10" t="s">
        <v>19</v>
      </c>
      <c r="D49" s="10"/>
      <c r="E49" s="11">
        <v>403</v>
      </c>
      <c r="F49" s="11">
        <v>63.1</v>
      </c>
      <c r="G49" s="11">
        <v>39</v>
      </c>
      <c r="H49" s="11">
        <f t="shared" ref="H49" si="19">G49+9</f>
        <v>48</v>
      </c>
      <c r="I49" s="11">
        <f>1/7</f>
        <v>0.14285714285714285</v>
      </c>
      <c r="J49" s="11">
        <f t="shared" si="17"/>
        <v>269.3485714285714</v>
      </c>
      <c r="K49" s="12">
        <f t="shared" si="18"/>
        <v>0.66835873803615731</v>
      </c>
    </row>
    <row r="50" spans="2:11" x14ac:dyDescent="0.3">
      <c r="B50" s="10"/>
      <c r="C50" s="10" t="s">
        <v>20</v>
      </c>
      <c r="D50" s="10"/>
      <c r="E50" s="11">
        <v>639</v>
      </c>
      <c r="F50" s="11">
        <v>100</v>
      </c>
      <c r="G50" s="13"/>
      <c r="H50" s="13"/>
      <c r="I50" s="14"/>
      <c r="J50" s="15"/>
      <c r="K50" s="11"/>
    </row>
    <row r="51" spans="2:11" x14ac:dyDescent="0.3">
      <c r="B51" s="10" t="s">
        <v>26</v>
      </c>
      <c r="C51" s="10" t="s">
        <v>18</v>
      </c>
      <c r="D51" s="10"/>
      <c r="E51" s="11">
        <v>193</v>
      </c>
      <c r="F51" s="11">
        <v>37.6</v>
      </c>
      <c r="G51" s="11">
        <v>61</v>
      </c>
      <c r="H51" s="11">
        <f t="shared" ref="H51" si="20">G51-9</f>
        <v>52</v>
      </c>
      <c r="I51" s="11">
        <f>1/7</f>
        <v>0.14285714285714285</v>
      </c>
      <c r="J51" s="11">
        <f t="shared" ref="J51:J53" si="21">1/7*3928*H51/100</f>
        <v>291.79428571428571</v>
      </c>
      <c r="K51" s="12">
        <f t="shared" ref="K51" si="22">J51/E51</f>
        <v>1.5118874907475943</v>
      </c>
    </row>
    <row r="52" spans="2:11" x14ac:dyDescent="0.3">
      <c r="B52" s="10"/>
      <c r="C52" s="10" t="s">
        <v>19</v>
      </c>
      <c r="D52" s="10"/>
      <c r="E52" s="11">
        <v>320</v>
      </c>
      <c r="F52" s="11">
        <v>62.4</v>
      </c>
      <c r="G52" s="11">
        <v>39</v>
      </c>
      <c r="H52" s="11">
        <f t="shared" ref="H52" si="23">G52+9</f>
        <v>48</v>
      </c>
      <c r="I52" s="11">
        <f>1/7</f>
        <v>0.14285714285714285</v>
      </c>
      <c r="J52" s="11">
        <f t="shared" si="21"/>
        <v>269.3485714285714</v>
      </c>
      <c r="K52" s="12">
        <f>J52/E52</f>
        <v>0.84171428571428564</v>
      </c>
    </row>
    <row r="53" spans="2:11" x14ac:dyDescent="0.3">
      <c r="B53" s="10"/>
      <c r="C53" s="10" t="s">
        <v>20</v>
      </c>
      <c r="D53" s="10"/>
      <c r="E53" s="11">
        <v>513</v>
      </c>
      <c r="F53" s="11">
        <v>100</v>
      </c>
      <c r="G53" s="13"/>
      <c r="H53" s="13"/>
      <c r="I53" s="14"/>
      <c r="J53" s="15"/>
      <c r="K53" s="11"/>
    </row>
    <row r="58" spans="2:11" x14ac:dyDescent="0.3">
      <c r="B58" t="s">
        <v>33</v>
      </c>
    </row>
    <row r="59" spans="2:11" x14ac:dyDescent="0.3">
      <c r="B5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Jannicke Borch Myhre</dc:creator>
  <cp:lastModifiedBy>Jannicke Borch Myhre</cp:lastModifiedBy>
  <dcterms:created xsi:type="dcterms:W3CDTF">2024-02-27T06:50:12Z</dcterms:created>
  <dcterms:modified xsi:type="dcterms:W3CDTF">2024-02-27T09:55:03Z</dcterms:modified>
</cp:coreProperties>
</file>