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hanneswalter/Dropbox/Mikrotonalität_Projektwoche_Material/09InstrumentalePraxis/Lochsirenen_Fahrrad/Lochsirenen_Material/"/>
    </mc:Choice>
  </mc:AlternateContent>
  <bookViews>
    <workbookView xWindow="-38400" yWindow="180" windowWidth="28800" windowHeight="175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2" i="1" l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103" i="1"/>
  <c r="F102" i="1"/>
  <c r="F101" i="1"/>
  <c r="F100" i="1"/>
  <c r="F99" i="1"/>
  <c r="F98" i="1"/>
  <c r="F104" i="1"/>
  <c r="L88" i="1"/>
  <c r="L87" i="1"/>
  <c r="L86" i="1"/>
  <c r="L85" i="1"/>
  <c r="L84" i="1"/>
  <c r="L83" i="1"/>
  <c r="L82" i="1"/>
  <c r="L81" i="1"/>
  <c r="L89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128" i="1"/>
  <c r="F16" i="1"/>
  <c r="F15" i="1"/>
  <c r="F17" i="1"/>
  <c r="F22" i="1"/>
  <c r="F21" i="1"/>
  <c r="F20" i="1"/>
  <c r="F19" i="1"/>
  <c r="F18" i="1"/>
  <c r="F23" i="1"/>
  <c r="F28" i="1"/>
  <c r="F27" i="1"/>
  <c r="F26" i="1"/>
  <c r="F25" i="1"/>
  <c r="F24" i="1"/>
  <c r="F35" i="1"/>
  <c r="F34" i="1"/>
  <c r="F33" i="1"/>
  <c r="F32" i="1"/>
  <c r="F31" i="1"/>
  <c r="F30" i="1"/>
  <c r="F29" i="1"/>
  <c r="K21" i="1"/>
  <c r="K20" i="1"/>
  <c r="K19" i="1"/>
  <c r="K18" i="1"/>
  <c r="K17" i="1"/>
  <c r="K16" i="1"/>
  <c r="K15" i="1"/>
  <c r="K22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40" i="1"/>
  <c r="F38" i="1"/>
  <c r="F37" i="1"/>
  <c r="F36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M290" i="1"/>
  <c r="N290" i="1"/>
  <c r="O290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P290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3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AF304" i="1"/>
  <c r="AC308" i="1"/>
  <c r="AC307" i="1"/>
  <c r="Z312" i="1"/>
  <c r="Z311" i="1"/>
  <c r="Z310" i="1"/>
  <c r="AC306" i="1"/>
  <c r="AC305" i="1"/>
  <c r="Z308" i="1"/>
  <c r="Z307" i="1"/>
  <c r="AF302" i="1"/>
  <c r="AC304" i="1"/>
  <c r="AC303" i="1"/>
  <c r="Z306" i="1"/>
  <c r="Z304" i="1"/>
  <c r="AF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C301" i="1"/>
  <c r="AD302" i="1"/>
  <c r="AC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Z301" i="1"/>
  <c r="AA302" i="1"/>
  <c r="Z302" i="1"/>
  <c r="AA303" i="1"/>
  <c r="Z303" i="1"/>
  <c r="AA304" i="1"/>
  <c r="AA305" i="1"/>
  <c r="Z305" i="1"/>
  <c r="AA306" i="1"/>
  <c r="AA307" i="1"/>
  <c r="AA308" i="1"/>
  <c r="AA309" i="1"/>
  <c r="Z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X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U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N365" i="1"/>
  <c r="N333" i="1"/>
  <c r="N301" i="1"/>
  <c r="O302" i="1"/>
  <c r="N302" i="1"/>
  <c r="O303" i="1"/>
  <c r="N303" i="1"/>
  <c r="O304" i="1"/>
  <c r="N304" i="1"/>
  <c r="O305" i="1"/>
  <c r="N305" i="1"/>
  <c r="O306" i="1"/>
  <c r="N306" i="1"/>
  <c r="O307" i="1"/>
  <c r="N307" i="1"/>
  <c r="O308" i="1"/>
  <c r="N308" i="1"/>
  <c r="O309" i="1"/>
  <c r="N309" i="1"/>
  <c r="O310" i="1"/>
  <c r="N310" i="1"/>
  <c r="O311" i="1"/>
  <c r="N311" i="1"/>
  <c r="O312" i="1"/>
  <c r="N312" i="1"/>
  <c r="O313" i="1"/>
  <c r="N313" i="1"/>
  <c r="O314" i="1"/>
  <c r="N314" i="1"/>
  <c r="O315" i="1"/>
  <c r="N315" i="1"/>
  <c r="O316" i="1"/>
  <c r="N316" i="1"/>
  <c r="O317" i="1"/>
  <c r="N317" i="1"/>
  <c r="O318" i="1"/>
  <c r="N318" i="1"/>
  <c r="O319" i="1"/>
  <c r="N319" i="1"/>
  <c r="O320" i="1"/>
  <c r="N320" i="1"/>
  <c r="O321" i="1"/>
  <c r="N321" i="1"/>
  <c r="O322" i="1"/>
  <c r="N322" i="1"/>
  <c r="O323" i="1"/>
  <c r="N323" i="1"/>
  <c r="O324" i="1"/>
  <c r="N324" i="1"/>
  <c r="O325" i="1"/>
  <c r="N325" i="1"/>
  <c r="O326" i="1"/>
  <c r="N326" i="1"/>
  <c r="O327" i="1"/>
  <c r="N327" i="1"/>
  <c r="O328" i="1"/>
  <c r="N328" i="1"/>
  <c r="O329" i="1"/>
  <c r="N329" i="1"/>
  <c r="O330" i="1"/>
  <c r="N330" i="1"/>
  <c r="O331" i="1"/>
  <c r="N331" i="1"/>
  <c r="O332" i="1"/>
  <c r="N332" i="1"/>
  <c r="O333" i="1"/>
  <c r="O334" i="1"/>
  <c r="N334" i="1"/>
  <c r="O335" i="1"/>
  <c r="N335" i="1"/>
  <c r="O336" i="1"/>
  <c r="N336" i="1"/>
  <c r="O337" i="1"/>
  <c r="N337" i="1"/>
  <c r="O338" i="1"/>
  <c r="N338" i="1"/>
  <c r="O339" i="1"/>
  <c r="N339" i="1"/>
  <c r="O340" i="1"/>
  <c r="N340" i="1"/>
  <c r="O341" i="1"/>
  <c r="N341" i="1"/>
  <c r="O342" i="1"/>
  <c r="N342" i="1"/>
  <c r="O343" i="1"/>
  <c r="N343" i="1"/>
  <c r="O344" i="1"/>
  <c r="N344" i="1"/>
  <c r="O345" i="1"/>
  <c r="N345" i="1"/>
  <c r="O346" i="1"/>
  <c r="N346" i="1"/>
  <c r="O347" i="1"/>
  <c r="N347" i="1"/>
  <c r="O348" i="1"/>
  <c r="N348" i="1"/>
  <c r="O349" i="1"/>
  <c r="N349" i="1"/>
  <c r="O350" i="1"/>
  <c r="N350" i="1"/>
  <c r="O351" i="1"/>
  <c r="N351" i="1"/>
  <c r="O352" i="1"/>
  <c r="N352" i="1"/>
  <c r="O353" i="1"/>
  <c r="N353" i="1"/>
  <c r="O354" i="1"/>
  <c r="N354" i="1"/>
  <c r="O355" i="1"/>
  <c r="N355" i="1"/>
  <c r="O356" i="1"/>
  <c r="N356" i="1"/>
  <c r="O357" i="1"/>
  <c r="N357" i="1"/>
  <c r="O358" i="1"/>
  <c r="N358" i="1"/>
  <c r="O359" i="1"/>
  <c r="N359" i="1"/>
  <c r="O360" i="1"/>
  <c r="N360" i="1"/>
  <c r="O361" i="1"/>
  <c r="N361" i="1"/>
  <c r="O362" i="1"/>
  <c r="N362" i="1"/>
  <c r="O363" i="1"/>
  <c r="N363" i="1"/>
  <c r="O364" i="1"/>
  <c r="N364" i="1"/>
  <c r="O365" i="1"/>
  <c r="O366" i="1"/>
  <c r="N366" i="1"/>
  <c r="O367" i="1"/>
  <c r="N367" i="1"/>
  <c r="O368" i="1"/>
  <c r="N368" i="1"/>
  <c r="O369" i="1"/>
  <c r="N369" i="1"/>
  <c r="O370" i="1"/>
  <c r="N370" i="1"/>
  <c r="O371" i="1"/>
  <c r="N371" i="1"/>
  <c r="O372" i="1"/>
  <c r="N372" i="1"/>
  <c r="O373" i="1"/>
  <c r="N373" i="1"/>
  <c r="O374" i="1"/>
  <c r="N374" i="1"/>
  <c r="O375" i="1"/>
  <c r="N375" i="1"/>
  <c r="O376" i="1"/>
  <c r="N376" i="1"/>
  <c r="O377" i="1"/>
  <c r="N377" i="1"/>
  <c r="O378" i="1"/>
  <c r="N378" i="1"/>
  <c r="O379" i="1"/>
  <c r="N379" i="1"/>
  <c r="O380" i="1"/>
  <c r="N380" i="1"/>
  <c r="O381" i="1"/>
  <c r="N381" i="1"/>
  <c r="O382" i="1"/>
  <c r="N382" i="1"/>
  <c r="O383" i="1"/>
  <c r="N383" i="1"/>
  <c r="O384" i="1"/>
  <c r="N384" i="1"/>
  <c r="O385" i="1"/>
  <c r="N385" i="1"/>
  <c r="O386" i="1"/>
  <c r="N386" i="1"/>
  <c r="O387" i="1"/>
  <c r="N387" i="1"/>
  <c r="O388" i="1"/>
  <c r="N388" i="1"/>
  <c r="O389" i="1"/>
  <c r="N389" i="1"/>
  <c r="O390" i="1"/>
  <c r="N390" i="1"/>
  <c r="O391" i="1"/>
  <c r="N391" i="1"/>
  <c r="O392" i="1"/>
  <c r="N392" i="1"/>
  <c r="O393" i="1"/>
  <c r="N393" i="1"/>
  <c r="O394" i="1"/>
  <c r="N394" i="1"/>
  <c r="O395" i="1"/>
  <c r="N395" i="1"/>
  <c r="O396" i="1"/>
  <c r="N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R421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3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M421" i="1"/>
  <c r="M422" i="1"/>
  <c r="M423" i="1"/>
  <c r="M424" i="1"/>
  <c r="M425" i="1"/>
  <c r="M426" i="1"/>
  <c r="M427" i="1"/>
  <c r="M428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302" i="1"/>
  <c r="P293" i="1"/>
  <c r="P292" i="1"/>
  <c r="P291" i="1"/>
  <c r="O293" i="1"/>
  <c r="O292" i="1"/>
  <c r="O291" i="1"/>
  <c r="N293" i="1"/>
  <c r="N292" i="1"/>
  <c r="N291" i="1"/>
  <c r="M293" i="1"/>
  <c r="M292" i="1"/>
  <c r="M291" i="1"/>
  <c r="S296" i="1"/>
  <c r="S295" i="1"/>
  <c r="S294" i="1"/>
  <c r="S293" i="1"/>
  <c r="S291" i="1"/>
  <c r="S288" i="1"/>
  <c r="R288" i="1"/>
  <c r="P288" i="1"/>
  <c r="O288" i="1"/>
  <c r="N288" i="1"/>
  <c r="M288" i="1"/>
  <c r="H314" i="1"/>
  <c r="H310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G289" i="1"/>
  <c r="G290" i="1"/>
  <c r="G291" i="1"/>
  <c r="G292" i="1"/>
  <c r="G293" i="1"/>
  <c r="G294" i="1"/>
  <c r="G295" i="1"/>
  <c r="G296" i="1"/>
  <c r="G297" i="1"/>
  <c r="G298" i="1"/>
  <c r="G29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64" i="1"/>
  <c r="J273" i="1"/>
  <c r="J291" i="1"/>
  <c r="J308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O252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V277" i="1"/>
  <c r="S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T241" i="1"/>
  <c r="V240" i="1"/>
  <c r="U240" i="1"/>
  <c r="T240" i="1"/>
  <c r="V239" i="1"/>
  <c r="U239" i="1"/>
  <c r="T239" i="1"/>
  <c r="V238" i="1"/>
  <c r="U238" i="1"/>
  <c r="T238" i="1"/>
  <c r="V237" i="1"/>
  <c r="U237" i="1"/>
  <c r="T237" i="1"/>
  <c r="V236" i="1"/>
  <c r="U236" i="1"/>
  <c r="T236" i="1"/>
  <c r="V235" i="1"/>
  <c r="U235" i="1"/>
  <c r="T235" i="1"/>
  <c r="V234" i="1"/>
  <c r="U234" i="1"/>
  <c r="T234" i="1"/>
  <c r="V233" i="1"/>
  <c r="U233" i="1"/>
  <c r="T233" i="1"/>
  <c r="V232" i="1"/>
  <c r="U232" i="1"/>
  <c r="T232" i="1"/>
  <c r="V231" i="1"/>
  <c r="U231" i="1"/>
  <c r="T231" i="1"/>
  <c r="V230" i="1"/>
  <c r="U230" i="1"/>
  <c r="T230" i="1"/>
  <c r="V229" i="1"/>
  <c r="U229" i="1"/>
  <c r="T229" i="1"/>
  <c r="V228" i="1"/>
  <c r="U228" i="1"/>
  <c r="T228" i="1"/>
  <c r="V227" i="1"/>
  <c r="U227" i="1"/>
  <c r="T227" i="1"/>
  <c r="V226" i="1"/>
  <c r="U226" i="1"/>
  <c r="T226" i="1"/>
  <c r="V225" i="1"/>
  <c r="U225" i="1"/>
  <c r="T225" i="1"/>
  <c r="V224" i="1"/>
  <c r="U224" i="1"/>
  <c r="T224" i="1"/>
  <c r="V223" i="1"/>
  <c r="U223" i="1"/>
  <c r="T223" i="1"/>
  <c r="V222" i="1"/>
  <c r="U222" i="1"/>
  <c r="T222" i="1"/>
  <c r="V221" i="1"/>
  <c r="U221" i="1"/>
  <c r="T221" i="1"/>
  <c r="V220" i="1"/>
  <c r="U220" i="1"/>
  <c r="T220" i="1"/>
  <c r="V219" i="1"/>
  <c r="U219" i="1"/>
  <c r="T219" i="1"/>
  <c r="N245" i="1"/>
  <c r="N244" i="1"/>
  <c r="N243" i="1"/>
  <c r="N242" i="1"/>
  <c r="N241" i="1"/>
  <c r="M241" i="1"/>
  <c r="N240" i="1"/>
  <c r="M240" i="1"/>
  <c r="N239" i="1"/>
  <c r="M239" i="1"/>
  <c r="N238" i="1"/>
  <c r="M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I245" i="1"/>
  <c r="I244" i="1"/>
  <c r="I243" i="1"/>
  <c r="I242" i="1"/>
  <c r="I241" i="1"/>
  <c r="I240" i="1"/>
  <c r="I239" i="1"/>
  <c r="I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U198" i="1"/>
  <c r="U199" i="1"/>
  <c r="X200" i="1"/>
  <c r="U200" i="1"/>
  <c r="X199" i="1"/>
  <c r="X198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X197" i="1"/>
  <c r="U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Z142" i="1"/>
  <c r="AA142" i="1"/>
  <c r="AB142" i="1"/>
  <c r="AC142" i="1"/>
  <c r="AE142" i="1"/>
  <c r="AF142" i="1"/>
  <c r="AG142" i="1"/>
  <c r="AH142" i="1"/>
  <c r="Z143" i="1"/>
  <c r="AA143" i="1"/>
  <c r="AB143" i="1"/>
  <c r="AC143" i="1"/>
  <c r="AE143" i="1"/>
  <c r="AF143" i="1"/>
  <c r="AG143" i="1"/>
  <c r="AH143" i="1"/>
  <c r="Z144" i="1"/>
  <c r="AA144" i="1"/>
  <c r="AB144" i="1"/>
  <c r="AC144" i="1"/>
  <c r="AE144" i="1"/>
  <c r="AF144" i="1"/>
  <c r="AG144" i="1"/>
  <c r="AH144" i="1"/>
  <c r="Z145" i="1"/>
  <c r="AA145" i="1"/>
  <c r="AB145" i="1"/>
  <c r="AC145" i="1"/>
  <c r="AE145" i="1"/>
  <c r="AF145" i="1"/>
  <c r="AG145" i="1"/>
  <c r="AH145" i="1"/>
  <c r="Z146" i="1"/>
  <c r="AA146" i="1"/>
  <c r="AB146" i="1"/>
  <c r="AC146" i="1"/>
  <c r="AE146" i="1"/>
  <c r="AF146" i="1"/>
  <c r="AG146" i="1"/>
  <c r="AH146" i="1"/>
  <c r="Z147" i="1"/>
  <c r="AA147" i="1"/>
  <c r="AB147" i="1"/>
  <c r="AC147" i="1"/>
  <c r="AE147" i="1"/>
  <c r="AF147" i="1"/>
  <c r="AG147" i="1"/>
  <c r="AH147" i="1"/>
  <c r="Z148" i="1"/>
  <c r="AA148" i="1"/>
  <c r="AB148" i="1"/>
  <c r="AC148" i="1"/>
  <c r="AE148" i="1"/>
  <c r="AF148" i="1"/>
  <c r="AG148" i="1"/>
  <c r="AH148" i="1"/>
  <c r="Z149" i="1"/>
  <c r="AA149" i="1"/>
  <c r="AB149" i="1"/>
  <c r="AC149" i="1"/>
  <c r="AE149" i="1"/>
  <c r="AF149" i="1"/>
  <c r="AG149" i="1"/>
  <c r="AH149" i="1"/>
  <c r="Z150" i="1"/>
  <c r="AA150" i="1"/>
  <c r="AB150" i="1"/>
  <c r="AC150" i="1"/>
  <c r="AE150" i="1"/>
  <c r="AF150" i="1"/>
  <c r="AG150" i="1"/>
  <c r="AH150" i="1"/>
  <c r="Z151" i="1"/>
  <c r="AA151" i="1"/>
  <c r="AB151" i="1"/>
  <c r="AC151" i="1"/>
  <c r="AE151" i="1"/>
  <c r="AF151" i="1"/>
  <c r="AG151" i="1"/>
  <c r="AH151" i="1"/>
  <c r="Z152" i="1"/>
  <c r="AA152" i="1"/>
  <c r="AB152" i="1"/>
  <c r="AC152" i="1"/>
  <c r="AE152" i="1"/>
  <c r="AF152" i="1"/>
  <c r="AG152" i="1"/>
  <c r="AH152" i="1"/>
  <c r="Z153" i="1"/>
  <c r="AA153" i="1"/>
  <c r="AB153" i="1"/>
  <c r="AC153" i="1"/>
  <c r="AE153" i="1"/>
  <c r="AF153" i="1"/>
  <c r="AG153" i="1"/>
  <c r="AH153" i="1"/>
  <c r="Z154" i="1"/>
  <c r="AA154" i="1"/>
  <c r="AB154" i="1"/>
  <c r="AC154" i="1"/>
  <c r="AE154" i="1"/>
  <c r="AF154" i="1"/>
  <c r="AG154" i="1"/>
  <c r="AH154" i="1"/>
  <c r="Z155" i="1"/>
  <c r="AA155" i="1"/>
  <c r="AB155" i="1"/>
  <c r="AC155" i="1"/>
  <c r="AE155" i="1"/>
  <c r="AF155" i="1"/>
  <c r="AG155" i="1"/>
  <c r="AH155" i="1"/>
  <c r="Z156" i="1"/>
  <c r="AA156" i="1"/>
  <c r="AB156" i="1"/>
  <c r="AC156" i="1"/>
  <c r="AE156" i="1"/>
  <c r="AF156" i="1"/>
  <c r="AG156" i="1"/>
  <c r="AH156" i="1"/>
  <c r="Z157" i="1"/>
  <c r="AA157" i="1"/>
  <c r="AB157" i="1"/>
  <c r="AC157" i="1"/>
  <c r="AE157" i="1"/>
  <c r="AF157" i="1"/>
  <c r="AG157" i="1"/>
  <c r="AH157" i="1"/>
  <c r="Z158" i="1"/>
  <c r="AA158" i="1"/>
  <c r="AB158" i="1"/>
  <c r="AC158" i="1"/>
  <c r="AE158" i="1"/>
  <c r="AF158" i="1"/>
  <c r="AG158" i="1"/>
  <c r="AH158" i="1"/>
  <c r="Z159" i="1"/>
  <c r="AA159" i="1"/>
  <c r="AB159" i="1"/>
  <c r="AC159" i="1"/>
  <c r="AE159" i="1"/>
  <c r="AF159" i="1"/>
  <c r="AG159" i="1"/>
  <c r="AH159" i="1"/>
  <c r="Z160" i="1"/>
  <c r="AA160" i="1"/>
  <c r="AB160" i="1"/>
  <c r="AC160" i="1"/>
  <c r="AE160" i="1"/>
  <c r="AF160" i="1"/>
  <c r="AG160" i="1"/>
  <c r="AH160" i="1"/>
  <c r="Z161" i="1"/>
  <c r="AA161" i="1"/>
  <c r="AB161" i="1"/>
  <c r="AC161" i="1"/>
  <c r="AE161" i="1"/>
  <c r="AF161" i="1"/>
  <c r="AG161" i="1"/>
  <c r="AH161" i="1"/>
  <c r="Z162" i="1"/>
  <c r="AA162" i="1"/>
  <c r="AB162" i="1"/>
  <c r="AC162" i="1"/>
  <c r="AE162" i="1"/>
  <c r="AF162" i="1"/>
  <c r="AG162" i="1"/>
  <c r="AH162" i="1"/>
  <c r="Z163" i="1"/>
  <c r="AA163" i="1"/>
  <c r="AB163" i="1"/>
  <c r="AC163" i="1"/>
  <c r="AE163" i="1"/>
  <c r="AF163" i="1"/>
  <c r="AG163" i="1"/>
  <c r="AH163" i="1"/>
  <c r="Z164" i="1"/>
  <c r="AA164" i="1"/>
  <c r="AB164" i="1"/>
  <c r="AC164" i="1"/>
  <c r="AE164" i="1"/>
  <c r="AF164" i="1"/>
  <c r="AG164" i="1"/>
  <c r="AH164" i="1"/>
  <c r="Z165" i="1"/>
  <c r="AA165" i="1"/>
  <c r="AB165" i="1"/>
  <c r="AC165" i="1"/>
  <c r="AE165" i="1"/>
  <c r="AF165" i="1"/>
  <c r="AG165" i="1"/>
  <c r="AH165" i="1"/>
  <c r="Z166" i="1"/>
  <c r="AA166" i="1"/>
  <c r="AB166" i="1"/>
  <c r="AC166" i="1"/>
  <c r="AE166" i="1"/>
  <c r="AF166" i="1"/>
  <c r="AG166" i="1"/>
  <c r="AH166" i="1"/>
  <c r="Z167" i="1"/>
  <c r="AA167" i="1"/>
  <c r="AB167" i="1"/>
  <c r="AC167" i="1"/>
  <c r="AE167" i="1"/>
  <c r="AF167" i="1"/>
  <c r="AG167" i="1"/>
  <c r="AH167" i="1"/>
  <c r="Z168" i="1"/>
  <c r="AA168" i="1"/>
  <c r="AB168" i="1"/>
  <c r="AC168" i="1"/>
  <c r="AE168" i="1"/>
  <c r="AF168" i="1"/>
  <c r="AG168" i="1"/>
  <c r="AH168" i="1"/>
  <c r="Z169" i="1"/>
  <c r="AA169" i="1"/>
  <c r="AB169" i="1"/>
  <c r="AC169" i="1"/>
  <c r="AE169" i="1"/>
  <c r="AF169" i="1"/>
  <c r="AG169" i="1"/>
  <c r="AH169" i="1"/>
  <c r="Z170" i="1"/>
  <c r="AA170" i="1"/>
  <c r="AB170" i="1"/>
  <c r="AC170" i="1"/>
  <c r="AE170" i="1"/>
  <c r="AF170" i="1"/>
  <c r="AG170" i="1"/>
  <c r="AH170" i="1"/>
  <c r="Z171" i="1"/>
  <c r="AB171" i="1"/>
  <c r="AC171" i="1"/>
  <c r="AE171" i="1"/>
  <c r="AG171" i="1"/>
  <c r="AH171" i="1"/>
  <c r="Z172" i="1"/>
  <c r="AB172" i="1"/>
  <c r="AC172" i="1"/>
  <c r="AE172" i="1"/>
  <c r="AG172" i="1"/>
  <c r="AH172" i="1"/>
  <c r="Z173" i="1"/>
  <c r="AB173" i="1"/>
  <c r="AC173" i="1"/>
  <c r="AE173" i="1"/>
  <c r="AG173" i="1"/>
  <c r="AH173" i="1"/>
  <c r="Z174" i="1"/>
  <c r="AB174" i="1"/>
  <c r="AC174" i="1"/>
  <c r="AE174" i="1"/>
  <c r="AG174" i="1"/>
  <c r="AH174" i="1"/>
  <c r="Z175" i="1"/>
  <c r="AB175" i="1"/>
  <c r="AC175" i="1"/>
  <c r="AE175" i="1"/>
  <c r="AG175" i="1"/>
  <c r="AH175" i="1"/>
  <c r="Z176" i="1"/>
  <c r="AC176" i="1"/>
  <c r="AE176" i="1"/>
  <c r="AG176" i="1"/>
  <c r="AH176" i="1"/>
  <c r="Z177" i="1"/>
  <c r="AC177" i="1"/>
  <c r="AE177" i="1"/>
  <c r="AG177" i="1"/>
  <c r="AH177" i="1"/>
  <c r="Z178" i="1"/>
  <c r="AC178" i="1"/>
  <c r="AE178" i="1"/>
  <c r="AG178" i="1"/>
  <c r="AH178" i="1"/>
  <c r="Z179" i="1"/>
  <c r="AC179" i="1"/>
  <c r="AE179" i="1"/>
  <c r="AG179" i="1"/>
  <c r="AH179" i="1"/>
  <c r="Z180" i="1"/>
  <c r="AC180" i="1"/>
  <c r="AE180" i="1"/>
  <c r="AG180" i="1"/>
  <c r="AH180" i="1"/>
  <c r="Z181" i="1"/>
  <c r="AC181" i="1"/>
  <c r="AE181" i="1"/>
  <c r="AG181" i="1"/>
  <c r="AH181" i="1"/>
  <c r="Z182" i="1"/>
  <c r="AC182" i="1"/>
  <c r="AE182" i="1"/>
  <c r="AG182" i="1"/>
  <c r="AH182" i="1"/>
  <c r="AE183" i="1"/>
  <c r="AH183" i="1"/>
  <c r="AE184" i="1"/>
  <c r="AH184" i="1"/>
  <c r="AE185" i="1"/>
  <c r="AH185" i="1"/>
  <c r="AE186" i="1"/>
  <c r="AH186" i="1"/>
  <c r="AE187" i="1"/>
  <c r="AH187" i="1"/>
  <c r="AE188" i="1"/>
  <c r="AH188" i="1"/>
  <c r="AE189" i="1"/>
  <c r="AH189" i="1"/>
  <c r="AE190" i="1"/>
  <c r="AH190" i="1"/>
  <c r="AE191" i="1"/>
  <c r="AH191" i="1"/>
  <c r="AE192" i="1"/>
  <c r="AH192" i="1"/>
  <c r="AE193" i="1"/>
  <c r="AH193" i="1"/>
  <c r="AE194" i="1"/>
  <c r="AH194" i="1"/>
  <c r="AE195" i="1"/>
  <c r="AH195" i="1"/>
  <c r="AE196" i="1"/>
  <c r="AH196" i="1"/>
  <c r="AE197" i="1"/>
  <c r="AH197" i="1"/>
  <c r="AE198" i="1"/>
  <c r="AH198" i="1"/>
  <c r="AE199" i="1"/>
  <c r="AH199" i="1"/>
  <c r="AE200" i="1"/>
  <c r="AH200" i="1"/>
  <c r="AE201" i="1"/>
  <c r="AH201" i="1"/>
  <c r="AE202" i="1"/>
  <c r="AH202" i="1"/>
  <c r="AE203" i="1"/>
  <c r="AH203" i="1"/>
  <c r="AE204" i="1"/>
  <c r="AH204" i="1"/>
  <c r="AE205" i="1"/>
  <c r="AH205" i="1"/>
  <c r="AE206" i="1"/>
  <c r="AH206" i="1"/>
  <c r="AE207" i="1"/>
  <c r="AH207" i="1"/>
  <c r="AE208" i="1"/>
  <c r="AH208" i="1"/>
  <c r="AE209" i="1"/>
  <c r="AH209" i="1"/>
  <c r="AE210" i="1"/>
  <c r="AH210" i="1"/>
  <c r="U142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S182" i="1"/>
  <c r="P182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N182" i="1"/>
  <c r="K182" i="1"/>
  <c r="S181" i="1"/>
  <c r="N181" i="1"/>
  <c r="S180" i="1"/>
  <c r="N180" i="1"/>
  <c r="S179" i="1"/>
  <c r="N179" i="1"/>
  <c r="S178" i="1"/>
  <c r="N178" i="1"/>
  <c r="S177" i="1"/>
  <c r="N177" i="1"/>
  <c r="S176" i="1"/>
  <c r="R176" i="1"/>
  <c r="N176" i="1"/>
  <c r="S175" i="1"/>
  <c r="R175" i="1"/>
  <c r="N175" i="1"/>
  <c r="S174" i="1"/>
  <c r="R174" i="1"/>
  <c r="N174" i="1"/>
  <c r="S173" i="1"/>
  <c r="R173" i="1"/>
  <c r="N173" i="1"/>
  <c r="S172" i="1"/>
  <c r="R172" i="1"/>
  <c r="N172" i="1"/>
  <c r="S171" i="1"/>
  <c r="R171" i="1"/>
  <c r="N171" i="1"/>
  <c r="S170" i="1"/>
  <c r="R170" i="1"/>
  <c r="Q170" i="1"/>
  <c r="N170" i="1"/>
  <c r="M170" i="1"/>
  <c r="S169" i="1"/>
  <c r="R169" i="1"/>
  <c r="Q169" i="1"/>
  <c r="N169" i="1"/>
  <c r="M169" i="1"/>
  <c r="S168" i="1"/>
  <c r="R168" i="1"/>
  <c r="Q168" i="1"/>
  <c r="N168" i="1"/>
  <c r="M168" i="1"/>
  <c r="S167" i="1"/>
  <c r="R167" i="1"/>
  <c r="Q167" i="1"/>
  <c r="N167" i="1"/>
  <c r="M167" i="1"/>
  <c r="S166" i="1"/>
  <c r="R166" i="1"/>
  <c r="Q166" i="1"/>
  <c r="N166" i="1"/>
  <c r="M166" i="1"/>
  <c r="S165" i="1"/>
  <c r="R165" i="1"/>
  <c r="Q165" i="1"/>
  <c r="N165" i="1"/>
  <c r="M165" i="1"/>
  <c r="S164" i="1"/>
  <c r="R164" i="1"/>
  <c r="Q164" i="1"/>
  <c r="N164" i="1"/>
  <c r="M164" i="1"/>
  <c r="S163" i="1"/>
  <c r="R163" i="1"/>
  <c r="Q163" i="1"/>
  <c r="N163" i="1"/>
  <c r="M163" i="1"/>
  <c r="S162" i="1"/>
  <c r="R162" i="1"/>
  <c r="Q162" i="1"/>
  <c r="N162" i="1"/>
  <c r="M162" i="1"/>
  <c r="S161" i="1"/>
  <c r="R161" i="1"/>
  <c r="Q161" i="1"/>
  <c r="N161" i="1"/>
  <c r="M161" i="1"/>
  <c r="S160" i="1"/>
  <c r="R160" i="1"/>
  <c r="Q160" i="1"/>
  <c r="N160" i="1"/>
  <c r="M160" i="1"/>
  <c r="S159" i="1"/>
  <c r="R159" i="1"/>
  <c r="Q159" i="1"/>
  <c r="N159" i="1"/>
  <c r="M159" i="1"/>
  <c r="S158" i="1"/>
  <c r="R158" i="1"/>
  <c r="Q158" i="1"/>
  <c r="N158" i="1"/>
  <c r="M158" i="1"/>
  <c r="L158" i="1"/>
  <c r="S157" i="1"/>
  <c r="R157" i="1"/>
  <c r="Q157" i="1"/>
  <c r="N157" i="1"/>
  <c r="M157" i="1"/>
  <c r="L157" i="1"/>
  <c r="S156" i="1"/>
  <c r="R156" i="1"/>
  <c r="Q156" i="1"/>
  <c r="N156" i="1"/>
  <c r="M156" i="1"/>
  <c r="L156" i="1"/>
  <c r="S155" i="1"/>
  <c r="R155" i="1"/>
  <c r="Q155" i="1"/>
  <c r="N155" i="1"/>
  <c r="M155" i="1"/>
  <c r="L155" i="1"/>
  <c r="S154" i="1"/>
  <c r="R154" i="1"/>
  <c r="Q154" i="1"/>
  <c r="N154" i="1"/>
  <c r="M154" i="1"/>
  <c r="L154" i="1"/>
  <c r="S153" i="1"/>
  <c r="R153" i="1"/>
  <c r="Q153" i="1"/>
  <c r="N153" i="1"/>
  <c r="M153" i="1"/>
  <c r="L153" i="1"/>
  <c r="S152" i="1"/>
  <c r="R152" i="1"/>
  <c r="Q152" i="1"/>
  <c r="N152" i="1"/>
  <c r="M152" i="1"/>
  <c r="L152" i="1"/>
  <c r="S151" i="1"/>
  <c r="R151" i="1"/>
  <c r="Q151" i="1"/>
  <c r="N151" i="1"/>
  <c r="M151" i="1"/>
  <c r="L151" i="1"/>
  <c r="S150" i="1"/>
  <c r="R150" i="1"/>
  <c r="Q150" i="1"/>
  <c r="N150" i="1"/>
  <c r="M150" i="1"/>
  <c r="L150" i="1"/>
  <c r="S149" i="1"/>
  <c r="R149" i="1"/>
  <c r="Q149" i="1"/>
  <c r="N149" i="1"/>
  <c r="M149" i="1"/>
  <c r="L149" i="1"/>
  <c r="S148" i="1"/>
  <c r="R148" i="1"/>
  <c r="Q148" i="1"/>
  <c r="N148" i="1"/>
  <c r="M148" i="1"/>
  <c r="L148" i="1"/>
  <c r="S147" i="1"/>
  <c r="R147" i="1"/>
  <c r="Q147" i="1"/>
  <c r="N147" i="1"/>
  <c r="M147" i="1"/>
  <c r="L147" i="1"/>
  <c r="S146" i="1"/>
  <c r="R146" i="1"/>
  <c r="Q146" i="1"/>
  <c r="N146" i="1"/>
  <c r="M146" i="1"/>
  <c r="L146" i="1"/>
  <c r="S145" i="1"/>
  <c r="R145" i="1"/>
  <c r="Q145" i="1"/>
  <c r="N145" i="1"/>
  <c r="M145" i="1"/>
  <c r="L145" i="1"/>
  <c r="S144" i="1"/>
  <c r="R144" i="1"/>
  <c r="Q144" i="1"/>
  <c r="N144" i="1"/>
  <c r="M144" i="1"/>
  <c r="L144" i="1"/>
  <c r="S143" i="1"/>
  <c r="R143" i="1"/>
  <c r="Q143" i="1"/>
  <c r="N143" i="1"/>
  <c r="M143" i="1"/>
  <c r="L143" i="1"/>
  <c r="S142" i="1"/>
  <c r="R142" i="1"/>
  <c r="Q142" i="1"/>
  <c r="N142" i="1"/>
  <c r="M142" i="1"/>
  <c r="L142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72" i="1"/>
  <c r="A173" i="1"/>
  <c r="A174" i="1"/>
  <c r="A169" i="1"/>
  <c r="A170" i="1"/>
  <c r="A171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42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X15" i="1"/>
  <c r="Y15" i="1"/>
  <c r="Z16" i="1"/>
  <c r="AE16" i="1"/>
  <c r="AD16" i="1"/>
  <c r="AE17" i="1"/>
  <c r="AD17" i="1"/>
  <c r="AE18" i="1"/>
  <c r="AD18" i="1"/>
  <c r="AE19" i="1"/>
  <c r="AD19" i="1"/>
  <c r="AE20" i="1"/>
  <c r="AD20" i="1"/>
  <c r="AE21" i="1"/>
  <c r="AD21" i="1"/>
  <c r="AE22" i="1"/>
  <c r="AD22" i="1"/>
  <c r="AE23" i="1"/>
  <c r="AD23" i="1"/>
  <c r="AE24" i="1"/>
  <c r="AD24" i="1"/>
  <c r="AE25" i="1"/>
  <c r="AD25" i="1"/>
  <c r="AE26" i="1"/>
  <c r="AD26" i="1"/>
  <c r="AE27" i="1"/>
  <c r="AD27" i="1"/>
  <c r="AE28" i="1"/>
  <c r="AD28" i="1"/>
  <c r="AE29" i="1"/>
  <c r="AD29" i="1"/>
  <c r="AE30" i="1"/>
  <c r="AD30" i="1"/>
  <c r="AE31" i="1"/>
  <c r="AD31" i="1"/>
  <c r="AE32" i="1"/>
  <c r="AD32" i="1"/>
  <c r="AE33" i="1"/>
  <c r="AD33" i="1"/>
  <c r="AE34" i="1"/>
  <c r="AD34" i="1"/>
  <c r="AE35" i="1"/>
  <c r="AD35" i="1"/>
  <c r="AE36" i="1"/>
  <c r="AD36" i="1"/>
  <c r="AE37" i="1"/>
  <c r="AD37" i="1"/>
  <c r="AE38" i="1"/>
  <c r="AD38" i="1"/>
  <c r="AE39" i="1"/>
  <c r="AD39" i="1"/>
  <c r="AE40" i="1"/>
  <c r="AD40" i="1"/>
  <c r="AE41" i="1"/>
  <c r="AD41" i="1"/>
  <c r="AE42" i="1"/>
  <c r="AD42" i="1"/>
  <c r="AE43" i="1"/>
  <c r="AD43" i="1"/>
  <c r="AE44" i="1"/>
  <c r="AD44" i="1"/>
  <c r="AE45" i="1"/>
  <c r="AD45" i="1"/>
  <c r="AE46" i="1"/>
  <c r="AD46" i="1"/>
  <c r="AE47" i="1"/>
  <c r="AD47" i="1"/>
  <c r="AE48" i="1"/>
  <c r="AD48" i="1"/>
  <c r="AE49" i="1"/>
  <c r="AD49" i="1"/>
  <c r="AE50" i="1"/>
  <c r="AD50" i="1"/>
  <c r="AE51" i="1"/>
  <c r="AD51" i="1"/>
  <c r="AE52" i="1"/>
  <c r="AD52" i="1"/>
  <c r="AE53" i="1"/>
  <c r="AD53" i="1"/>
  <c r="AE54" i="1"/>
  <c r="AD54" i="1"/>
  <c r="AE55" i="1"/>
  <c r="AD55" i="1"/>
  <c r="AE56" i="1"/>
  <c r="AD56" i="1"/>
  <c r="AE57" i="1"/>
  <c r="AD57" i="1"/>
  <c r="AE58" i="1"/>
  <c r="AD58" i="1"/>
  <c r="AE59" i="1"/>
  <c r="AD59" i="1"/>
  <c r="AE60" i="1"/>
  <c r="AD60" i="1"/>
  <c r="AE61" i="1"/>
  <c r="AD61" i="1"/>
  <c r="AE62" i="1"/>
  <c r="AD62" i="1"/>
  <c r="AE63" i="1"/>
  <c r="AD63" i="1"/>
  <c r="AE64" i="1"/>
  <c r="AD64" i="1"/>
  <c r="AE65" i="1"/>
  <c r="AD65" i="1"/>
  <c r="AE66" i="1"/>
  <c r="AD66" i="1"/>
  <c r="AE67" i="1"/>
  <c r="AD67" i="1"/>
  <c r="AE68" i="1"/>
  <c r="AD68" i="1"/>
  <c r="AE69" i="1"/>
  <c r="AD69" i="1"/>
  <c r="AE70" i="1"/>
  <c r="AD70" i="1"/>
  <c r="AE71" i="1"/>
  <c r="AD71" i="1"/>
  <c r="AE72" i="1"/>
  <c r="AD72" i="1"/>
  <c r="AE73" i="1"/>
  <c r="AD73" i="1"/>
  <c r="AE74" i="1"/>
  <c r="AD74" i="1"/>
  <c r="AE75" i="1"/>
  <c r="AD75" i="1"/>
  <c r="AE76" i="1"/>
  <c r="AD76" i="1"/>
  <c r="AE77" i="1"/>
  <c r="AD77" i="1"/>
  <c r="L15" i="1"/>
  <c r="M15" i="1"/>
  <c r="N16" i="1"/>
  <c r="J16" i="1"/>
  <c r="L16" i="1"/>
  <c r="M16" i="1"/>
  <c r="N17" i="1"/>
  <c r="H16" i="1"/>
  <c r="H15" i="1"/>
  <c r="G15" i="1"/>
  <c r="J17" i="1"/>
  <c r="L17" i="1"/>
  <c r="M17" i="1"/>
  <c r="N18" i="1"/>
  <c r="J18" i="1"/>
  <c r="L18" i="1"/>
  <c r="M18" i="1"/>
  <c r="N19" i="1"/>
  <c r="J19" i="1"/>
  <c r="L19" i="1"/>
  <c r="M19" i="1"/>
  <c r="N20" i="1"/>
  <c r="J20" i="1"/>
  <c r="L20" i="1"/>
  <c r="M20" i="1"/>
  <c r="N21" i="1"/>
  <c r="J21" i="1"/>
  <c r="L21" i="1"/>
  <c r="M21" i="1"/>
  <c r="N22" i="1"/>
  <c r="J22" i="1"/>
  <c r="L22" i="1"/>
  <c r="M22" i="1"/>
  <c r="N23" i="1"/>
  <c r="J23" i="1"/>
  <c r="L23" i="1"/>
  <c r="M23" i="1"/>
  <c r="N24" i="1"/>
  <c r="J24" i="1"/>
  <c r="L24" i="1"/>
  <c r="M24" i="1"/>
  <c r="N25" i="1"/>
  <c r="J25" i="1"/>
  <c r="L25" i="1"/>
  <c r="M25" i="1"/>
  <c r="N26" i="1"/>
  <c r="J26" i="1"/>
  <c r="L26" i="1"/>
  <c r="M26" i="1"/>
  <c r="N27" i="1"/>
  <c r="H23" i="1"/>
  <c r="H19" i="1"/>
  <c r="J27" i="1"/>
  <c r="L27" i="1"/>
  <c r="M27" i="1"/>
  <c r="N28" i="1"/>
  <c r="J28" i="1"/>
  <c r="L28" i="1"/>
  <c r="M28" i="1"/>
  <c r="N29" i="1"/>
  <c r="J29" i="1"/>
  <c r="L29" i="1"/>
  <c r="M29" i="1"/>
  <c r="N30" i="1"/>
  <c r="J30" i="1"/>
  <c r="L30" i="1"/>
  <c r="M30" i="1"/>
  <c r="N31" i="1"/>
  <c r="J31" i="1"/>
  <c r="L31" i="1"/>
  <c r="M31" i="1"/>
  <c r="N32" i="1"/>
  <c r="J32" i="1"/>
  <c r="L32" i="1"/>
  <c r="M32" i="1"/>
  <c r="N33" i="1"/>
  <c r="J33" i="1"/>
  <c r="L33" i="1"/>
  <c r="M33" i="1"/>
  <c r="N34" i="1"/>
  <c r="J34" i="1"/>
  <c r="L34" i="1"/>
  <c r="M34" i="1"/>
  <c r="N35" i="1"/>
  <c r="J35" i="1"/>
  <c r="L35" i="1"/>
  <c r="M35" i="1"/>
  <c r="N36" i="1"/>
  <c r="J36" i="1"/>
  <c r="L36" i="1"/>
  <c r="M36" i="1"/>
  <c r="N37" i="1"/>
  <c r="J37" i="1"/>
  <c r="L37" i="1"/>
  <c r="M37" i="1"/>
  <c r="N38" i="1"/>
  <c r="J38" i="1"/>
  <c r="L38" i="1"/>
  <c r="M38" i="1"/>
  <c r="N39" i="1"/>
  <c r="J39" i="1"/>
  <c r="L39" i="1"/>
  <c r="M39" i="1"/>
  <c r="N40" i="1"/>
  <c r="J40" i="1"/>
  <c r="L40" i="1"/>
  <c r="M40" i="1"/>
  <c r="N41" i="1"/>
  <c r="J41" i="1"/>
  <c r="L41" i="1"/>
  <c r="M41" i="1"/>
  <c r="N42" i="1"/>
  <c r="H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G23" i="1"/>
  <c r="H22" i="1"/>
  <c r="G22" i="1"/>
  <c r="H21" i="1"/>
  <c r="G21" i="1"/>
  <c r="H20" i="1"/>
  <c r="G20" i="1"/>
  <c r="G19" i="1"/>
  <c r="H18" i="1"/>
  <c r="G18" i="1"/>
  <c r="H17" i="1"/>
  <c r="G17" i="1"/>
  <c r="G16" i="1"/>
  <c r="J42" i="1"/>
  <c r="L42" i="1"/>
  <c r="M42" i="1"/>
  <c r="N43" i="1"/>
  <c r="J43" i="1"/>
  <c r="L43" i="1"/>
  <c r="M43" i="1"/>
  <c r="N44" i="1"/>
  <c r="J44" i="1"/>
  <c r="L44" i="1"/>
  <c r="M44" i="1"/>
  <c r="N45" i="1"/>
  <c r="J45" i="1"/>
  <c r="L45" i="1"/>
  <c r="M45" i="1"/>
  <c r="N46" i="1"/>
  <c r="J46" i="1"/>
  <c r="L46" i="1"/>
  <c r="M46" i="1"/>
  <c r="N47" i="1"/>
  <c r="H37" i="1"/>
  <c r="H38" i="1"/>
  <c r="H39" i="1"/>
  <c r="R15" i="1"/>
  <c r="S15" i="1"/>
  <c r="T16" i="1"/>
  <c r="P16" i="1"/>
  <c r="R16" i="1"/>
  <c r="S16" i="1"/>
  <c r="T17" i="1"/>
  <c r="P17" i="1"/>
  <c r="R17" i="1"/>
  <c r="S17" i="1"/>
  <c r="T18" i="1"/>
  <c r="P18" i="1"/>
  <c r="R18" i="1"/>
  <c r="S18" i="1"/>
  <c r="T19" i="1"/>
  <c r="P19" i="1"/>
  <c r="R19" i="1"/>
  <c r="S19" i="1"/>
  <c r="T20" i="1"/>
  <c r="L12" i="1"/>
  <c r="L11" i="1"/>
  <c r="L10" i="1"/>
  <c r="K12" i="1"/>
  <c r="K11" i="1"/>
  <c r="K10" i="1"/>
  <c r="G36" i="1"/>
  <c r="G37" i="1"/>
  <c r="G38" i="1"/>
  <c r="G39" i="1"/>
  <c r="P20" i="1"/>
  <c r="R20" i="1"/>
  <c r="S20" i="1"/>
  <c r="T21" i="1"/>
  <c r="P21" i="1"/>
  <c r="R21" i="1"/>
  <c r="S21" i="1"/>
  <c r="T22" i="1"/>
  <c r="P22" i="1"/>
  <c r="R22" i="1"/>
  <c r="S22" i="1"/>
  <c r="T23" i="1"/>
  <c r="P23" i="1"/>
  <c r="R23" i="1"/>
  <c r="S23" i="1"/>
  <c r="T24" i="1"/>
  <c r="P24" i="1"/>
  <c r="R24" i="1"/>
  <c r="S24" i="1"/>
  <c r="T25" i="1"/>
  <c r="P25" i="1"/>
  <c r="R25" i="1"/>
  <c r="S25" i="1"/>
  <c r="T26" i="1"/>
  <c r="P26" i="1"/>
  <c r="R26" i="1"/>
  <c r="S26" i="1"/>
  <c r="T27" i="1"/>
  <c r="P27" i="1"/>
  <c r="R27" i="1"/>
  <c r="S27" i="1"/>
  <c r="T28" i="1"/>
  <c r="P28" i="1"/>
  <c r="R28" i="1"/>
  <c r="S28" i="1"/>
  <c r="T29" i="1"/>
  <c r="P29" i="1"/>
  <c r="R29" i="1"/>
  <c r="S29" i="1"/>
  <c r="T30" i="1"/>
  <c r="P30" i="1"/>
  <c r="R30" i="1"/>
  <c r="S30" i="1"/>
  <c r="T31" i="1"/>
  <c r="P31" i="1"/>
  <c r="R31" i="1"/>
  <c r="S31" i="1"/>
  <c r="T32" i="1"/>
  <c r="P32" i="1"/>
  <c r="R32" i="1"/>
  <c r="S32" i="1"/>
  <c r="T33" i="1"/>
  <c r="P33" i="1"/>
  <c r="R33" i="1"/>
  <c r="S33" i="1"/>
  <c r="T34" i="1"/>
  <c r="P34" i="1"/>
  <c r="R34" i="1"/>
  <c r="S34" i="1"/>
  <c r="T35" i="1"/>
  <c r="P35" i="1"/>
  <c r="R35" i="1"/>
  <c r="S35" i="1"/>
  <c r="T36" i="1"/>
  <c r="P36" i="1"/>
  <c r="R36" i="1"/>
  <c r="S36" i="1"/>
  <c r="T37" i="1"/>
  <c r="P37" i="1"/>
  <c r="R37" i="1"/>
  <c r="S37" i="1"/>
  <c r="T38" i="1"/>
  <c r="P38" i="1"/>
  <c r="R38" i="1"/>
  <c r="S38" i="1"/>
  <c r="T39" i="1"/>
  <c r="P39" i="1"/>
  <c r="R39" i="1"/>
  <c r="S39" i="1"/>
  <c r="T40" i="1"/>
  <c r="P40" i="1"/>
  <c r="R40" i="1"/>
  <c r="S40" i="1"/>
  <c r="T41" i="1"/>
  <c r="P41" i="1"/>
  <c r="R41" i="1"/>
  <c r="S41" i="1"/>
  <c r="T42" i="1"/>
  <c r="P42" i="1"/>
  <c r="R42" i="1"/>
  <c r="S42" i="1"/>
  <c r="T43" i="1"/>
  <c r="P43" i="1"/>
  <c r="R43" i="1"/>
  <c r="S43" i="1"/>
  <c r="T44" i="1"/>
  <c r="P44" i="1"/>
  <c r="R44" i="1"/>
  <c r="S44" i="1"/>
  <c r="T45" i="1"/>
  <c r="P45" i="1"/>
  <c r="R45" i="1"/>
  <c r="S45" i="1"/>
  <c r="T46" i="1"/>
  <c r="P46" i="1"/>
  <c r="R46" i="1"/>
  <c r="S46" i="1"/>
  <c r="T47" i="1"/>
  <c r="P47" i="1"/>
  <c r="R47" i="1"/>
  <c r="S47" i="1"/>
  <c r="T48" i="1"/>
  <c r="P48" i="1"/>
  <c r="R48" i="1"/>
  <c r="S48" i="1"/>
  <c r="T49" i="1"/>
  <c r="P49" i="1"/>
  <c r="R49" i="1"/>
  <c r="S49" i="1"/>
  <c r="T50" i="1"/>
  <c r="P50" i="1"/>
  <c r="R50" i="1"/>
  <c r="S50" i="1"/>
  <c r="T51" i="1"/>
  <c r="P51" i="1"/>
  <c r="R51" i="1"/>
  <c r="S51" i="1"/>
  <c r="T52" i="1"/>
  <c r="N59" i="1"/>
  <c r="N60" i="1"/>
  <c r="V16" i="1"/>
  <c r="X16" i="1"/>
  <c r="Y16" i="1"/>
  <c r="Z17" i="1"/>
  <c r="V17" i="1"/>
  <c r="X17" i="1"/>
  <c r="Y17" i="1"/>
  <c r="Z18" i="1"/>
  <c r="V18" i="1"/>
  <c r="X18" i="1"/>
  <c r="Y18" i="1"/>
  <c r="Z19" i="1"/>
  <c r="V19" i="1"/>
  <c r="X19" i="1"/>
  <c r="Y19" i="1"/>
  <c r="Z20" i="1"/>
  <c r="V20" i="1"/>
  <c r="X20" i="1"/>
  <c r="Y20" i="1"/>
  <c r="Z21" i="1"/>
  <c r="V21" i="1"/>
  <c r="X21" i="1"/>
  <c r="Y21" i="1"/>
  <c r="Z22" i="1"/>
  <c r="V22" i="1"/>
  <c r="X22" i="1"/>
  <c r="Y22" i="1"/>
  <c r="Z23" i="1"/>
  <c r="V23" i="1"/>
  <c r="X23" i="1"/>
  <c r="Y23" i="1"/>
  <c r="Z24" i="1"/>
  <c r="V24" i="1"/>
  <c r="X24" i="1"/>
  <c r="Y24" i="1"/>
  <c r="Z25" i="1"/>
  <c r="V25" i="1"/>
  <c r="X25" i="1"/>
  <c r="Y25" i="1"/>
  <c r="Z26" i="1"/>
  <c r="V26" i="1"/>
  <c r="X26" i="1"/>
  <c r="Y26" i="1"/>
  <c r="Z27" i="1"/>
  <c r="V27" i="1"/>
  <c r="X27" i="1"/>
  <c r="Y27" i="1"/>
  <c r="Z28" i="1"/>
  <c r="V28" i="1"/>
  <c r="X28" i="1"/>
  <c r="Y28" i="1"/>
  <c r="Z29" i="1"/>
  <c r="V29" i="1"/>
  <c r="X29" i="1"/>
  <c r="Y29" i="1"/>
  <c r="Z30" i="1"/>
  <c r="V30" i="1"/>
  <c r="X30" i="1"/>
  <c r="Y30" i="1"/>
  <c r="Z31" i="1"/>
  <c r="V31" i="1"/>
  <c r="X31" i="1"/>
  <c r="Y31" i="1"/>
  <c r="Z32" i="1"/>
  <c r="V32" i="1"/>
  <c r="X32" i="1"/>
  <c r="Y32" i="1"/>
  <c r="Z33" i="1"/>
  <c r="V33" i="1"/>
  <c r="X33" i="1"/>
  <c r="Y33" i="1"/>
  <c r="Z34" i="1"/>
  <c r="V34" i="1"/>
  <c r="X34" i="1"/>
  <c r="Y34" i="1"/>
  <c r="Z35" i="1"/>
  <c r="V35" i="1"/>
  <c r="X35" i="1"/>
  <c r="Y35" i="1"/>
  <c r="Z36" i="1"/>
  <c r="V36" i="1"/>
  <c r="X36" i="1"/>
  <c r="Y36" i="1"/>
  <c r="Z37" i="1"/>
  <c r="V37" i="1"/>
  <c r="X37" i="1"/>
  <c r="Y37" i="1"/>
  <c r="Z38" i="1"/>
  <c r="V38" i="1"/>
  <c r="X38" i="1"/>
  <c r="Y38" i="1"/>
  <c r="Z39" i="1"/>
  <c r="V39" i="1"/>
  <c r="X39" i="1"/>
  <c r="Y39" i="1"/>
  <c r="Z40" i="1"/>
  <c r="V40" i="1"/>
  <c r="X40" i="1"/>
  <c r="Y40" i="1"/>
  <c r="Z41" i="1"/>
  <c r="V41" i="1"/>
  <c r="X41" i="1"/>
  <c r="Y41" i="1"/>
  <c r="Z42" i="1"/>
  <c r="V42" i="1"/>
  <c r="X42" i="1"/>
  <c r="Y42" i="1"/>
  <c r="Z43" i="1"/>
  <c r="V43" i="1"/>
  <c r="X43" i="1"/>
  <c r="Y43" i="1"/>
  <c r="Z44" i="1"/>
  <c r="V44" i="1"/>
  <c r="X44" i="1"/>
  <c r="Y44" i="1"/>
  <c r="Z45" i="1"/>
  <c r="V45" i="1"/>
  <c r="X45" i="1"/>
  <c r="Y45" i="1"/>
  <c r="Z46" i="1"/>
  <c r="V46" i="1"/>
  <c r="X46" i="1"/>
  <c r="Y46" i="1"/>
  <c r="Z47" i="1"/>
  <c r="V47" i="1"/>
  <c r="X47" i="1"/>
  <c r="Y47" i="1"/>
  <c r="Z48" i="1"/>
  <c r="V48" i="1"/>
  <c r="X48" i="1"/>
  <c r="Y48" i="1"/>
  <c r="Z49" i="1"/>
  <c r="V49" i="1"/>
  <c r="X49" i="1"/>
  <c r="Y49" i="1"/>
  <c r="Z50" i="1"/>
  <c r="V50" i="1"/>
  <c r="X50" i="1"/>
  <c r="Y50" i="1"/>
  <c r="Z51" i="1"/>
  <c r="V51" i="1"/>
  <c r="X51" i="1"/>
  <c r="Y51" i="1"/>
  <c r="Z52" i="1"/>
  <c r="V52" i="1"/>
  <c r="X52" i="1"/>
  <c r="Y52" i="1"/>
  <c r="Z53" i="1"/>
  <c r="V53" i="1"/>
  <c r="X53" i="1"/>
  <c r="Y53" i="1"/>
  <c r="Z54" i="1"/>
  <c r="V54" i="1"/>
  <c r="X54" i="1"/>
  <c r="Y54" i="1"/>
  <c r="Z55" i="1"/>
  <c r="V55" i="1"/>
  <c r="X55" i="1"/>
  <c r="Y55" i="1"/>
  <c r="Z56" i="1"/>
  <c r="V56" i="1"/>
  <c r="X56" i="1"/>
  <c r="Y56" i="1"/>
  <c r="Z57" i="1"/>
  <c r="V57" i="1"/>
  <c r="X57" i="1"/>
  <c r="Y57" i="1"/>
  <c r="Z58" i="1"/>
  <c r="V58" i="1"/>
  <c r="X58" i="1"/>
  <c r="Y58" i="1"/>
  <c r="Z59" i="1"/>
  <c r="V59" i="1"/>
  <c r="X59" i="1"/>
  <c r="Y59" i="1"/>
  <c r="Z60" i="1"/>
  <c r="V60" i="1"/>
  <c r="X60" i="1"/>
  <c r="Y60" i="1"/>
  <c r="Z61" i="1"/>
  <c r="V61" i="1"/>
  <c r="X61" i="1"/>
  <c r="Y61" i="1"/>
  <c r="Z62" i="1"/>
  <c r="V62" i="1"/>
  <c r="X62" i="1"/>
  <c r="Y62" i="1"/>
  <c r="Z63" i="1"/>
  <c r="V63" i="1"/>
  <c r="X63" i="1"/>
  <c r="Y63" i="1"/>
  <c r="Z64" i="1"/>
  <c r="V64" i="1"/>
  <c r="X64" i="1"/>
  <c r="Y64" i="1"/>
  <c r="Z65" i="1"/>
  <c r="S62" i="1"/>
  <c r="P62" i="1"/>
  <c r="N62" i="1"/>
  <c r="N63" i="1"/>
  <c r="P52" i="1"/>
  <c r="R52" i="1"/>
  <c r="S52" i="1"/>
  <c r="T53" i="1"/>
  <c r="P59" i="1"/>
  <c r="P60" i="1"/>
  <c r="P63" i="1"/>
  <c r="P53" i="1"/>
  <c r="R53" i="1"/>
  <c r="S53" i="1"/>
  <c r="T54" i="1"/>
  <c r="S59" i="1"/>
  <c r="S60" i="1"/>
  <c r="S63" i="1"/>
  <c r="L48" i="1"/>
  <c r="P54" i="1"/>
  <c r="R54" i="1"/>
  <c r="S54" i="1"/>
  <c r="T55" i="1"/>
  <c r="R56" i="1"/>
  <c r="X66" i="1"/>
  <c r="M81" i="1"/>
  <c r="N81" i="1"/>
  <c r="O82" i="1"/>
  <c r="K82" i="1"/>
  <c r="M82" i="1"/>
  <c r="N82" i="1"/>
  <c r="O83" i="1"/>
  <c r="K83" i="1"/>
  <c r="M83" i="1"/>
  <c r="N83" i="1"/>
  <c r="O84" i="1"/>
  <c r="K84" i="1"/>
  <c r="M84" i="1"/>
  <c r="N84" i="1"/>
  <c r="O85" i="1"/>
  <c r="K85" i="1"/>
  <c r="M85" i="1"/>
  <c r="N85" i="1"/>
  <c r="O86" i="1"/>
  <c r="K86" i="1"/>
  <c r="M86" i="1"/>
  <c r="N86" i="1"/>
  <c r="O87" i="1"/>
  <c r="K87" i="1"/>
  <c r="M87" i="1"/>
  <c r="N87" i="1"/>
  <c r="O88" i="1"/>
  <c r="K88" i="1"/>
  <c r="M88" i="1"/>
  <c r="N88" i="1"/>
  <c r="O89" i="1"/>
  <c r="K89" i="1"/>
  <c r="M89" i="1"/>
  <c r="N89" i="1"/>
  <c r="O90" i="1"/>
  <c r="K90" i="1"/>
  <c r="M90" i="1"/>
  <c r="N90" i="1"/>
  <c r="O91" i="1"/>
  <c r="K91" i="1"/>
  <c r="M91" i="1"/>
  <c r="N91" i="1"/>
  <c r="O92" i="1"/>
  <c r="K92" i="1"/>
  <c r="M92" i="1"/>
  <c r="N92" i="1"/>
  <c r="O93" i="1"/>
  <c r="K93" i="1"/>
  <c r="M93" i="1"/>
  <c r="N93" i="1"/>
  <c r="O94" i="1"/>
  <c r="K94" i="1"/>
  <c r="M94" i="1"/>
  <c r="N94" i="1"/>
  <c r="O95" i="1"/>
  <c r="K95" i="1"/>
  <c r="M95" i="1"/>
  <c r="N95" i="1"/>
  <c r="O96" i="1"/>
  <c r="K96" i="1"/>
  <c r="M96" i="1"/>
  <c r="N96" i="1"/>
  <c r="O97" i="1"/>
  <c r="K97" i="1"/>
  <c r="M97" i="1"/>
  <c r="N97" i="1"/>
  <c r="O98" i="1"/>
  <c r="K98" i="1"/>
  <c r="M98" i="1"/>
  <c r="N98" i="1"/>
  <c r="O99" i="1"/>
  <c r="K99" i="1"/>
  <c r="M99" i="1"/>
  <c r="N99" i="1"/>
  <c r="O100" i="1"/>
  <c r="K100" i="1"/>
  <c r="M100" i="1"/>
  <c r="N100" i="1"/>
  <c r="O101" i="1"/>
  <c r="K101" i="1"/>
  <c r="M101" i="1"/>
  <c r="N101" i="1"/>
  <c r="O102" i="1"/>
  <c r="K102" i="1"/>
  <c r="M102" i="1"/>
  <c r="N102" i="1"/>
  <c r="O103" i="1"/>
  <c r="K103" i="1"/>
  <c r="M103" i="1"/>
  <c r="N103" i="1"/>
  <c r="O104" i="1"/>
  <c r="K104" i="1"/>
  <c r="M104" i="1"/>
  <c r="N104" i="1"/>
  <c r="O105" i="1"/>
  <c r="K105" i="1"/>
  <c r="M105" i="1"/>
  <c r="N105" i="1"/>
  <c r="O106" i="1"/>
  <c r="K106" i="1"/>
  <c r="M106" i="1"/>
  <c r="N106" i="1"/>
  <c r="O107" i="1"/>
  <c r="K107" i="1"/>
  <c r="M107" i="1"/>
  <c r="N107" i="1"/>
  <c r="O108" i="1"/>
  <c r="K108" i="1"/>
  <c r="M108" i="1"/>
  <c r="N108" i="1"/>
  <c r="O109" i="1"/>
  <c r="K109" i="1"/>
  <c r="M109" i="1"/>
  <c r="N109" i="1"/>
  <c r="O110" i="1"/>
  <c r="K110" i="1"/>
  <c r="M110" i="1"/>
  <c r="N110" i="1"/>
  <c r="O111" i="1"/>
  <c r="K111" i="1"/>
  <c r="M111" i="1"/>
  <c r="N111" i="1"/>
  <c r="O112" i="1"/>
  <c r="K112" i="1"/>
  <c r="M112" i="1"/>
  <c r="N112" i="1"/>
  <c r="O113" i="1"/>
  <c r="K113" i="1"/>
  <c r="M113" i="1"/>
  <c r="N113" i="1"/>
  <c r="O114" i="1"/>
  <c r="K114" i="1"/>
  <c r="M114" i="1"/>
  <c r="N114" i="1"/>
  <c r="O115" i="1"/>
  <c r="K115" i="1"/>
  <c r="M115" i="1"/>
  <c r="N115" i="1"/>
  <c r="O116" i="1"/>
  <c r="S81" i="1"/>
  <c r="T81" i="1"/>
  <c r="U82" i="1"/>
  <c r="Q82" i="1"/>
  <c r="S82" i="1"/>
  <c r="T82" i="1"/>
  <c r="U83" i="1"/>
  <c r="Q83" i="1"/>
  <c r="S83" i="1"/>
  <c r="T83" i="1"/>
  <c r="U84" i="1"/>
  <c r="Q84" i="1"/>
  <c r="S84" i="1"/>
  <c r="T84" i="1"/>
  <c r="U85" i="1"/>
  <c r="Q85" i="1"/>
  <c r="S85" i="1"/>
  <c r="T85" i="1"/>
  <c r="U86" i="1"/>
  <c r="Q86" i="1"/>
  <c r="S86" i="1"/>
  <c r="T86" i="1"/>
  <c r="U87" i="1"/>
  <c r="Q87" i="1"/>
  <c r="S87" i="1"/>
  <c r="T87" i="1"/>
  <c r="U88" i="1"/>
  <c r="Q88" i="1"/>
  <c r="S88" i="1"/>
  <c r="T88" i="1"/>
  <c r="U89" i="1"/>
  <c r="Q89" i="1"/>
  <c r="S89" i="1"/>
  <c r="T89" i="1"/>
  <c r="U90" i="1"/>
  <c r="Q90" i="1"/>
  <c r="S90" i="1"/>
  <c r="T90" i="1"/>
  <c r="U91" i="1"/>
  <c r="Q91" i="1"/>
  <c r="S91" i="1"/>
  <c r="T91" i="1"/>
  <c r="U92" i="1"/>
  <c r="Q92" i="1"/>
  <c r="S92" i="1"/>
  <c r="T92" i="1"/>
  <c r="U93" i="1"/>
  <c r="Q93" i="1"/>
  <c r="S93" i="1"/>
  <c r="T93" i="1"/>
  <c r="U94" i="1"/>
  <c r="Q94" i="1"/>
  <c r="S94" i="1"/>
  <c r="T94" i="1"/>
  <c r="U95" i="1"/>
  <c r="Q95" i="1"/>
  <c r="S95" i="1"/>
  <c r="T95" i="1"/>
  <c r="U96" i="1"/>
  <c r="Q96" i="1"/>
  <c r="S96" i="1"/>
  <c r="T96" i="1"/>
  <c r="U97" i="1"/>
  <c r="Q97" i="1"/>
  <c r="S97" i="1"/>
  <c r="T97" i="1"/>
  <c r="U98" i="1"/>
  <c r="Q98" i="1"/>
  <c r="S98" i="1"/>
  <c r="T98" i="1"/>
  <c r="U99" i="1"/>
  <c r="Q99" i="1"/>
  <c r="S99" i="1"/>
  <c r="T99" i="1"/>
  <c r="U100" i="1"/>
  <c r="Q100" i="1"/>
  <c r="S100" i="1"/>
  <c r="T100" i="1"/>
  <c r="U101" i="1"/>
  <c r="Q101" i="1"/>
  <c r="S101" i="1"/>
  <c r="T101" i="1"/>
  <c r="U102" i="1"/>
  <c r="Q102" i="1"/>
  <c r="S102" i="1"/>
  <c r="T102" i="1"/>
  <c r="U103" i="1"/>
  <c r="Q103" i="1"/>
  <c r="S103" i="1"/>
  <c r="T103" i="1"/>
  <c r="U104" i="1"/>
  <c r="Q104" i="1"/>
  <c r="S104" i="1"/>
  <c r="T104" i="1"/>
  <c r="U105" i="1"/>
  <c r="Q105" i="1"/>
  <c r="S105" i="1"/>
  <c r="T105" i="1"/>
  <c r="U106" i="1"/>
  <c r="Q106" i="1"/>
  <c r="S106" i="1"/>
  <c r="T106" i="1"/>
  <c r="U107" i="1"/>
  <c r="Q107" i="1"/>
  <c r="S107" i="1"/>
  <c r="T107" i="1"/>
  <c r="U108" i="1"/>
  <c r="Q108" i="1"/>
  <c r="S108" i="1"/>
  <c r="T108" i="1"/>
  <c r="U109" i="1"/>
  <c r="Q109" i="1"/>
  <c r="S109" i="1"/>
  <c r="T109" i="1"/>
  <c r="U110" i="1"/>
  <c r="Q110" i="1"/>
  <c r="S110" i="1"/>
  <c r="T110" i="1"/>
  <c r="U111" i="1"/>
  <c r="Q111" i="1"/>
  <c r="S111" i="1"/>
  <c r="T111" i="1"/>
  <c r="U112" i="1"/>
  <c r="Q112" i="1"/>
  <c r="S112" i="1"/>
  <c r="T112" i="1"/>
  <c r="U113" i="1"/>
  <c r="Q113" i="1"/>
  <c r="S113" i="1"/>
  <c r="T113" i="1"/>
  <c r="U114" i="1"/>
  <c r="Q114" i="1"/>
  <c r="S114" i="1"/>
  <c r="T114" i="1"/>
  <c r="U115" i="1"/>
  <c r="Q115" i="1"/>
  <c r="S115" i="1"/>
  <c r="T115" i="1"/>
  <c r="U116" i="1"/>
  <c r="Q116" i="1"/>
  <c r="S116" i="1"/>
  <c r="T116" i="1"/>
  <c r="U117" i="1"/>
  <c r="Q117" i="1"/>
  <c r="S117" i="1"/>
  <c r="T117" i="1"/>
  <c r="U118" i="1"/>
  <c r="Q118" i="1"/>
  <c r="S118" i="1"/>
  <c r="T118" i="1"/>
  <c r="U119" i="1"/>
  <c r="Q119" i="1"/>
  <c r="S119" i="1"/>
  <c r="T119" i="1"/>
  <c r="U120" i="1"/>
  <c r="Q120" i="1"/>
  <c r="S120" i="1"/>
  <c r="T120" i="1"/>
  <c r="U121" i="1"/>
  <c r="Q121" i="1"/>
  <c r="S121" i="1"/>
  <c r="T121" i="1"/>
  <c r="U122" i="1"/>
  <c r="Q122" i="1"/>
  <c r="S122" i="1"/>
  <c r="T122" i="1"/>
  <c r="U123" i="1"/>
  <c r="Q123" i="1"/>
  <c r="S123" i="1"/>
  <c r="T123" i="1"/>
  <c r="U124" i="1"/>
  <c r="Q124" i="1"/>
  <c r="S124" i="1"/>
  <c r="T124" i="1"/>
  <c r="U125" i="1"/>
  <c r="Q125" i="1"/>
  <c r="S125" i="1"/>
  <c r="T125" i="1"/>
  <c r="U126" i="1"/>
  <c r="Q126" i="1"/>
  <c r="S126" i="1"/>
  <c r="T126" i="1"/>
  <c r="U127" i="1"/>
  <c r="Q127" i="1"/>
  <c r="S127" i="1"/>
  <c r="T127" i="1"/>
  <c r="U128" i="1"/>
  <c r="Q128" i="1"/>
  <c r="S128" i="1"/>
  <c r="T128" i="1"/>
  <c r="U129" i="1"/>
  <c r="Q129" i="1"/>
  <c r="S129" i="1"/>
  <c r="T129" i="1"/>
  <c r="U130" i="1"/>
  <c r="S131" i="1"/>
  <c r="M117" i="1"/>
  <c r="G81" i="1"/>
  <c r="H81" i="1"/>
  <c r="I82" i="1"/>
  <c r="E82" i="1"/>
  <c r="G82" i="1"/>
  <c r="H82" i="1"/>
  <c r="I83" i="1"/>
  <c r="E83" i="1"/>
  <c r="G83" i="1"/>
  <c r="H83" i="1"/>
  <c r="I84" i="1"/>
  <c r="E84" i="1"/>
  <c r="G84" i="1"/>
  <c r="H84" i="1"/>
  <c r="I85" i="1"/>
  <c r="E85" i="1"/>
  <c r="G85" i="1"/>
  <c r="H85" i="1"/>
  <c r="I86" i="1"/>
  <c r="E86" i="1"/>
  <c r="G86" i="1"/>
  <c r="H86" i="1"/>
  <c r="I87" i="1"/>
  <c r="E87" i="1"/>
  <c r="G87" i="1"/>
  <c r="H87" i="1"/>
  <c r="I88" i="1"/>
  <c r="E88" i="1"/>
  <c r="G88" i="1"/>
  <c r="H88" i="1"/>
  <c r="I89" i="1"/>
  <c r="E89" i="1"/>
  <c r="G89" i="1"/>
  <c r="H89" i="1"/>
  <c r="I90" i="1"/>
  <c r="E90" i="1"/>
  <c r="G90" i="1"/>
  <c r="H90" i="1"/>
  <c r="I91" i="1"/>
  <c r="E91" i="1"/>
  <c r="G91" i="1"/>
  <c r="H91" i="1"/>
  <c r="I92" i="1"/>
  <c r="E92" i="1"/>
  <c r="G92" i="1"/>
  <c r="H92" i="1"/>
  <c r="I93" i="1"/>
  <c r="E93" i="1"/>
  <c r="G93" i="1"/>
  <c r="H93" i="1"/>
  <c r="I94" i="1"/>
  <c r="E94" i="1"/>
  <c r="G94" i="1"/>
  <c r="H94" i="1"/>
  <c r="I95" i="1"/>
  <c r="E95" i="1"/>
  <c r="G95" i="1"/>
  <c r="H95" i="1"/>
  <c r="I96" i="1"/>
  <c r="E96" i="1"/>
  <c r="G96" i="1"/>
  <c r="H96" i="1"/>
  <c r="I97" i="1"/>
  <c r="E97" i="1"/>
  <c r="G97" i="1"/>
  <c r="H97" i="1"/>
  <c r="I98" i="1"/>
  <c r="E98" i="1"/>
  <c r="G98" i="1"/>
  <c r="H98" i="1"/>
  <c r="I99" i="1"/>
  <c r="E99" i="1"/>
  <c r="G99" i="1"/>
  <c r="H99" i="1"/>
  <c r="I100" i="1"/>
  <c r="E100" i="1"/>
  <c r="G100" i="1"/>
  <c r="H100" i="1"/>
  <c r="I101" i="1"/>
  <c r="E101" i="1"/>
  <c r="G101" i="1"/>
  <c r="H101" i="1"/>
  <c r="I102" i="1"/>
  <c r="E102" i="1"/>
  <c r="G102" i="1"/>
  <c r="H102" i="1"/>
  <c r="I103" i="1"/>
  <c r="E103" i="1"/>
  <c r="G103" i="1"/>
  <c r="H103" i="1"/>
  <c r="I104" i="1"/>
  <c r="E104" i="1"/>
  <c r="G104" i="1"/>
  <c r="H104" i="1"/>
  <c r="I105" i="1"/>
  <c r="E105" i="1"/>
  <c r="G105" i="1"/>
  <c r="H105" i="1"/>
  <c r="I106" i="1"/>
  <c r="G107" i="1"/>
  <c r="F4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6" i="1"/>
  <c r="B9" i="1"/>
  <c r="B8" i="1"/>
  <c r="B7" i="1"/>
  <c r="B6" i="1"/>
  <c r="B5" i="1"/>
  <c r="B4" i="1"/>
  <c r="G265" i="1"/>
  <c r="G266" i="1"/>
  <c r="G268" i="1"/>
  <c r="H266" i="1"/>
  <c r="H265" i="1"/>
  <c r="H264" i="1"/>
</calcChain>
</file>

<file path=xl/sharedStrings.xml><?xml version="1.0" encoding="utf-8"?>
<sst xmlns="http://schemas.openxmlformats.org/spreadsheetml/2006/main" count="155" uniqueCount="75">
  <si>
    <t xml:space="preserve">Obertöne </t>
  </si>
  <si>
    <t>U7</t>
  </si>
  <si>
    <t>U6</t>
  </si>
  <si>
    <t>U5</t>
  </si>
  <si>
    <t>U4</t>
  </si>
  <si>
    <t>U17 gerundet</t>
  </si>
  <si>
    <t>U11 gerundet</t>
  </si>
  <si>
    <t>Faktor 18</t>
  </si>
  <si>
    <t>Lochanzahl</t>
  </si>
  <si>
    <t>Untertöne</t>
  </si>
  <si>
    <t>Sheppard</t>
  </si>
  <si>
    <t>3 Kränze</t>
  </si>
  <si>
    <t>durchschnitt</t>
  </si>
  <si>
    <t>(30 cm)</t>
  </si>
  <si>
    <t>Kranz 1</t>
  </si>
  <si>
    <t>Prozent</t>
  </si>
  <si>
    <t>Kranz 2</t>
  </si>
  <si>
    <t>gesamtprozent</t>
  </si>
  <si>
    <t>Kranz 3</t>
  </si>
  <si>
    <t>Kranz 4</t>
  </si>
  <si>
    <t>Zyklus</t>
  </si>
  <si>
    <t>% Abstand</t>
  </si>
  <si>
    <t>Kranz 5</t>
  </si>
  <si>
    <t>3stimmige Akkorde auf 30 cm Platten</t>
  </si>
  <si>
    <t>5,7,12</t>
  </si>
  <si>
    <t>O2,3,5</t>
  </si>
  <si>
    <t>O5,6,7</t>
  </si>
  <si>
    <t>O3,5,7</t>
  </si>
  <si>
    <t>kleinste Distanz: 0,6666%</t>
  </si>
  <si>
    <t>kleinste Distanz: knapp 0,5%</t>
  </si>
  <si>
    <t>U7,6,5</t>
  </si>
  <si>
    <t>U7,5,3</t>
  </si>
  <si>
    <t>kleinste Distanz: ca 0,4%</t>
  </si>
  <si>
    <t>U5,3,2</t>
  </si>
  <si>
    <t>kleinste Distanz: 0,8333%</t>
  </si>
  <si>
    <t>Scheibe1</t>
  </si>
  <si>
    <t>Kranz</t>
  </si>
  <si>
    <t>innen</t>
  </si>
  <si>
    <t>Mitte</t>
  </si>
  <si>
    <t>aussen</t>
  </si>
  <si>
    <t>Scheibe2</t>
  </si>
  <si>
    <t>NEIN;ZU ENG</t>
  </si>
  <si>
    <t>kleinste Distanz: 0,83333%</t>
  </si>
  <si>
    <t>kleinste Distanz: gut 0,7%</t>
  </si>
  <si>
    <t>kleinste Distanz: ca 0,6%</t>
  </si>
  <si>
    <t>kleinste Distanz: ca 0,95%</t>
  </si>
  <si>
    <t>zwischen 6/5 und 5/4</t>
  </si>
  <si>
    <t>Schritt 6/5</t>
  </si>
  <si>
    <t>Schritt 5/4</t>
  </si>
  <si>
    <t>kleinste Distanz: 0,6%</t>
  </si>
  <si>
    <t>Diff33</t>
  </si>
  <si>
    <t>mm kleinster Abstand</t>
  </si>
  <si>
    <t>bei 29cm Kranzdurchmesser</t>
  </si>
  <si>
    <t>bei 28cm  Kranzdurchmesser</t>
  </si>
  <si>
    <t>ca</t>
  </si>
  <si>
    <t>Folge</t>
  </si>
  <si>
    <t>Längen</t>
  </si>
  <si>
    <t>Summe</t>
  </si>
  <si>
    <t>Glieder</t>
  </si>
  <si>
    <t>Verhältnis</t>
  </si>
  <si>
    <t>bei 32</t>
  </si>
  <si>
    <t>bei 30</t>
  </si>
  <si>
    <t>bei 28</t>
  </si>
  <si>
    <t>bei 24</t>
  </si>
  <si>
    <t>Akkordkränze</t>
  </si>
  <si>
    <t>Löcher 4mm</t>
  </si>
  <si>
    <t>von aussen nach Innen</t>
  </si>
  <si>
    <t>Lochdurchmesser</t>
  </si>
  <si>
    <t>(mm)</t>
  </si>
  <si>
    <t>3 Kränze auf einer Scheibe</t>
  </si>
  <si>
    <t>Sheppard Skala 25:35:49</t>
  </si>
  <si>
    <t>Sheppard Skala in großen Terzen</t>
  </si>
  <si>
    <t>zwei Scheiben mit 3-stimmigen Akkorden</t>
  </si>
  <si>
    <t>Test über Vermischungsfähigkeiten des gkeichen Akkordes</t>
  </si>
  <si>
    <t>ein tolles Schwebungsexperiment, beide Spalten auf dem gl Kranz....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</si>
</sst>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/####"/>
    <numFmt numFmtId="165" formatCode="0.0"/>
    <numFmt numFmtId="166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6" fontId="0" fillId="0" borderId="0" xfId="0" applyNumberFormat="1"/>
    <xf numFmtId="0" fontId="0" fillId="4" borderId="0" xfId="0" applyFill="1"/>
    <xf numFmtId="166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1" fontId="0" fillId="6" borderId="0" xfId="0" applyNumberFormat="1" applyFill="1"/>
    <xf numFmtId="2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6" fontId="0" fillId="0" borderId="0" xfId="0" applyNumberFormat="1" applyFill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31"/>
  <sheetViews>
    <sheetView tabSelected="1" zoomScale="70" workbookViewId="0">
      <selection activeCell="H3" sqref="H3"/>
    </sheetView>
  </sheetViews>
  <sheetFormatPr baseColWidth="10" defaultRowHeight="16" x14ac:dyDescent="0.2"/>
  <cols>
    <col min="4" max="4" width="14.6640625" customWidth="1"/>
    <col min="13" max="13" width="11.33203125" bestFit="1" customWidth="1"/>
    <col min="14" max="14" width="13.33203125" bestFit="1" customWidth="1"/>
    <col min="15" max="16" width="11.33203125" bestFit="1" customWidth="1"/>
    <col min="18" max="18" width="11.33203125" bestFit="1" customWidth="1"/>
  </cols>
  <sheetData>
    <row r="2" spans="1:31" x14ac:dyDescent="0.2">
      <c r="A2" t="s">
        <v>0</v>
      </c>
      <c r="B2" t="s">
        <v>7</v>
      </c>
      <c r="D2" t="s">
        <v>9</v>
      </c>
    </row>
    <row r="3" spans="1:31" x14ac:dyDescent="0.2">
      <c r="B3" t="s">
        <v>8</v>
      </c>
      <c r="E3" t="s">
        <v>8</v>
      </c>
    </row>
    <row r="4" spans="1:31" x14ac:dyDescent="0.2">
      <c r="A4">
        <v>4</v>
      </c>
      <c r="B4">
        <f t="shared" ref="B4:B9" si="0">A4*18</f>
        <v>72</v>
      </c>
      <c r="D4" t="s">
        <v>2</v>
      </c>
      <c r="E4">
        <v>70</v>
      </c>
    </row>
    <row r="5" spans="1:31" x14ac:dyDescent="0.2">
      <c r="A5">
        <v>5</v>
      </c>
      <c r="B5">
        <f t="shared" si="0"/>
        <v>90</v>
      </c>
      <c r="D5" t="s">
        <v>3</v>
      </c>
      <c r="E5">
        <v>84</v>
      </c>
    </row>
    <row r="6" spans="1:31" x14ac:dyDescent="0.2">
      <c r="A6">
        <v>6</v>
      </c>
      <c r="B6">
        <f t="shared" si="0"/>
        <v>108</v>
      </c>
      <c r="D6" t="s">
        <v>4</v>
      </c>
      <c r="E6">
        <v>105</v>
      </c>
    </row>
    <row r="7" spans="1:31" x14ac:dyDescent="0.2">
      <c r="A7">
        <v>7</v>
      </c>
      <c r="B7">
        <f t="shared" si="0"/>
        <v>126</v>
      </c>
      <c r="D7" t="s">
        <v>1</v>
      </c>
      <c r="E7">
        <v>120</v>
      </c>
    </row>
    <row r="8" spans="1:31" x14ac:dyDescent="0.2">
      <c r="A8">
        <v>9</v>
      </c>
      <c r="B8">
        <f t="shared" si="0"/>
        <v>162</v>
      </c>
      <c r="D8" t="s">
        <v>6</v>
      </c>
      <c r="E8">
        <v>153</v>
      </c>
    </row>
    <row r="9" spans="1:31" x14ac:dyDescent="0.2">
      <c r="A9">
        <v>11</v>
      </c>
      <c r="B9">
        <f t="shared" si="0"/>
        <v>198</v>
      </c>
      <c r="D9" t="s">
        <v>5</v>
      </c>
      <c r="E9">
        <v>198</v>
      </c>
    </row>
    <row r="10" spans="1:31" x14ac:dyDescent="0.2">
      <c r="K10">
        <f>(T16/N16)*100</f>
        <v>80.055747063959515</v>
      </c>
      <c r="L10">
        <f>N16/T20</f>
        <v>0.25262100947627092</v>
      </c>
    </row>
    <row r="11" spans="1:31" x14ac:dyDescent="0.2">
      <c r="E11" t="s">
        <v>69</v>
      </c>
      <c r="K11">
        <f>(T17/N17)*100</f>
        <v>80.111415996939471</v>
      </c>
      <c r="L11">
        <f>N17/T20</f>
        <v>0.5034865607658191</v>
      </c>
    </row>
    <row r="12" spans="1:31" x14ac:dyDescent="0.2">
      <c r="A12" t="s">
        <v>10</v>
      </c>
      <c r="B12" t="s">
        <v>13</v>
      </c>
      <c r="E12" t="s">
        <v>71</v>
      </c>
      <c r="K12">
        <f>(T18/N18)*100</f>
        <v>80.167006696603877</v>
      </c>
      <c r="L12">
        <f>N18/T20</f>
        <v>0.75260885251139276</v>
      </c>
    </row>
    <row r="13" spans="1:31" x14ac:dyDescent="0.2">
      <c r="A13" t="s">
        <v>11</v>
      </c>
      <c r="F13" t="s">
        <v>67</v>
      </c>
      <c r="K13" t="s">
        <v>67</v>
      </c>
      <c r="Q13" t="s">
        <v>67</v>
      </c>
      <c r="W13" t="s">
        <v>67</v>
      </c>
      <c r="AC13" t="s">
        <v>67</v>
      </c>
    </row>
    <row r="14" spans="1:31" x14ac:dyDescent="0.2">
      <c r="A14" t="s">
        <v>12</v>
      </c>
      <c r="B14" t="s">
        <v>12</v>
      </c>
      <c r="C14" t="s">
        <v>12</v>
      </c>
      <c r="E14" s="14" t="s">
        <v>14</v>
      </c>
      <c r="F14" s="15" t="s">
        <v>68</v>
      </c>
      <c r="G14" s="15" t="s">
        <v>15</v>
      </c>
      <c r="H14" s="15" t="s">
        <v>17</v>
      </c>
      <c r="I14" s="15"/>
      <c r="J14" s="14" t="s">
        <v>16</v>
      </c>
      <c r="K14" s="15" t="s">
        <v>68</v>
      </c>
      <c r="L14" s="15"/>
      <c r="M14" s="15" t="s">
        <v>15</v>
      </c>
      <c r="N14" s="15" t="s">
        <v>17</v>
      </c>
      <c r="P14" s="14" t="s">
        <v>18</v>
      </c>
      <c r="Q14" s="15" t="s">
        <v>68</v>
      </c>
      <c r="R14" s="15"/>
      <c r="S14" s="15" t="s">
        <v>15</v>
      </c>
      <c r="T14" s="15" t="s">
        <v>17</v>
      </c>
      <c r="U14" s="15"/>
      <c r="V14" s="14" t="s">
        <v>19</v>
      </c>
      <c r="W14" s="15" t="s">
        <v>68</v>
      </c>
      <c r="X14" s="15"/>
      <c r="Y14" s="15" t="s">
        <v>15</v>
      </c>
      <c r="Z14" s="15" t="s">
        <v>17</v>
      </c>
      <c r="AB14" s="14" t="s">
        <v>22</v>
      </c>
      <c r="AC14" s="15" t="s">
        <v>68</v>
      </c>
      <c r="AD14" s="15" t="s">
        <v>15</v>
      </c>
      <c r="AE14" s="15" t="s">
        <v>17</v>
      </c>
    </row>
    <row r="15" spans="1:31" x14ac:dyDescent="0.2">
      <c r="A15" s="1">
        <v>3.125E-2</v>
      </c>
      <c r="B15" s="1">
        <v>2.5000000000000001E-2</v>
      </c>
      <c r="C15" s="1">
        <v>0.02</v>
      </c>
      <c r="E15" s="16">
        <v>1</v>
      </c>
      <c r="F15" s="15">
        <f t="shared" ref="F15:F16" si="1">F16-0.2</f>
        <v>0.19999999999999918</v>
      </c>
      <c r="G15" s="15">
        <f t="shared" ref="G15:G35" si="2">H16-H15</f>
        <v>4.3</v>
      </c>
      <c r="H15" s="15">
        <f>H16-4.3</f>
        <v>2.6248352201249689</v>
      </c>
      <c r="I15" s="15"/>
      <c r="J15" s="16">
        <v>1</v>
      </c>
      <c r="K15" s="15">
        <f t="shared" ref="K15:K21" si="3">K16-0.1</f>
        <v>3.3000000000000029</v>
      </c>
      <c r="L15" s="15">
        <f t="shared" ref="L15:L46" si="4">1*(4/5)^((J15-1)/32)</f>
        <v>1</v>
      </c>
      <c r="M15" s="15">
        <f>L15/28.781205*100</f>
        <v>3.4744896886700882</v>
      </c>
      <c r="N15" s="17">
        <v>0</v>
      </c>
      <c r="P15" s="16">
        <v>1</v>
      </c>
      <c r="Q15" s="15">
        <v>5</v>
      </c>
      <c r="R15" s="15">
        <f t="shared" ref="R15:R54" si="5">1*(4/5)^((P15-1)/40)</f>
        <v>1</v>
      </c>
      <c r="S15" s="15">
        <f>R15/35.9514539*100</f>
        <v>2.7815286769250802</v>
      </c>
      <c r="T15" s="17">
        <v>0</v>
      </c>
      <c r="U15" s="15"/>
      <c r="V15" s="16">
        <v>1</v>
      </c>
      <c r="W15" s="15">
        <v>5</v>
      </c>
      <c r="X15" s="15">
        <f t="shared" ref="X15:X46" si="6">1*(4/5)^((V15-1)/50)</f>
        <v>1</v>
      </c>
      <c r="Y15" s="15">
        <f>X15/44.9142756*100</f>
        <v>2.2264636057049083</v>
      </c>
      <c r="Z15" s="17">
        <v>0</v>
      </c>
      <c r="AB15" s="16">
        <v>1</v>
      </c>
      <c r="AC15" s="15">
        <f t="shared" ref="AC15:AC42" si="7">AC16+0.05</f>
        <v>4.0999999999999934</v>
      </c>
      <c r="AD15" s="15">
        <v>1.7821658300000001</v>
      </c>
      <c r="AE15" s="17">
        <v>0</v>
      </c>
    </row>
    <row r="16" spans="1:31" x14ac:dyDescent="0.2">
      <c r="E16" s="16">
        <f>E15+1</f>
        <v>2</v>
      </c>
      <c r="F16" s="15">
        <f t="shared" si="1"/>
        <v>0.39999999999999919</v>
      </c>
      <c r="G16" s="15">
        <f t="shared" si="2"/>
        <v>4.2681320518727812</v>
      </c>
      <c r="H16" s="15">
        <f>N17</f>
        <v>6.9248352201249688</v>
      </c>
      <c r="I16" s="15"/>
      <c r="J16" s="16">
        <f>J15+1</f>
        <v>2</v>
      </c>
      <c r="K16" s="15">
        <f t="shared" si="3"/>
        <v>3.400000000000003</v>
      </c>
      <c r="L16" s="15">
        <f t="shared" si="4"/>
        <v>0.99305102061636852</v>
      </c>
      <c r="M16" s="15">
        <f t="shared" ref="M16:M46" si="8">L16/28.781205*100</f>
        <v>3.4503455314548801</v>
      </c>
      <c r="N16" s="15">
        <f>N15+M15</f>
        <v>3.4744896886700882</v>
      </c>
      <c r="P16" s="16">
        <f>P15+1</f>
        <v>2</v>
      </c>
      <c r="Q16" s="15">
        <v>5</v>
      </c>
      <c r="R16" s="15">
        <f t="shared" si="5"/>
        <v>0.99443694264897042</v>
      </c>
      <c r="S16" s="15">
        <f>R16/35.9514539*100</f>
        <v>2.7660548733718127</v>
      </c>
      <c r="T16" s="15">
        <f>T15+S15</f>
        <v>2.7815286769250802</v>
      </c>
      <c r="U16" s="15"/>
      <c r="V16" s="16">
        <f>V15+1</f>
        <v>2</v>
      </c>
      <c r="W16" s="15">
        <v>5</v>
      </c>
      <c r="X16" s="15">
        <f t="shared" si="6"/>
        <v>0.9955470727844663</v>
      </c>
      <c r="Y16" s="15">
        <f t="shared" ref="Y16:Y64" si="9">X16/44.9142756*100</f>
        <v>2.2165493253206696</v>
      </c>
      <c r="Z16" s="15">
        <f>Z15+Y15</f>
        <v>2.2264636057049083</v>
      </c>
      <c r="AB16" s="16">
        <f>AB15+1</f>
        <v>2</v>
      </c>
      <c r="AC16" s="15">
        <f t="shared" si="7"/>
        <v>4.0499999999999936</v>
      </c>
      <c r="AD16" s="15">
        <f>AD15*(4/5)^(1/62.5)</f>
        <v>1.7758143141479417</v>
      </c>
      <c r="AE16" s="15">
        <f>Z16*4/5</f>
        <v>1.7811708845639267</v>
      </c>
    </row>
    <row r="17" spans="1:31" x14ac:dyDescent="0.2">
      <c r="E17" s="16">
        <f t="shared" ref="E17:E39" si="10">E16+1</f>
        <v>3</v>
      </c>
      <c r="F17" s="15">
        <f>F18-0.2</f>
        <v>0.5999999999999992</v>
      </c>
      <c r="G17" s="15">
        <f t="shared" si="2"/>
        <v>4.2384738722129054</v>
      </c>
      <c r="H17" s="15">
        <f>N17+((N22-N17)*0.252621)</f>
        <v>11.19296727199775</v>
      </c>
      <c r="I17" s="15"/>
      <c r="J17" s="16">
        <f t="shared" ref="J17:J46" si="11">J16+1</f>
        <v>3</v>
      </c>
      <c r="K17" s="15">
        <f t="shared" si="3"/>
        <v>3.5000000000000031</v>
      </c>
      <c r="L17" s="15">
        <f t="shared" si="4"/>
        <v>0.98615032954721105</v>
      </c>
      <c r="M17" s="15">
        <f t="shared" si="8"/>
        <v>3.4263691514903947</v>
      </c>
      <c r="N17" s="15">
        <f>N16+M16</f>
        <v>6.9248352201249688</v>
      </c>
      <c r="P17" s="16">
        <f t="shared" ref="P17:P54" si="12">P16+1</f>
        <v>3</v>
      </c>
      <c r="Q17" s="15">
        <v>5</v>
      </c>
      <c r="R17" s="15">
        <f t="shared" si="5"/>
        <v>0.98890483290503162</v>
      </c>
      <c r="S17" s="15">
        <f>R17/35.9514539*100</f>
        <v>2.7506671514751497</v>
      </c>
      <c r="T17" s="15">
        <f t="shared" ref="T17:T55" si="13">T16+S16</f>
        <v>5.5475835502968929</v>
      </c>
      <c r="U17" s="15"/>
      <c r="V17" s="16">
        <f t="shared" ref="V17:V64" si="14">V16+1</f>
        <v>3</v>
      </c>
      <c r="W17" s="15">
        <v>5</v>
      </c>
      <c r="X17" s="15">
        <f t="shared" si="6"/>
        <v>0.99111397412971947</v>
      </c>
      <c r="Y17" s="15">
        <f t="shared" si="9"/>
        <v>2.2066791925053764</v>
      </c>
      <c r="Z17" s="15">
        <f t="shared" ref="Z17:Z65" si="15">Z16+Y16</f>
        <v>4.4430129310255779</v>
      </c>
      <c r="AB17" s="16">
        <f t="shared" ref="AB17:AB77" si="16">AB16+1</f>
        <v>3</v>
      </c>
      <c r="AC17" s="15">
        <f t="shared" si="7"/>
        <v>3.9999999999999933</v>
      </c>
      <c r="AD17" s="15">
        <f>AD16*(4/5)^(1/62.5)</f>
        <v>1.7694854346594249</v>
      </c>
      <c r="AE17" s="15">
        <f>AE16+AD16</f>
        <v>3.5569851987118684</v>
      </c>
    </row>
    <row r="18" spans="1:31" x14ac:dyDescent="0.2">
      <c r="A18">
        <v>25</v>
      </c>
      <c r="B18">
        <v>35</v>
      </c>
      <c r="C18">
        <v>49</v>
      </c>
      <c r="E18" s="16">
        <f t="shared" si="10"/>
        <v>4</v>
      </c>
      <c r="F18" s="15">
        <f t="shared" ref="F18:F22" si="17">F19-0.15</f>
        <v>0.79999999999999916</v>
      </c>
      <c r="G18" s="15">
        <f t="shared" si="2"/>
        <v>4.2090201268551191</v>
      </c>
      <c r="H18" s="15">
        <f>N17+((N22-N17)*0.5034866)</f>
        <v>15.431441144210655</v>
      </c>
      <c r="I18" s="15"/>
      <c r="J18" s="16">
        <f t="shared" si="11"/>
        <v>4</v>
      </c>
      <c r="K18" s="15">
        <f t="shared" si="3"/>
        <v>3.6000000000000032</v>
      </c>
      <c r="L18" s="15">
        <f t="shared" si="4"/>
        <v>0.97929759123802607</v>
      </c>
      <c r="M18" s="15">
        <f t="shared" si="8"/>
        <v>3.4025593828959768</v>
      </c>
      <c r="N18" s="15">
        <f t="shared" ref="N18:N47" si="18">N17+M17</f>
        <v>10.351204371615363</v>
      </c>
      <c r="P18" s="16">
        <f t="shared" si="12"/>
        <v>4</v>
      </c>
      <c r="Q18" s="15">
        <v>5</v>
      </c>
      <c r="R18" s="15">
        <f t="shared" si="5"/>
        <v>0.98340349860487053</v>
      </c>
      <c r="S18" s="15">
        <f t="shared" ref="S18:S54" si="19">R18/35.9514539*100</f>
        <v>2.7353650323579002</v>
      </c>
      <c r="T18" s="15">
        <f t="shared" si="13"/>
        <v>8.2982507017720426</v>
      </c>
      <c r="U18" s="15"/>
      <c r="V18" s="16">
        <f t="shared" si="14"/>
        <v>4</v>
      </c>
      <c r="W18" s="15">
        <v>5</v>
      </c>
      <c r="X18" s="15">
        <f t="shared" si="6"/>
        <v>0.9867006157406214</v>
      </c>
      <c r="Y18" s="15">
        <f t="shared" si="9"/>
        <v>2.1968530106731174</v>
      </c>
      <c r="Z18" s="15">
        <f t="shared" si="15"/>
        <v>6.6496921235309543</v>
      </c>
      <c r="AB18" s="16">
        <f t="shared" si="16"/>
        <v>4</v>
      </c>
      <c r="AC18" s="15">
        <f t="shared" si="7"/>
        <v>3.9499999999999935</v>
      </c>
      <c r="AD18" s="15">
        <f t="shared" ref="AD18:AD76" si="20">AD17*(4/5)^(1/62.5)</f>
        <v>1.7631791108600141</v>
      </c>
      <c r="AE18" s="15">
        <f t="shared" ref="AE18:AE76" si="21">AE17+AD17</f>
        <v>5.3264706333712937</v>
      </c>
    </row>
    <row r="19" spans="1:31" x14ac:dyDescent="0.2">
      <c r="E19" s="16">
        <f t="shared" si="10"/>
        <v>5</v>
      </c>
      <c r="F19" s="15">
        <f t="shared" si="17"/>
        <v>0.94999999999999918</v>
      </c>
      <c r="G19" s="15">
        <f t="shared" si="2"/>
        <v>4.1797708157994151</v>
      </c>
      <c r="H19" s="15">
        <f>N17+((N22-N17)*0.7526089)</f>
        <v>19.640461271065774</v>
      </c>
      <c r="I19" s="15"/>
      <c r="J19" s="16">
        <f t="shared" si="11"/>
        <v>5</v>
      </c>
      <c r="K19" s="15">
        <f t="shared" si="3"/>
        <v>3.7000000000000033</v>
      </c>
      <c r="L19" s="15">
        <f t="shared" si="4"/>
        <v>0.97249247246607307</v>
      </c>
      <c r="M19" s="15">
        <f t="shared" si="8"/>
        <v>3.3789150678926507</v>
      </c>
      <c r="N19" s="15">
        <f t="shared" si="18"/>
        <v>13.75376375451134</v>
      </c>
      <c r="P19" s="16">
        <f t="shared" si="12"/>
        <v>5</v>
      </c>
      <c r="Q19" s="15">
        <v>5</v>
      </c>
      <c r="R19" s="15">
        <f t="shared" si="5"/>
        <v>0.97793276854292854</v>
      </c>
      <c r="S19" s="15">
        <f t="shared" si="19"/>
        <v>2.7201480398068925</v>
      </c>
      <c r="T19" s="15">
        <f t="shared" si="13"/>
        <v>11.033615734129942</v>
      </c>
      <c r="U19" s="15"/>
      <c r="V19" s="16">
        <f t="shared" si="14"/>
        <v>5</v>
      </c>
      <c r="W19" s="15">
        <v>5</v>
      </c>
      <c r="X19" s="15">
        <f t="shared" si="6"/>
        <v>0.98230690971520618</v>
      </c>
      <c r="Y19" s="15">
        <f t="shared" si="9"/>
        <v>2.1870705841133637</v>
      </c>
      <c r="Z19" s="15">
        <f t="shared" si="15"/>
        <v>8.8465451342040708</v>
      </c>
      <c r="AB19" s="16">
        <f t="shared" si="16"/>
        <v>5</v>
      </c>
      <c r="AC19" s="15">
        <f t="shared" si="7"/>
        <v>3.8999999999999937</v>
      </c>
      <c r="AD19" s="15">
        <f t="shared" si="20"/>
        <v>1.7568952623627925</v>
      </c>
      <c r="AE19" s="15">
        <f t="shared" si="21"/>
        <v>7.0896497442313073</v>
      </c>
    </row>
    <row r="20" spans="1:31" x14ac:dyDescent="0.2">
      <c r="E20" s="16">
        <f t="shared" si="10"/>
        <v>6</v>
      </c>
      <c r="F20" s="15">
        <f t="shared" si="17"/>
        <v>1.0999999999999992</v>
      </c>
      <c r="G20" s="15">
        <f t="shared" si="2"/>
        <v>4.1218829805076851</v>
      </c>
      <c r="H20" s="15">
        <f>N22</f>
        <v>23.82023208686519</v>
      </c>
      <c r="I20" s="15"/>
      <c r="J20" s="16">
        <f t="shared" si="11"/>
        <v>6</v>
      </c>
      <c r="K20" s="15">
        <f t="shared" si="3"/>
        <v>3.8000000000000034</v>
      </c>
      <c r="L20" s="15">
        <f t="shared" si="4"/>
        <v>0.9657346423241695</v>
      </c>
      <c r="M20" s="15">
        <f t="shared" si="8"/>
        <v>3.3554350567468227</v>
      </c>
      <c r="N20" s="15">
        <f t="shared" si="18"/>
        <v>17.132678822403989</v>
      </c>
      <c r="P20" s="16">
        <f t="shared" si="12"/>
        <v>6</v>
      </c>
      <c r="Q20" s="15">
        <v>5</v>
      </c>
      <c r="R20" s="15">
        <f t="shared" si="5"/>
        <v>0.97249247246607307</v>
      </c>
      <c r="S20" s="15">
        <f t="shared" si="19"/>
        <v>2.7050157002581563</v>
      </c>
      <c r="T20" s="15">
        <f t="shared" si="13"/>
        <v>13.753763773936834</v>
      </c>
      <c r="U20" s="15"/>
      <c r="V20" s="16">
        <f t="shared" si="14"/>
        <v>6</v>
      </c>
      <c r="W20" s="15">
        <v>5</v>
      </c>
      <c r="X20" s="15">
        <f t="shared" si="6"/>
        <v>0.97793276854292854</v>
      </c>
      <c r="Y20" s="15">
        <f t="shared" si="9"/>
        <v>2.1773317179870721</v>
      </c>
      <c r="Z20" s="15">
        <f t="shared" si="15"/>
        <v>11.033615718317435</v>
      </c>
      <c r="AB20" s="16">
        <f t="shared" si="16"/>
        <v>6</v>
      </c>
      <c r="AC20" s="15">
        <f t="shared" si="7"/>
        <v>3.8499999999999939</v>
      </c>
      <c r="AD20" s="15">
        <f t="shared" si="20"/>
        <v>1.7506338090673361</v>
      </c>
      <c r="AE20" s="15">
        <f t="shared" si="21"/>
        <v>8.8465450065941003</v>
      </c>
    </row>
    <row r="21" spans="1:31" x14ac:dyDescent="0.2">
      <c r="E21" s="16">
        <f t="shared" si="10"/>
        <v>7</v>
      </c>
      <c r="F21" s="15">
        <f t="shared" si="17"/>
        <v>1.2499999999999991</v>
      </c>
      <c r="G21" s="15">
        <f t="shared" si="2"/>
        <v>4.0932410489818665</v>
      </c>
      <c r="H21" s="15">
        <f>N22+((N27-N22)*0.252621)</f>
        <v>27.942115067372875</v>
      </c>
      <c r="I21" s="15"/>
      <c r="J21" s="16">
        <f t="shared" si="11"/>
        <v>7</v>
      </c>
      <c r="K21" s="15">
        <f t="shared" si="3"/>
        <v>3.9000000000000035</v>
      </c>
      <c r="L21" s="15">
        <f t="shared" si="4"/>
        <v>0.9590237722046</v>
      </c>
      <c r="M21" s="15">
        <f t="shared" si="8"/>
        <v>3.3321182077143749</v>
      </c>
      <c r="N21" s="15">
        <f t="shared" si="18"/>
        <v>20.488113879150813</v>
      </c>
      <c r="P21" s="16">
        <f t="shared" si="12"/>
        <v>7</v>
      </c>
      <c r="Q21" s="15">
        <v>5</v>
      </c>
      <c r="R21" s="15">
        <f t="shared" si="5"/>
        <v>0.96708244106829966</v>
      </c>
      <c r="S21" s="15">
        <f t="shared" si="19"/>
        <v>2.6899675427821843</v>
      </c>
      <c r="T21" s="15">
        <f t="shared" si="13"/>
        <v>16.458779474194991</v>
      </c>
      <c r="U21" s="15"/>
      <c r="V21" s="16">
        <f t="shared" si="14"/>
        <v>7</v>
      </c>
      <c r="W21" s="15">
        <v>5</v>
      </c>
      <c r="X21" s="15">
        <f t="shared" si="6"/>
        <v>0.97357810510292153</v>
      </c>
      <c r="Y21" s="15">
        <f t="shared" si="9"/>
        <v>2.1676362183228033</v>
      </c>
      <c r="Z21" s="15">
        <f t="shared" si="15"/>
        <v>13.210947436304508</v>
      </c>
      <c r="AB21" s="16">
        <f t="shared" si="16"/>
        <v>7</v>
      </c>
      <c r="AC21" s="15">
        <f t="shared" si="7"/>
        <v>3.799999999999994</v>
      </c>
      <c r="AD21" s="15">
        <f t="shared" si="20"/>
        <v>1.7443946711586935</v>
      </c>
      <c r="AE21" s="15">
        <f t="shared" si="21"/>
        <v>10.597178815661437</v>
      </c>
    </row>
    <row r="22" spans="1:31" x14ac:dyDescent="0.2">
      <c r="E22" s="16">
        <f t="shared" si="10"/>
        <v>8</v>
      </c>
      <c r="F22" s="15">
        <f t="shared" si="17"/>
        <v>1.399999999999999</v>
      </c>
      <c r="G22" s="15">
        <f t="shared" si="2"/>
        <v>4.0647965467436578</v>
      </c>
      <c r="H22" s="15">
        <f>N22+((N27-N22)*0.5034866)</f>
        <v>32.035356116354741</v>
      </c>
      <c r="I22" s="15"/>
      <c r="J22" s="16">
        <f t="shared" si="11"/>
        <v>8</v>
      </c>
      <c r="K22" s="15">
        <f>K23-0.1</f>
        <v>4.0000000000000036</v>
      </c>
      <c r="L22" s="15">
        <f t="shared" si="4"/>
        <v>0.9523595357831377</v>
      </c>
      <c r="M22" s="15">
        <f t="shared" si="8"/>
        <v>3.3089633869851443</v>
      </c>
      <c r="N22" s="15">
        <f t="shared" si="18"/>
        <v>23.82023208686519</v>
      </c>
      <c r="P22" s="16">
        <f t="shared" si="12"/>
        <v>8</v>
      </c>
      <c r="Q22" s="15">
        <v>5</v>
      </c>
      <c r="R22" s="15">
        <f t="shared" si="5"/>
        <v>0.96170250598546303</v>
      </c>
      <c r="S22" s="15">
        <f t="shared" si="19"/>
        <v>2.6750030990692788</v>
      </c>
      <c r="T22" s="15">
        <f t="shared" si="13"/>
        <v>19.148747016977175</v>
      </c>
      <c r="U22" s="15"/>
      <c r="V22" s="16">
        <f t="shared" si="14"/>
        <v>8</v>
      </c>
      <c r="W22" s="15">
        <v>5</v>
      </c>
      <c r="X22" s="15">
        <f t="shared" si="6"/>
        <v>0.96924283266226097</v>
      </c>
      <c r="Y22" s="15">
        <f t="shared" si="9"/>
        <v>2.1579838920128567</v>
      </c>
      <c r="Z22" s="15">
        <f t="shared" si="15"/>
        <v>15.378583654627311</v>
      </c>
      <c r="AB22" s="16">
        <f t="shared" si="16"/>
        <v>8</v>
      </c>
      <c r="AC22" s="15">
        <f t="shared" si="7"/>
        <v>3.7499999999999942</v>
      </c>
      <c r="AD22" s="15">
        <f t="shared" si="20"/>
        <v>1.7381777691063685</v>
      </c>
      <c r="AE22" s="15">
        <f t="shared" si="21"/>
        <v>12.341573486820129</v>
      </c>
    </row>
    <row r="23" spans="1:31" x14ac:dyDescent="0.2">
      <c r="E23" s="16">
        <f t="shared" si="10"/>
        <v>9</v>
      </c>
      <c r="F23" s="15">
        <f>F24-0.15</f>
        <v>1.5499999999999989</v>
      </c>
      <c r="G23" s="15">
        <f t="shared" si="2"/>
        <v>4.0365494737930518</v>
      </c>
      <c r="H23" s="15">
        <f>N22+((N27-N22)*0.7526089)</f>
        <v>36.100152663098399</v>
      </c>
      <c r="I23" s="15"/>
      <c r="J23" s="16">
        <f t="shared" si="11"/>
        <v>9</v>
      </c>
      <c r="K23" s="15">
        <f t="shared" ref="K23:K39" si="22">K24-0.05</f>
        <v>4.1000000000000032</v>
      </c>
      <c r="L23" s="15">
        <f t="shared" si="4"/>
        <v>0.94574160900317583</v>
      </c>
      <c r="M23" s="15">
        <f t="shared" si="8"/>
        <v>3.2859694686277932</v>
      </c>
      <c r="N23" s="15">
        <f t="shared" si="18"/>
        <v>27.129195473850334</v>
      </c>
      <c r="P23" s="16">
        <f t="shared" si="12"/>
        <v>9</v>
      </c>
      <c r="Q23" s="15">
        <v>5</v>
      </c>
      <c r="R23" s="15">
        <f t="shared" si="5"/>
        <v>0.956352499790037</v>
      </c>
      <c r="S23" s="15">
        <f t="shared" si="19"/>
        <v>2.6601219034149746</v>
      </c>
      <c r="T23" s="15">
        <f t="shared" si="13"/>
        <v>21.823750116046455</v>
      </c>
      <c r="U23" s="15"/>
      <c r="V23" s="16">
        <f t="shared" si="14"/>
        <v>9</v>
      </c>
      <c r="W23" s="15">
        <v>5</v>
      </c>
      <c r="X23" s="15">
        <f t="shared" si="6"/>
        <v>0.96492686487423818</v>
      </c>
      <c r="Y23" s="15">
        <f t="shared" si="9"/>
        <v>2.1483745468094293</v>
      </c>
      <c r="Z23" s="15">
        <f t="shared" si="15"/>
        <v>17.536567546640168</v>
      </c>
      <c r="AB23" s="16">
        <f t="shared" si="16"/>
        <v>9</v>
      </c>
      <c r="AC23" s="15">
        <f t="shared" si="7"/>
        <v>3.6999999999999944</v>
      </c>
      <c r="AD23" s="15">
        <f t="shared" si="20"/>
        <v>1.7319830236633058</v>
      </c>
      <c r="AE23" s="15">
        <f t="shared" si="21"/>
        <v>14.079751255926498</v>
      </c>
    </row>
    <row r="24" spans="1:31" x14ac:dyDescent="0.2">
      <c r="E24" s="16">
        <f t="shared" si="10"/>
        <v>10</v>
      </c>
      <c r="F24" s="15">
        <f t="shared" ref="F24:F28" si="23">F25-0.1</f>
        <v>1.6999999999999988</v>
      </c>
      <c r="G24" s="15">
        <f t="shared" si="2"/>
        <v>3.9806451858826648</v>
      </c>
      <c r="H24" s="15">
        <f>N27</f>
        <v>40.136702136891451</v>
      </c>
      <c r="I24" s="15"/>
      <c r="J24" s="16">
        <f t="shared" si="11"/>
        <v>10</v>
      </c>
      <c r="K24" s="15">
        <f t="shared" si="22"/>
        <v>4.150000000000003</v>
      </c>
      <c r="L24" s="15">
        <f t="shared" si="4"/>
        <v>0.93916967005997021</v>
      </c>
      <c r="M24" s="15">
        <f t="shared" si="8"/>
        <v>3.2631353345350558</v>
      </c>
      <c r="N24" s="15">
        <f t="shared" si="18"/>
        <v>30.415164942478128</v>
      </c>
      <c r="P24" s="16">
        <f t="shared" si="12"/>
        <v>10</v>
      </c>
      <c r="Q24" s="15">
        <v>5</v>
      </c>
      <c r="R24" s="15">
        <f t="shared" si="5"/>
        <v>0.95103225598590446</v>
      </c>
      <c r="S24" s="15">
        <f t="shared" si="19"/>
        <v>2.6453234927055469</v>
      </c>
      <c r="T24" s="15">
        <f t="shared" si="13"/>
        <v>24.48387201946143</v>
      </c>
      <c r="U24" s="15"/>
      <c r="V24" s="16">
        <f t="shared" si="14"/>
        <v>10</v>
      </c>
      <c r="W24" s="15">
        <v>5</v>
      </c>
      <c r="X24" s="15">
        <f t="shared" si="6"/>
        <v>0.96063011577664004</v>
      </c>
      <c r="Y24" s="15">
        <f t="shared" si="9"/>
        <v>2.1388079913207814</v>
      </c>
      <c r="Z24" s="15">
        <f t="shared" si="15"/>
        <v>19.684942093449596</v>
      </c>
      <c r="AB24" s="16">
        <f t="shared" si="16"/>
        <v>10</v>
      </c>
      <c r="AC24" s="15">
        <f t="shared" si="7"/>
        <v>3.6499999999999946</v>
      </c>
      <c r="AD24" s="15">
        <f t="shared" si="20"/>
        <v>1.7258103558648814</v>
      </c>
      <c r="AE24" s="15">
        <f t="shared" si="21"/>
        <v>15.811734279589803</v>
      </c>
    </row>
    <row r="25" spans="1:31" x14ac:dyDescent="0.2">
      <c r="E25" s="16">
        <f t="shared" si="10"/>
        <v>11</v>
      </c>
      <c r="F25" s="15">
        <f t="shared" si="23"/>
        <v>1.7999999999999989</v>
      </c>
      <c r="G25" s="15">
        <f t="shared" si="2"/>
        <v>3.9529846803851143</v>
      </c>
      <c r="H25" s="15">
        <f>N27+((N32-N27)*0.252621)</f>
        <v>44.117347322774116</v>
      </c>
      <c r="I25" s="15"/>
      <c r="J25" s="16">
        <f t="shared" si="11"/>
        <v>11</v>
      </c>
      <c r="K25" s="15">
        <f t="shared" si="22"/>
        <v>4.2000000000000028</v>
      </c>
      <c r="L25" s="15">
        <f t="shared" si="4"/>
        <v>0.93264339938499152</v>
      </c>
      <c r="M25" s="15">
        <f t="shared" si="8"/>
        <v>3.2404598743693724</v>
      </c>
      <c r="N25" s="15">
        <f t="shared" si="18"/>
        <v>33.678300277013186</v>
      </c>
      <c r="P25" s="16">
        <f t="shared" si="12"/>
        <v>11</v>
      </c>
      <c r="Q25" s="15">
        <v>5</v>
      </c>
      <c r="R25" s="15">
        <f t="shared" si="5"/>
        <v>0.94574160900317583</v>
      </c>
      <c r="S25" s="15">
        <f t="shared" si="19"/>
        <v>2.6306074064036</v>
      </c>
      <c r="T25" s="15">
        <f t="shared" si="13"/>
        <v>27.129195512166977</v>
      </c>
      <c r="U25" s="15"/>
      <c r="V25" s="16">
        <f t="shared" si="14"/>
        <v>11</v>
      </c>
      <c r="W25" s="15">
        <v>5</v>
      </c>
      <c r="X25" s="15">
        <f t="shared" si="6"/>
        <v>0.956352499790037</v>
      </c>
      <c r="Y25" s="15">
        <f t="shared" si="9"/>
        <v>2.1292840350074287</v>
      </c>
      <c r="Z25" s="15">
        <f t="shared" si="15"/>
        <v>21.823750084770378</v>
      </c>
      <c r="AB25" s="16">
        <f t="shared" si="16"/>
        <v>11</v>
      </c>
      <c r="AC25" s="15">
        <f t="shared" si="7"/>
        <v>3.5999999999999948</v>
      </c>
      <c r="AD25" s="15">
        <f t="shared" si="20"/>
        <v>1.7196596870278955</v>
      </c>
      <c r="AE25" s="15">
        <f t="shared" si="21"/>
        <v>17.537544635454683</v>
      </c>
    </row>
    <row r="26" spans="1:31" x14ac:dyDescent="0.2">
      <c r="E26" s="16">
        <f t="shared" si="10"/>
        <v>12</v>
      </c>
      <c r="F26" s="15">
        <f t="shared" si="23"/>
        <v>1.899999999999999</v>
      </c>
      <c r="G26" s="15">
        <f t="shared" si="2"/>
        <v>3.9255148391900008</v>
      </c>
      <c r="H26" s="15">
        <f>N27+((N32-N27)*0.5034866)</f>
        <v>48.07033200315923</v>
      </c>
      <c r="I26" s="15"/>
      <c r="J26" s="16">
        <f t="shared" si="11"/>
        <v>12</v>
      </c>
      <c r="K26" s="15">
        <f t="shared" si="22"/>
        <v>4.2500000000000027</v>
      </c>
      <c r="L26" s="15">
        <f t="shared" si="4"/>
        <v>0.92616247963038523</v>
      </c>
      <c r="M26" s="15">
        <f t="shared" si="8"/>
        <v>3.2179419855088947</v>
      </c>
      <c r="N26" s="15">
        <f t="shared" si="18"/>
        <v>36.918760151382557</v>
      </c>
      <c r="P26" s="16">
        <f t="shared" si="12"/>
        <v>12</v>
      </c>
      <c r="Q26" s="15">
        <v>5</v>
      </c>
      <c r="R26" s="15">
        <f t="shared" si="5"/>
        <v>0.94048039419303608</v>
      </c>
      <c r="S26" s="15">
        <f t="shared" si="19"/>
        <v>2.6159731865337337</v>
      </c>
      <c r="T26" s="15">
        <f t="shared" si="13"/>
        <v>29.759802918570578</v>
      </c>
      <c r="U26" s="15"/>
      <c r="V26" s="16">
        <f t="shared" si="14"/>
        <v>12</v>
      </c>
      <c r="W26" s="15">
        <v>5</v>
      </c>
      <c r="X26" s="15">
        <f t="shared" si="6"/>
        <v>0.95209393171607826</v>
      </c>
      <c r="Y26" s="15">
        <f t="shared" si="9"/>
        <v>2.1198024881783426</v>
      </c>
      <c r="Z26" s="15">
        <f t="shared" si="15"/>
        <v>23.953034119777808</v>
      </c>
      <c r="AB26" s="16">
        <f t="shared" si="16"/>
        <v>12</v>
      </c>
      <c r="AC26" s="15">
        <f t="shared" si="7"/>
        <v>3.5499999999999949</v>
      </c>
      <c r="AD26" s="15">
        <f t="shared" si="20"/>
        <v>1.7135309387495699</v>
      </c>
      <c r="AE26" s="15">
        <f t="shared" si="21"/>
        <v>19.257204322482579</v>
      </c>
    </row>
    <row r="27" spans="1:31" x14ac:dyDescent="0.2">
      <c r="E27" s="16">
        <f t="shared" si="10"/>
        <v>13</v>
      </c>
      <c r="F27" s="15">
        <f t="shared" si="23"/>
        <v>1.9999999999999991</v>
      </c>
      <c r="G27" s="15">
        <f t="shared" si="2"/>
        <v>3.8982356622973455</v>
      </c>
      <c r="H27" s="15">
        <f>N27+((N32-N27)*0.7526089)</f>
        <v>51.995846842349231</v>
      </c>
      <c r="I27" s="15"/>
      <c r="J27" s="16">
        <f t="shared" si="11"/>
        <v>13</v>
      </c>
      <c r="K27" s="15">
        <f t="shared" si="22"/>
        <v>4.3000000000000025</v>
      </c>
      <c r="L27" s="15">
        <f t="shared" si="4"/>
        <v>0.91972659565354054</v>
      </c>
      <c r="M27" s="15">
        <f t="shared" si="8"/>
        <v>3.1955805729938702</v>
      </c>
      <c r="N27" s="15">
        <f t="shared" si="18"/>
        <v>40.136702136891451</v>
      </c>
      <c r="P27" s="16">
        <f t="shared" si="12"/>
        <v>13</v>
      </c>
      <c r="Q27" s="15">
        <v>5</v>
      </c>
      <c r="R27" s="15">
        <f t="shared" si="5"/>
        <v>0.93524844782262129</v>
      </c>
      <c r="S27" s="15">
        <f t="shared" si="19"/>
        <v>2.6014203776682905</v>
      </c>
      <c r="T27" s="15">
        <f t="shared" si="13"/>
        <v>32.375776105104315</v>
      </c>
      <c r="U27" s="15"/>
      <c r="V27" s="16">
        <f t="shared" si="14"/>
        <v>13</v>
      </c>
      <c r="W27" s="15">
        <v>5</v>
      </c>
      <c r="X27" s="15">
        <f t="shared" si="6"/>
        <v>0.94785432673579528</v>
      </c>
      <c r="Y27" s="15">
        <f t="shared" si="9"/>
        <v>2.1103631619871774</v>
      </c>
      <c r="Z27" s="15">
        <f t="shared" si="15"/>
        <v>26.072836607956152</v>
      </c>
      <c r="AB27" s="16">
        <f t="shared" si="16"/>
        <v>13</v>
      </c>
      <c r="AC27" s="15">
        <f t="shared" si="7"/>
        <v>3.4999999999999951</v>
      </c>
      <c r="AD27" s="15">
        <f t="shared" si="20"/>
        <v>1.7074240329065484</v>
      </c>
      <c r="AE27" s="15">
        <f t="shared" si="21"/>
        <v>20.97073526123215</v>
      </c>
    </row>
    <row r="28" spans="1:31" x14ac:dyDescent="0.2">
      <c r="E28" s="16">
        <f t="shared" si="10"/>
        <v>14</v>
      </c>
      <c r="F28" s="15">
        <f t="shared" si="23"/>
        <v>2.0999999999999992</v>
      </c>
      <c r="G28" s="15">
        <f t="shared" si="2"/>
        <v>3.8442469548078293</v>
      </c>
      <c r="H28" s="15">
        <f>N32</f>
        <v>55.894082504646576</v>
      </c>
      <c r="I28" s="15"/>
      <c r="J28" s="16">
        <f t="shared" si="11"/>
        <v>14</v>
      </c>
      <c r="K28" s="15">
        <f t="shared" si="22"/>
        <v>4.3500000000000023</v>
      </c>
      <c r="L28" s="15">
        <f t="shared" si="4"/>
        <v>0.91333543450176646</v>
      </c>
      <c r="M28" s="15">
        <f t="shared" si="8"/>
        <v>3.1733745494734027</v>
      </c>
      <c r="N28" s="15">
        <f t="shared" si="18"/>
        <v>43.33228270988532</v>
      </c>
      <c r="P28" s="16">
        <f t="shared" si="12"/>
        <v>14</v>
      </c>
      <c r="Q28" s="15">
        <v>5</v>
      </c>
      <c r="R28" s="15">
        <f t="shared" si="5"/>
        <v>0.93004560706992268</v>
      </c>
      <c r="S28" s="15">
        <f t="shared" si="19"/>
        <v>2.5869485269131851</v>
      </c>
      <c r="T28" s="15">
        <f t="shared" si="13"/>
        <v>34.977196482772605</v>
      </c>
      <c r="U28" s="15"/>
      <c r="V28" s="16">
        <f t="shared" si="14"/>
        <v>14</v>
      </c>
      <c r="W28" s="15">
        <v>5</v>
      </c>
      <c r="X28" s="15">
        <f t="shared" si="6"/>
        <v>0.943633600407912</v>
      </c>
      <c r="Y28" s="15">
        <f t="shared" si="9"/>
        <v>2.1009658684285046</v>
      </c>
      <c r="Z28" s="15">
        <f t="shared" si="15"/>
        <v>28.183199769943329</v>
      </c>
      <c r="AB28" s="16">
        <f t="shared" si="16"/>
        <v>14</v>
      </c>
      <c r="AC28" s="15">
        <f t="shared" si="7"/>
        <v>3.4499999999999953</v>
      </c>
      <c r="AD28" s="15">
        <f t="shared" si="20"/>
        <v>1.7013388916539012</v>
      </c>
      <c r="AE28" s="15">
        <f t="shared" si="21"/>
        <v>22.678159294138698</v>
      </c>
    </row>
    <row r="29" spans="1:31" x14ac:dyDescent="0.2">
      <c r="E29" s="16">
        <f t="shared" si="10"/>
        <v>15</v>
      </c>
      <c r="F29" s="15">
        <f t="shared" ref="F29:F35" si="24">F30-0.1</f>
        <v>2.1999999999999993</v>
      </c>
      <c r="G29" s="15">
        <f t="shared" si="2"/>
        <v>3.8175342464246356</v>
      </c>
      <c r="H29" s="15">
        <f>N32+((N37-N32)*0.252621)</f>
        <v>59.738329459454405</v>
      </c>
      <c r="I29" s="15"/>
      <c r="J29" s="16">
        <f t="shared" si="11"/>
        <v>15</v>
      </c>
      <c r="K29" s="15">
        <f t="shared" si="22"/>
        <v>4.4000000000000021</v>
      </c>
      <c r="L29" s="15">
        <f t="shared" si="4"/>
        <v>0.90698868539707356</v>
      </c>
      <c r="M29" s="15">
        <f t="shared" si="8"/>
        <v>3.1513228351525711</v>
      </c>
      <c r="N29" s="15">
        <f t="shared" si="18"/>
        <v>46.505657259358721</v>
      </c>
      <c r="P29" s="16">
        <f t="shared" si="12"/>
        <v>15</v>
      </c>
      <c r="Q29" s="15">
        <v>5</v>
      </c>
      <c r="R29" s="15">
        <f t="shared" si="5"/>
        <v>0.92487171001871959</v>
      </c>
      <c r="S29" s="15">
        <f t="shared" si="19"/>
        <v>2.5725571838938053</v>
      </c>
      <c r="T29" s="15">
        <f t="shared" si="13"/>
        <v>37.564145009685788</v>
      </c>
      <c r="U29" s="15"/>
      <c r="V29" s="16">
        <f t="shared" si="14"/>
        <v>15</v>
      </c>
      <c r="W29" s="15">
        <v>5</v>
      </c>
      <c r="X29" s="15">
        <f t="shared" si="6"/>
        <v>0.93943166866716354</v>
      </c>
      <c r="Y29" s="15">
        <f t="shared" si="9"/>
        <v>2.0916104203340717</v>
      </c>
      <c r="Z29" s="15">
        <f t="shared" si="15"/>
        <v>30.284165638371832</v>
      </c>
      <c r="AB29" s="16">
        <f t="shared" si="16"/>
        <v>15</v>
      </c>
      <c r="AC29" s="15">
        <f t="shared" si="7"/>
        <v>3.3999999999999955</v>
      </c>
      <c r="AD29" s="15">
        <f t="shared" si="20"/>
        <v>1.6952754374241323</v>
      </c>
      <c r="AE29" s="15">
        <f t="shared" si="21"/>
        <v>24.379498185792599</v>
      </c>
    </row>
    <row r="30" spans="1:31" x14ac:dyDescent="0.2">
      <c r="E30" s="16">
        <f t="shared" si="10"/>
        <v>16</v>
      </c>
      <c r="F30" s="15">
        <f t="shared" si="24"/>
        <v>2.2999999999999994</v>
      </c>
      <c r="G30" s="15">
        <f t="shared" si="2"/>
        <v>3.7910056691633756</v>
      </c>
      <c r="H30" s="15">
        <f>N32+((N37-N32)*0.5034866)</f>
        <v>63.555863705879041</v>
      </c>
      <c r="I30" s="15"/>
      <c r="J30" s="16">
        <f t="shared" si="11"/>
        <v>16</v>
      </c>
      <c r="K30" s="15">
        <f t="shared" si="22"/>
        <v>4.450000000000002</v>
      </c>
      <c r="L30" s="15">
        <f t="shared" si="4"/>
        <v>0.90068603972106231</v>
      </c>
      <c r="M30" s="15">
        <f t="shared" si="8"/>
        <v>3.1294243577399286</v>
      </c>
      <c r="N30" s="15">
        <f t="shared" si="18"/>
        <v>49.65698009451129</v>
      </c>
      <c r="P30" s="16">
        <f t="shared" si="12"/>
        <v>16</v>
      </c>
      <c r="Q30" s="15">
        <v>5</v>
      </c>
      <c r="R30" s="15">
        <f t="shared" si="5"/>
        <v>0.91972659565354054</v>
      </c>
      <c r="S30" s="15">
        <f t="shared" si="19"/>
        <v>2.5582459007410003</v>
      </c>
      <c r="T30" s="15">
        <f t="shared" si="13"/>
        <v>40.136702193579595</v>
      </c>
      <c r="U30" s="15"/>
      <c r="V30" s="16">
        <f t="shared" si="14"/>
        <v>16</v>
      </c>
      <c r="W30" s="15">
        <v>5</v>
      </c>
      <c r="X30" s="15">
        <f t="shared" si="6"/>
        <v>0.93524844782262129</v>
      </c>
      <c r="Y30" s="15">
        <f t="shared" si="9"/>
        <v>2.0822966313690725</v>
      </c>
      <c r="Z30" s="15">
        <f t="shared" si="15"/>
        <v>32.375776058705902</v>
      </c>
      <c r="AB30" s="16">
        <f t="shared" si="16"/>
        <v>16</v>
      </c>
      <c r="AC30" s="15">
        <f t="shared" si="7"/>
        <v>3.3499999999999956</v>
      </c>
      <c r="AD30" s="15">
        <f t="shared" si="20"/>
        <v>1.689233592926191</v>
      </c>
      <c r="AE30" s="15">
        <f t="shared" si="21"/>
        <v>26.074773623216732</v>
      </c>
    </row>
    <row r="31" spans="1:31" x14ac:dyDescent="0.2">
      <c r="E31" s="16">
        <f t="shared" si="10"/>
        <v>17</v>
      </c>
      <c r="F31" s="15">
        <f t="shared" si="24"/>
        <v>2.3999999999999995</v>
      </c>
      <c r="G31" s="15">
        <f t="shared" si="2"/>
        <v>3.7646612230240493</v>
      </c>
      <c r="H31" s="15">
        <f>N32+((N37-N32)*0.7526089)</f>
        <v>67.346869375042417</v>
      </c>
      <c r="I31" s="15"/>
      <c r="J31" s="16">
        <f t="shared" si="11"/>
        <v>17</v>
      </c>
      <c r="K31" s="15">
        <f t="shared" si="22"/>
        <v>4.5000000000000018</v>
      </c>
      <c r="L31" s="15">
        <f t="shared" si="4"/>
        <v>0.89442719099991586</v>
      </c>
      <c r="M31" s="15">
        <f t="shared" si="8"/>
        <v>3.1076780523953595</v>
      </c>
      <c r="N31" s="15">
        <f t="shared" si="18"/>
        <v>52.786404452251219</v>
      </c>
      <c r="P31" s="16">
        <f t="shared" si="12"/>
        <v>17</v>
      </c>
      <c r="Q31" s="15">
        <v>5</v>
      </c>
      <c r="R31" s="15">
        <f t="shared" si="5"/>
        <v>0.91461010385465269</v>
      </c>
      <c r="S31" s="15">
        <f t="shared" si="19"/>
        <v>2.5440142320771422</v>
      </c>
      <c r="T31" s="15">
        <f t="shared" si="13"/>
        <v>42.694948094320594</v>
      </c>
      <c r="U31" s="15"/>
      <c r="V31" s="16">
        <f t="shared" si="14"/>
        <v>17</v>
      </c>
      <c r="W31" s="15">
        <v>5</v>
      </c>
      <c r="X31" s="15">
        <f t="shared" si="6"/>
        <v>0.93108385455602638</v>
      </c>
      <c r="Y31" s="15">
        <f t="shared" si="9"/>
        <v>2.0730243160284352</v>
      </c>
      <c r="Z31" s="15">
        <f t="shared" si="15"/>
        <v>34.458072690074978</v>
      </c>
      <c r="AB31" s="16">
        <f t="shared" si="16"/>
        <v>17</v>
      </c>
      <c r="AC31" s="15">
        <f t="shared" si="7"/>
        <v>3.2999999999999958</v>
      </c>
      <c r="AD31" s="15">
        <f t="shared" si="20"/>
        <v>1.6832132811444867</v>
      </c>
      <c r="AE31" s="15">
        <f t="shared" si="21"/>
        <v>27.764007216142922</v>
      </c>
    </row>
    <row r="32" spans="1:31" x14ac:dyDescent="0.2">
      <c r="E32" s="16">
        <f t="shared" si="10"/>
        <v>18</v>
      </c>
      <c r="F32" s="15">
        <f t="shared" si="24"/>
        <v>2.4999999999999996</v>
      </c>
      <c r="G32" s="15">
        <f t="shared" si="2"/>
        <v>3.712522457907113</v>
      </c>
      <c r="H32" s="15">
        <f>N37</f>
        <v>71.111530598066466</v>
      </c>
      <c r="I32" s="15"/>
      <c r="J32" s="16">
        <f t="shared" si="11"/>
        <v>18</v>
      </c>
      <c r="K32" s="15">
        <f t="shared" si="22"/>
        <v>4.5500000000000016</v>
      </c>
      <c r="L32" s="15">
        <f t="shared" si="4"/>
        <v>0.88821183488949806</v>
      </c>
      <c r="M32" s="15">
        <f t="shared" si="8"/>
        <v>3.0860828616783005</v>
      </c>
      <c r="N32" s="15">
        <f t="shared" si="18"/>
        <v>55.894082504646576</v>
      </c>
      <c r="P32" s="16">
        <f t="shared" si="12"/>
        <v>18</v>
      </c>
      <c r="Q32" s="15">
        <v>5</v>
      </c>
      <c r="R32" s="15">
        <f t="shared" si="5"/>
        <v>0.90952207539307817</v>
      </c>
      <c r="S32" s="15">
        <f t="shared" si="19"/>
        <v>2.5298617350022616</v>
      </c>
      <c r="T32" s="15">
        <f t="shared" si="13"/>
        <v>45.23896232639774</v>
      </c>
      <c r="U32" s="15"/>
      <c r="V32" s="16">
        <f t="shared" si="14"/>
        <v>18</v>
      </c>
      <c r="W32" s="15">
        <v>5</v>
      </c>
      <c r="X32" s="15">
        <f t="shared" si="6"/>
        <v>0.92693780592012975</v>
      </c>
      <c r="Y32" s="15">
        <f t="shared" si="9"/>
        <v>2.063793289633129</v>
      </c>
      <c r="Z32" s="15">
        <f t="shared" si="15"/>
        <v>36.531097006103415</v>
      </c>
      <c r="AB32" s="16">
        <f t="shared" si="16"/>
        <v>18</v>
      </c>
      <c r="AC32" s="15">
        <f t="shared" si="7"/>
        <v>3.249999999999996</v>
      </c>
      <c r="AD32" s="15">
        <f t="shared" si="20"/>
        <v>1.6772144253379064</v>
      </c>
      <c r="AE32" s="15">
        <f t="shared" si="21"/>
        <v>29.447220497287407</v>
      </c>
    </row>
    <row r="33" spans="5:31" x14ac:dyDescent="0.2">
      <c r="E33" s="16">
        <f t="shared" si="10"/>
        <v>19</v>
      </c>
      <c r="F33" s="15">
        <f t="shared" si="24"/>
        <v>2.5999999999999996</v>
      </c>
      <c r="G33" s="15">
        <f t="shared" si="2"/>
        <v>3.6867250700311587</v>
      </c>
      <c r="H33" s="15">
        <f>N37+((N42-N37)*0.252621)</f>
        <v>74.824053055973579</v>
      </c>
      <c r="I33" s="15"/>
      <c r="J33" s="16">
        <f t="shared" si="11"/>
        <v>19</v>
      </c>
      <c r="K33" s="15">
        <f t="shared" si="22"/>
        <v>4.6000000000000014</v>
      </c>
      <c r="L33" s="15">
        <f t="shared" si="4"/>
        <v>0.88203966916055343</v>
      </c>
      <c r="M33" s="15">
        <f t="shared" si="8"/>
        <v>3.0646377354963192</v>
      </c>
      <c r="N33" s="15">
        <f t="shared" si="18"/>
        <v>58.980165366324876</v>
      </c>
      <c r="P33" s="16">
        <f t="shared" si="12"/>
        <v>19</v>
      </c>
      <c r="Q33" s="15">
        <v>5</v>
      </c>
      <c r="R33" s="15">
        <f t="shared" si="5"/>
        <v>0.90446235192563895</v>
      </c>
      <c r="S33" s="15">
        <f t="shared" si="19"/>
        <v>2.5157879690802689</v>
      </c>
      <c r="T33" s="15">
        <f t="shared" si="13"/>
        <v>47.768824061400004</v>
      </c>
      <c r="U33" s="15"/>
      <c r="V33" s="16">
        <f t="shared" si="14"/>
        <v>19</v>
      </c>
      <c r="W33" s="15">
        <v>5</v>
      </c>
      <c r="X33" s="15">
        <f t="shared" si="6"/>
        <v>0.92281021933704099</v>
      </c>
      <c r="Y33" s="15">
        <f t="shared" si="9"/>
        <v>2.0546033683264855</v>
      </c>
      <c r="Z33" s="15">
        <f t="shared" si="15"/>
        <v>38.594890295736548</v>
      </c>
      <c r="AB33" s="16">
        <f t="shared" si="16"/>
        <v>19</v>
      </c>
      <c r="AC33" s="15">
        <f t="shared" si="7"/>
        <v>3.1999999999999962</v>
      </c>
      <c r="AD33" s="15">
        <f t="shared" si="20"/>
        <v>1.6712369490388381</v>
      </c>
      <c r="AE33" s="15">
        <f t="shared" si="21"/>
        <v>31.124434922625312</v>
      </c>
    </row>
    <row r="34" spans="5:31" x14ac:dyDescent="0.2">
      <c r="E34" s="16">
        <f t="shared" si="10"/>
        <v>20</v>
      </c>
      <c r="F34" s="15">
        <f t="shared" si="24"/>
        <v>2.6999999999999997</v>
      </c>
      <c r="G34" s="15">
        <f t="shared" si="2"/>
        <v>3.661105503958396</v>
      </c>
      <c r="H34" s="15">
        <f>N37+((N42-N37)*0.5034866)</f>
        <v>78.510778126004737</v>
      </c>
      <c r="I34" s="15"/>
      <c r="J34" s="16">
        <f t="shared" si="11"/>
        <v>20</v>
      </c>
      <c r="K34" s="15">
        <f t="shared" si="22"/>
        <v>4.6500000000000012</v>
      </c>
      <c r="L34" s="15">
        <f t="shared" si="4"/>
        <v>0.87591039368401158</v>
      </c>
      <c r="M34" s="15">
        <f t="shared" si="8"/>
        <v>3.0433416310540564</v>
      </c>
      <c r="N34" s="15">
        <f t="shared" si="18"/>
        <v>62.044803101821195</v>
      </c>
      <c r="P34" s="16">
        <f t="shared" si="12"/>
        <v>20</v>
      </c>
      <c r="Q34" s="15">
        <v>5</v>
      </c>
      <c r="R34" s="15">
        <f t="shared" si="5"/>
        <v>0.89943077599002952</v>
      </c>
      <c r="S34" s="15">
        <f t="shared" si="19"/>
        <v>2.5017924963252449</v>
      </c>
      <c r="T34" s="15">
        <f t="shared" si="13"/>
        <v>50.284612030480275</v>
      </c>
      <c r="U34" s="15"/>
      <c r="V34" s="16">
        <f t="shared" si="14"/>
        <v>20</v>
      </c>
      <c r="W34" s="15">
        <v>5</v>
      </c>
      <c r="X34" s="15">
        <f t="shared" si="6"/>
        <v>0.91870101259658243</v>
      </c>
      <c r="Y34" s="15">
        <f t="shared" si="9"/>
        <v>2.0454543690705371</v>
      </c>
      <c r="Z34" s="15">
        <f t="shared" si="15"/>
        <v>40.64949366406303</v>
      </c>
      <c r="AB34" s="16">
        <f t="shared" si="16"/>
        <v>20</v>
      </c>
      <c r="AC34" s="15">
        <f t="shared" si="7"/>
        <v>3.1499999999999964</v>
      </c>
      <c r="AD34" s="15">
        <f t="shared" si="20"/>
        <v>1.6652807760521944</v>
      </c>
      <c r="AE34" s="15">
        <f t="shared" si="21"/>
        <v>32.795671871664148</v>
      </c>
    </row>
    <row r="35" spans="5:31" x14ac:dyDescent="0.2">
      <c r="E35" s="16">
        <f t="shared" si="10"/>
        <v>21</v>
      </c>
      <c r="F35" s="15">
        <f t="shared" si="24"/>
        <v>2.8</v>
      </c>
      <c r="G35" s="15">
        <f t="shared" si="2"/>
        <v>3.6356637596887964</v>
      </c>
      <c r="H35" s="15">
        <f>N37+((N42-N37)*0.7526089)</f>
        <v>82.171883629963133</v>
      </c>
      <c r="I35" s="15"/>
      <c r="J35" s="16">
        <f t="shared" si="11"/>
        <v>21</v>
      </c>
      <c r="K35" s="15">
        <f t="shared" si="22"/>
        <v>4.7000000000000011</v>
      </c>
      <c r="L35" s="15">
        <f t="shared" si="4"/>
        <v>0.86982371041639273</v>
      </c>
      <c r="M35" s="15">
        <f t="shared" si="8"/>
        <v>3.0221935128025139</v>
      </c>
      <c r="N35" s="15">
        <f t="shared" si="18"/>
        <v>65.08814473287525</v>
      </c>
      <c r="P35" s="16">
        <f t="shared" si="12"/>
        <v>21</v>
      </c>
      <c r="Q35" s="15">
        <v>5</v>
      </c>
      <c r="R35" s="15">
        <f t="shared" si="5"/>
        <v>0.89442719099991586</v>
      </c>
      <c r="S35" s="15">
        <f t="shared" si="19"/>
        <v>2.4878748811878117</v>
      </c>
      <c r="T35" s="15">
        <f t="shared" si="13"/>
        <v>52.786404526805519</v>
      </c>
      <c r="U35" s="15"/>
      <c r="V35" s="16">
        <f t="shared" si="14"/>
        <v>21</v>
      </c>
      <c r="W35" s="15">
        <v>5</v>
      </c>
      <c r="X35" s="15">
        <f t="shared" si="6"/>
        <v>0.91461010385465269</v>
      </c>
      <c r="Y35" s="15">
        <f t="shared" si="9"/>
        <v>2.0363461096423707</v>
      </c>
      <c r="Z35" s="15">
        <f t="shared" si="15"/>
        <v>42.694948033133571</v>
      </c>
      <c r="AB35" s="16">
        <f t="shared" si="16"/>
        <v>21</v>
      </c>
      <c r="AC35" s="15">
        <f t="shared" si="7"/>
        <v>3.0999999999999965</v>
      </c>
      <c r="AD35" s="15">
        <f t="shared" si="20"/>
        <v>1.659345830454442</v>
      </c>
      <c r="AE35" s="15">
        <f t="shared" si="21"/>
        <v>34.46095264771634</v>
      </c>
    </row>
    <row r="36" spans="5:31" x14ac:dyDescent="0.2">
      <c r="E36" s="16">
        <f t="shared" si="10"/>
        <v>22</v>
      </c>
      <c r="F36" s="15">
        <f>F37-0.1</f>
        <v>2.9</v>
      </c>
      <c r="G36" s="15">
        <f>H37-H36</f>
        <v>3.5853115480073683</v>
      </c>
      <c r="H36" s="15">
        <f>N42</f>
        <v>85.80754738965193</v>
      </c>
      <c r="I36" s="15"/>
      <c r="J36" s="16">
        <f t="shared" si="11"/>
        <v>22</v>
      </c>
      <c r="K36" s="15">
        <f t="shared" si="22"/>
        <v>4.7500000000000009</v>
      </c>
      <c r="L36" s="15">
        <f t="shared" si="4"/>
        <v>0.86377932338531538</v>
      </c>
      <c r="M36" s="15">
        <f t="shared" si="8"/>
        <v>3.0011923523887045</v>
      </c>
      <c r="N36" s="15">
        <f t="shared" si="18"/>
        <v>68.110338245677767</v>
      </c>
      <c r="P36" s="16">
        <f t="shared" si="12"/>
        <v>22</v>
      </c>
      <c r="Q36" s="15">
        <v>5</v>
      </c>
      <c r="R36" s="15">
        <f t="shared" si="5"/>
        <v>0.88945144124006303</v>
      </c>
      <c r="S36" s="15">
        <f t="shared" si="19"/>
        <v>2.4740346905415782</v>
      </c>
      <c r="T36" s="15">
        <f t="shared" si="13"/>
        <v>55.274279407993333</v>
      </c>
      <c r="U36" s="15"/>
      <c r="V36" s="16">
        <f t="shared" si="14"/>
        <v>22</v>
      </c>
      <c r="W36" s="15">
        <v>5</v>
      </c>
      <c r="X36" s="15">
        <f t="shared" si="6"/>
        <v>0.91053741163159618</v>
      </c>
      <c r="Y36" s="15">
        <f t="shared" si="9"/>
        <v>2.0272784086304982</v>
      </c>
      <c r="Z36" s="15">
        <f t="shared" si="15"/>
        <v>44.731294142775944</v>
      </c>
      <c r="AB36" s="16">
        <f t="shared" si="16"/>
        <v>22</v>
      </c>
      <c r="AC36" s="15">
        <f t="shared" si="7"/>
        <v>3.0499999999999967</v>
      </c>
      <c r="AD36" s="15">
        <f t="shared" si="20"/>
        <v>1.6534320365926338</v>
      </c>
      <c r="AE36" s="15">
        <f t="shared" si="21"/>
        <v>36.120298478170781</v>
      </c>
    </row>
    <row r="37" spans="5:31" x14ac:dyDescent="0.2">
      <c r="E37" s="16">
        <f t="shared" si="10"/>
        <v>23</v>
      </c>
      <c r="F37" s="15">
        <f>F38-0.1</f>
        <v>3</v>
      </c>
      <c r="G37" s="15">
        <f>H38-H37</f>
        <v>3.5603981168540884</v>
      </c>
      <c r="H37" s="15">
        <f>N42+((N47-N42)*0.252621)</f>
        <v>89.392858937659298</v>
      </c>
      <c r="I37" s="15"/>
      <c r="J37" s="16">
        <f t="shared" si="11"/>
        <v>23</v>
      </c>
      <c r="K37" s="15">
        <f t="shared" si="22"/>
        <v>4.8000000000000007</v>
      </c>
      <c r="L37" s="15">
        <f t="shared" si="4"/>
        <v>0.85777693867510363</v>
      </c>
      <c r="M37" s="15">
        <f t="shared" si="8"/>
        <v>2.9803371286056426</v>
      </c>
      <c r="N37" s="15">
        <f t="shared" si="18"/>
        <v>71.111530598066466</v>
      </c>
      <c r="P37" s="16">
        <f t="shared" si="12"/>
        <v>23</v>
      </c>
      <c r="Q37" s="15">
        <v>5</v>
      </c>
      <c r="R37" s="15">
        <f t="shared" si="5"/>
        <v>0.88450337186148864</v>
      </c>
      <c r="S37" s="15">
        <f t="shared" si="19"/>
        <v>2.4602714936696586</v>
      </c>
      <c r="T37" s="15">
        <f t="shared" si="13"/>
        <v>57.748314098534912</v>
      </c>
      <c r="U37" s="15"/>
      <c r="V37" s="16">
        <f t="shared" si="14"/>
        <v>23</v>
      </c>
      <c r="W37" s="15">
        <v>5</v>
      </c>
      <c r="X37" s="15">
        <f t="shared" si="6"/>
        <v>0.90648285481058022</v>
      </c>
      <c r="Y37" s="15">
        <f t="shared" si="9"/>
        <v>2.0182510854312432</v>
      </c>
      <c r="Z37" s="15">
        <f t="shared" si="15"/>
        <v>46.758572551406445</v>
      </c>
      <c r="AB37" s="16">
        <f t="shared" si="16"/>
        <v>23</v>
      </c>
      <c r="AC37" s="15">
        <f t="shared" si="7"/>
        <v>2.9999999999999969</v>
      </c>
      <c r="AD37" s="15">
        <f t="shared" si="20"/>
        <v>1.6475393190834449</v>
      </c>
      <c r="AE37" s="15">
        <f t="shared" si="21"/>
        <v>37.773730514763415</v>
      </c>
    </row>
    <row r="38" spans="5:31" x14ac:dyDescent="0.2">
      <c r="E38" s="16">
        <f t="shared" si="10"/>
        <v>24</v>
      </c>
      <c r="F38" s="15">
        <f>F39-0.1</f>
        <v>3.1</v>
      </c>
      <c r="G38" s="15">
        <f>H39-H38</f>
        <v>3.5356564143763052</v>
      </c>
      <c r="H38" s="15">
        <f>N42+((N47-N42)*0.5034866)</f>
        <v>92.953257054513386</v>
      </c>
      <c r="I38" s="15"/>
      <c r="J38" s="16">
        <f t="shared" si="11"/>
        <v>24</v>
      </c>
      <c r="K38" s="15">
        <f t="shared" si="22"/>
        <v>4.8500000000000005</v>
      </c>
      <c r="L38" s="15">
        <f t="shared" si="4"/>
        <v>0.8518162644124958</v>
      </c>
      <c r="M38" s="15">
        <f t="shared" si="8"/>
        <v>2.9596268273426904</v>
      </c>
      <c r="N38" s="15">
        <f t="shared" si="18"/>
        <v>74.091867726672106</v>
      </c>
      <c r="P38" s="16">
        <f t="shared" si="12"/>
        <v>24</v>
      </c>
      <c r="Q38" s="15">
        <v>5</v>
      </c>
      <c r="R38" s="15">
        <f t="shared" si="5"/>
        <v>0.87958282887664407</v>
      </c>
      <c r="S38" s="15">
        <f t="shared" si="19"/>
        <v>2.4465848622512709</v>
      </c>
      <c r="T38" s="15">
        <f t="shared" si="13"/>
        <v>60.208585592204571</v>
      </c>
      <c r="U38" s="15"/>
      <c r="V38" s="16">
        <f t="shared" si="14"/>
        <v>24</v>
      </c>
      <c r="W38" s="15">
        <v>5</v>
      </c>
      <c r="X38" s="15">
        <f t="shared" si="6"/>
        <v>0.9024463526359795</v>
      </c>
      <c r="Y38" s="15">
        <f t="shared" si="9"/>
        <v>2.0092639602451463</v>
      </c>
      <c r="Z38" s="15">
        <f t="shared" si="15"/>
        <v>48.77682363683769</v>
      </c>
      <c r="AB38" s="16">
        <f t="shared" si="16"/>
        <v>24</v>
      </c>
      <c r="AC38" s="15">
        <f t="shared" si="7"/>
        <v>2.9499999999999971</v>
      </c>
      <c r="AD38" s="15">
        <f t="shared" si="20"/>
        <v>1.641667602812211</v>
      </c>
      <c r="AE38" s="15">
        <f t="shared" si="21"/>
        <v>39.421269833846857</v>
      </c>
    </row>
    <row r="39" spans="5:31" x14ac:dyDescent="0.2">
      <c r="E39" s="16">
        <f t="shared" si="10"/>
        <v>25</v>
      </c>
      <c r="F39" s="15">
        <v>3.2</v>
      </c>
      <c r="G39" s="15">
        <f>H40-H39</f>
        <v>3.5110865311103083</v>
      </c>
      <c r="H39" s="15">
        <f>N42+((N47-N42)*0.7526089)</f>
        <v>96.488913468889692</v>
      </c>
      <c r="I39" s="15"/>
      <c r="J39" s="16">
        <f t="shared" si="11"/>
        <v>25</v>
      </c>
      <c r="K39" s="15">
        <f t="shared" si="22"/>
        <v>4.9000000000000004</v>
      </c>
      <c r="L39" s="15">
        <f t="shared" si="4"/>
        <v>0.84589701075245127</v>
      </c>
      <c r="M39" s="15">
        <f t="shared" si="8"/>
        <v>2.9390604415362431</v>
      </c>
      <c r="N39" s="15">
        <f t="shared" si="18"/>
        <v>77.051494554014795</v>
      </c>
      <c r="P39" s="16">
        <f t="shared" si="12"/>
        <v>25</v>
      </c>
      <c r="Q39" s="15">
        <v>5</v>
      </c>
      <c r="R39" s="15">
        <f t="shared" si="5"/>
        <v>0.87468965915462249</v>
      </c>
      <c r="S39" s="15">
        <f t="shared" si="19"/>
        <v>2.4329743703484064</v>
      </c>
      <c r="T39" s="15">
        <f t="shared" si="13"/>
        <v>62.655170454455842</v>
      </c>
      <c r="U39" s="15"/>
      <c r="V39" s="16">
        <f t="shared" si="14"/>
        <v>25</v>
      </c>
      <c r="W39" s="15">
        <v>5</v>
      </c>
      <c r="X39" s="15">
        <f t="shared" si="6"/>
        <v>0.89842782471176763</v>
      </c>
      <c r="Y39" s="15">
        <f t="shared" si="9"/>
        <v>2.0003168540733798</v>
      </c>
      <c r="Z39" s="15">
        <f t="shared" si="15"/>
        <v>50.78608759708284</v>
      </c>
      <c r="AB39" s="16">
        <f t="shared" si="16"/>
        <v>25</v>
      </c>
      <c r="AC39" s="15">
        <f t="shared" si="7"/>
        <v>2.8999999999999972</v>
      </c>
      <c r="AD39" s="15">
        <f t="shared" si="20"/>
        <v>1.6358168129319717</v>
      </c>
      <c r="AE39" s="15">
        <f t="shared" si="21"/>
        <v>41.06293743665907</v>
      </c>
    </row>
    <row r="40" spans="5:31" x14ac:dyDescent="0.2">
      <c r="E40" s="16"/>
      <c r="F40" s="15"/>
      <c r="G40" s="15"/>
      <c r="H40" s="15">
        <v>100</v>
      </c>
      <c r="I40" s="15"/>
      <c r="J40" s="16">
        <f t="shared" si="11"/>
        <v>26</v>
      </c>
      <c r="K40" s="15">
        <f>K41-0.05</f>
        <v>4.95</v>
      </c>
      <c r="L40" s="15">
        <f t="shared" si="4"/>
        <v>0.84001888986405704</v>
      </c>
      <c r="M40" s="15">
        <f t="shared" si="8"/>
        <v>2.9186369711207609</v>
      </c>
      <c r="N40" s="15">
        <f t="shared" si="18"/>
        <v>79.990554995551037</v>
      </c>
      <c r="P40" s="16">
        <f t="shared" si="12"/>
        <v>26</v>
      </c>
      <c r="Q40" s="15">
        <v>5</v>
      </c>
      <c r="R40" s="15">
        <f t="shared" si="5"/>
        <v>0.86982371041639273</v>
      </c>
      <c r="S40" s="15">
        <f t="shared" si="19"/>
        <v>2.4194395943925731</v>
      </c>
      <c r="T40" s="15">
        <f t="shared" si="13"/>
        <v>65.088144824804246</v>
      </c>
      <c r="U40" s="15"/>
      <c r="V40" s="16">
        <f t="shared" si="14"/>
        <v>26</v>
      </c>
      <c r="W40" s="15">
        <v>5</v>
      </c>
      <c r="X40" s="15">
        <f t="shared" si="6"/>
        <v>0.89442719099991586</v>
      </c>
      <c r="Y40" s="15">
        <f t="shared" si="9"/>
        <v>1.9914095887141856</v>
      </c>
      <c r="Z40" s="15">
        <f t="shared" si="15"/>
        <v>52.786404451156223</v>
      </c>
      <c r="AB40" s="16">
        <f t="shared" si="16"/>
        <v>26</v>
      </c>
      <c r="AC40" s="15">
        <f t="shared" si="7"/>
        <v>2.8499999999999974</v>
      </c>
      <c r="AD40" s="15">
        <f t="shared" si="20"/>
        <v>1.6299868748625155</v>
      </c>
      <c r="AE40" s="15">
        <f t="shared" si="21"/>
        <v>42.69875424959104</v>
      </c>
    </row>
    <row r="41" spans="5:31" x14ac:dyDescent="0.2">
      <c r="E41" s="16"/>
      <c r="F41" s="15"/>
      <c r="G41" s="15"/>
      <c r="H41" s="15"/>
      <c r="I41" s="15"/>
      <c r="J41" s="16">
        <f t="shared" si="11"/>
        <v>27</v>
      </c>
      <c r="K41" s="15">
        <v>5</v>
      </c>
      <c r="L41" s="15">
        <f t="shared" si="4"/>
        <v>0.83418161591653062</v>
      </c>
      <c r="M41" s="15">
        <f t="shared" si="8"/>
        <v>2.898355422980138</v>
      </c>
      <c r="N41" s="15">
        <f t="shared" si="18"/>
        <v>82.909191966671798</v>
      </c>
      <c r="P41" s="16">
        <f t="shared" si="12"/>
        <v>27</v>
      </c>
      <c r="Q41" s="15">
        <v>5</v>
      </c>
      <c r="R41" s="15">
        <f t="shared" si="5"/>
        <v>0.86498483123006098</v>
      </c>
      <c r="S41" s="15">
        <f t="shared" si="19"/>
        <v>2.4059801131716152</v>
      </c>
      <c r="T41" s="15">
        <f t="shared" si="13"/>
        <v>67.507584419196817</v>
      </c>
      <c r="U41" s="15"/>
      <c r="V41" s="16">
        <f t="shared" si="14"/>
        <v>27</v>
      </c>
      <c r="W41" s="15">
        <v>5</v>
      </c>
      <c r="X41" s="15">
        <f t="shared" si="6"/>
        <v>0.89044437181879899</v>
      </c>
      <c r="Y41" s="15">
        <f t="shared" si="9"/>
        <v>1.9825419867593255</v>
      </c>
      <c r="Z41" s="15">
        <f t="shared" si="15"/>
        <v>54.777814039870407</v>
      </c>
      <c r="AB41" s="16">
        <f t="shared" si="16"/>
        <v>27</v>
      </c>
      <c r="AC41" s="15">
        <f t="shared" si="7"/>
        <v>2.7999999999999976</v>
      </c>
      <c r="AD41" s="15">
        <f t="shared" si="20"/>
        <v>1.62417771428943</v>
      </c>
      <c r="AE41" s="15">
        <f t="shared" si="21"/>
        <v>44.328741124453558</v>
      </c>
    </row>
    <row r="42" spans="5:31" x14ac:dyDescent="0.2">
      <c r="E42" s="16"/>
      <c r="F42" s="15"/>
      <c r="G42" s="15"/>
      <c r="H42" s="15"/>
      <c r="I42" s="15"/>
      <c r="J42" s="16">
        <f t="shared" si="11"/>
        <v>28</v>
      </c>
      <c r="K42" s="15">
        <v>5</v>
      </c>
      <c r="L42" s="15">
        <f t="shared" si="4"/>
        <v>0.82838490506532225</v>
      </c>
      <c r="M42" s="15">
        <f t="shared" si="8"/>
        <v>2.8782148108994128</v>
      </c>
      <c r="N42" s="15">
        <f t="shared" si="18"/>
        <v>85.80754738965193</v>
      </c>
      <c r="P42" s="16">
        <f t="shared" si="12"/>
        <v>28</v>
      </c>
      <c r="Q42" s="15">
        <v>5</v>
      </c>
      <c r="R42" s="15">
        <f t="shared" si="5"/>
        <v>0.86017287100615747</v>
      </c>
      <c r="S42" s="15">
        <f t="shared" si="19"/>
        <v>2.3925955078166048</v>
      </c>
      <c r="T42" s="15">
        <f t="shared" si="13"/>
        <v>69.913564532368426</v>
      </c>
      <c r="U42" s="15"/>
      <c r="V42" s="16">
        <f t="shared" si="14"/>
        <v>28</v>
      </c>
      <c r="W42" s="15">
        <v>5</v>
      </c>
      <c r="X42" s="15">
        <f t="shared" si="6"/>
        <v>0.88647928784160823</v>
      </c>
      <c r="Y42" s="15">
        <f t="shared" si="9"/>
        <v>1.9737138715905465</v>
      </c>
      <c r="Z42" s="15">
        <f t="shared" si="15"/>
        <v>56.760356026629729</v>
      </c>
      <c r="AB42" s="16">
        <f t="shared" si="16"/>
        <v>28</v>
      </c>
      <c r="AC42" s="15">
        <f t="shared" si="7"/>
        <v>2.7499999999999978</v>
      </c>
      <c r="AD42" s="15">
        <f t="shared" si="20"/>
        <v>1.618389257163154</v>
      </c>
      <c r="AE42" s="15">
        <f t="shared" si="21"/>
        <v>45.952918838742988</v>
      </c>
    </row>
    <row r="43" spans="5:31" x14ac:dyDescent="0.2">
      <c r="E43" s="16"/>
      <c r="F43" s="15"/>
      <c r="G43" s="15"/>
      <c r="H43" s="15"/>
      <c r="I43" s="15"/>
      <c r="J43" s="16">
        <f t="shared" si="11"/>
        <v>29</v>
      </c>
      <c r="K43" s="15">
        <v>5</v>
      </c>
      <c r="L43" s="15">
        <f t="shared" si="4"/>
        <v>0.82262847543831175</v>
      </c>
      <c r="M43" s="15">
        <f t="shared" si="8"/>
        <v>2.8582141555168095</v>
      </c>
      <c r="N43" s="15">
        <f t="shared" si="18"/>
        <v>88.685762200551338</v>
      </c>
      <c r="P43" s="16">
        <f t="shared" si="12"/>
        <v>29</v>
      </c>
      <c r="Q43" s="15">
        <v>5</v>
      </c>
      <c r="R43" s="15">
        <f t="shared" si="5"/>
        <v>0.85538767999295051</v>
      </c>
      <c r="S43" s="15">
        <f t="shared" si="19"/>
        <v>2.3792853617888055</v>
      </c>
      <c r="T43" s="15">
        <f t="shared" si="13"/>
        <v>72.306160040185034</v>
      </c>
      <c r="U43" s="15"/>
      <c r="V43" s="16">
        <f t="shared" si="14"/>
        <v>29</v>
      </c>
      <c r="W43" s="15">
        <v>5</v>
      </c>
      <c r="X43" s="15">
        <f t="shared" si="6"/>
        <v>0.88253186009477147</v>
      </c>
      <c r="Y43" s="15">
        <f t="shared" si="9"/>
        <v>1.9649250673760648</v>
      </c>
      <c r="Z43" s="15">
        <f t="shared" si="15"/>
        <v>58.734069898220277</v>
      </c>
      <c r="AB43" s="16">
        <f t="shared" si="16"/>
        <v>29</v>
      </c>
      <c r="AC43" s="15">
        <f>AC44+0.05</f>
        <v>2.699999999999998</v>
      </c>
      <c r="AD43" s="15">
        <f t="shared" si="20"/>
        <v>1.6126214296980339</v>
      </c>
      <c r="AE43" s="15">
        <f t="shared" si="21"/>
        <v>47.57130809590614</v>
      </c>
    </row>
    <row r="44" spans="5:31" x14ac:dyDescent="0.2">
      <c r="E44" s="16"/>
      <c r="F44" s="15"/>
      <c r="G44" s="15"/>
      <c r="H44" s="15"/>
      <c r="I44" s="15"/>
      <c r="J44" s="16">
        <f t="shared" si="11"/>
        <v>30</v>
      </c>
      <c r="K44" s="15">
        <v>5</v>
      </c>
      <c r="L44" s="15">
        <f t="shared" si="4"/>
        <v>0.81691204712210275</v>
      </c>
      <c r="M44" s="15">
        <f t="shared" si="8"/>
        <v>2.8383524842761196</v>
      </c>
      <c r="N44" s="15">
        <f t="shared" si="18"/>
        <v>91.543976356068143</v>
      </c>
      <c r="P44" s="16">
        <f t="shared" si="12"/>
        <v>30</v>
      </c>
      <c r="Q44" s="15">
        <v>5</v>
      </c>
      <c r="R44" s="15">
        <f t="shared" si="5"/>
        <v>0.85062910927178548</v>
      </c>
      <c r="S44" s="15">
        <f t="shared" si="19"/>
        <v>2.3660492608667085</v>
      </c>
      <c r="T44" s="15">
        <f t="shared" si="13"/>
        <v>74.685445401973837</v>
      </c>
      <c r="U44" s="15"/>
      <c r="V44" s="16">
        <f t="shared" si="14"/>
        <v>30</v>
      </c>
      <c r="W44" s="15">
        <v>5</v>
      </c>
      <c r="X44" s="15">
        <f t="shared" si="6"/>
        <v>0.87860200995637983</v>
      </c>
      <c r="Y44" s="15">
        <f t="shared" si="9"/>
        <v>1.9561753990670612</v>
      </c>
      <c r="Z44" s="15">
        <f t="shared" si="15"/>
        <v>60.698994965596341</v>
      </c>
      <c r="AB44" s="16">
        <f t="shared" si="16"/>
        <v>30</v>
      </c>
      <c r="AC44" s="15">
        <f t="shared" ref="AC44:AC58" si="25">AC45+0.05</f>
        <v>2.6499999999999981</v>
      </c>
      <c r="AD44" s="15">
        <f t="shared" si="20"/>
        <v>1.606874158371383</v>
      </c>
      <c r="AE44" s="15">
        <f t="shared" si="21"/>
        <v>49.183929525604171</v>
      </c>
    </row>
    <row r="45" spans="5:31" x14ac:dyDescent="0.2">
      <c r="E45" s="16"/>
      <c r="F45" s="15"/>
      <c r="G45" s="15"/>
      <c r="H45" s="15"/>
      <c r="I45" s="15"/>
      <c r="J45" s="16">
        <f t="shared" si="11"/>
        <v>31</v>
      </c>
      <c r="K45" s="15">
        <v>5</v>
      </c>
      <c r="L45" s="15">
        <f t="shared" si="4"/>
        <v>0.81123534214841098</v>
      </c>
      <c r="M45" s="15">
        <f t="shared" si="8"/>
        <v>2.8186288313794052</v>
      </c>
      <c r="N45" s="15">
        <f t="shared" si="18"/>
        <v>94.382328840344258</v>
      </c>
      <c r="P45" s="16">
        <f t="shared" si="12"/>
        <v>31</v>
      </c>
      <c r="Q45" s="15">
        <v>5</v>
      </c>
      <c r="R45" s="15">
        <f t="shared" si="5"/>
        <v>0.84589701075245127</v>
      </c>
      <c r="S45" s="15">
        <f t="shared" si="19"/>
        <v>2.3528867931331456</v>
      </c>
      <c r="T45" s="15">
        <f t="shared" si="13"/>
        <v>77.05149466284054</v>
      </c>
      <c r="U45" s="15"/>
      <c r="V45" s="16">
        <f t="shared" si="14"/>
        <v>31</v>
      </c>
      <c r="W45" s="15">
        <v>5</v>
      </c>
      <c r="X45" s="15">
        <f t="shared" si="6"/>
        <v>0.87468965915462249</v>
      </c>
      <c r="Y45" s="15">
        <f t="shared" si="9"/>
        <v>1.9474646923941983</v>
      </c>
      <c r="Z45" s="15">
        <f t="shared" si="15"/>
        <v>62.655170364663405</v>
      </c>
      <c r="AB45" s="16">
        <f t="shared" si="16"/>
        <v>31</v>
      </c>
      <c r="AC45" s="15">
        <f t="shared" si="25"/>
        <v>2.5999999999999983</v>
      </c>
      <c r="AD45" s="15">
        <f t="shared" si="20"/>
        <v>1.6011473699225445</v>
      </c>
      <c r="AE45" s="15">
        <f t="shared" si="21"/>
        <v>50.790803683975554</v>
      </c>
    </row>
    <row r="46" spans="5:31" x14ac:dyDescent="0.2">
      <c r="E46" s="16"/>
      <c r="F46" s="15"/>
      <c r="G46" s="15"/>
      <c r="H46" s="15"/>
      <c r="I46" s="15"/>
      <c r="J46" s="16">
        <f t="shared" si="11"/>
        <v>32</v>
      </c>
      <c r="K46" s="15">
        <v>5</v>
      </c>
      <c r="L46" s="15">
        <f t="shared" si="4"/>
        <v>0.80559808448054837</v>
      </c>
      <c r="M46" s="15">
        <f t="shared" si="8"/>
        <v>2.7990422377400401</v>
      </c>
      <c r="N46" s="15">
        <f t="shared" si="18"/>
        <v>97.200957671723657</v>
      </c>
      <c r="P46" s="16">
        <f t="shared" si="12"/>
        <v>32</v>
      </c>
      <c r="Q46" s="15">
        <v>5</v>
      </c>
      <c r="R46" s="15">
        <f t="shared" si="5"/>
        <v>0.84119123716857092</v>
      </c>
      <c r="S46" s="15">
        <f t="shared" si="19"/>
        <v>2.3397975489624661</v>
      </c>
      <c r="T46" s="15">
        <f t="shared" si="13"/>
        <v>79.404381455973692</v>
      </c>
      <c r="U46" s="15"/>
      <c r="V46" s="16">
        <f t="shared" si="14"/>
        <v>32</v>
      </c>
      <c r="W46" s="15">
        <v>5</v>
      </c>
      <c r="X46" s="15">
        <f t="shared" si="6"/>
        <v>0.87079472976622696</v>
      </c>
      <c r="Y46" s="15">
        <f t="shared" si="9"/>
        <v>1.9387927738641448</v>
      </c>
      <c r="Z46" s="15">
        <f t="shared" si="15"/>
        <v>64.602635057057597</v>
      </c>
      <c r="AB46" s="16">
        <f t="shared" si="16"/>
        <v>32</v>
      </c>
      <c r="AC46" s="15">
        <f t="shared" si="25"/>
        <v>2.5499999999999985</v>
      </c>
      <c r="AD46" s="15">
        <f t="shared" si="20"/>
        <v>1.5954409913519574</v>
      </c>
      <c r="AE46" s="15">
        <f t="shared" si="21"/>
        <v>52.391951053898097</v>
      </c>
    </row>
    <row r="47" spans="5:31" x14ac:dyDescent="0.2">
      <c r="N47">
        <f t="shared" si="18"/>
        <v>99.999999909463696</v>
      </c>
      <c r="P47" s="16">
        <f t="shared" si="12"/>
        <v>33</v>
      </c>
      <c r="Q47" s="15">
        <v>5</v>
      </c>
      <c r="R47" s="15">
        <f t="shared" si="5"/>
        <v>0.83651164207301865</v>
      </c>
      <c r="S47" s="15">
        <f t="shared" si="19"/>
        <v>2.3267811210077896</v>
      </c>
      <c r="T47" s="15">
        <f t="shared" si="13"/>
        <v>81.744179004936157</v>
      </c>
      <c r="U47" s="15"/>
      <c r="V47" s="16">
        <f t="shared" si="14"/>
        <v>33</v>
      </c>
      <c r="W47" s="15">
        <f t="shared" ref="W47:W62" si="26">W48+0.05</f>
        <v>4.9999999999999973</v>
      </c>
      <c r="X47" s="15">
        <f t="shared" ref="X47:X64" si="27">1*(4/5)^((V47-1)/50)</f>
        <v>0.86691714421490762</v>
      </c>
      <c r="Y47" s="15">
        <f t="shared" si="9"/>
        <v>1.9301594707561254</v>
      </c>
      <c r="Z47" s="15">
        <f t="shared" si="15"/>
        <v>66.541427830921748</v>
      </c>
      <c r="AB47" s="16">
        <f t="shared" si="16"/>
        <v>33</v>
      </c>
      <c r="AC47" s="15">
        <f t="shared" si="25"/>
        <v>2.4999999999999987</v>
      </c>
      <c r="AD47" s="15">
        <f t="shared" si="20"/>
        <v>1.5897549499202261</v>
      </c>
      <c r="AE47" s="15">
        <f t="shared" si="21"/>
        <v>53.987392045250054</v>
      </c>
    </row>
    <row r="48" spans="5:31" x14ac:dyDescent="0.2">
      <c r="F48">
        <f>SUM(F15:F46)</f>
        <v>47.449999999999989</v>
      </c>
      <c r="L48">
        <f>SUM(L15:L46)</f>
        <v>28.781204973942579</v>
      </c>
      <c r="P48" s="16">
        <f t="shared" si="12"/>
        <v>34</v>
      </c>
      <c r="Q48" s="15">
        <v>5</v>
      </c>
      <c r="R48" s="15">
        <f t="shared" si="5"/>
        <v>0.83185807983336246</v>
      </c>
      <c r="S48" s="15">
        <f t="shared" si="19"/>
        <v>2.3138371041883303</v>
      </c>
      <c r="T48" s="15">
        <f t="shared" si="13"/>
        <v>84.070960125943941</v>
      </c>
      <c r="U48" s="15"/>
      <c r="V48" s="16">
        <f t="shared" si="14"/>
        <v>34</v>
      </c>
      <c r="W48" s="15">
        <f t="shared" si="26"/>
        <v>4.9499999999999975</v>
      </c>
      <c r="X48" s="15">
        <f t="shared" si="27"/>
        <v>0.8630568252698203</v>
      </c>
      <c r="Y48" s="15">
        <f t="shared" si="9"/>
        <v>1.9215646111184752</v>
      </c>
      <c r="Z48" s="15">
        <f t="shared" si="15"/>
        <v>68.471587301677872</v>
      </c>
      <c r="AB48" s="16">
        <f t="shared" si="16"/>
        <v>34</v>
      </c>
      <c r="AC48" s="15">
        <f t="shared" si="25"/>
        <v>2.4499999999999988</v>
      </c>
      <c r="AD48" s="15">
        <f t="shared" si="20"/>
        <v>1.5840891731471936</v>
      </c>
      <c r="AE48" s="15">
        <f t="shared" si="21"/>
        <v>55.577146995170281</v>
      </c>
    </row>
    <row r="49" spans="8:31" x14ac:dyDescent="0.2">
      <c r="P49" s="16">
        <f t="shared" si="12"/>
        <v>35</v>
      </c>
      <c r="Q49" s="15">
        <v>5</v>
      </c>
      <c r="R49" s="15">
        <f t="shared" si="5"/>
        <v>0.82723040562733208</v>
      </c>
      <c r="S49" s="15">
        <f t="shared" si="19"/>
        <v>2.3009650956767902</v>
      </c>
      <c r="T49" s="15">
        <f t="shared" si="13"/>
        <v>86.384797230132278</v>
      </c>
      <c r="U49" s="15"/>
      <c r="V49" s="16">
        <f t="shared" si="14"/>
        <v>35</v>
      </c>
      <c r="W49" s="15">
        <f t="shared" si="26"/>
        <v>4.8999999999999977</v>
      </c>
      <c r="X49" s="15">
        <f t="shared" si="27"/>
        <v>0.8592136960440242</v>
      </c>
      <c r="Y49" s="15">
        <f t="shared" si="9"/>
        <v>1.9130080237652194</v>
      </c>
      <c r="Z49" s="15">
        <f t="shared" si="15"/>
        <v>70.393151912796341</v>
      </c>
      <c r="AB49" s="16">
        <f t="shared" si="16"/>
        <v>35</v>
      </c>
      <c r="AC49" s="15">
        <f t="shared" si="25"/>
        <v>2.399999999999999</v>
      </c>
      <c r="AD49" s="15">
        <f t="shared" si="20"/>
        <v>1.5784435888110162</v>
      </c>
      <c r="AE49" s="15">
        <f t="shared" si="21"/>
        <v>57.161236168317473</v>
      </c>
    </row>
    <row r="50" spans="8:31" x14ac:dyDescent="0.2">
      <c r="P50" s="16">
        <f t="shared" si="12"/>
        <v>36</v>
      </c>
      <c r="Q50" s="15">
        <v>5</v>
      </c>
      <c r="R50" s="15">
        <f t="shared" si="5"/>
        <v>0.82262847543831175</v>
      </c>
      <c r="S50" s="15">
        <f t="shared" si="19"/>
        <v>2.2881646948868228</v>
      </c>
      <c r="T50" s="15">
        <f t="shared" si="13"/>
        <v>88.685762325809065</v>
      </c>
      <c r="U50" s="15"/>
      <c r="V50" s="16">
        <f t="shared" si="14"/>
        <v>36</v>
      </c>
      <c r="W50" s="15">
        <f t="shared" si="26"/>
        <v>4.8499999999999979</v>
      </c>
      <c r="X50" s="15">
        <f t="shared" si="27"/>
        <v>0.85538767999295051</v>
      </c>
      <c r="Y50" s="15">
        <f t="shared" si="9"/>
        <v>1.904489538272661</v>
      </c>
      <c r="Z50" s="15">
        <f t="shared" si="15"/>
        <v>72.306159936561556</v>
      </c>
      <c r="AB50" s="16">
        <f t="shared" si="16"/>
        <v>36</v>
      </c>
      <c r="AC50" s="15">
        <f t="shared" si="25"/>
        <v>2.3499999999999992</v>
      </c>
      <c r="AD50" s="15">
        <f t="shared" si="20"/>
        <v>1.5728181249472448</v>
      </c>
      <c r="AE50" s="15">
        <f t="shared" si="21"/>
        <v>58.739679757128492</v>
      </c>
    </row>
    <row r="51" spans="8:31" x14ac:dyDescent="0.2">
      <c r="P51" s="16">
        <f t="shared" si="12"/>
        <v>37</v>
      </c>
      <c r="Q51" s="15">
        <v>5</v>
      </c>
      <c r="R51" s="15">
        <f t="shared" si="5"/>
        <v>0.81805214605085841</v>
      </c>
      <c r="S51" s="15">
        <f t="shared" si="19"/>
        <v>2.2754355034605664</v>
      </c>
      <c r="T51" s="15">
        <f t="shared" si="13"/>
        <v>90.973927020695882</v>
      </c>
      <c r="U51" s="15"/>
      <c r="V51" s="16">
        <f t="shared" si="14"/>
        <v>37</v>
      </c>
      <c r="W51" s="15">
        <f t="shared" si="26"/>
        <v>4.799999999999998</v>
      </c>
      <c r="X51" s="15">
        <f t="shared" si="27"/>
        <v>0.85157870091287757</v>
      </c>
      <c r="Y51" s="15">
        <f t="shared" si="9"/>
        <v>1.8960089849759874</v>
      </c>
      <c r="Z51" s="15">
        <f t="shared" si="15"/>
        <v>74.210649474834213</v>
      </c>
      <c r="AB51" s="16">
        <f t="shared" si="16"/>
        <v>37</v>
      </c>
      <c r="AC51" s="15">
        <f t="shared" si="25"/>
        <v>2.2999999999999994</v>
      </c>
      <c r="AD51" s="15">
        <f t="shared" si="20"/>
        <v>1.5672127098479063</v>
      </c>
      <c r="AE51" s="15">
        <f t="shared" si="21"/>
        <v>60.312497882075739</v>
      </c>
    </row>
    <row r="52" spans="8:31" x14ac:dyDescent="0.2">
      <c r="P52" s="16">
        <f t="shared" si="12"/>
        <v>38</v>
      </c>
      <c r="Q52" s="15">
        <v>5</v>
      </c>
      <c r="R52" s="15">
        <f t="shared" si="5"/>
        <v>0.81350127504624459</v>
      </c>
      <c r="S52" s="15">
        <f t="shared" si="19"/>
        <v>2.2627771252562461</v>
      </c>
      <c r="T52" s="15">
        <f t="shared" si="13"/>
        <v>93.249362524156453</v>
      </c>
      <c r="U52" s="15"/>
      <c r="V52" s="16">
        <f t="shared" si="14"/>
        <v>38</v>
      </c>
      <c r="W52" s="15">
        <f t="shared" si="26"/>
        <v>4.7499999999999982</v>
      </c>
      <c r="X52" s="15">
        <f t="shared" si="27"/>
        <v>0.84778668293941384</v>
      </c>
      <c r="Y52" s="15">
        <f t="shared" si="9"/>
        <v>1.8875661949658913</v>
      </c>
      <c r="Z52" s="15">
        <f t="shared" si="15"/>
        <v>76.106658459810205</v>
      </c>
      <c r="AB52" s="16">
        <f t="shared" si="16"/>
        <v>38</v>
      </c>
      <c r="AC52" s="15">
        <f t="shared" si="25"/>
        <v>2.2499999999999996</v>
      </c>
      <c r="AD52" s="15">
        <f t="shared" si="20"/>
        <v>1.5616272720605897</v>
      </c>
      <c r="AE52" s="15">
        <f t="shared" si="21"/>
        <v>61.879710591923647</v>
      </c>
    </row>
    <row r="53" spans="8:31" x14ac:dyDescent="0.2">
      <c r="P53" s="16">
        <f t="shared" si="12"/>
        <v>39</v>
      </c>
      <c r="Q53" s="15">
        <v>5</v>
      </c>
      <c r="R53" s="15">
        <f t="shared" si="5"/>
        <v>0.8089757207980266</v>
      </c>
      <c r="S53" s="15">
        <f t="shared" si="19"/>
        <v>2.250189166335848</v>
      </c>
      <c r="T53" s="15">
        <f t="shared" si="13"/>
        <v>95.512139649412703</v>
      </c>
      <c r="U53" s="15"/>
      <c r="V53" s="16">
        <f t="shared" si="14"/>
        <v>39</v>
      </c>
      <c r="W53" s="15">
        <f t="shared" si="26"/>
        <v>4.6999999999999984</v>
      </c>
      <c r="X53" s="15">
        <f t="shared" si="27"/>
        <v>0.84401155054598587</v>
      </c>
      <c r="Y53" s="15">
        <f t="shared" si="9"/>
        <v>1.8791610000852061</v>
      </c>
      <c r="Z53" s="15">
        <f t="shared" si="15"/>
        <v>77.99422465477609</v>
      </c>
      <c r="AB53" s="16">
        <f t="shared" si="16"/>
        <v>39</v>
      </c>
      <c r="AC53" s="15">
        <f t="shared" si="25"/>
        <v>2.1999999999999997</v>
      </c>
      <c r="AD53" s="15">
        <f t="shared" si="20"/>
        <v>1.5560617403875359</v>
      </c>
      <c r="AE53" s="15">
        <f t="shared" si="21"/>
        <v>63.441337863984238</v>
      </c>
    </row>
    <row r="54" spans="8:31" x14ac:dyDescent="0.2">
      <c r="H54">
        <v>2.4227210000000001</v>
      </c>
      <c r="P54" s="16">
        <f t="shared" si="12"/>
        <v>40</v>
      </c>
      <c r="Q54" s="15">
        <v>5</v>
      </c>
      <c r="R54" s="15">
        <f t="shared" si="5"/>
        <v>0.80447534246763674</v>
      </c>
      <c r="S54" s="15">
        <f t="shared" si="19"/>
        <v>2.237671234952856</v>
      </c>
      <c r="T54" s="15">
        <f t="shared" si="13"/>
        <v>97.762328815748546</v>
      </c>
      <c r="U54" s="15"/>
      <c r="V54" s="16">
        <f t="shared" si="14"/>
        <v>40</v>
      </c>
      <c r="W54" s="15">
        <f t="shared" si="26"/>
        <v>4.6499999999999986</v>
      </c>
      <c r="X54" s="15">
        <f t="shared" si="27"/>
        <v>0.84025322854233486</v>
      </c>
      <c r="Y54" s="15">
        <f t="shared" si="9"/>
        <v>1.8707932329255574</v>
      </c>
      <c r="Z54" s="15">
        <f t="shared" si="15"/>
        <v>79.873385654861295</v>
      </c>
      <c r="AB54" s="16">
        <f t="shared" si="16"/>
        <v>40</v>
      </c>
      <c r="AC54" s="15">
        <f t="shared" si="25"/>
        <v>2.15</v>
      </c>
      <c r="AD54" s="15">
        <f t="shared" si="20"/>
        <v>1.550516043884729</v>
      </c>
      <c r="AE54" s="15">
        <f t="shared" si="21"/>
        <v>64.997399604371779</v>
      </c>
    </row>
    <row r="55" spans="8:31" x14ac:dyDescent="0.2">
      <c r="P55" s="15"/>
      <c r="Q55" s="15"/>
      <c r="R55" s="15"/>
      <c r="S55" s="15"/>
      <c r="T55" s="15">
        <f t="shared" si="13"/>
        <v>100.0000000507014</v>
      </c>
      <c r="U55" s="15"/>
      <c r="V55" s="16">
        <f t="shared" si="14"/>
        <v>41</v>
      </c>
      <c r="W55" s="15">
        <f t="shared" si="26"/>
        <v>4.5999999999999988</v>
      </c>
      <c r="X55" s="15">
        <f t="shared" si="27"/>
        <v>0.83651164207301865</v>
      </c>
      <c r="Y55" s="15">
        <f t="shared" si="9"/>
        <v>1.8624627268240268</v>
      </c>
      <c r="Z55" s="15">
        <f t="shared" si="15"/>
        <v>81.744178887786859</v>
      </c>
      <c r="AB55" s="16">
        <f t="shared" si="16"/>
        <v>41</v>
      </c>
      <c r="AC55" s="15">
        <f t="shared" si="25"/>
        <v>2.1</v>
      </c>
      <c r="AD55" s="15">
        <f t="shared" si="20"/>
        <v>1.5449901118609932</v>
      </c>
      <c r="AE55" s="15">
        <f t="shared" si="21"/>
        <v>66.547915648256506</v>
      </c>
    </row>
    <row r="56" spans="8:31" x14ac:dyDescent="0.2">
      <c r="P56" s="15"/>
      <c r="Q56" s="15"/>
      <c r="R56" s="15">
        <f>SUM(R15:R54)</f>
        <v>35.951453918227891</v>
      </c>
      <c r="S56" s="15"/>
      <c r="T56" s="15"/>
      <c r="U56" s="15"/>
      <c r="V56" s="16">
        <f t="shared" si="14"/>
        <v>42</v>
      </c>
      <c r="W56" s="15">
        <f t="shared" si="26"/>
        <v>4.5499999999999989</v>
      </c>
      <c r="X56" s="15">
        <f t="shared" si="27"/>
        <v>0.83278671661592085</v>
      </c>
      <c r="Y56" s="15">
        <f t="shared" si="9"/>
        <v>1.8541693158598351</v>
      </c>
      <c r="Z56" s="15">
        <f t="shared" si="15"/>
        <v>83.606641614610879</v>
      </c>
      <c r="AB56" s="16">
        <f t="shared" si="16"/>
        <v>42</v>
      </c>
      <c r="AC56" s="15">
        <f t="shared" si="25"/>
        <v>2.0500000000000003</v>
      </c>
      <c r="AD56" s="15">
        <f t="shared" si="20"/>
        <v>1.5394838738770911</v>
      </c>
      <c r="AE56" s="15">
        <f t="shared" si="21"/>
        <v>68.092905760117503</v>
      </c>
    </row>
    <row r="57" spans="8:31" x14ac:dyDescent="0.2">
      <c r="P57" s="15"/>
      <c r="Q57" s="15"/>
      <c r="R57" s="15"/>
      <c r="S57" s="15"/>
      <c r="T57" s="15"/>
      <c r="U57" s="15"/>
      <c r="V57" s="16">
        <f t="shared" si="14"/>
        <v>43</v>
      </c>
      <c r="W57" s="15">
        <f t="shared" si="26"/>
        <v>4.4999999999999991</v>
      </c>
      <c r="X57" s="15">
        <f t="shared" si="27"/>
        <v>0.82907837798076689</v>
      </c>
      <c r="Y57" s="15">
        <f t="shared" si="9"/>
        <v>1.8459128348510354</v>
      </c>
      <c r="Z57" s="15">
        <f t="shared" si="15"/>
        <v>85.460810930470714</v>
      </c>
      <c r="AB57" s="16">
        <f t="shared" si="16"/>
        <v>43</v>
      </c>
      <c r="AC57" s="15">
        <f t="shared" si="25"/>
        <v>2.0000000000000004</v>
      </c>
      <c r="AD57" s="15">
        <f t="shared" si="20"/>
        <v>1.5339972597448257</v>
      </c>
      <c r="AE57" s="15">
        <f t="shared" si="21"/>
        <v>69.632389633994592</v>
      </c>
    </row>
    <row r="58" spans="8:31" x14ac:dyDescent="0.2">
      <c r="P58" s="15"/>
      <c r="Q58" s="15"/>
      <c r="R58" s="15"/>
      <c r="S58" s="15"/>
      <c r="T58" s="15"/>
      <c r="U58" s="15"/>
      <c r="V58" s="16">
        <f t="shared" si="14"/>
        <v>44</v>
      </c>
      <c r="W58" s="15">
        <f t="shared" si="26"/>
        <v>4.4499999999999993</v>
      </c>
      <c r="X58" s="15">
        <f t="shared" si="27"/>
        <v>0.82538655230764579</v>
      </c>
      <c r="Y58" s="15">
        <f t="shared" si="9"/>
        <v>1.837693119351224</v>
      </c>
      <c r="Z58" s="15">
        <f t="shared" si="15"/>
        <v>87.306723765321749</v>
      </c>
      <c r="AB58" s="16">
        <f t="shared" si="16"/>
        <v>44</v>
      </c>
      <c r="AC58" s="15">
        <f t="shared" si="25"/>
        <v>1.9500000000000006</v>
      </c>
      <c r="AD58" s="15">
        <f t="shared" si="20"/>
        <v>1.528530199526146</v>
      </c>
      <c r="AE58" s="15">
        <f t="shared" si="21"/>
        <v>71.166386893739414</v>
      </c>
    </row>
    <row r="59" spans="8:31" x14ac:dyDescent="0.2">
      <c r="N59">
        <f>T52</f>
        <v>93.249362524156453</v>
      </c>
      <c r="P59" s="15">
        <f>T53</f>
        <v>95.512139649412703</v>
      </c>
      <c r="Q59" s="15"/>
      <c r="R59" s="15"/>
      <c r="S59" s="15">
        <f>T54</f>
        <v>97.762328815748546</v>
      </c>
      <c r="T59" s="15"/>
      <c r="U59" s="15"/>
      <c r="V59" s="16">
        <f t="shared" si="14"/>
        <v>45</v>
      </c>
      <c r="W59" s="15">
        <f t="shared" si="26"/>
        <v>4.3999999999999995</v>
      </c>
      <c r="X59" s="15">
        <f t="shared" si="27"/>
        <v>0.82171116606553951</v>
      </c>
      <c r="Y59" s="15">
        <f t="shared" si="9"/>
        <v>1.8295100056462659</v>
      </c>
      <c r="Z59" s="15">
        <f t="shared" si="15"/>
        <v>89.144416884672978</v>
      </c>
      <c r="AB59" s="16">
        <f t="shared" si="16"/>
        <v>45</v>
      </c>
      <c r="AC59" s="15">
        <f t="shared" ref="AC59:AC75" si="28">AC60+0.1</f>
        <v>1.9000000000000006</v>
      </c>
      <c r="AD59" s="15">
        <f t="shared" si="20"/>
        <v>1.5230826235322554</v>
      </c>
      <c r="AE59" s="15">
        <f t="shared" si="21"/>
        <v>72.694917093265559</v>
      </c>
    </row>
    <row r="60" spans="8:31" x14ac:dyDescent="0.2">
      <c r="N60">
        <f>N44</f>
        <v>91.543976356068143</v>
      </c>
      <c r="P60" s="15">
        <f>N45</f>
        <v>94.382328840344258</v>
      </c>
      <c r="Q60" s="15"/>
      <c r="R60" s="15"/>
      <c r="S60" s="15">
        <f>N46</f>
        <v>97.200957671723657</v>
      </c>
      <c r="T60" s="15"/>
      <c r="U60" s="15"/>
      <c r="V60" s="16">
        <f t="shared" si="14"/>
        <v>46</v>
      </c>
      <c r="W60" s="15">
        <f t="shared" si="26"/>
        <v>4.3499999999999996</v>
      </c>
      <c r="X60" s="15">
        <f t="shared" si="27"/>
        <v>0.81805214605085841</v>
      </c>
      <c r="Y60" s="15">
        <f t="shared" si="9"/>
        <v>1.8213633307510326</v>
      </c>
      <c r="Z60" s="15">
        <f t="shared" si="15"/>
        <v>90.973926890319248</v>
      </c>
      <c r="AB60" s="16">
        <f t="shared" si="16"/>
        <v>46</v>
      </c>
      <c r="AC60" s="15">
        <f t="shared" si="28"/>
        <v>1.8000000000000005</v>
      </c>
      <c r="AD60" s="15">
        <f t="shared" si="20"/>
        <v>1.5176544623227233</v>
      </c>
      <c r="AE60" s="15">
        <f t="shared" si="21"/>
        <v>74.21799971679782</v>
      </c>
    </row>
    <row r="61" spans="8:31" x14ac:dyDescent="0.2">
      <c r="P61" s="15"/>
      <c r="Q61" s="15"/>
      <c r="R61" s="15"/>
      <c r="S61" s="15"/>
      <c r="T61" s="15"/>
      <c r="U61" s="15"/>
      <c r="V61" s="16">
        <f t="shared" si="14"/>
        <v>47</v>
      </c>
      <c r="W61" s="15">
        <f t="shared" si="26"/>
        <v>4.3</v>
      </c>
      <c r="X61" s="15">
        <f t="shared" si="27"/>
        <v>0.81440941938598277</v>
      </c>
      <c r="Y61" s="15">
        <f t="shared" si="9"/>
        <v>1.8132529324061564</v>
      </c>
      <c r="Z61" s="15">
        <f t="shared" si="15"/>
        <v>92.795290221070275</v>
      </c>
      <c r="AB61" s="16">
        <f t="shared" si="16"/>
        <v>47</v>
      </c>
      <c r="AC61" s="15">
        <f t="shared" si="28"/>
        <v>1.7000000000000004</v>
      </c>
      <c r="AD61" s="15">
        <f t="shared" si="20"/>
        <v>1.5122456467045999</v>
      </c>
      <c r="AE61" s="15">
        <f t="shared" si="21"/>
        <v>75.735654179120544</v>
      </c>
    </row>
    <row r="62" spans="8:31" x14ac:dyDescent="0.2">
      <c r="N62">
        <f>P62</f>
        <v>9.0260730170700612</v>
      </c>
      <c r="P62" s="15">
        <f>S62</f>
        <v>9.0260730170700612</v>
      </c>
      <c r="Q62" s="15"/>
      <c r="R62" s="15" t="s">
        <v>20</v>
      </c>
      <c r="S62" s="15">
        <f>Z65-Z60</f>
        <v>9.0260730170700612</v>
      </c>
      <c r="T62" s="15"/>
      <c r="U62" s="15"/>
      <c r="V62" s="16">
        <f t="shared" si="14"/>
        <v>48</v>
      </c>
      <c r="W62" s="15">
        <f t="shared" si="26"/>
        <v>4.25</v>
      </c>
      <c r="X62" s="15">
        <f t="shared" si="27"/>
        <v>0.81078291351781195</v>
      </c>
      <c r="Y62" s="15">
        <f t="shared" si="9"/>
        <v>1.8051786490747987</v>
      </c>
      <c r="Z62" s="15">
        <f t="shared" si="15"/>
        <v>94.608543153476433</v>
      </c>
      <c r="AB62" s="16">
        <f t="shared" si="16"/>
        <v>48</v>
      </c>
      <c r="AC62" s="15">
        <f t="shared" si="28"/>
        <v>1.6000000000000003</v>
      </c>
      <c r="AD62" s="15">
        <f t="shared" si="20"/>
        <v>1.5068561077315346</v>
      </c>
      <c r="AE62" s="15">
        <f t="shared" si="21"/>
        <v>77.247899825825144</v>
      </c>
    </row>
    <row r="63" spans="8:31" x14ac:dyDescent="0.2">
      <c r="N63">
        <f>(N59-N60)/N62*100</f>
        <v>18.893999249320199</v>
      </c>
      <c r="P63" s="15">
        <f>(P59-P60)/P62*100</f>
        <v>12.517191107713762</v>
      </c>
      <c r="Q63" s="15"/>
      <c r="R63" s="15" t="s">
        <v>21</v>
      </c>
      <c r="S63" s="15">
        <f>(S59-S60)/S62*100</f>
        <v>6.2194394280129028</v>
      </c>
      <c r="T63" s="15"/>
      <c r="U63" s="15"/>
      <c r="V63" s="16">
        <f t="shared" si="14"/>
        <v>49</v>
      </c>
      <c r="W63" s="15">
        <f>W64+0.05</f>
        <v>4.2</v>
      </c>
      <c r="X63" s="15">
        <f t="shared" si="27"/>
        <v>0.80717255621631878</v>
      </c>
      <c r="Y63" s="15">
        <f t="shared" si="9"/>
        <v>1.7971403199394331</v>
      </c>
      <c r="Z63" s="15">
        <f t="shared" si="15"/>
        <v>96.413721802551237</v>
      </c>
      <c r="AB63" s="16">
        <f t="shared" si="16"/>
        <v>49</v>
      </c>
      <c r="AC63" s="15">
        <f t="shared" si="28"/>
        <v>1.5000000000000002</v>
      </c>
      <c r="AD63" s="15">
        <f t="shared" si="20"/>
        <v>1.5014857767028964</v>
      </c>
      <c r="AE63" s="15">
        <f t="shared" si="21"/>
        <v>78.75475593355668</v>
      </c>
    </row>
    <row r="64" spans="8:31" x14ac:dyDescent="0.2">
      <c r="P64" s="15"/>
      <c r="Q64" s="15"/>
      <c r="R64" s="15"/>
      <c r="S64" s="15"/>
      <c r="T64" s="15"/>
      <c r="U64" s="15"/>
      <c r="V64" s="16">
        <f t="shared" si="14"/>
        <v>50</v>
      </c>
      <c r="W64" s="15">
        <v>4.1500000000000004</v>
      </c>
      <c r="X64" s="15">
        <f t="shared" si="27"/>
        <v>0.80357827557311123</v>
      </c>
      <c r="Y64" s="15">
        <f t="shared" si="9"/>
        <v>1.7891377848986418</v>
      </c>
      <c r="Z64" s="15">
        <f t="shared" si="15"/>
        <v>98.210862122490667</v>
      </c>
      <c r="AB64" s="16">
        <f t="shared" si="16"/>
        <v>50</v>
      </c>
      <c r="AC64" s="15">
        <f t="shared" si="28"/>
        <v>1.4000000000000001</v>
      </c>
      <c r="AD64" s="15">
        <f t="shared" si="20"/>
        <v>1.4961345851628989</v>
      </c>
      <c r="AE64" s="15">
        <f t="shared" si="21"/>
        <v>80.256241710259573</v>
      </c>
    </row>
    <row r="65" spans="5:31" x14ac:dyDescent="0.2"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>
        <f t="shared" si="15"/>
        <v>99.999999907389309</v>
      </c>
      <c r="AB65" s="16">
        <f t="shared" si="16"/>
        <v>51</v>
      </c>
      <c r="AC65" s="15">
        <f t="shared" si="28"/>
        <v>1.3</v>
      </c>
      <c r="AD65" s="15">
        <f t="shared" si="20"/>
        <v>1.4908024648997273</v>
      </c>
      <c r="AE65" s="15">
        <f t="shared" si="21"/>
        <v>81.752376295422465</v>
      </c>
    </row>
    <row r="66" spans="5:31" x14ac:dyDescent="0.2">
      <c r="X66">
        <f>SUM(X15:X64)</f>
        <v>44.91427555840459</v>
      </c>
      <c r="AB66" s="16">
        <f t="shared" si="16"/>
        <v>52</v>
      </c>
      <c r="AC66" s="15">
        <f t="shared" si="28"/>
        <v>1.2</v>
      </c>
      <c r="AD66" s="15">
        <f t="shared" si="20"/>
        <v>1.4854893479446691</v>
      </c>
      <c r="AE66" s="15">
        <f t="shared" si="21"/>
        <v>83.243178760322195</v>
      </c>
    </row>
    <row r="67" spans="5:31" x14ac:dyDescent="0.2">
      <c r="AB67" s="16">
        <f t="shared" si="16"/>
        <v>53</v>
      </c>
      <c r="AC67" s="15">
        <f t="shared" si="28"/>
        <v>1.0999999999999999</v>
      </c>
      <c r="AD67" s="15">
        <f t="shared" si="20"/>
        <v>1.4801951665712476</v>
      </c>
      <c r="AE67" s="15">
        <f t="shared" si="21"/>
        <v>84.728668108266859</v>
      </c>
    </row>
    <row r="68" spans="5:31" x14ac:dyDescent="0.2">
      <c r="AB68" s="16">
        <f t="shared" si="16"/>
        <v>54</v>
      </c>
      <c r="AC68" s="15">
        <f t="shared" si="28"/>
        <v>0.99999999999999989</v>
      </c>
      <c r="AD68" s="15">
        <f t="shared" si="20"/>
        <v>1.4749198532943584</v>
      </c>
      <c r="AE68" s="15">
        <f t="shared" si="21"/>
        <v>86.208863274838109</v>
      </c>
    </row>
    <row r="69" spans="5:31" x14ac:dyDescent="0.2">
      <c r="AB69" s="16">
        <f t="shared" si="16"/>
        <v>55</v>
      </c>
      <c r="AC69" s="15">
        <f t="shared" si="28"/>
        <v>0.89999999999999991</v>
      </c>
      <c r="AD69" s="15">
        <f t="shared" si="20"/>
        <v>1.4696633408694093</v>
      </c>
      <c r="AE69" s="15">
        <f t="shared" si="21"/>
        <v>87.683783128132461</v>
      </c>
    </row>
    <row r="70" spans="5:31" x14ac:dyDescent="0.2">
      <c r="AB70" s="16">
        <f t="shared" si="16"/>
        <v>56</v>
      </c>
      <c r="AC70" s="15">
        <f t="shared" si="28"/>
        <v>0.79999999999999993</v>
      </c>
      <c r="AD70" s="15">
        <f t="shared" si="20"/>
        <v>1.4644255622914635</v>
      </c>
      <c r="AE70" s="15">
        <f t="shared" si="21"/>
        <v>89.153446469001864</v>
      </c>
    </row>
    <row r="71" spans="5:31" x14ac:dyDescent="0.2">
      <c r="AB71" s="16">
        <f t="shared" si="16"/>
        <v>57</v>
      </c>
      <c r="AC71" s="15">
        <f t="shared" si="28"/>
        <v>0.7</v>
      </c>
      <c r="AD71" s="15">
        <f t="shared" si="20"/>
        <v>1.4592064507943849</v>
      </c>
      <c r="AE71" s="15">
        <f t="shared" si="21"/>
        <v>90.617872031293331</v>
      </c>
    </row>
    <row r="72" spans="5:31" x14ac:dyDescent="0.2">
      <c r="AB72" s="16">
        <f t="shared" si="16"/>
        <v>58</v>
      </c>
      <c r="AC72" s="15">
        <f t="shared" si="28"/>
        <v>0.6</v>
      </c>
      <c r="AD72" s="15">
        <f t="shared" si="20"/>
        <v>1.4540059398499874</v>
      </c>
      <c r="AE72" s="15">
        <f t="shared" si="21"/>
        <v>92.077078482087714</v>
      </c>
    </row>
    <row r="73" spans="5:31" x14ac:dyDescent="0.2">
      <c r="AB73" s="16">
        <f t="shared" si="16"/>
        <v>59</v>
      </c>
      <c r="AC73" s="15">
        <f t="shared" si="28"/>
        <v>0.5</v>
      </c>
      <c r="AD73" s="15">
        <f t="shared" si="20"/>
        <v>1.4488239631671866</v>
      </c>
      <c r="AE73" s="15">
        <f t="shared" si="21"/>
        <v>93.531084421937706</v>
      </c>
    </row>
    <row r="74" spans="5:31" x14ac:dyDescent="0.2">
      <c r="AB74" s="16">
        <f t="shared" si="16"/>
        <v>60</v>
      </c>
      <c r="AC74" s="15">
        <f t="shared" si="28"/>
        <v>0.4</v>
      </c>
      <c r="AD74" s="15">
        <f t="shared" si="20"/>
        <v>1.4436604546911553</v>
      </c>
      <c r="AE74" s="15">
        <f t="shared" si="21"/>
        <v>94.979908385104892</v>
      </c>
    </row>
    <row r="75" spans="5:31" x14ac:dyDescent="0.2">
      <c r="E75" t="s">
        <v>69</v>
      </c>
      <c r="AB75" s="16">
        <f t="shared" si="16"/>
        <v>61</v>
      </c>
      <c r="AC75" s="15">
        <f t="shared" si="28"/>
        <v>0.30000000000000004</v>
      </c>
      <c r="AD75" s="15">
        <f t="shared" si="20"/>
        <v>1.4385153486024809</v>
      </c>
      <c r="AE75" s="15">
        <f t="shared" si="21"/>
        <v>96.423568839796047</v>
      </c>
    </row>
    <row r="76" spans="5:31" x14ac:dyDescent="0.2">
      <c r="E76" t="s">
        <v>70</v>
      </c>
      <c r="AB76" s="16">
        <f t="shared" si="16"/>
        <v>62</v>
      </c>
      <c r="AC76" s="15">
        <f>AC77+0.1</f>
        <v>0.2</v>
      </c>
      <c r="AD76" s="15">
        <f t="shared" si="20"/>
        <v>1.4333885793163266</v>
      </c>
      <c r="AE76" s="15">
        <f t="shared" si="21"/>
        <v>97.862084188398526</v>
      </c>
    </row>
    <row r="77" spans="5:31" x14ac:dyDescent="0.2">
      <c r="AB77" s="16">
        <f t="shared" si="16"/>
        <v>63</v>
      </c>
      <c r="AC77" s="15">
        <v>0.1</v>
      </c>
      <c r="AD77" s="15">
        <f t="shared" ref="AD77" si="29">AD76*(4/5)^(1/62.5)</f>
        <v>1.4282800814815952</v>
      </c>
      <c r="AE77" s="15">
        <f t="shared" ref="AE77" si="30">AE76+AD76</f>
        <v>99.295472767714855</v>
      </c>
    </row>
    <row r="78" spans="5:31" x14ac:dyDescent="0.2">
      <c r="U78" s="3"/>
    </row>
    <row r="79" spans="5:31" x14ac:dyDescent="0.2">
      <c r="F79" t="s">
        <v>67</v>
      </c>
      <c r="L79" t="s">
        <v>67</v>
      </c>
      <c r="R79" t="s">
        <v>67</v>
      </c>
      <c r="U79" s="3"/>
    </row>
    <row r="80" spans="5:31" x14ac:dyDescent="0.2">
      <c r="E80" s="11" t="s">
        <v>14</v>
      </c>
      <c r="F80" s="11" t="s">
        <v>68</v>
      </c>
      <c r="G80" s="11"/>
      <c r="H80" s="11" t="s">
        <v>15</v>
      </c>
      <c r="I80" s="11" t="s">
        <v>17</v>
      </c>
      <c r="J80" s="6"/>
      <c r="K80" s="11" t="s">
        <v>16</v>
      </c>
      <c r="L80" s="11" t="s">
        <v>68</v>
      </c>
      <c r="M80" s="11"/>
      <c r="N80" s="11" t="s">
        <v>15</v>
      </c>
      <c r="O80" s="11" t="s">
        <v>17</v>
      </c>
      <c r="P80" s="6"/>
      <c r="Q80" s="11" t="s">
        <v>18</v>
      </c>
      <c r="R80" s="11" t="s">
        <v>68</v>
      </c>
      <c r="S80" s="11"/>
      <c r="T80" s="11" t="s">
        <v>15</v>
      </c>
      <c r="U80" s="11" t="s">
        <v>17</v>
      </c>
    </row>
    <row r="81" spans="5:21" x14ac:dyDescent="0.2">
      <c r="E81" s="12">
        <v>1</v>
      </c>
      <c r="F81" s="11">
        <f t="shared" ref="F81:F96" si="31">F82-0.2</f>
        <v>9.999999999999859E-2</v>
      </c>
      <c r="G81" s="11">
        <f>1*(5/7)^((E81-1)/25)</f>
        <v>1</v>
      </c>
      <c r="H81" s="11">
        <f>G81/21.371845*100</f>
        <v>4.6790532122987036</v>
      </c>
      <c r="I81" s="13">
        <v>0</v>
      </c>
      <c r="J81" s="6"/>
      <c r="K81" s="12">
        <v>1</v>
      </c>
      <c r="L81" s="11">
        <f t="shared" ref="L81:L88" si="32">L82-0.1</f>
        <v>4.1000000000000032</v>
      </c>
      <c r="M81" s="11">
        <f>1*(4/5)^((K81-1)/40)</f>
        <v>1</v>
      </c>
      <c r="N81" s="11">
        <f>M81/29.86322*100</f>
        <v>3.3486007202170431</v>
      </c>
      <c r="O81" s="13">
        <v>0</v>
      </c>
      <c r="P81" s="6"/>
      <c r="Q81" s="12">
        <v>1</v>
      </c>
      <c r="R81" s="11">
        <f t="shared" ref="R81:R127" si="33">R82+0.1</f>
        <v>4.8999999999999986</v>
      </c>
      <c r="S81" s="11">
        <f>1*(4/5)^((Q81-1)/49)</f>
        <v>1</v>
      </c>
      <c r="T81" s="11">
        <f>S81/44.017993*100</f>
        <v>2.2717982621333963</v>
      </c>
      <c r="U81" s="13">
        <v>0</v>
      </c>
    </row>
    <row r="82" spans="5:21" x14ac:dyDescent="0.2">
      <c r="E82" s="12">
        <f>E81+1</f>
        <v>2</v>
      </c>
      <c r="F82" s="11">
        <f t="shared" si="31"/>
        <v>0.2999999999999986</v>
      </c>
      <c r="G82" s="11">
        <f>1*(5/7)^((E82-1)/25)</f>
        <v>0.98663127642377402</v>
      </c>
      <c r="H82" s="11">
        <f>G82/21.371845*100</f>
        <v>4.6165002433050306</v>
      </c>
      <c r="I82" s="11">
        <f>I81+H81</f>
        <v>4.6790532122987036</v>
      </c>
      <c r="J82" s="6"/>
      <c r="K82" s="12">
        <f>K81+1</f>
        <v>2</v>
      </c>
      <c r="L82" s="11">
        <f t="shared" si="32"/>
        <v>4.2000000000000028</v>
      </c>
      <c r="M82" s="11">
        <f>1*(5/7)^((K82-1)/35)</f>
        <v>0.99043256942048807</v>
      </c>
      <c r="N82" s="11">
        <f>M82/29.86322*100</f>
        <v>3.3165632152878626</v>
      </c>
      <c r="O82" s="11">
        <f>O81+N81</f>
        <v>3.3486007202170431</v>
      </c>
      <c r="P82" s="6"/>
      <c r="Q82" s="12">
        <f>Q81+1</f>
        <v>2</v>
      </c>
      <c r="R82" s="11">
        <f t="shared" si="33"/>
        <v>4.7999999999999989</v>
      </c>
      <c r="S82" s="11">
        <f>1*(4/5)^((Q82-1)/49)</f>
        <v>0.99545640348118758</v>
      </c>
      <c r="T82" s="11">
        <f t="shared" ref="T82:T129" si="34">S82/44.017993*100</f>
        <v>2.2614761274581232</v>
      </c>
      <c r="U82" s="11">
        <f>U81+T81</f>
        <v>2.2717982621333963</v>
      </c>
    </row>
    <row r="83" spans="5:21" x14ac:dyDescent="0.2">
      <c r="E83" s="12">
        <f t="shared" ref="E83:E105" si="35">E82+1</f>
        <v>3</v>
      </c>
      <c r="F83" s="11">
        <f t="shared" si="31"/>
        <v>0.49999999999999861</v>
      </c>
      <c r="G83" s="11">
        <f>1*(5/7)^((E83-1)/25)</f>
        <v>0.97344127561760563</v>
      </c>
      <c r="H83" s="11">
        <f t="shared" ref="H83:H105" si="36">G83/21.371845*100</f>
        <v>4.554783527662706</v>
      </c>
      <c r="I83" s="11">
        <f t="shared" ref="I83:I106" si="37">I82+H82</f>
        <v>9.2955534556037342</v>
      </c>
      <c r="J83" s="6"/>
      <c r="K83" s="12">
        <f t="shared" ref="K83:K115" si="38">K82+1</f>
        <v>3</v>
      </c>
      <c r="L83" s="11">
        <f t="shared" si="32"/>
        <v>4.3000000000000025</v>
      </c>
      <c r="M83" s="11">
        <f>1*(5/7)^((K83-1)/35)</f>
        <v>0.98095667456886992</v>
      </c>
      <c r="N83" s="11">
        <f t="shared" ref="N83:N115" si="39">M83/29.86322*100</f>
        <v>3.284832226963033</v>
      </c>
      <c r="O83" s="11">
        <f t="shared" ref="O83:O116" si="40">O82+N82</f>
        <v>6.6651639355049053</v>
      </c>
      <c r="P83" s="6"/>
      <c r="Q83" s="12">
        <f t="shared" ref="Q83:Q129" si="41">Q82+1</f>
        <v>3</v>
      </c>
      <c r="R83" s="11">
        <f t="shared" si="33"/>
        <v>4.6999999999999993</v>
      </c>
      <c r="S83" s="11">
        <f>1*(4/5)^((Q83-1)/49)</f>
        <v>0.99093345123170096</v>
      </c>
      <c r="T83" s="11">
        <f t="shared" si="34"/>
        <v>2.2512008923980269</v>
      </c>
      <c r="U83" s="11">
        <f t="shared" ref="U83:U130" si="42">U82+T82</f>
        <v>4.5332743895915195</v>
      </c>
    </row>
    <row r="84" spans="5:21" x14ac:dyDescent="0.2">
      <c r="E84" s="12">
        <f t="shared" si="35"/>
        <v>4</v>
      </c>
      <c r="F84" s="11">
        <f t="shared" si="31"/>
        <v>0.69999999999999862</v>
      </c>
      <c r="G84" s="11">
        <f>1*(5/7)^((E84-1)/25)</f>
        <v>0.96042760828618512</v>
      </c>
      <c r="H84" s="11">
        <f t="shared" si="36"/>
        <v>4.493891885731836</v>
      </c>
      <c r="I84" s="11">
        <f t="shared" si="37"/>
        <v>13.850336983266441</v>
      </c>
      <c r="J84" s="6"/>
      <c r="K84" s="12">
        <f t="shared" si="38"/>
        <v>4</v>
      </c>
      <c r="L84" s="11">
        <f t="shared" si="32"/>
        <v>4.4000000000000021</v>
      </c>
      <c r="M84" s="11">
        <f>1*(5/7)^((K84-1)/35)</f>
        <v>0.97157143968342352</v>
      </c>
      <c r="N84" s="11">
        <f t="shared" si="39"/>
        <v>3.2534048226662211</v>
      </c>
      <c r="O84" s="11">
        <f t="shared" si="40"/>
        <v>9.9499961624679383</v>
      </c>
      <c r="P84" s="6"/>
      <c r="Q84" s="12">
        <f t="shared" si="41"/>
        <v>4</v>
      </c>
      <c r="R84" s="11">
        <f t="shared" si="33"/>
        <v>4.5999999999999996</v>
      </c>
      <c r="S84" s="11">
        <f>1*(4/5)^((Q84-1)/49)</f>
        <v>0.98643104945230975</v>
      </c>
      <c r="T84" s="11">
        <f t="shared" si="34"/>
        <v>2.2409723438601796</v>
      </c>
      <c r="U84" s="11">
        <f t="shared" si="42"/>
        <v>6.7844752819895469</v>
      </c>
    </row>
    <row r="85" spans="5:21" x14ac:dyDescent="0.2">
      <c r="E85" s="12">
        <f t="shared" si="35"/>
        <v>5</v>
      </c>
      <c r="F85" s="11">
        <f t="shared" si="31"/>
        <v>0.89999999999999858</v>
      </c>
      <c r="G85" s="11">
        <f>1*(5/7)^((E85-1)/25)</f>
        <v>0.94758791707603129</v>
      </c>
      <c r="H85" s="11">
        <f t="shared" si="36"/>
        <v>4.4338142873300423</v>
      </c>
      <c r="I85" s="11">
        <f t="shared" si="37"/>
        <v>18.344228868998279</v>
      </c>
      <c r="J85" s="6"/>
      <c r="K85" s="12">
        <f t="shared" si="38"/>
        <v>5</v>
      </c>
      <c r="L85" s="11">
        <f t="shared" si="32"/>
        <v>4.5000000000000018</v>
      </c>
      <c r="M85" s="11">
        <f>1*(5/7)^((K85-1)/35)</f>
        <v>0.96227599738121583</v>
      </c>
      <c r="N85" s="11">
        <f t="shared" si="39"/>
        <v>3.2222780978783132</v>
      </c>
      <c r="O85" s="11">
        <f t="shared" si="40"/>
        <v>13.203400985134159</v>
      </c>
      <c r="P85" s="6"/>
      <c r="Q85" s="12">
        <f t="shared" si="41"/>
        <v>5</v>
      </c>
      <c r="R85" s="11">
        <f t="shared" si="33"/>
        <v>4.5</v>
      </c>
      <c r="S85" s="11">
        <f>1*(4/5)^((Q85-1)/49)</f>
        <v>0.98194910476996977</v>
      </c>
      <c r="T85" s="11">
        <f t="shared" si="34"/>
        <v>2.2307902697198614</v>
      </c>
      <c r="U85" s="11">
        <f t="shared" si="42"/>
        <v>9.0254476258497256</v>
      </c>
    </row>
    <row r="86" spans="5:21" x14ac:dyDescent="0.2">
      <c r="E86" s="12">
        <f t="shared" si="35"/>
        <v>6</v>
      </c>
      <c r="F86" s="11">
        <f t="shared" si="31"/>
        <v>1.0999999999999985</v>
      </c>
      <c r="G86" s="11">
        <f>1*(5/7)^((E86-1)/25)</f>
        <v>0.93491987614847016</v>
      </c>
      <c r="H86" s="11">
        <f t="shared" si="36"/>
        <v>4.3745398497344059</v>
      </c>
      <c r="I86" s="11">
        <f t="shared" si="37"/>
        <v>22.778043156328323</v>
      </c>
      <c r="J86" s="6"/>
      <c r="K86" s="12">
        <f t="shared" si="38"/>
        <v>6</v>
      </c>
      <c r="L86" s="11">
        <f t="shared" si="32"/>
        <v>4.6000000000000014</v>
      </c>
      <c r="M86" s="11">
        <f>1*(5/7)^((K86-1)/35)</f>
        <v>0.95306948857794049</v>
      </c>
      <c r="N86" s="11">
        <f t="shared" si="39"/>
        <v>3.1914491758689802</v>
      </c>
      <c r="O86" s="11">
        <f t="shared" si="40"/>
        <v>16.425679083012472</v>
      </c>
      <c r="P86" s="6"/>
      <c r="Q86" s="12">
        <f t="shared" si="41"/>
        <v>6</v>
      </c>
      <c r="R86" s="11">
        <f t="shared" si="33"/>
        <v>4.4000000000000004</v>
      </c>
      <c r="S86" s="11">
        <f>1*(4/5)^((Q86-1)/49)</f>
        <v>0.97748752423588592</v>
      </c>
      <c r="T86" s="11">
        <f t="shared" si="34"/>
        <v>2.2206544588161616</v>
      </c>
      <c r="U86" s="11">
        <f t="shared" si="42"/>
        <v>11.256237895569587</v>
      </c>
    </row>
    <row r="87" spans="5:21" x14ac:dyDescent="0.2">
      <c r="E87" s="12">
        <f t="shared" si="35"/>
        <v>7</v>
      </c>
      <c r="F87" s="11">
        <f t="shared" si="31"/>
        <v>1.2999999999999985</v>
      </c>
      <c r="G87" s="11">
        <f>1*(5/7)^((E87-1)/25)</f>
        <v>0.92242119075832185</v>
      </c>
      <c r="H87" s="11">
        <f t="shared" si="36"/>
        <v>4.3160578357101214</v>
      </c>
      <c r="I87" s="11">
        <f t="shared" si="37"/>
        <v>27.152583006062727</v>
      </c>
      <c r="J87" s="6"/>
      <c r="K87" s="12">
        <f t="shared" si="38"/>
        <v>7</v>
      </c>
      <c r="L87" s="11">
        <f t="shared" si="32"/>
        <v>4.7000000000000011</v>
      </c>
      <c r="M87" s="11">
        <f>1*(5/7)^((K87-1)/35)</f>
        <v>0.94395106240852011</v>
      </c>
      <c r="N87" s="11">
        <f t="shared" si="39"/>
        <v>3.1609152074308136</v>
      </c>
      <c r="O87" s="11">
        <f t="shared" si="40"/>
        <v>19.617128258881451</v>
      </c>
      <c r="P87" s="6"/>
      <c r="Q87" s="12">
        <f t="shared" si="41"/>
        <v>7</v>
      </c>
      <c r="R87" s="11">
        <f t="shared" si="33"/>
        <v>4.3000000000000007</v>
      </c>
      <c r="S87" s="11">
        <f>1*(4/5)^((Q87-1)/49)</f>
        <v>0.97304621532358526</v>
      </c>
      <c r="T87" s="11">
        <f t="shared" si="34"/>
        <v>2.2105647009475997</v>
      </c>
      <c r="U87" s="11">
        <f t="shared" si="42"/>
        <v>13.476892354385749</v>
      </c>
    </row>
    <row r="88" spans="5:21" x14ac:dyDescent="0.2">
      <c r="E88" s="12">
        <f t="shared" si="35"/>
        <v>8</v>
      </c>
      <c r="F88" s="11">
        <f t="shared" si="31"/>
        <v>1.4999999999999984</v>
      </c>
      <c r="G88" s="11">
        <f>1*(5/7)^((E88-1)/25)</f>
        <v>0.91008959683822066</v>
      </c>
      <c r="H88" s="11">
        <f t="shared" si="36"/>
        <v>4.2583576515655084</v>
      </c>
      <c r="I88" s="11">
        <f t="shared" si="37"/>
        <v>31.468640841772849</v>
      </c>
      <c r="J88" s="6"/>
      <c r="K88" s="12">
        <f t="shared" si="38"/>
        <v>8</v>
      </c>
      <c r="L88" s="11">
        <f t="shared" si="32"/>
        <v>4.8000000000000007</v>
      </c>
      <c r="M88" s="11">
        <f>1*(5/7)^((K88-1)/35)</f>
        <v>0.93491987614847016</v>
      </c>
      <c r="N88" s="11">
        <f t="shared" si="39"/>
        <v>3.1306733706159959</v>
      </c>
      <c r="O88" s="11">
        <f t="shared" si="40"/>
        <v>22.778043466312266</v>
      </c>
      <c r="P88" s="6"/>
      <c r="Q88" s="12">
        <f t="shared" si="41"/>
        <v>8</v>
      </c>
      <c r="R88" s="11">
        <f t="shared" si="33"/>
        <v>4.2000000000000011</v>
      </c>
      <c r="S88" s="11">
        <f>1*(4/5)^((Q88-1)/49)</f>
        <v>0.96862508592699736</v>
      </c>
      <c r="T88" s="11">
        <f t="shared" si="34"/>
        <v>2.2005207868677643</v>
      </c>
      <c r="U88" s="11">
        <f t="shared" si="42"/>
        <v>15.687457055333349</v>
      </c>
    </row>
    <row r="89" spans="5:21" x14ac:dyDescent="0.2">
      <c r="E89" s="12">
        <f t="shared" si="35"/>
        <v>9</v>
      </c>
      <c r="F89" s="11">
        <f t="shared" si="31"/>
        <v>1.6999999999999984</v>
      </c>
      <c r="G89" s="11">
        <f>1*(5/7)^((E89-1)/25)</f>
        <v>0.89792286058849158</v>
      </c>
      <c r="H89" s="11">
        <f t="shared" si="36"/>
        <v>4.2014288452330231</v>
      </c>
      <c r="I89" s="11">
        <f t="shared" si="37"/>
        <v>35.726998493338357</v>
      </c>
      <c r="J89" s="6"/>
      <c r="K89" s="12">
        <f t="shared" si="38"/>
        <v>9</v>
      </c>
      <c r="L89" s="11">
        <f>L90-0.1</f>
        <v>4.9000000000000004</v>
      </c>
      <c r="M89" s="11">
        <f>1*(5/7)^((K89-1)/35)</f>
        <v>0.92597509513601384</v>
      </c>
      <c r="N89" s="11">
        <f t="shared" si="39"/>
        <v>3.1007208704755009</v>
      </c>
      <c r="O89" s="11">
        <f t="shared" si="40"/>
        <v>25.90871683692826</v>
      </c>
      <c r="P89" s="6"/>
      <c r="Q89" s="12">
        <f t="shared" si="41"/>
        <v>9</v>
      </c>
      <c r="R89" s="11">
        <f t="shared" si="33"/>
        <v>4.1000000000000014</v>
      </c>
      <c r="S89" s="11">
        <f>1*(4/5)^((Q89-1)/49)</f>
        <v>0.96422404435854514</v>
      </c>
      <c r="T89" s="11">
        <f t="shared" si="34"/>
        <v>2.1905225082809778</v>
      </c>
      <c r="U89" s="11">
        <f t="shared" si="42"/>
        <v>17.887977842201114</v>
      </c>
    </row>
    <row r="90" spans="5:21" x14ac:dyDescent="0.2">
      <c r="E90" s="12">
        <f t="shared" si="35"/>
        <v>10</v>
      </c>
      <c r="F90" s="11">
        <f t="shared" si="31"/>
        <v>1.8999999999999984</v>
      </c>
      <c r="G90" s="11">
        <f>1*(5/7)^((E90-1)/25)</f>
        <v>0.88591877807250996</v>
      </c>
      <c r="H90" s="11">
        <f t="shared" si="36"/>
        <v>4.1452611043759209</v>
      </c>
      <c r="I90" s="11">
        <f t="shared" si="37"/>
        <v>39.928427338571382</v>
      </c>
      <c r="J90" s="6"/>
      <c r="K90" s="12">
        <f t="shared" si="38"/>
        <v>10</v>
      </c>
      <c r="L90" s="11">
        <v>5</v>
      </c>
      <c r="M90" s="11">
        <f>1*(5/7)^((K90-1)/35)</f>
        <v>0.91711589269494309</v>
      </c>
      <c r="N90" s="11">
        <f t="shared" si="39"/>
        <v>3.0710549388007826</v>
      </c>
      <c r="O90" s="11">
        <f t="shared" si="40"/>
        <v>29.009437707403762</v>
      </c>
      <c r="P90" s="6"/>
      <c r="Q90" s="12">
        <f t="shared" si="41"/>
        <v>10</v>
      </c>
      <c r="R90" s="11">
        <f t="shared" si="33"/>
        <v>4.0000000000000018</v>
      </c>
      <c r="S90" s="11">
        <f>1*(4/5)^((Q90-1)/49)</f>
        <v>0.95984299934724238</v>
      </c>
      <c r="T90" s="11">
        <f t="shared" si="34"/>
        <v>2.1805696578379719</v>
      </c>
      <c r="U90" s="11">
        <f t="shared" si="42"/>
        <v>20.078500350482091</v>
      </c>
    </row>
    <row r="91" spans="5:21" x14ac:dyDescent="0.2">
      <c r="E91" s="12">
        <f t="shared" si="35"/>
        <v>11</v>
      </c>
      <c r="F91" s="11">
        <f t="shared" si="31"/>
        <v>2.0999999999999983</v>
      </c>
      <c r="G91" s="11">
        <f>1*(5/7)^((E91-1)/25)</f>
        <v>0.87407517481747077</v>
      </c>
      <c r="H91" s="11">
        <f t="shared" si="36"/>
        <v>4.089844254520238</v>
      </c>
      <c r="I91" s="11">
        <f t="shared" si="37"/>
        <v>44.073688442947301</v>
      </c>
      <c r="J91" s="6"/>
      <c r="K91" s="12">
        <f t="shared" si="38"/>
        <v>11</v>
      </c>
      <c r="L91" s="11">
        <v>5</v>
      </c>
      <c r="M91" s="11">
        <f>1*(5/7)^((K91-1)/35)</f>
        <v>0.90834145005821709</v>
      </c>
      <c r="N91" s="11">
        <f t="shared" si="39"/>
        <v>3.0416728338679389</v>
      </c>
      <c r="O91" s="11">
        <f t="shared" si="40"/>
        <v>32.080492646204547</v>
      </c>
      <c r="P91" s="6"/>
      <c r="Q91" s="12">
        <f t="shared" si="41"/>
        <v>11</v>
      </c>
      <c r="R91" s="11">
        <f t="shared" si="33"/>
        <v>3.9000000000000021</v>
      </c>
      <c r="S91" s="11">
        <f>1*(4/5)^((Q91-1)/49)</f>
        <v>0.9554818600368018</v>
      </c>
      <c r="T91" s="11">
        <f t="shared" si="34"/>
        <v>2.1706620291315915</v>
      </c>
      <c r="U91" s="11">
        <f t="shared" si="42"/>
        <v>22.259070008320062</v>
      </c>
    </row>
    <row r="92" spans="5:21" x14ac:dyDescent="0.2">
      <c r="E92" s="12">
        <f t="shared" si="35"/>
        <v>12</v>
      </c>
      <c r="F92" s="11">
        <f t="shared" si="31"/>
        <v>2.2999999999999985</v>
      </c>
      <c r="G92" s="11">
        <f>1*(5/7)^((E92-1)/25)</f>
        <v>0.86238990542049465</v>
      </c>
      <c r="H92" s="11">
        <f t="shared" si="36"/>
        <v>4.0351682572117404</v>
      </c>
      <c r="I92" s="11">
        <f t="shared" si="37"/>
        <v>48.163532697467538</v>
      </c>
      <c r="J92" s="6"/>
      <c r="K92" s="12">
        <f t="shared" si="38"/>
        <v>12</v>
      </c>
      <c r="L92" s="11">
        <v>5</v>
      </c>
      <c r="M92" s="11">
        <f>1*(5/7)^((K92-1)/35)</f>
        <v>0.89965095629229197</v>
      </c>
      <c r="N92" s="11">
        <f t="shared" si="39"/>
        <v>3.0125718401843202</v>
      </c>
      <c r="O92" s="11">
        <f t="shared" si="40"/>
        <v>35.122165480072489</v>
      </c>
      <c r="P92" s="6"/>
      <c r="Q92" s="12">
        <f t="shared" si="41"/>
        <v>12</v>
      </c>
      <c r="R92" s="11">
        <f t="shared" si="33"/>
        <v>3.800000000000002</v>
      </c>
      <c r="S92" s="11">
        <f>1*(4/5)^((Q92-1)/49)</f>
        <v>0.95114053598375015</v>
      </c>
      <c r="T92" s="11">
        <f t="shared" si="34"/>
        <v>2.1607994166925106</v>
      </c>
      <c r="U92" s="11">
        <f t="shared" si="42"/>
        <v>24.429732037451654</v>
      </c>
    </row>
    <row r="93" spans="5:21" x14ac:dyDescent="0.2">
      <c r="E93" s="12">
        <f t="shared" si="35"/>
        <v>13</v>
      </c>
      <c r="F93" s="11">
        <f t="shared" si="31"/>
        <v>2.4999999999999987</v>
      </c>
      <c r="G93" s="11">
        <f>1*(5/7)^((E93-1)/25)</f>
        <v>0.85086085316000037</v>
      </c>
      <c r="H93" s="11">
        <f t="shared" si="36"/>
        <v>3.9812232081975161</v>
      </c>
      <c r="I93" s="11">
        <f t="shared" si="37"/>
        <v>52.198700954679282</v>
      </c>
      <c r="J93" s="6"/>
      <c r="K93" s="12">
        <f t="shared" si="38"/>
        <v>13</v>
      </c>
      <c r="L93" s="11">
        <v>5</v>
      </c>
      <c r="M93" s="11">
        <f>1*(5/7)^((K93-1)/35)</f>
        <v>0.89104360822217399</v>
      </c>
      <c r="N93" s="11">
        <f t="shared" si="39"/>
        <v>2.9837492682375646</v>
      </c>
      <c r="O93" s="11">
        <f t="shared" si="40"/>
        <v>38.134737320256811</v>
      </c>
      <c r="P93" s="6"/>
      <c r="Q93" s="12">
        <f t="shared" si="41"/>
        <v>13</v>
      </c>
      <c r="R93" s="11">
        <f t="shared" si="33"/>
        <v>3.700000000000002</v>
      </c>
      <c r="S93" s="11">
        <f>1*(4/5)^((Q93-1)/49)</f>
        <v>0.94681893715555299</v>
      </c>
      <c r="T93" s="11">
        <f t="shared" si="34"/>
        <v>2.1509816159849744</v>
      </c>
      <c r="U93" s="11">
        <f t="shared" si="42"/>
        <v>26.590531454144163</v>
      </c>
    </row>
    <row r="94" spans="5:21" x14ac:dyDescent="0.2">
      <c r="E94" s="12">
        <f t="shared" si="35"/>
        <v>14</v>
      </c>
      <c r="F94" s="11">
        <f t="shared" si="31"/>
        <v>2.6999999999999988</v>
      </c>
      <c r="G94" s="11">
        <f>1*(5/7)^((E94-1)/25)</f>
        <v>0.83948592961227264</v>
      </c>
      <c r="H94" s="11">
        <f t="shared" si="36"/>
        <v>3.9279993356318683</v>
      </c>
      <c r="I94" s="11">
        <f t="shared" si="37"/>
        <v>56.179924162876802</v>
      </c>
      <c r="J94" s="6"/>
      <c r="K94" s="12">
        <f t="shared" si="38"/>
        <v>14</v>
      </c>
      <c r="L94" s="11">
        <v>5</v>
      </c>
      <c r="M94" s="11">
        <f>1*(5/7)^((K94-1)/35)</f>
        <v>0.88251861035719048</v>
      </c>
      <c r="N94" s="11">
        <f t="shared" si="39"/>
        <v>2.9552024542470323</v>
      </c>
      <c r="O94" s="11">
        <f t="shared" si="40"/>
        <v>41.118486588494378</v>
      </c>
      <c r="P94" s="6"/>
      <c r="Q94" s="12">
        <f t="shared" si="41"/>
        <v>14</v>
      </c>
      <c r="R94" s="11">
        <f t="shared" si="33"/>
        <v>3.6000000000000019</v>
      </c>
      <c r="S94" s="11">
        <f>1*(4/5)^((Q94-1)/49)</f>
        <v>0.94251697392874734</v>
      </c>
      <c r="T94" s="11">
        <f t="shared" si="34"/>
        <v>2.1412084234025559</v>
      </c>
      <c r="U94" s="11">
        <f t="shared" si="42"/>
        <v>28.741513070129137</v>
      </c>
    </row>
    <row r="95" spans="5:21" x14ac:dyDescent="0.2">
      <c r="E95" s="12">
        <f t="shared" si="35"/>
        <v>15</v>
      </c>
      <c r="F95" s="11">
        <f t="shared" si="31"/>
        <v>2.899999999999999</v>
      </c>
      <c r="G95" s="11">
        <f>1*(5/7)^((E95-1)/25)</f>
        <v>0.82826307427315504</v>
      </c>
      <c r="H95" s="11">
        <f t="shared" si="36"/>
        <v>3.8754869983062061</v>
      </c>
      <c r="I95" s="11">
        <f t="shared" si="37"/>
        <v>60.107923498508669</v>
      </c>
      <c r="J95" s="6"/>
      <c r="K95" s="12">
        <f t="shared" si="38"/>
        <v>15</v>
      </c>
      <c r="L95" s="11">
        <v>5</v>
      </c>
      <c r="M95" s="11">
        <f>1*(5/7)^((K95-1)/35)</f>
        <v>0.87407517481747077</v>
      </c>
      <c r="N95" s="11">
        <f t="shared" si="39"/>
        <v>2.9269287599176201</v>
      </c>
      <c r="O95" s="11">
        <f t="shared" si="40"/>
        <v>44.073689042741407</v>
      </c>
      <c r="P95" s="6"/>
      <c r="Q95" s="12">
        <f t="shared" si="41"/>
        <v>15</v>
      </c>
      <c r="R95" s="11">
        <f t="shared" si="33"/>
        <v>3.5000000000000018</v>
      </c>
      <c r="S95" s="11">
        <f>1*(4/5)^((Q95-1)/49)</f>
        <v>0.93823455708708303</v>
      </c>
      <c r="T95" s="11">
        <f t="shared" si="34"/>
        <v>2.1314796362639323</v>
      </c>
      <c r="U95" s="11">
        <f t="shared" si="42"/>
        <v>30.882721493531694</v>
      </c>
    </row>
    <row r="96" spans="5:21" x14ac:dyDescent="0.2">
      <c r="E96" s="12">
        <f t="shared" si="35"/>
        <v>16</v>
      </c>
      <c r="F96" s="11">
        <f t="shared" ref="F96:F103" si="43">F97-0.1</f>
        <v>3.0999999999999992</v>
      </c>
      <c r="G96" s="11">
        <f>1*(5/7)^((E96-1)/25)</f>
        <v>0.81719025418480218</v>
      </c>
      <c r="H96" s="11">
        <f t="shared" si="36"/>
        <v>3.8236766839025931</v>
      </c>
      <c r="I96" s="11">
        <f t="shared" si="37"/>
        <v>63.983410496814876</v>
      </c>
      <c r="J96" s="6"/>
      <c r="K96" s="12">
        <f t="shared" si="38"/>
        <v>16</v>
      </c>
      <c r="L96" s="11">
        <v>5</v>
      </c>
      <c r="M96" s="11">
        <f>1*(5/7)^((K96-1)/35)</f>
        <v>0.86571252126112985</v>
      </c>
      <c r="N96" s="11">
        <f t="shared" si="39"/>
        <v>2.8989255721959317</v>
      </c>
      <c r="O96" s="11">
        <f t="shared" si="40"/>
        <v>47.000617802659029</v>
      </c>
      <c r="P96" s="6"/>
      <c r="Q96" s="12">
        <f t="shared" si="41"/>
        <v>16</v>
      </c>
      <c r="R96" s="11">
        <f t="shared" si="33"/>
        <v>3.4000000000000017</v>
      </c>
      <c r="S96" s="11">
        <f>1*(4/5)^((Q96-1)/49)</f>
        <v>0.93397159781967265</v>
      </c>
      <c r="T96" s="11">
        <f t="shared" si="34"/>
        <v>2.1217950528086837</v>
      </c>
      <c r="U96" s="11">
        <f t="shared" si="42"/>
        <v>33.014201129795623</v>
      </c>
    </row>
    <row r="97" spans="5:21" x14ac:dyDescent="0.2">
      <c r="E97" s="12">
        <f t="shared" si="35"/>
        <v>17</v>
      </c>
      <c r="F97" s="11">
        <f t="shared" si="43"/>
        <v>3.1999999999999993</v>
      </c>
      <c r="G97" s="11">
        <f>1*(5/7)^((E97-1)/25)</f>
        <v>0.80626546356741968</v>
      </c>
      <c r="H97" s="11">
        <f t="shared" si="36"/>
        <v>3.7725590072706385</v>
      </c>
      <c r="I97" s="11">
        <f t="shared" si="37"/>
        <v>67.807087180717474</v>
      </c>
      <c r="J97" s="6"/>
      <c r="K97" s="12">
        <f t="shared" si="38"/>
        <v>17</v>
      </c>
      <c r="L97" s="11">
        <v>5</v>
      </c>
      <c r="M97" s="11">
        <f>1*(5/7)^((K97-1)/35)</f>
        <v>0.85742987681214977</v>
      </c>
      <c r="N97" s="11">
        <f t="shared" si="39"/>
        <v>2.8711903030287753</v>
      </c>
      <c r="O97" s="11">
        <f t="shared" si="40"/>
        <v>49.899543374854957</v>
      </c>
      <c r="P97" s="6"/>
      <c r="Q97" s="12">
        <f t="shared" si="41"/>
        <v>17</v>
      </c>
      <c r="R97" s="11">
        <f t="shared" si="33"/>
        <v>3.3000000000000016</v>
      </c>
      <c r="S97" s="11">
        <f>1*(4/5)^((Q97-1)/49)</f>
        <v>0.92972800771914954</v>
      </c>
      <c r="T97" s="11">
        <f t="shared" si="34"/>
        <v>2.1121544721931085</v>
      </c>
      <c r="U97" s="11">
        <f t="shared" si="42"/>
        <v>35.135996182604309</v>
      </c>
    </row>
    <row r="98" spans="5:21" x14ac:dyDescent="0.2">
      <c r="E98" s="12">
        <f t="shared" si="35"/>
        <v>18</v>
      </c>
      <c r="F98" s="11">
        <f t="shared" si="43"/>
        <v>3.2999999999999994</v>
      </c>
      <c r="G98" s="11">
        <f>1*(5/7)^((E98-1)/25)</f>
        <v>0.79548672345592919</v>
      </c>
      <c r="H98" s="11">
        <f t="shared" si="36"/>
        <v>3.7221247087274358</v>
      </c>
      <c r="I98" s="11">
        <f t="shared" si="37"/>
        <v>71.579646187988118</v>
      </c>
      <c r="J98" s="6"/>
      <c r="K98" s="12">
        <f t="shared" si="38"/>
        <v>18</v>
      </c>
      <c r="L98" s="11">
        <v>5</v>
      </c>
      <c r="M98" s="11">
        <f>1*(5/7)^((K98-1)/35)</f>
        <v>0.84922647598895007</v>
      </c>
      <c r="N98" s="11">
        <f t="shared" si="39"/>
        <v>2.8437203891239795</v>
      </c>
      <c r="O98" s="11">
        <f t="shared" si="40"/>
        <v>52.770733677883733</v>
      </c>
      <c r="P98" s="6"/>
      <c r="Q98" s="12">
        <f t="shared" si="41"/>
        <v>18</v>
      </c>
      <c r="R98" s="11">
        <f t="shared" si="33"/>
        <v>3.2000000000000015</v>
      </c>
      <c r="S98" s="11">
        <f>1*(4/5)^((Q98-1)/49)</f>
        <v>0.92550369877983441</v>
      </c>
      <c r="T98" s="11">
        <f t="shared" si="34"/>
        <v>2.1025576944860584</v>
      </c>
      <c r="U98" s="11">
        <f t="shared" si="42"/>
        <v>37.248150654797421</v>
      </c>
    </row>
    <row r="99" spans="5:21" x14ac:dyDescent="0.2">
      <c r="E99" s="12">
        <f t="shared" si="35"/>
        <v>19</v>
      </c>
      <c r="F99" s="11">
        <f t="shared" si="43"/>
        <v>3.3999999999999995</v>
      </c>
      <c r="G99" s="11">
        <f>1*(5/7)^((E99-1)/25)</f>
        <v>0.78485208134148921</v>
      </c>
      <c r="H99" s="11">
        <f t="shared" si="36"/>
        <v>3.6723646523802187</v>
      </c>
      <c r="I99" s="11">
        <f t="shared" si="37"/>
        <v>75.301770896715553</v>
      </c>
      <c r="J99" s="6"/>
      <c r="K99" s="12">
        <f t="shared" si="38"/>
        <v>19</v>
      </c>
      <c r="L99" s="11">
        <v>5</v>
      </c>
      <c r="M99" s="11">
        <f>1*(5/7)^((K99-1)/35)</f>
        <v>0.84110156063364239</v>
      </c>
      <c r="N99" s="11">
        <f t="shared" si="39"/>
        <v>2.8165132917134938</v>
      </c>
      <c r="O99" s="11">
        <f t="shared" si="40"/>
        <v>55.614454067007713</v>
      </c>
      <c r="P99" s="6"/>
      <c r="Q99" s="12">
        <f t="shared" si="41"/>
        <v>19</v>
      </c>
      <c r="R99" s="11">
        <f t="shared" si="33"/>
        <v>3.1000000000000014</v>
      </c>
      <c r="S99" s="11">
        <f>1*(4/5)^((Q99-1)/49)</f>
        <v>0.92129858339591031</v>
      </c>
      <c r="T99" s="11">
        <f t="shared" si="34"/>
        <v>2.0930045206647891</v>
      </c>
      <c r="U99" s="11">
        <f t="shared" si="42"/>
        <v>39.350708349283479</v>
      </c>
    </row>
    <row r="100" spans="5:21" x14ac:dyDescent="0.2">
      <c r="E100" s="12">
        <f t="shared" si="35"/>
        <v>20</v>
      </c>
      <c r="F100" s="11">
        <f t="shared" si="43"/>
        <v>3.4999999999999996</v>
      </c>
      <c r="G100" s="11">
        <f>1*(5/7)^((E100-1)/25)</f>
        <v>0.77435961081780924</v>
      </c>
      <c r="H100" s="11">
        <f t="shared" si="36"/>
        <v>3.6232698244714445</v>
      </c>
      <c r="I100" s="11">
        <f t="shared" si="37"/>
        <v>78.974135549095777</v>
      </c>
      <c r="J100" s="6"/>
      <c r="K100" s="12">
        <f t="shared" si="38"/>
        <v>20</v>
      </c>
      <c r="L100" s="11">
        <v>5</v>
      </c>
      <c r="M100" s="11">
        <f>1*(5/7)^((K100-1)/35)</f>
        <v>0.83305437984196085</v>
      </c>
      <c r="N100" s="11">
        <f t="shared" si="39"/>
        <v>2.7895664963187525</v>
      </c>
      <c r="O100" s="11">
        <f t="shared" si="40"/>
        <v>58.430967358721205</v>
      </c>
      <c r="P100" s="6"/>
      <c r="Q100" s="12">
        <f t="shared" si="41"/>
        <v>20</v>
      </c>
      <c r="R100" s="11">
        <f t="shared" si="33"/>
        <v>3.0000000000000013</v>
      </c>
      <c r="S100" s="11">
        <f>1*(4/5)^((Q100-1)/49)</f>
        <v>0.9171125743596058</v>
      </c>
      <c r="T100" s="11">
        <f t="shared" si="34"/>
        <v>2.0834947526108381</v>
      </c>
      <c r="U100" s="11">
        <f t="shared" si="42"/>
        <v>41.443712869948271</v>
      </c>
    </row>
    <row r="101" spans="5:21" x14ac:dyDescent="0.2">
      <c r="E101" s="12">
        <f t="shared" si="35"/>
        <v>21</v>
      </c>
      <c r="F101" s="11">
        <f t="shared" si="43"/>
        <v>3.5999999999999996</v>
      </c>
      <c r="G101" s="11">
        <f>1*(5/7)^((E101-1)/25)</f>
        <v>0.76400741123219207</v>
      </c>
      <c r="H101" s="11">
        <f t="shared" si="36"/>
        <v>3.5748313317460054</v>
      </c>
      <c r="I101" s="11">
        <f t="shared" si="37"/>
        <v>82.597405373567227</v>
      </c>
      <c r="J101" s="6"/>
      <c r="K101" s="12">
        <f t="shared" si="38"/>
        <v>21</v>
      </c>
      <c r="L101" s="11">
        <v>5</v>
      </c>
      <c r="M101" s="11">
        <f>1*(5/7)^((K101-1)/35)</f>
        <v>0.82508418989386456</v>
      </c>
      <c r="N101" s="11">
        <f t="shared" si="39"/>
        <v>2.7628775125182905</v>
      </c>
      <c r="O101" s="11">
        <f t="shared" si="40"/>
        <v>61.22053385503996</v>
      </c>
      <c r="P101" s="6"/>
      <c r="Q101" s="12">
        <f t="shared" si="41"/>
        <v>21</v>
      </c>
      <c r="R101" s="11">
        <f t="shared" si="33"/>
        <v>2.9000000000000012</v>
      </c>
      <c r="S101" s="11">
        <f>1*(4/5)^((Q101-1)/49)</f>
        <v>0.91294558485938637</v>
      </c>
      <c r="T101" s="11">
        <f t="shared" si="34"/>
        <v>2.074028193105911</v>
      </c>
      <c r="U101" s="11">
        <f t="shared" si="42"/>
        <v>43.527207622559111</v>
      </c>
    </row>
    <row r="102" spans="5:21" x14ac:dyDescent="0.2">
      <c r="E102" s="12">
        <f t="shared" si="35"/>
        <v>22</v>
      </c>
      <c r="F102" s="11">
        <f t="shared" si="43"/>
        <v>3.6999999999999997</v>
      </c>
      <c r="G102" s="11">
        <f>1*(5/7)^((E102-1)/25)</f>
        <v>0.7537936073412409</v>
      </c>
      <c r="H102" s="11">
        <f t="shared" si="36"/>
        <v>3.5270403998402609</v>
      </c>
      <c r="I102" s="11">
        <f t="shared" si="37"/>
        <v>86.172236705313239</v>
      </c>
      <c r="J102" s="6"/>
      <c r="K102" s="12">
        <f t="shared" si="38"/>
        <v>22</v>
      </c>
      <c r="L102" s="11">
        <v>5</v>
      </c>
      <c r="M102" s="11">
        <f>1*(5/7)^((K102-1)/35)</f>
        <v>0.81719025418480218</v>
      </c>
      <c r="N102" s="11">
        <f t="shared" si="39"/>
        <v>2.7364438737175769</v>
      </c>
      <c r="O102" s="11">
        <f t="shared" si="40"/>
        <v>63.983411367558247</v>
      </c>
      <c r="P102" s="6"/>
      <c r="Q102" s="12">
        <f t="shared" si="41"/>
        <v>22</v>
      </c>
      <c r="R102" s="11">
        <f t="shared" si="33"/>
        <v>2.8000000000000012</v>
      </c>
      <c r="S102" s="11">
        <f>1*(4/5)^((Q102-1)/49)</f>
        <v>0.90879752847815409</v>
      </c>
      <c r="T102" s="11">
        <f t="shared" si="34"/>
        <v>2.0646046458277962</v>
      </c>
      <c r="U102" s="11">
        <f t="shared" si="42"/>
        <v>45.601235815665021</v>
      </c>
    </row>
    <row r="103" spans="5:21" x14ac:dyDescent="0.2">
      <c r="E103" s="12">
        <f t="shared" si="35"/>
        <v>23</v>
      </c>
      <c r="F103" s="11">
        <f t="shared" si="43"/>
        <v>3.8</v>
      </c>
      <c r="G103" s="11">
        <f>1*(5/7)^((E103-1)/25)</f>
        <v>0.74371634897116967</v>
      </c>
      <c r="H103" s="11">
        <f t="shared" si="36"/>
        <v>3.4798883716926152</v>
      </c>
      <c r="I103" s="11">
        <f t="shared" si="37"/>
        <v>89.699277105153499</v>
      </c>
      <c r="J103" s="6"/>
      <c r="K103" s="12">
        <f t="shared" si="38"/>
        <v>23</v>
      </c>
      <c r="L103" s="11">
        <v>5</v>
      </c>
      <c r="M103" s="11">
        <f>1*(5/7)^((K103-1)/35)</f>
        <v>0.80937184315763544</v>
      </c>
      <c r="N103" s="11">
        <f t="shared" si="39"/>
        <v>2.7102631369210535</v>
      </c>
      <c r="O103" s="11">
        <f t="shared" si="40"/>
        <v>66.719855241275823</v>
      </c>
      <c r="P103" s="6"/>
      <c r="Q103" s="12">
        <f t="shared" si="41"/>
        <v>23</v>
      </c>
      <c r="R103" s="11">
        <f t="shared" si="33"/>
        <v>2.7000000000000011</v>
      </c>
      <c r="S103" s="11">
        <f>1*(4/5)^((Q103-1)/49)</f>
        <v>0.90466831919145552</v>
      </c>
      <c r="T103" s="11">
        <f t="shared" si="34"/>
        <v>2.0552239153462897</v>
      </c>
      <c r="U103" s="11">
        <f t="shared" si="42"/>
        <v>47.66584046149282</v>
      </c>
    </row>
    <row r="104" spans="5:21" x14ac:dyDescent="0.2">
      <c r="E104" s="12">
        <f t="shared" si="35"/>
        <v>24</v>
      </c>
      <c r="F104" s="11">
        <f>F105-0.1</f>
        <v>3.9</v>
      </c>
      <c r="G104" s="11">
        <f>1*(5/7)^((E104-1)/25)</f>
        <v>0.73377381068265413</v>
      </c>
      <c r="H104" s="11">
        <f t="shared" si="36"/>
        <v>3.4333667059753341</v>
      </c>
      <c r="I104" s="11">
        <f t="shared" si="37"/>
        <v>93.179165476846109</v>
      </c>
      <c r="J104" s="6"/>
      <c r="K104" s="12">
        <f t="shared" si="38"/>
        <v>24</v>
      </c>
      <c r="L104" s="11">
        <v>5</v>
      </c>
      <c r="M104" s="11">
        <f>1*(5/7)^((K104-1)/35)</f>
        <v>0.80162823423521312</v>
      </c>
      <c r="N104" s="11">
        <f t="shared" si="39"/>
        <v>2.684332882506351</v>
      </c>
      <c r="O104" s="11">
        <f t="shared" si="40"/>
        <v>69.43011837819688</v>
      </c>
      <c r="P104" s="6"/>
      <c r="Q104" s="12">
        <f t="shared" si="41"/>
        <v>24</v>
      </c>
      <c r="R104" s="11">
        <f t="shared" si="33"/>
        <v>2.600000000000001</v>
      </c>
      <c r="S104" s="11">
        <f>1*(4/5)^((Q104-1)/49)</f>
        <v>0.90055787136569732</v>
      </c>
      <c r="T104" s="11">
        <f t="shared" si="34"/>
        <v>2.0458858071191419</v>
      </c>
      <c r="U104" s="11">
        <f t="shared" si="42"/>
        <v>49.721064376839109</v>
      </c>
    </row>
    <row r="105" spans="5:21" x14ac:dyDescent="0.2">
      <c r="E105" s="12">
        <f t="shared" si="35"/>
        <v>25</v>
      </c>
      <c r="F105" s="11">
        <v>4</v>
      </c>
      <c r="G105" s="11">
        <f>1*(5/7)^((E105-1)/25)</f>
        <v>0.72396419144016377</v>
      </c>
      <c r="H105" s="11">
        <f t="shared" si="36"/>
        <v>3.3874669755473326</v>
      </c>
      <c r="I105" s="11">
        <f t="shared" si="37"/>
        <v>96.61253218282144</v>
      </c>
      <c r="J105" s="6"/>
      <c r="K105" s="12">
        <f t="shared" si="38"/>
        <v>25</v>
      </c>
      <c r="L105" s="11">
        <v>5</v>
      </c>
      <c r="M105" s="11">
        <f>1*(5/7)^((K105-1)/35)</f>
        <v>0.79395871175359101</v>
      </c>
      <c r="N105" s="11">
        <f t="shared" si="39"/>
        <v>2.6586507140006708</v>
      </c>
      <c r="O105" s="11">
        <f t="shared" si="40"/>
        <v>72.114451260703234</v>
      </c>
      <c r="P105" s="6"/>
      <c r="Q105" s="12">
        <f t="shared" si="41"/>
        <v>25</v>
      </c>
      <c r="R105" s="11">
        <f t="shared" si="33"/>
        <v>2.5000000000000009</v>
      </c>
      <c r="S105" s="11">
        <f>1*(4/5)^((Q105-1)/49)</f>
        <v>0.89646609975637093</v>
      </c>
      <c r="T105" s="11">
        <f t="shared" si="34"/>
        <v>2.0365901274880271</v>
      </c>
      <c r="U105" s="11">
        <f t="shared" si="42"/>
        <v>51.766950183958251</v>
      </c>
    </row>
    <row r="106" spans="5:21" x14ac:dyDescent="0.2">
      <c r="E106" s="12"/>
      <c r="F106" s="11"/>
      <c r="G106" s="11"/>
      <c r="H106" s="11"/>
      <c r="I106" s="11">
        <f t="shared" si="37"/>
        <v>99.999999158368766</v>
      </c>
      <c r="J106" s="6"/>
      <c r="K106" s="12">
        <f t="shared" si="38"/>
        <v>26</v>
      </c>
      <c r="L106" s="11">
        <v>5</v>
      </c>
      <c r="M106" s="11">
        <f>1*(5/7)^((K106-1)/35)</f>
        <v>0.78636256689588979</v>
      </c>
      <c r="N106" s="11">
        <f t="shared" si="39"/>
        <v>2.6332142578592994</v>
      </c>
      <c r="O106" s="11">
        <f t="shared" si="40"/>
        <v>74.773101974703906</v>
      </c>
      <c r="P106" s="6"/>
      <c r="Q106" s="12">
        <f t="shared" si="41"/>
        <v>26</v>
      </c>
      <c r="R106" s="11">
        <f t="shared" si="33"/>
        <v>2.4000000000000008</v>
      </c>
      <c r="S106" s="11">
        <f>1*(4/5)^((Q106-1)/49)</f>
        <v>0.89239291950628452</v>
      </c>
      <c r="T106" s="11">
        <f t="shared" si="34"/>
        <v>2.027336683674525</v>
      </c>
      <c r="U106" s="11">
        <f t="shared" si="42"/>
        <v>53.803540311446277</v>
      </c>
    </row>
    <row r="107" spans="5:21" x14ac:dyDescent="0.2">
      <c r="E107" s="12"/>
      <c r="F107" s="11"/>
      <c r="G107" s="11">
        <f>SUM(G81:G105)</f>
        <v>21.371844820127873</v>
      </c>
      <c r="H107" s="11"/>
      <c r="I107" s="11"/>
      <c r="J107" s="6"/>
      <c r="K107" s="12">
        <f t="shared" si="38"/>
        <v>27</v>
      </c>
      <c r="L107" s="11">
        <v>5</v>
      </c>
      <c r="M107" s="11">
        <f>1*(5/7)^((K107-1)/35)</f>
        <v>0.7788390976267866</v>
      </c>
      <c r="N107" s="11">
        <f t="shared" si="39"/>
        <v>2.6080211632462493</v>
      </c>
      <c r="O107" s="11">
        <f t="shared" si="40"/>
        <v>77.406316232563199</v>
      </c>
      <c r="P107" s="6"/>
      <c r="Q107" s="12">
        <f t="shared" si="41"/>
        <v>27</v>
      </c>
      <c r="R107" s="11">
        <f t="shared" si="33"/>
        <v>2.3000000000000007</v>
      </c>
      <c r="S107" s="11">
        <f>1*(4/5)^((Q107-1)/49)</f>
        <v>0.88833824614380297</v>
      </c>
      <c r="T107" s="11">
        <f t="shared" si="34"/>
        <v>2.0181252837761208</v>
      </c>
      <c r="U107" s="11">
        <f t="shared" si="42"/>
        <v>55.830876995120803</v>
      </c>
    </row>
    <row r="108" spans="5:21" x14ac:dyDescent="0.2">
      <c r="E108" s="12"/>
      <c r="F108" s="11"/>
      <c r="G108" s="11"/>
      <c r="H108" s="11"/>
      <c r="I108" s="11"/>
      <c r="J108" s="6"/>
      <c r="K108" s="12">
        <f t="shared" si="38"/>
        <v>28</v>
      </c>
      <c r="L108" s="11">
        <v>5</v>
      </c>
      <c r="M108" s="11">
        <f>1*(5/7)^((K108-1)/35)</f>
        <v>0.77138760862763267</v>
      </c>
      <c r="N108" s="11">
        <f t="shared" si="39"/>
        <v>2.5830691018169936</v>
      </c>
      <c r="O108" s="11">
        <f t="shared" si="40"/>
        <v>80.014337395809449</v>
      </c>
      <c r="P108" s="6"/>
      <c r="Q108" s="12">
        <f t="shared" si="41"/>
        <v>28</v>
      </c>
      <c r="R108" s="11">
        <f t="shared" si="33"/>
        <v>2.2000000000000006</v>
      </c>
      <c r="S108" s="11">
        <f>1*(4/5)^((Q108-1)/49)</f>
        <v>0.88430199558109601</v>
      </c>
      <c r="T108" s="11">
        <f t="shared" si="34"/>
        <v>2.0089557367622284</v>
      </c>
      <c r="U108" s="11">
        <f t="shared" si="42"/>
        <v>57.849002278896926</v>
      </c>
    </row>
    <row r="109" spans="5:21" x14ac:dyDescent="0.2">
      <c r="E109" s="12"/>
      <c r="F109" s="11"/>
      <c r="G109" s="11"/>
      <c r="H109" s="11"/>
      <c r="I109" s="11"/>
      <c r="J109" s="6"/>
      <c r="K109" s="12">
        <f t="shared" si="38"/>
        <v>29</v>
      </c>
      <c r="L109" s="11">
        <v>5</v>
      </c>
      <c r="M109" s="11">
        <f>1*(5/7)^((K109-1)/35)</f>
        <v>0.76400741123219207</v>
      </c>
      <c r="N109" s="11">
        <f t="shared" si="39"/>
        <v>2.5583557675032771</v>
      </c>
      <c r="O109" s="11">
        <f t="shared" si="40"/>
        <v>82.597406497626437</v>
      </c>
      <c r="P109" s="6"/>
      <c r="Q109" s="12">
        <f t="shared" si="41"/>
        <v>29</v>
      </c>
      <c r="R109" s="11">
        <f t="shared" si="33"/>
        <v>2.1000000000000005</v>
      </c>
      <c r="S109" s="11">
        <f>1*(4/5)^((Q109-1)/49)</f>
        <v>0.88028408411239489</v>
      </c>
      <c r="T109" s="11">
        <f t="shared" si="34"/>
        <v>1.9998278524702273</v>
      </c>
      <c r="U109" s="11">
        <f t="shared" si="42"/>
        <v>59.85795801565915</v>
      </c>
    </row>
    <row r="110" spans="5:21" x14ac:dyDescent="0.2">
      <c r="E110" s="12"/>
      <c r="F110" s="11"/>
      <c r="G110" s="11"/>
      <c r="H110" s="11"/>
      <c r="I110" s="11"/>
      <c r="J110" s="6"/>
      <c r="K110" s="12">
        <f t="shared" si="38"/>
        <v>30</v>
      </c>
      <c r="L110" s="11">
        <v>5</v>
      </c>
      <c r="M110" s="11">
        <f>1*(5/7)^((K110-1)/35)</f>
        <v>0.75669782336299551</v>
      </c>
      <c r="N110" s="11">
        <f t="shared" si="39"/>
        <v>2.5338788762999958</v>
      </c>
      <c r="O110" s="11">
        <f t="shared" si="40"/>
        <v>85.155762265129709</v>
      </c>
      <c r="P110" s="6"/>
      <c r="Q110" s="12">
        <f t="shared" si="41"/>
        <v>30</v>
      </c>
      <c r="R110" s="11">
        <f t="shared" si="33"/>
        <v>2.0000000000000004</v>
      </c>
      <c r="S110" s="11">
        <f>1*(4/5)^((Q110-1)/49)</f>
        <v>0.87628442841225584</v>
      </c>
      <c r="T110" s="11">
        <f t="shared" si="34"/>
        <v>1.9907414416015192</v>
      </c>
      <c r="U110" s="11">
        <f t="shared" si="42"/>
        <v>61.857785868129376</v>
      </c>
    </row>
    <row r="111" spans="5:21" x14ac:dyDescent="0.2">
      <c r="E111" s="12"/>
      <c r="F111" s="11"/>
      <c r="G111" s="11"/>
      <c r="H111" s="11"/>
      <c r="I111" s="11"/>
      <c r="J111" s="6"/>
      <c r="K111" s="12">
        <f t="shared" si="38"/>
        <v>31</v>
      </c>
      <c r="L111" s="11">
        <v>5</v>
      </c>
      <c r="M111" s="11">
        <f>1*(5/7)^((K111-1)/35)</f>
        <v>0.74945816946830224</v>
      </c>
      <c r="N111" s="11">
        <f t="shared" si="39"/>
        <v>2.5096361660541038</v>
      </c>
      <c r="O111" s="11">
        <f t="shared" si="40"/>
        <v>87.689641141429703</v>
      </c>
      <c r="P111" s="6"/>
      <c r="Q111" s="12">
        <f t="shared" si="41"/>
        <v>31</v>
      </c>
      <c r="R111" s="11">
        <f t="shared" si="33"/>
        <v>1.9000000000000006</v>
      </c>
      <c r="S111" s="11">
        <f>1*(4/5)^((Q111-1)/49)</f>
        <v>0.87230294553383236</v>
      </c>
      <c r="T111" s="11">
        <f t="shared" si="34"/>
        <v>1.9816963157176029</v>
      </c>
      <c r="U111" s="11">
        <f t="shared" si="42"/>
        <v>63.848527309730898</v>
      </c>
    </row>
    <row r="112" spans="5:21" x14ac:dyDescent="0.2">
      <c r="E112" s="12"/>
      <c r="F112" s="11"/>
      <c r="G112" s="11"/>
      <c r="H112" s="11"/>
      <c r="I112" s="11"/>
      <c r="J112" s="6"/>
      <c r="K112" s="12">
        <f t="shared" si="38"/>
        <v>32</v>
      </c>
      <c r="L112" s="11">
        <v>5</v>
      </c>
      <c r="M112" s="11">
        <f>1*(5/7)^((K112-1)/35)</f>
        <v>0.74228778045966615</v>
      </c>
      <c r="N112" s="11">
        <f t="shared" si="39"/>
        <v>2.4856253962555486</v>
      </c>
      <c r="O112" s="11">
        <f t="shared" si="40"/>
        <v>90.199277307483811</v>
      </c>
      <c r="P112" s="6"/>
      <c r="Q112" s="12">
        <f t="shared" si="41"/>
        <v>32</v>
      </c>
      <c r="R112" s="11">
        <f t="shared" si="33"/>
        <v>1.8000000000000005</v>
      </c>
      <c r="S112" s="11">
        <f>1*(4/5)^((Q112-1)/49)</f>
        <v>0.86833955290715503</v>
      </c>
      <c r="T112" s="11">
        <f t="shared" si="34"/>
        <v>1.9726922872361652</v>
      </c>
      <c r="U112" s="11">
        <f t="shared" si="42"/>
        <v>65.830223625448497</v>
      </c>
    </row>
    <row r="113" spans="5:21" x14ac:dyDescent="0.2">
      <c r="E113" s="11"/>
      <c r="F113" s="11"/>
      <c r="G113" s="11"/>
      <c r="H113" s="11"/>
      <c r="I113" s="11"/>
      <c r="J113" s="6"/>
      <c r="K113" s="12">
        <f t="shared" si="38"/>
        <v>33</v>
      </c>
      <c r="L113" s="11">
        <v>5</v>
      </c>
      <c r="M113" s="11">
        <f>1*(5/7)^((K113-1)/35)</f>
        <v>0.7351859936500984</v>
      </c>
      <c r="N113" s="11">
        <f t="shared" si="39"/>
        <v>2.4618443478302021</v>
      </c>
      <c r="O113" s="11">
        <f t="shared" si="40"/>
        <v>92.684902703739354</v>
      </c>
      <c r="P113" s="6"/>
      <c r="Q113" s="12">
        <f t="shared" si="41"/>
        <v>33</v>
      </c>
      <c r="R113" s="11">
        <f t="shared" si="33"/>
        <v>1.7000000000000004</v>
      </c>
      <c r="S113" s="11">
        <f>1*(4/5)^((Q113-1)/49)</f>
        <v>0.864394168337419</v>
      </c>
      <c r="T113" s="11">
        <f t="shared" si="34"/>
        <v>1.9637291694271908</v>
      </c>
      <c r="U113" s="11">
        <f t="shared" si="42"/>
        <v>67.802915912684668</v>
      </c>
    </row>
    <row r="114" spans="5:21" x14ac:dyDescent="0.2">
      <c r="E114" s="11"/>
      <c r="F114" s="11"/>
      <c r="G114" s="11"/>
      <c r="H114" s="11"/>
      <c r="I114" s="11"/>
      <c r="J114" s="6"/>
      <c r="K114" s="12">
        <f t="shared" si="38"/>
        <v>34</v>
      </c>
      <c r="L114" s="11">
        <v>5</v>
      </c>
      <c r="M114" s="11">
        <f>1*(5/7)^((K114-1)/35)</f>
        <v>0.72815215269282163</v>
      </c>
      <c r="N114" s="11">
        <f t="shared" si="39"/>
        <v>2.4382908229347731</v>
      </c>
      <c r="O114" s="11">
        <f t="shared" si="40"/>
        <v>95.146747051569562</v>
      </c>
      <c r="P114" s="6"/>
      <c r="Q114" s="12">
        <f t="shared" si="41"/>
        <v>34</v>
      </c>
      <c r="R114" s="11">
        <f t="shared" si="33"/>
        <v>1.6000000000000003</v>
      </c>
      <c r="S114" s="11">
        <f>1*(4/5)^((Q114-1)/49)</f>
        <v>0.86046671000327934</v>
      </c>
      <c r="T114" s="11">
        <f t="shared" si="34"/>
        <v>1.9548067764090911</v>
      </c>
      <c r="U114" s="11">
        <f t="shared" si="42"/>
        <v>69.766645082111864</v>
      </c>
    </row>
    <row r="115" spans="5:21" x14ac:dyDescent="0.2">
      <c r="E115" s="11"/>
      <c r="F115" s="11"/>
      <c r="G115" s="11"/>
      <c r="H115" s="11"/>
      <c r="I115" s="11"/>
      <c r="J115" s="6"/>
      <c r="K115" s="12">
        <f t="shared" si="38"/>
        <v>35</v>
      </c>
      <c r="L115" s="11">
        <v>5</v>
      </c>
      <c r="M115" s="11">
        <f>1*(5/7)^((K115-1)/35)</f>
        <v>0.72118560752061089</v>
      </c>
      <c r="N115" s="11">
        <f t="shared" si="39"/>
        <v>2.4149626447536834</v>
      </c>
      <c r="O115" s="11">
        <f t="shared" si="40"/>
        <v>97.585037874504337</v>
      </c>
      <c r="P115" s="6"/>
      <c r="Q115" s="12">
        <f t="shared" si="41"/>
        <v>35</v>
      </c>
      <c r="R115" s="11">
        <f t="shared" si="33"/>
        <v>1.5000000000000002</v>
      </c>
      <c r="S115" s="11">
        <f>1*(4/5)^((Q115-1)/49)</f>
        <v>0.85655709645515443</v>
      </c>
      <c r="T115" s="11">
        <f t="shared" si="34"/>
        <v>1.9459249231448479</v>
      </c>
      <c r="U115" s="11">
        <f t="shared" si="42"/>
        <v>71.72145185852095</v>
      </c>
    </row>
    <row r="116" spans="5:21" x14ac:dyDescent="0.2">
      <c r="E116" s="11"/>
      <c r="F116" s="11"/>
      <c r="G116" s="11"/>
      <c r="H116" s="11"/>
      <c r="I116" s="11"/>
      <c r="J116" s="6"/>
      <c r="K116" s="11"/>
      <c r="L116" s="11"/>
      <c r="M116" s="11"/>
      <c r="N116" s="11"/>
      <c r="O116" s="11">
        <f t="shared" si="40"/>
        <v>100.00000051925802</v>
      </c>
      <c r="P116" s="6"/>
      <c r="Q116" s="12">
        <f t="shared" si="41"/>
        <v>36</v>
      </c>
      <c r="R116" s="11">
        <f t="shared" si="33"/>
        <v>1.4000000000000001</v>
      </c>
      <c r="S116" s="11">
        <f>1*(4/5)^((Q116-1)/49)</f>
        <v>0.85266524661353671</v>
      </c>
      <c r="T116" s="11">
        <f t="shared" si="34"/>
        <v>1.9370834254381766</v>
      </c>
      <c r="U116" s="11">
        <f t="shared" si="42"/>
        <v>73.667376781665794</v>
      </c>
    </row>
    <row r="117" spans="5:21" x14ac:dyDescent="0.2">
      <c r="E117" s="11"/>
      <c r="F117" s="11"/>
      <c r="G117" s="11"/>
      <c r="H117" s="11"/>
      <c r="I117" s="11"/>
      <c r="J117" s="6"/>
      <c r="K117" s="11"/>
      <c r="L117" s="11"/>
      <c r="M117" s="11">
        <f>SUM(M81:M115)</f>
        <v>29.863220155067161</v>
      </c>
      <c r="N117" s="11"/>
      <c r="O117" s="11"/>
      <c r="P117" s="6"/>
      <c r="Q117" s="12">
        <f t="shared" si="41"/>
        <v>37</v>
      </c>
      <c r="R117" s="11">
        <f t="shared" si="33"/>
        <v>1.3</v>
      </c>
      <c r="S117" s="11">
        <f>1*(4/5)^((Q117-1)/49)</f>
        <v>0.84879107976731105</v>
      </c>
      <c r="T117" s="11">
        <f t="shared" si="34"/>
        <v>1.9282820999297063</v>
      </c>
      <c r="U117" s="11">
        <f t="shared" si="42"/>
        <v>75.604460207103969</v>
      </c>
    </row>
    <row r="118" spans="5:21" x14ac:dyDescent="0.2">
      <c r="E118" s="11"/>
      <c r="F118" s="11"/>
      <c r="G118" s="11"/>
      <c r="H118" s="11"/>
      <c r="I118" s="11"/>
      <c r="J118" s="6"/>
      <c r="K118" s="11"/>
      <c r="L118" s="11"/>
      <c r="M118" s="11"/>
      <c r="N118" s="11"/>
      <c r="O118" s="11"/>
      <c r="P118" s="6"/>
      <c r="Q118" s="12">
        <f t="shared" si="41"/>
        <v>38</v>
      </c>
      <c r="R118" s="11">
        <f t="shared" si="33"/>
        <v>1.2</v>
      </c>
      <c r="S118" s="11">
        <f>1*(4/5)^((Q118-1)/49)</f>
        <v>0.84493451557208132</v>
      </c>
      <c r="T118" s="11">
        <f t="shared" si="34"/>
        <v>1.9195207640931775</v>
      </c>
      <c r="U118" s="11">
        <f t="shared" si="42"/>
        <v>77.532742307033672</v>
      </c>
    </row>
    <row r="119" spans="5:21" x14ac:dyDescent="0.2">
      <c r="E119" s="11"/>
      <c r="F119" s="11"/>
      <c r="G119" s="11"/>
      <c r="H119" s="11"/>
      <c r="I119" s="11"/>
      <c r="J119" s="6"/>
      <c r="K119" s="11"/>
      <c r="L119" s="11"/>
      <c r="M119" s="11"/>
      <c r="N119" s="11"/>
      <c r="O119" s="11"/>
      <c r="P119" s="6"/>
      <c r="Q119" s="12">
        <f t="shared" si="41"/>
        <v>39</v>
      </c>
      <c r="R119" s="11">
        <f t="shared" si="33"/>
        <v>1.0999999999999999</v>
      </c>
      <c r="S119" s="11">
        <f>1*(4/5)^((Q119-1)/49)</f>
        <v>0.84109547404850349</v>
      </c>
      <c r="T119" s="11">
        <f t="shared" si="34"/>
        <v>1.9107992362316553</v>
      </c>
      <c r="U119" s="11">
        <f t="shared" si="42"/>
        <v>79.45226307112685</v>
      </c>
    </row>
    <row r="120" spans="5:21" x14ac:dyDescent="0.2">
      <c r="E120" s="11"/>
      <c r="F120" s="11"/>
      <c r="G120" s="11"/>
      <c r="H120" s="11"/>
      <c r="I120" s="11"/>
      <c r="J120" s="6"/>
      <c r="K120" s="11"/>
      <c r="L120" s="11"/>
      <c r="M120" s="11"/>
      <c r="N120" s="11"/>
      <c r="O120" s="11"/>
      <c r="P120" s="6"/>
      <c r="Q120" s="12">
        <f t="shared" si="41"/>
        <v>40</v>
      </c>
      <c r="R120" s="11">
        <f t="shared" si="33"/>
        <v>0.99999999999999989</v>
      </c>
      <c r="S120" s="11">
        <f>1*(4/5)^((Q120-1)/49)</f>
        <v>0.83727387558062782</v>
      </c>
      <c r="T120" s="11">
        <f t="shared" si="34"/>
        <v>1.9021173354737637</v>
      </c>
      <c r="U120" s="11">
        <f t="shared" si="42"/>
        <v>81.363062307358504</v>
      </c>
    </row>
    <row r="121" spans="5:21" x14ac:dyDescent="0.2">
      <c r="E121" s="11"/>
      <c r="F121" s="11"/>
      <c r="G121" s="11"/>
      <c r="H121" s="11"/>
      <c r="I121" s="11"/>
      <c r="J121" s="6"/>
      <c r="K121" s="11"/>
      <c r="L121" s="11"/>
      <c r="M121" s="11"/>
      <c r="N121" s="11"/>
      <c r="O121" s="11"/>
      <c r="P121" s="6"/>
      <c r="Q121" s="12">
        <f t="shared" si="41"/>
        <v>41</v>
      </c>
      <c r="R121" s="11">
        <f t="shared" si="33"/>
        <v>0.89999999999999991</v>
      </c>
      <c r="S121" s="11">
        <f>1*(4/5)^((Q121-1)/49)</f>
        <v>0.83346964091424713</v>
      </c>
      <c r="T121" s="11">
        <f t="shared" si="34"/>
        <v>1.8934748817699325</v>
      </c>
      <c r="U121" s="11">
        <f t="shared" si="42"/>
        <v>83.265179642832265</v>
      </c>
    </row>
    <row r="122" spans="5:21" x14ac:dyDescent="0.2">
      <c r="E122" s="11"/>
      <c r="F122" s="11"/>
      <c r="G122" s="11"/>
      <c r="H122" s="11"/>
      <c r="I122" s="11"/>
      <c r="J122" s="6"/>
      <c r="K122" s="11"/>
      <c r="L122" s="11"/>
      <c r="M122" s="11"/>
      <c r="N122" s="11"/>
      <c r="O122" s="11"/>
      <c r="P122" s="6"/>
      <c r="Q122" s="12">
        <f t="shared" si="41"/>
        <v>42</v>
      </c>
      <c r="R122" s="11">
        <f t="shared" si="33"/>
        <v>0.79999999999999993</v>
      </c>
      <c r="S122" s="11">
        <f>1*(4/5)^((Q122-1)/49)</f>
        <v>0.82968269115525328</v>
      </c>
      <c r="T122" s="11">
        <f t="shared" si="34"/>
        <v>1.8848716958886638</v>
      </c>
      <c r="U122" s="11">
        <f t="shared" si="42"/>
        <v>85.158654524602198</v>
      </c>
    </row>
    <row r="123" spans="5:21" x14ac:dyDescent="0.2">
      <c r="E123" s="11"/>
      <c r="F123" s="11"/>
      <c r="G123" s="11"/>
      <c r="H123" s="11"/>
      <c r="I123" s="11"/>
      <c r="J123" s="6"/>
      <c r="K123" s="11"/>
      <c r="L123" s="11"/>
      <c r="M123" s="11"/>
      <c r="N123" s="11"/>
      <c r="O123" s="11"/>
      <c r="P123" s="6"/>
      <c r="Q123" s="12">
        <f t="shared" si="41"/>
        <v>43</v>
      </c>
      <c r="R123" s="11">
        <f t="shared" si="33"/>
        <v>0.7</v>
      </c>
      <c r="S123" s="11">
        <f>1*(4/5)^((Q123-1)/49)</f>
        <v>0.82591294776800139</v>
      </c>
      <c r="T123" s="11">
        <f t="shared" si="34"/>
        <v>1.8763075994128162</v>
      </c>
      <c r="U123" s="11">
        <f t="shared" si="42"/>
        <v>87.043526220490861</v>
      </c>
    </row>
    <row r="124" spans="5:21" x14ac:dyDescent="0.2">
      <c r="E124" s="11"/>
      <c r="F124" s="11"/>
      <c r="G124" s="11"/>
      <c r="H124" s="11"/>
      <c r="I124" s="11"/>
      <c r="J124" s="6"/>
      <c r="K124" s="11"/>
      <c r="L124" s="11"/>
      <c r="M124" s="11"/>
      <c r="N124" s="11"/>
      <c r="O124" s="11"/>
      <c r="P124" s="6"/>
      <c r="Q124" s="12">
        <f t="shared" si="41"/>
        <v>44</v>
      </c>
      <c r="R124" s="11">
        <f t="shared" si="33"/>
        <v>0.6</v>
      </c>
      <c r="S124" s="11">
        <f>1*(4/5)^((Q124-1)/49)</f>
        <v>0.8221603325736806</v>
      </c>
      <c r="T124" s="11">
        <f t="shared" si="34"/>
        <v>1.8677824147359028</v>
      </c>
      <c r="U124" s="11">
        <f t="shared" si="42"/>
        <v>88.919833819903673</v>
      </c>
    </row>
    <row r="125" spans="5:21" x14ac:dyDescent="0.2">
      <c r="E125" s="11"/>
      <c r="F125" s="11"/>
      <c r="G125" s="11"/>
      <c r="H125" s="11"/>
      <c r="I125" s="11"/>
      <c r="J125" s="6"/>
      <c r="K125" s="11"/>
      <c r="L125" s="11"/>
      <c r="M125" s="11"/>
      <c r="N125" s="11"/>
      <c r="O125" s="11"/>
      <c r="P125" s="6"/>
      <c r="Q125" s="12">
        <f t="shared" si="41"/>
        <v>45</v>
      </c>
      <c r="R125" s="11">
        <f t="shared" si="33"/>
        <v>0.5</v>
      </c>
      <c r="S125" s="11">
        <f>1*(4/5)^((Q125-1)/49)</f>
        <v>0.8184247677486931</v>
      </c>
      <c r="T125" s="11">
        <f t="shared" si="34"/>
        <v>1.8592959650584095</v>
      </c>
      <c r="U125" s="11">
        <f t="shared" si="42"/>
        <v>90.787616234639572</v>
      </c>
    </row>
    <row r="126" spans="5:21" x14ac:dyDescent="0.2">
      <c r="E126" s="11"/>
      <c r="F126" s="11"/>
      <c r="G126" s="11"/>
      <c r="H126" s="11"/>
      <c r="I126" s="11"/>
      <c r="J126" s="6"/>
      <c r="K126" s="11"/>
      <c r="L126" s="11"/>
      <c r="M126" s="11"/>
      <c r="N126" s="11"/>
      <c r="O126" s="11"/>
      <c r="P126" s="6"/>
      <c r="Q126" s="12">
        <f t="shared" si="41"/>
        <v>46</v>
      </c>
      <c r="R126" s="11">
        <f t="shared" si="33"/>
        <v>0.4</v>
      </c>
      <c r="S126" s="11">
        <f>1*(4/5)^((Q126-1)/49)</f>
        <v>0.81470617582304028</v>
      </c>
      <c r="T126" s="11">
        <f t="shared" si="34"/>
        <v>1.850848074384128</v>
      </c>
      <c r="U126" s="11">
        <f t="shared" si="42"/>
        <v>92.646912199697979</v>
      </c>
    </row>
    <row r="127" spans="5:21" x14ac:dyDescent="0.2">
      <c r="E127" s="11"/>
      <c r="F127" s="11"/>
      <c r="G127" s="11"/>
      <c r="H127" s="11"/>
      <c r="I127" s="11"/>
      <c r="J127" s="6"/>
      <c r="K127" s="11"/>
      <c r="L127" s="11"/>
      <c r="M127" s="11"/>
      <c r="N127" s="11"/>
      <c r="O127" s="11"/>
      <c r="P127" s="6"/>
      <c r="Q127" s="12">
        <f t="shared" si="41"/>
        <v>47</v>
      </c>
      <c r="R127" s="11">
        <f t="shared" si="33"/>
        <v>0.30000000000000004</v>
      </c>
      <c r="S127" s="11">
        <f>1*(4/5)^((Q127-1)/49)</f>
        <v>0.81100447967871581</v>
      </c>
      <c r="T127" s="11">
        <f t="shared" si="34"/>
        <v>1.842438567516506</v>
      </c>
      <c r="U127" s="11">
        <f t="shared" si="42"/>
        <v>94.497760274082111</v>
      </c>
    </row>
    <row r="128" spans="5:21" x14ac:dyDescent="0.2">
      <c r="E128" s="11"/>
      <c r="F128" s="11"/>
      <c r="G128" s="11"/>
      <c r="H128" s="11"/>
      <c r="I128" s="11"/>
      <c r="J128" s="6"/>
      <c r="K128" s="11"/>
      <c r="L128" s="11"/>
      <c r="M128" s="11"/>
      <c r="N128" s="11"/>
      <c r="O128" s="11"/>
      <c r="P128" s="6"/>
      <c r="Q128" s="12">
        <f t="shared" si="41"/>
        <v>48</v>
      </c>
      <c r="R128" s="11">
        <f>R129+0.1</f>
        <v>0.2</v>
      </c>
      <c r="S128" s="11">
        <f>1*(4/5)^((Q128-1)/49)</f>
        <v>0.80731960254810631</v>
      </c>
      <c r="T128" s="11">
        <f t="shared" si="34"/>
        <v>1.834067270055012</v>
      </c>
      <c r="U128" s="11">
        <f t="shared" si="42"/>
        <v>96.340198841598621</v>
      </c>
    </row>
    <row r="129" spans="1:34" x14ac:dyDescent="0.2">
      <c r="E129" s="11"/>
      <c r="F129" s="11"/>
      <c r="G129" s="11"/>
      <c r="H129" s="11"/>
      <c r="I129" s="11"/>
      <c r="J129" s="6"/>
      <c r="K129" s="11"/>
      <c r="L129" s="11"/>
      <c r="M129" s="11"/>
      <c r="N129" s="11"/>
      <c r="O129" s="11"/>
      <c r="P129" s="6"/>
      <c r="Q129" s="12">
        <f t="shared" si="41"/>
        <v>49</v>
      </c>
      <c r="R129" s="11">
        <v>0.1</v>
      </c>
      <c r="S129" s="11">
        <f>1*(4/5)^((Q129-1)/49)</f>
        <v>0.80365146801239962</v>
      </c>
      <c r="T129" s="11">
        <f t="shared" si="34"/>
        <v>1.8257340083915223</v>
      </c>
      <c r="U129" s="11">
        <f t="shared" si="42"/>
        <v>98.174266111653637</v>
      </c>
    </row>
    <row r="130" spans="1:34" x14ac:dyDescent="0.2">
      <c r="U130">
        <f t="shared" si="42"/>
        <v>100.00000012004516</v>
      </c>
    </row>
    <row r="131" spans="1:34" x14ac:dyDescent="0.2">
      <c r="S131">
        <f>SUM(S81:S129)</f>
        <v>44.017993052841462</v>
      </c>
    </row>
    <row r="132" spans="1:34" x14ac:dyDescent="0.2">
      <c r="F132" t="s">
        <v>72</v>
      </c>
    </row>
    <row r="134" spans="1:34" x14ac:dyDescent="0.2">
      <c r="F134" s="18"/>
      <c r="G134" s="18" t="s">
        <v>35</v>
      </c>
      <c r="H134" s="18"/>
      <c r="I134" s="18"/>
      <c r="K134" s="18"/>
      <c r="L134" s="18" t="s">
        <v>35</v>
      </c>
      <c r="M134" s="18"/>
      <c r="N134" s="18"/>
      <c r="P134" s="18"/>
      <c r="Q134" s="18" t="s">
        <v>35</v>
      </c>
      <c r="R134" s="18"/>
      <c r="S134" s="18"/>
      <c r="U134" s="19"/>
      <c r="V134" s="19" t="s">
        <v>40</v>
      </c>
      <c r="W134" s="19"/>
      <c r="X134" s="19"/>
      <c r="Z134" s="19"/>
      <c r="AA134" s="19" t="s">
        <v>40</v>
      </c>
      <c r="AB134" s="19"/>
      <c r="AC134" s="19"/>
      <c r="AE134" s="19"/>
      <c r="AF134" s="19" t="s">
        <v>40</v>
      </c>
      <c r="AG134" s="19"/>
      <c r="AH134" s="19"/>
    </row>
    <row r="135" spans="1:34" x14ac:dyDescent="0.2">
      <c r="F135" s="18"/>
      <c r="G135" s="18" t="s">
        <v>36</v>
      </c>
      <c r="H135" s="18" t="s">
        <v>37</v>
      </c>
      <c r="I135" s="18"/>
      <c r="K135" s="18"/>
      <c r="L135" s="18" t="s">
        <v>36</v>
      </c>
      <c r="M135" s="18" t="s">
        <v>38</v>
      </c>
      <c r="N135" s="18"/>
      <c r="P135" s="18"/>
      <c r="Q135" s="18" t="s">
        <v>36</v>
      </c>
      <c r="R135" s="18" t="s">
        <v>39</v>
      </c>
      <c r="S135" s="18"/>
      <c r="U135" s="19"/>
      <c r="V135" s="19" t="s">
        <v>36</v>
      </c>
      <c r="W135" s="19" t="s">
        <v>37</v>
      </c>
      <c r="X135" s="19"/>
      <c r="Z135" s="19"/>
      <c r="AA135" s="19" t="s">
        <v>36</v>
      </c>
      <c r="AB135" s="19" t="s">
        <v>38</v>
      </c>
      <c r="AC135" s="19"/>
      <c r="AE135" s="19"/>
      <c r="AF135" s="19" t="s">
        <v>36</v>
      </c>
      <c r="AG135" s="19" t="s">
        <v>39</v>
      </c>
      <c r="AH135" s="19"/>
    </row>
    <row r="136" spans="1:34" x14ac:dyDescent="0.2">
      <c r="A136" t="s">
        <v>23</v>
      </c>
      <c r="F136" s="18"/>
      <c r="G136" s="18"/>
      <c r="H136" s="18"/>
      <c r="I136" s="18"/>
      <c r="K136" s="18"/>
      <c r="L136" s="18"/>
      <c r="M136" s="18"/>
      <c r="N136" s="18"/>
      <c r="P136" s="18"/>
      <c r="Q136" s="18"/>
      <c r="R136" s="18"/>
      <c r="S136" s="18"/>
      <c r="U136" s="19"/>
      <c r="V136" s="19"/>
      <c r="W136" s="19"/>
      <c r="X136" s="19"/>
      <c r="Z136" s="19"/>
      <c r="AA136" s="19"/>
      <c r="AB136" s="19"/>
      <c r="AC136" s="19"/>
      <c r="AE136" s="19"/>
      <c r="AF136" s="19"/>
      <c r="AG136" s="19"/>
      <c r="AH136" s="19"/>
    </row>
    <row r="137" spans="1:34" x14ac:dyDescent="0.2">
      <c r="A137" t="s">
        <v>24</v>
      </c>
      <c r="F137" s="18"/>
      <c r="G137" s="18" t="s">
        <v>25</v>
      </c>
      <c r="H137" s="18"/>
      <c r="I137" s="18"/>
      <c r="K137" s="18"/>
      <c r="L137" s="18" t="s">
        <v>27</v>
      </c>
      <c r="M137" s="18"/>
      <c r="N137" s="18"/>
      <c r="P137" s="18"/>
      <c r="Q137" s="18" t="s">
        <v>26</v>
      </c>
      <c r="R137" s="18"/>
      <c r="S137" s="18"/>
      <c r="U137" s="19"/>
      <c r="V137" s="19" t="s">
        <v>33</v>
      </c>
      <c r="W137" s="19"/>
      <c r="X137" s="19"/>
      <c r="Z137" s="19"/>
      <c r="AA137" s="19" t="s">
        <v>30</v>
      </c>
      <c r="AB137" s="19"/>
      <c r="AC137" s="19"/>
      <c r="AE137" s="19"/>
      <c r="AF137" s="19" t="s">
        <v>31</v>
      </c>
      <c r="AG137" s="19"/>
      <c r="AH137" s="19"/>
    </row>
    <row r="138" spans="1:34" x14ac:dyDescent="0.2">
      <c r="A138" t="s">
        <v>41</v>
      </c>
      <c r="F138" s="18"/>
      <c r="G138" s="18"/>
      <c r="H138" s="18"/>
      <c r="I138" s="18"/>
      <c r="K138" s="18"/>
      <c r="L138" s="18"/>
      <c r="M138" s="18"/>
      <c r="N138" s="18"/>
      <c r="P138" s="18"/>
      <c r="Q138" s="18"/>
      <c r="R138" s="18"/>
      <c r="S138" s="18"/>
      <c r="U138" s="19"/>
      <c r="V138" s="19"/>
      <c r="W138" s="19"/>
      <c r="X138" s="19"/>
      <c r="Z138" s="19"/>
      <c r="AA138" s="19"/>
      <c r="AB138" s="19"/>
      <c r="AC138" s="19"/>
      <c r="AE138" s="19"/>
      <c r="AF138" s="19"/>
      <c r="AG138" s="19"/>
      <c r="AH138" s="19"/>
    </row>
    <row r="139" spans="1:34" x14ac:dyDescent="0.2">
      <c r="B139">
        <v>25</v>
      </c>
      <c r="C139">
        <v>35</v>
      </c>
      <c r="D139">
        <v>48</v>
      </c>
      <c r="F139" s="18"/>
      <c r="G139" s="18">
        <v>20</v>
      </c>
      <c r="H139" s="18">
        <v>30</v>
      </c>
      <c r="I139" s="18">
        <v>50</v>
      </c>
      <c r="K139" s="18"/>
      <c r="L139" s="18">
        <v>18</v>
      </c>
      <c r="M139" s="18">
        <v>30</v>
      </c>
      <c r="N139" s="18">
        <v>42</v>
      </c>
      <c r="P139" s="18"/>
      <c r="Q139" s="18">
        <v>30</v>
      </c>
      <c r="R139" s="18">
        <v>36</v>
      </c>
      <c r="S139" s="18">
        <v>42</v>
      </c>
      <c r="U139" s="19"/>
      <c r="V139" s="19">
        <v>24</v>
      </c>
      <c r="W139" s="19">
        <v>40</v>
      </c>
      <c r="X139" s="19">
        <v>60</v>
      </c>
      <c r="Z139" s="19"/>
      <c r="AA139" s="19">
        <v>30</v>
      </c>
      <c r="AB139" s="19">
        <v>35</v>
      </c>
      <c r="AC139" s="19">
        <v>42</v>
      </c>
      <c r="AE139" s="19"/>
      <c r="AF139" s="19">
        <v>30</v>
      </c>
      <c r="AG139" s="19">
        <v>42</v>
      </c>
      <c r="AH139" s="19">
        <v>70</v>
      </c>
    </row>
    <row r="140" spans="1:34" x14ac:dyDescent="0.2">
      <c r="F140" s="18"/>
      <c r="G140" s="18"/>
      <c r="H140" s="18"/>
      <c r="I140" s="18"/>
      <c r="K140" s="18"/>
      <c r="L140" s="18"/>
      <c r="M140" s="18"/>
      <c r="N140" s="18"/>
      <c r="P140" s="18"/>
      <c r="Q140" s="18"/>
      <c r="R140" s="18"/>
      <c r="S140" s="18"/>
      <c r="U140" s="19"/>
      <c r="V140" s="19"/>
      <c r="W140" s="19"/>
      <c r="X140" s="19"/>
      <c r="Z140" s="19"/>
      <c r="AA140" s="19"/>
      <c r="AB140" s="19"/>
      <c r="AC140" s="19"/>
      <c r="AE140" s="19"/>
      <c r="AF140" s="19"/>
      <c r="AG140" s="19"/>
      <c r="AH140" s="19"/>
    </row>
    <row r="141" spans="1:34" x14ac:dyDescent="0.2">
      <c r="A141">
        <v>1</v>
      </c>
      <c r="B141">
        <v>0</v>
      </c>
      <c r="C141">
        <v>0</v>
      </c>
      <c r="D141">
        <v>0</v>
      </c>
      <c r="F141" s="18">
        <v>1</v>
      </c>
      <c r="G141" s="18">
        <v>0</v>
      </c>
      <c r="H141" s="18">
        <v>0</v>
      </c>
      <c r="I141" s="18">
        <v>0</v>
      </c>
      <c r="K141" s="18">
        <v>1</v>
      </c>
      <c r="L141" s="18">
        <v>0</v>
      </c>
      <c r="M141" s="18">
        <v>0</v>
      </c>
      <c r="N141" s="18">
        <v>0</v>
      </c>
      <c r="P141" s="18">
        <v>1</v>
      </c>
      <c r="Q141" s="18">
        <v>0</v>
      </c>
      <c r="R141" s="18">
        <v>0</v>
      </c>
      <c r="S141" s="18">
        <v>0</v>
      </c>
      <c r="U141" s="19">
        <v>1</v>
      </c>
      <c r="V141" s="19">
        <v>0</v>
      </c>
      <c r="W141" s="19">
        <v>0</v>
      </c>
      <c r="X141" s="19">
        <v>0</v>
      </c>
      <c r="Z141" s="19">
        <v>1</v>
      </c>
      <c r="AA141" s="19">
        <v>0</v>
      </c>
      <c r="AB141" s="19">
        <v>0</v>
      </c>
      <c r="AC141" s="19">
        <v>0</v>
      </c>
      <c r="AE141" s="19">
        <v>1</v>
      </c>
      <c r="AF141" s="19">
        <v>0</v>
      </c>
      <c r="AG141" s="19">
        <v>0</v>
      </c>
      <c r="AH141" s="19">
        <v>0</v>
      </c>
    </row>
    <row r="142" spans="1:34" x14ac:dyDescent="0.2">
      <c r="A142">
        <f>A141+1</f>
        <v>2</v>
      </c>
      <c r="B142">
        <f>100/25*A141</f>
        <v>4</v>
      </c>
      <c r="C142">
        <f>100/35*A141</f>
        <v>2.8571428571428572</v>
      </c>
      <c r="D142">
        <f>100/48*A141</f>
        <v>2.0833333333333335</v>
      </c>
      <c r="F142" s="18">
        <f>F141+1</f>
        <v>2</v>
      </c>
      <c r="G142" s="18">
        <f>100/20*F141</f>
        <v>5</v>
      </c>
      <c r="H142" s="18">
        <f>100/30*F141</f>
        <v>3.3333333333333335</v>
      </c>
      <c r="I142" s="18">
        <f>100/50*F141</f>
        <v>2</v>
      </c>
      <c r="K142" s="18">
        <f>K141+1</f>
        <v>2</v>
      </c>
      <c r="L142" s="18">
        <f>100/18*K141</f>
        <v>5.5555555555555554</v>
      </c>
      <c r="M142" s="18">
        <f>100/30*K141</f>
        <v>3.3333333333333335</v>
      </c>
      <c r="N142" s="18">
        <f>100/42*K141</f>
        <v>2.3809523809523809</v>
      </c>
      <c r="P142" s="18">
        <f>P141+1</f>
        <v>2</v>
      </c>
      <c r="Q142" s="18">
        <f>100/30*P141</f>
        <v>3.3333333333333335</v>
      </c>
      <c r="R142" s="18">
        <f>100/36*P141</f>
        <v>2.7777777777777777</v>
      </c>
      <c r="S142" s="18">
        <f>100/42*P141</f>
        <v>2.3809523809523809</v>
      </c>
      <c r="U142" s="19">
        <f>U141+1</f>
        <v>2</v>
      </c>
      <c r="V142" s="19">
        <f>100/24*U141</f>
        <v>4.166666666666667</v>
      </c>
      <c r="W142" s="19">
        <f>100/40*U141</f>
        <v>2.5</v>
      </c>
      <c r="X142" s="19">
        <f>100/60*U141</f>
        <v>1.6666666666666667</v>
      </c>
      <c r="Z142" s="19">
        <f>Z141+1</f>
        <v>2</v>
      </c>
      <c r="AA142" s="19">
        <f>100/30*Z141</f>
        <v>3.3333333333333335</v>
      </c>
      <c r="AB142" s="19">
        <f>100/35*Z141</f>
        <v>2.8571428571428572</v>
      </c>
      <c r="AC142" s="19">
        <f>100/42*Z141</f>
        <v>2.3809523809523809</v>
      </c>
      <c r="AE142" s="19">
        <f>AE141+1</f>
        <v>2</v>
      </c>
      <c r="AF142" s="19">
        <f>100/30*AE141</f>
        <v>3.3333333333333335</v>
      </c>
      <c r="AG142" s="19">
        <f>100/42*AE141</f>
        <v>2.3809523809523809</v>
      </c>
      <c r="AH142" s="19">
        <f>100/70*AE141</f>
        <v>1.4285714285714286</v>
      </c>
    </row>
    <row r="143" spans="1:34" x14ac:dyDescent="0.2">
      <c r="A143">
        <f t="shared" ref="A143:A188" si="44">A142+1</f>
        <v>3</v>
      </c>
      <c r="B143">
        <f t="shared" ref="B143:B165" si="45">100/25*A142</f>
        <v>8</v>
      </c>
      <c r="C143">
        <f t="shared" ref="C143:C165" si="46">100/35*A142</f>
        <v>5.7142857142857144</v>
      </c>
      <c r="D143">
        <f t="shared" ref="D143:D165" si="47">100/48*A142</f>
        <v>4.166666666666667</v>
      </c>
      <c r="F143" s="18">
        <f t="shared" ref="F143:F190" si="48">F142+1</f>
        <v>3</v>
      </c>
      <c r="G143" s="18">
        <f t="shared" ref="G143:G160" si="49">100/20*F142</f>
        <v>10</v>
      </c>
      <c r="H143" s="18">
        <f t="shared" ref="H143:H171" si="50">100/30*F142</f>
        <v>6.666666666666667</v>
      </c>
      <c r="I143" s="18">
        <f t="shared" ref="I143:I190" si="51">100/50*F142</f>
        <v>4</v>
      </c>
      <c r="K143" s="18">
        <f t="shared" ref="K143:K182" si="52">K142+1</f>
        <v>3</v>
      </c>
      <c r="L143" s="18">
        <f t="shared" ref="L143:L158" si="53">100/18*K142</f>
        <v>11.111111111111111</v>
      </c>
      <c r="M143" s="18">
        <f t="shared" ref="M143:M170" si="54">100/30*K142</f>
        <v>6.666666666666667</v>
      </c>
      <c r="N143" s="18">
        <f t="shared" ref="N143:N182" si="55">100/42*K142</f>
        <v>4.7619047619047619</v>
      </c>
      <c r="P143" s="18">
        <f t="shared" ref="P143:P182" si="56">P142+1</f>
        <v>3</v>
      </c>
      <c r="Q143" s="18">
        <f t="shared" ref="Q143:Q170" si="57">100/30*P142</f>
        <v>6.666666666666667</v>
      </c>
      <c r="R143" s="18">
        <f t="shared" ref="R143:R176" si="58">100/36*P142</f>
        <v>5.5555555555555554</v>
      </c>
      <c r="S143" s="18">
        <f t="shared" ref="S143:S182" si="59">100/42*P142</f>
        <v>4.7619047619047619</v>
      </c>
      <c r="U143" s="19">
        <f t="shared" ref="U143:U197" si="60">U142+1</f>
        <v>3</v>
      </c>
      <c r="V143" s="19">
        <f t="shared" ref="V143:V164" si="61">100/24*U142</f>
        <v>8.3333333333333339</v>
      </c>
      <c r="W143" s="19">
        <f t="shared" ref="W143:W180" si="62">100/40*U142</f>
        <v>5</v>
      </c>
      <c r="X143" s="19">
        <f t="shared" ref="X143:X197" si="63">100/60*U142</f>
        <v>3.3333333333333335</v>
      </c>
      <c r="Z143" s="19">
        <f t="shared" ref="Z143:Z149" si="64">Z142+1</f>
        <v>3</v>
      </c>
      <c r="AA143" s="19">
        <f t="shared" ref="AA143:AA145" si="65">100/30*Z142</f>
        <v>6.666666666666667</v>
      </c>
      <c r="AB143" s="19">
        <f t="shared" ref="AB143" si="66">100/35*Z142</f>
        <v>5.7142857142857144</v>
      </c>
      <c r="AC143" s="19">
        <f t="shared" ref="AC143:AC149" si="67">100/42*Z142</f>
        <v>4.7619047619047619</v>
      </c>
      <c r="AE143" s="19">
        <f t="shared" ref="AE143:AE149" si="68">AE142+1</f>
        <v>3</v>
      </c>
      <c r="AF143" s="19">
        <f t="shared" ref="AF143" si="69">100/30*AE142</f>
        <v>6.666666666666667</v>
      </c>
      <c r="AG143" s="19">
        <f t="shared" ref="AG143:AG149" si="70">100/42*AE142</f>
        <v>4.7619047619047619</v>
      </c>
      <c r="AH143" s="19">
        <f t="shared" ref="AH143:AH149" si="71">100/70*AE142</f>
        <v>2.8571428571428572</v>
      </c>
    </row>
    <row r="144" spans="1:34" x14ac:dyDescent="0.2">
      <c r="A144">
        <f t="shared" si="44"/>
        <v>4</v>
      </c>
      <c r="B144">
        <f t="shared" si="45"/>
        <v>12</v>
      </c>
      <c r="C144">
        <f t="shared" si="46"/>
        <v>8.5714285714285712</v>
      </c>
      <c r="D144">
        <f t="shared" si="47"/>
        <v>6.25</v>
      </c>
      <c r="F144" s="18">
        <f t="shared" si="48"/>
        <v>4</v>
      </c>
      <c r="G144" s="18">
        <f t="shared" si="49"/>
        <v>15</v>
      </c>
      <c r="H144" s="18">
        <f t="shared" si="50"/>
        <v>10</v>
      </c>
      <c r="I144" s="18">
        <f t="shared" si="51"/>
        <v>6</v>
      </c>
      <c r="K144" s="18">
        <f t="shared" si="52"/>
        <v>4</v>
      </c>
      <c r="L144" s="18">
        <f t="shared" si="53"/>
        <v>16.666666666666664</v>
      </c>
      <c r="M144" s="18">
        <f t="shared" si="54"/>
        <v>10</v>
      </c>
      <c r="N144" s="18">
        <f t="shared" si="55"/>
        <v>7.1428571428571423</v>
      </c>
      <c r="P144" s="18">
        <f t="shared" si="56"/>
        <v>4</v>
      </c>
      <c r="Q144" s="18">
        <f t="shared" si="57"/>
        <v>10</v>
      </c>
      <c r="R144" s="18">
        <f t="shared" si="58"/>
        <v>8.3333333333333321</v>
      </c>
      <c r="S144" s="18">
        <f t="shared" si="59"/>
        <v>7.1428571428571423</v>
      </c>
      <c r="U144" s="19">
        <f t="shared" si="60"/>
        <v>4</v>
      </c>
      <c r="V144" s="19">
        <f t="shared" si="61"/>
        <v>12.5</v>
      </c>
      <c r="W144" s="19">
        <f t="shared" si="62"/>
        <v>7.5</v>
      </c>
      <c r="X144" s="19">
        <f t="shared" si="63"/>
        <v>5</v>
      </c>
      <c r="Z144" s="19">
        <f t="shared" si="64"/>
        <v>4</v>
      </c>
      <c r="AA144" s="19">
        <f t="shared" si="65"/>
        <v>10</v>
      </c>
      <c r="AB144" s="19">
        <f t="shared" ref="AB144:AB175" si="72">100/35*Z143</f>
        <v>8.5714285714285712</v>
      </c>
      <c r="AC144" s="19">
        <f t="shared" si="67"/>
        <v>7.1428571428571423</v>
      </c>
      <c r="AE144" s="19">
        <f t="shared" si="68"/>
        <v>4</v>
      </c>
      <c r="AF144" s="19">
        <f t="shared" ref="AF144" si="73">100/30*AE143</f>
        <v>10</v>
      </c>
      <c r="AG144" s="19">
        <f t="shared" si="70"/>
        <v>7.1428571428571423</v>
      </c>
      <c r="AH144" s="19">
        <f t="shared" si="71"/>
        <v>4.2857142857142856</v>
      </c>
    </row>
    <row r="145" spans="1:34" x14ac:dyDescent="0.2">
      <c r="A145">
        <f t="shared" si="44"/>
        <v>5</v>
      </c>
      <c r="B145">
        <f t="shared" si="45"/>
        <v>16</v>
      </c>
      <c r="C145">
        <f t="shared" si="46"/>
        <v>11.428571428571429</v>
      </c>
      <c r="D145">
        <f t="shared" si="47"/>
        <v>8.3333333333333339</v>
      </c>
      <c r="F145" s="18">
        <f t="shared" si="48"/>
        <v>5</v>
      </c>
      <c r="G145" s="18">
        <f t="shared" si="49"/>
        <v>20</v>
      </c>
      <c r="H145" s="18">
        <f t="shared" si="50"/>
        <v>13.333333333333334</v>
      </c>
      <c r="I145" s="18">
        <f t="shared" si="51"/>
        <v>8</v>
      </c>
      <c r="K145" s="18">
        <f t="shared" si="52"/>
        <v>5</v>
      </c>
      <c r="L145" s="18">
        <f t="shared" si="53"/>
        <v>22.222222222222221</v>
      </c>
      <c r="M145" s="18">
        <f t="shared" si="54"/>
        <v>13.333333333333334</v>
      </c>
      <c r="N145" s="18">
        <f t="shared" si="55"/>
        <v>9.5238095238095237</v>
      </c>
      <c r="P145" s="18">
        <f t="shared" si="56"/>
        <v>5</v>
      </c>
      <c r="Q145" s="18">
        <f t="shared" si="57"/>
        <v>13.333333333333334</v>
      </c>
      <c r="R145" s="18">
        <f t="shared" si="58"/>
        <v>11.111111111111111</v>
      </c>
      <c r="S145" s="18">
        <f t="shared" si="59"/>
        <v>9.5238095238095237</v>
      </c>
      <c r="U145" s="19">
        <f t="shared" si="60"/>
        <v>5</v>
      </c>
      <c r="V145" s="19">
        <f t="shared" si="61"/>
        <v>16.666666666666668</v>
      </c>
      <c r="W145" s="19">
        <f t="shared" si="62"/>
        <v>10</v>
      </c>
      <c r="X145" s="19">
        <f t="shared" si="63"/>
        <v>6.666666666666667</v>
      </c>
      <c r="Z145" s="19">
        <f t="shared" si="64"/>
        <v>5</v>
      </c>
      <c r="AA145" s="19">
        <f t="shared" si="65"/>
        <v>13.333333333333334</v>
      </c>
      <c r="AB145" s="19">
        <f t="shared" si="72"/>
        <v>11.428571428571429</v>
      </c>
      <c r="AC145" s="19">
        <f t="shared" si="67"/>
        <v>9.5238095238095237</v>
      </c>
      <c r="AE145" s="19">
        <f t="shared" si="68"/>
        <v>5</v>
      </c>
      <c r="AF145" s="19">
        <f t="shared" ref="AF145" si="74">100/30*AE144</f>
        <v>13.333333333333334</v>
      </c>
      <c r="AG145" s="19">
        <f t="shared" si="70"/>
        <v>9.5238095238095237</v>
      </c>
      <c r="AH145" s="19">
        <f t="shared" si="71"/>
        <v>5.7142857142857144</v>
      </c>
    </row>
    <row r="146" spans="1:34" x14ac:dyDescent="0.2">
      <c r="A146">
        <f t="shared" si="44"/>
        <v>6</v>
      </c>
      <c r="B146">
        <f t="shared" si="45"/>
        <v>20</v>
      </c>
      <c r="C146">
        <f t="shared" si="46"/>
        <v>14.285714285714286</v>
      </c>
      <c r="D146">
        <f t="shared" si="47"/>
        <v>10.416666666666668</v>
      </c>
      <c r="F146" s="18">
        <f t="shared" si="48"/>
        <v>6</v>
      </c>
      <c r="G146" s="18">
        <f t="shared" si="49"/>
        <v>25</v>
      </c>
      <c r="H146" s="18">
        <f t="shared" si="50"/>
        <v>16.666666666666668</v>
      </c>
      <c r="I146" s="18">
        <f t="shared" si="51"/>
        <v>10</v>
      </c>
      <c r="K146" s="18">
        <f t="shared" si="52"/>
        <v>6</v>
      </c>
      <c r="L146" s="18">
        <f t="shared" si="53"/>
        <v>27.777777777777779</v>
      </c>
      <c r="M146" s="18">
        <f t="shared" si="54"/>
        <v>16.666666666666668</v>
      </c>
      <c r="N146" s="18">
        <f t="shared" si="55"/>
        <v>11.904761904761905</v>
      </c>
      <c r="P146" s="18">
        <f t="shared" si="56"/>
        <v>6</v>
      </c>
      <c r="Q146" s="18">
        <f t="shared" si="57"/>
        <v>16.666666666666668</v>
      </c>
      <c r="R146" s="18">
        <f t="shared" si="58"/>
        <v>13.888888888888889</v>
      </c>
      <c r="S146" s="18">
        <f t="shared" si="59"/>
        <v>11.904761904761905</v>
      </c>
      <c r="U146" s="19">
        <f t="shared" si="60"/>
        <v>6</v>
      </c>
      <c r="V146" s="19">
        <f t="shared" si="61"/>
        <v>20.833333333333336</v>
      </c>
      <c r="W146" s="19">
        <f t="shared" si="62"/>
        <v>12.5</v>
      </c>
      <c r="X146" s="19">
        <f t="shared" si="63"/>
        <v>8.3333333333333339</v>
      </c>
      <c r="Z146" s="19">
        <f t="shared" si="64"/>
        <v>6</v>
      </c>
      <c r="AA146" s="19">
        <f t="shared" ref="AA146:AA170" si="75">100/30*Z145</f>
        <v>16.666666666666668</v>
      </c>
      <c r="AB146" s="19">
        <f t="shared" si="72"/>
        <v>14.285714285714286</v>
      </c>
      <c r="AC146" s="19">
        <f t="shared" si="67"/>
        <v>11.904761904761905</v>
      </c>
      <c r="AE146" s="19">
        <f t="shared" si="68"/>
        <v>6</v>
      </c>
      <c r="AF146" s="19">
        <f t="shared" ref="AF146" si="76">100/30*AE145</f>
        <v>16.666666666666668</v>
      </c>
      <c r="AG146" s="19">
        <f t="shared" si="70"/>
        <v>11.904761904761905</v>
      </c>
      <c r="AH146" s="19">
        <f t="shared" si="71"/>
        <v>7.1428571428571432</v>
      </c>
    </row>
    <row r="147" spans="1:34" x14ac:dyDescent="0.2">
      <c r="A147">
        <f t="shared" si="44"/>
        <v>7</v>
      </c>
      <c r="B147">
        <f t="shared" si="45"/>
        <v>24</v>
      </c>
      <c r="C147">
        <f t="shared" si="46"/>
        <v>17.142857142857142</v>
      </c>
      <c r="D147">
        <f t="shared" si="47"/>
        <v>12.5</v>
      </c>
      <c r="F147" s="18">
        <f t="shared" si="48"/>
        <v>7</v>
      </c>
      <c r="G147" s="18">
        <f t="shared" si="49"/>
        <v>30</v>
      </c>
      <c r="H147" s="18">
        <f t="shared" si="50"/>
        <v>20</v>
      </c>
      <c r="I147" s="18">
        <f t="shared" si="51"/>
        <v>12</v>
      </c>
      <c r="K147" s="18">
        <f t="shared" si="52"/>
        <v>7</v>
      </c>
      <c r="L147" s="18">
        <f t="shared" si="53"/>
        <v>33.333333333333329</v>
      </c>
      <c r="M147" s="18">
        <f t="shared" si="54"/>
        <v>20</v>
      </c>
      <c r="N147" s="18">
        <f t="shared" si="55"/>
        <v>14.285714285714285</v>
      </c>
      <c r="P147" s="18">
        <f t="shared" si="56"/>
        <v>7</v>
      </c>
      <c r="Q147" s="18">
        <f t="shared" si="57"/>
        <v>20</v>
      </c>
      <c r="R147" s="18">
        <f t="shared" si="58"/>
        <v>16.666666666666664</v>
      </c>
      <c r="S147" s="18">
        <f t="shared" si="59"/>
        <v>14.285714285714285</v>
      </c>
      <c r="U147" s="19">
        <f t="shared" si="60"/>
        <v>7</v>
      </c>
      <c r="V147" s="19">
        <f t="shared" si="61"/>
        <v>25</v>
      </c>
      <c r="W147" s="19">
        <f t="shared" si="62"/>
        <v>15</v>
      </c>
      <c r="X147" s="19">
        <f t="shared" si="63"/>
        <v>10</v>
      </c>
      <c r="Z147" s="19">
        <f t="shared" si="64"/>
        <v>7</v>
      </c>
      <c r="AA147" s="19">
        <f t="shared" si="75"/>
        <v>20</v>
      </c>
      <c r="AB147" s="19">
        <f t="shared" si="72"/>
        <v>17.142857142857142</v>
      </c>
      <c r="AC147" s="19">
        <f t="shared" si="67"/>
        <v>14.285714285714285</v>
      </c>
      <c r="AE147" s="19">
        <f t="shared" si="68"/>
        <v>7</v>
      </c>
      <c r="AF147" s="19">
        <f t="shared" ref="AF147" si="77">100/30*AE146</f>
        <v>20</v>
      </c>
      <c r="AG147" s="19">
        <f t="shared" si="70"/>
        <v>14.285714285714285</v>
      </c>
      <c r="AH147" s="19">
        <f t="shared" si="71"/>
        <v>8.5714285714285712</v>
      </c>
    </row>
    <row r="148" spans="1:34" x14ac:dyDescent="0.2">
      <c r="A148">
        <f t="shared" si="44"/>
        <v>8</v>
      </c>
      <c r="B148">
        <f t="shared" si="45"/>
        <v>28</v>
      </c>
      <c r="C148">
        <f t="shared" si="46"/>
        <v>20</v>
      </c>
      <c r="D148">
        <f t="shared" si="47"/>
        <v>14.583333333333334</v>
      </c>
      <c r="F148" s="18">
        <f t="shared" si="48"/>
        <v>8</v>
      </c>
      <c r="G148" s="18">
        <f t="shared" si="49"/>
        <v>35</v>
      </c>
      <c r="H148" s="18">
        <f t="shared" si="50"/>
        <v>23.333333333333336</v>
      </c>
      <c r="I148" s="18">
        <f t="shared" si="51"/>
        <v>14</v>
      </c>
      <c r="K148" s="18">
        <f t="shared" si="52"/>
        <v>8</v>
      </c>
      <c r="L148" s="18">
        <f t="shared" si="53"/>
        <v>38.888888888888886</v>
      </c>
      <c r="M148" s="18">
        <f t="shared" si="54"/>
        <v>23.333333333333336</v>
      </c>
      <c r="N148" s="18">
        <f t="shared" si="55"/>
        <v>16.666666666666668</v>
      </c>
      <c r="P148" s="18">
        <f t="shared" si="56"/>
        <v>8</v>
      </c>
      <c r="Q148" s="18">
        <f t="shared" si="57"/>
        <v>23.333333333333336</v>
      </c>
      <c r="R148" s="18">
        <f t="shared" si="58"/>
        <v>19.444444444444443</v>
      </c>
      <c r="S148" s="18">
        <f t="shared" si="59"/>
        <v>16.666666666666668</v>
      </c>
      <c r="U148" s="19">
        <f t="shared" si="60"/>
        <v>8</v>
      </c>
      <c r="V148" s="19">
        <f t="shared" si="61"/>
        <v>29.166666666666668</v>
      </c>
      <c r="W148" s="19">
        <f t="shared" si="62"/>
        <v>17.5</v>
      </c>
      <c r="X148" s="19">
        <f t="shared" si="63"/>
        <v>11.666666666666668</v>
      </c>
      <c r="Z148" s="19">
        <f t="shared" si="64"/>
        <v>8</v>
      </c>
      <c r="AA148" s="19">
        <f t="shared" si="75"/>
        <v>23.333333333333336</v>
      </c>
      <c r="AB148" s="19">
        <f t="shared" si="72"/>
        <v>20</v>
      </c>
      <c r="AC148" s="19">
        <f t="shared" si="67"/>
        <v>16.666666666666668</v>
      </c>
      <c r="AE148" s="19">
        <f t="shared" si="68"/>
        <v>8</v>
      </c>
      <c r="AF148" s="19">
        <f t="shared" ref="AF148" si="78">100/30*AE147</f>
        <v>23.333333333333336</v>
      </c>
      <c r="AG148" s="19">
        <f t="shared" si="70"/>
        <v>16.666666666666668</v>
      </c>
      <c r="AH148" s="19">
        <f t="shared" si="71"/>
        <v>10</v>
      </c>
    </row>
    <row r="149" spans="1:34" x14ac:dyDescent="0.2">
      <c r="A149">
        <f t="shared" si="44"/>
        <v>9</v>
      </c>
      <c r="B149">
        <f t="shared" si="45"/>
        <v>32</v>
      </c>
      <c r="C149">
        <f t="shared" si="46"/>
        <v>22.857142857142858</v>
      </c>
      <c r="D149">
        <f t="shared" si="47"/>
        <v>16.666666666666668</v>
      </c>
      <c r="F149" s="18">
        <f t="shared" si="48"/>
        <v>9</v>
      </c>
      <c r="G149" s="18">
        <f t="shared" si="49"/>
        <v>40</v>
      </c>
      <c r="H149" s="18">
        <f t="shared" si="50"/>
        <v>26.666666666666668</v>
      </c>
      <c r="I149" s="18">
        <f t="shared" si="51"/>
        <v>16</v>
      </c>
      <c r="K149" s="18">
        <f t="shared" si="52"/>
        <v>9</v>
      </c>
      <c r="L149" s="18">
        <f t="shared" si="53"/>
        <v>44.444444444444443</v>
      </c>
      <c r="M149" s="18">
        <f t="shared" si="54"/>
        <v>26.666666666666668</v>
      </c>
      <c r="N149" s="18">
        <f t="shared" si="55"/>
        <v>19.047619047619047</v>
      </c>
      <c r="P149" s="18">
        <f t="shared" si="56"/>
        <v>9</v>
      </c>
      <c r="Q149" s="18">
        <f t="shared" si="57"/>
        <v>26.666666666666668</v>
      </c>
      <c r="R149" s="18">
        <f t="shared" si="58"/>
        <v>22.222222222222221</v>
      </c>
      <c r="S149" s="18">
        <f t="shared" si="59"/>
        <v>19.047619047619047</v>
      </c>
      <c r="U149" s="19">
        <f t="shared" si="60"/>
        <v>9</v>
      </c>
      <c r="V149" s="19">
        <f t="shared" si="61"/>
        <v>33.333333333333336</v>
      </c>
      <c r="W149" s="19">
        <f t="shared" si="62"/>
        <v>20</v>
      </c>
      <c r="X149" s="19">
        <f t="shared" si="63"/>
        <v>13.333333333333334</v>
      </c>
      <c r="Z149" s="19">
        <f t="shared" si="64"/>
        <v>9</v>
      </c>
      <c r="AA149" s="19">
        <f t="shared" si="75"/>
        <v>26.666666666666668</v>
      </c>
      <c r="AB149" s="19">
        <f t="shared" si="72"/>
        <v>22.857142857142858</v>
      </c>
      <c r="AC149" s="19">
        <f t="shared" si="67"/>
        <v>19.047619047619047</v>
      </c>
      <c r="AE149" s="19">
        <f t="shared" si="68"/>
        <v>9</v>
      </c>
      <c r="AF149" s="19">
        <f t="shared" ref="AF149" si="79">100/30*AE148</f>
        <v>26.666666666666668</v>
      </c>
      <c r="AG149" s="19">
        <f t="shared" si="70"/>
        <v>19.047619047619047</v>
      </c>
      <c r="AH149" s="19">
        <f t="shared" si="71"/>
        <v>11.428571428571429</v>
      </c>
    </row>
    <row r="150" spans="1:34" x14ac:dyDescent="0.2">
      <c r="A150">
        <f t="shared" si="44"/>
        <v>10</v>
      </c>
      <c r="B150">
        <f t="shared" si="45"/>
        <v>36</v>
      </c>
      <c r="C150">
        <f t="shared" si="46"/>
        <v>25.714285714285715</v>
      </c>
      <c r="D150">
        <f t="shared" si="47"/>
        <v>18.75</v>
      </c>
      <c r="F150" s="18">
        <f t="shared" si="48"/>
        <v>10</v>
      </c>
      <c r="G150" s="18">
        <f t="shared" si="49"/>
        <v>45</v>
      </c>
      <c r="H150" s="18">
        <f t="shared" si="50"/>
        <v>30</v>
      </c>
      <c r="I150" s="18">
        <f t="shared" si="51"/>
        <v>18</v>
      </c>
      <c r="K150" s="18">
        <f t="shared" si="52"/>
        <v>10</v>
      </c>
      <c r="L150" s="18">
        <f t="shared" si="53"/>
        <v>50</v>
      </c>
      <c r="M150" s="18">
        <f t="shared" si="54"/>
        <v>30</v>
      </c>
      <c r="N150" s="18">
        <f t="shared" si="55"/>
        <v>21.428571428571427</v>
      </c>
      <c r="P150" s="18">
        <f t="shared" si="56"/>
        <v>10</v>
      </c>
      <c r="Q150" s="18">
        <f t="shared" si="57"/>
        <v>30</v>
      </c>
      <c r="R150" s="18">
        <f t="shared" si="58"/>
        <v>25</v>
      </c>
      <c r="S150" s="18">
        <f t="shared" si="59"/>
        <v>21.428571428571427</v>
      </c>
      <c r="U150" s="19">
        <f t="shared" si="60"/>
        <v>10</v>
      </c>
      <c r="V150" s="19">
        <f t="shared" si="61"/>
        <v>37.5</v>
      </c>
      <c r="W150" s="19">
        <f t="shared" si="62"/>
        <v>22.5</v>
      </c>
      <c r="X150" s="19">
        <f t="shared" si="63"/>
        <v>15</v>
      </c>
      <c r="Z150" s="19">
        <f t="shared" ref="Z150:Z182" si="80">Z149+1</f>
        <v>10</v>
      </c>
      <c r="AA150" s="19">
        <f t="shared" si="75"/>
        <v>30</v>
      </c>
      <c r="AB150" s="19">
        <f t="shared" si="72"/>
        <v>25.714285714285715</v>
      </c>
      <c r="AC150" s="19">
        <f t="shared" ref="AC150:AC182" si="81">100/42*Z149</f>
        <v>21.428571428571427</v>
      </c>
      <c r="AE150" s="19">
        <f t="shared" ref="AE150:AE210" si="82">AE149+1</f>
        <v>10</v>
      </c>
      <c r="AF150" s="19">
        <f t="shared" ref="AF150:AF170" si="83">100/30*AE149</f>
        <v>30</v>
      </c>
      <c r="AG150" s="19">
        <f t="shared" ref="AG150:AG182" si="84">100/42*AE149</f>
        <v>21.428571428571427</v>
      </c>
      <c r="AH150" s="19">
        <f t="shared" ref="AH150:AH210" si="85">100/70*AE149</f>
        <v>12.857142857142858</v>
      </c>
    </row>
    <row r="151" spans="1:34" x14ac:dyDescent="0.2">
      <c r="A151">
        <f t="shared" si="44"/>
        <v>11</v>
      </c>
      <c r="B151">
        <f t="shared" si="45"/>
        <v>40</v>
      </c>
      <c r="C151">
        <f t="shared" si="46"/>
        <v>28.571428571428573</v>
      </c>
      <c r="D151">
        <f t="shared" si="47"/>
        <v>20.833333333333336</v>
      </c>
      <c r="F151" s="18">
        <f t="shared" si="48"/>
        <v>11</v>
      </c>
      <c r="G151" s="18">
        <f t="shared" si="49"/>
        <v>50</v>
      </c>
      <c r="H151" s="18">
        <f t="shared" si="50"/>
        <v>33.333333333333336</v>
      </c>
      <c r="I151" s="18">
        <f t="shared" si="51"/>
        <v>20</v>
      </c>
      <c r="K151" s="18">
        <f t="shared" si="52"/>
        <v>11</v>
      </c>
      <c r="L151" s="18">
        <f t="shared" si="53"/>
        <v>55.555555555555557</v>
      </c>
      <c r="M151" s="18">
        <f t="shared" si="54"/>
        <v>33.333333333333336</v>
      </c>
      <c r="N151" s="18">
        <f t="shared" si="55"/>
        <v>23.80952380952381</v>
      </c>
      <c r="P151" s="18">
        <f t="shared" si="56"/>
        <v>11</v>
      </c>
      <c r="Q151" s="18">
        <f t="shared" si="57"/>
        <v>33.333333333333336</v>
      </c>
      <c r="R151" s="18">
        <f t="shared" si="58"/>
        <v>27.777777777777779</v>
      </c>
      <c r="S151" s="18">
        <f t="shared" si="59"/>
        <v>23.80952380952381</v>
      </c>
      <c r="U151" s="19">
        <f t="shared" si="60"/>
        <v>11</v>
      </c>
      <c r="V151" s="19">
        <f t="shared" si="61"/>
        <v>41.666666666666671</v>
      </c>
      <c r="W151" s="19">
        <f t="shared" si="62"/>
        <v>25</v>
      </c>
      <c r="X151" s="19">
        <f t="shared" si="63"/>
        <v>16.666666666666668</v>
      </c>
      <c r="Z151" s="19">
        <f t="shared" si="80"/>
        <v>11</v>
      </c>
      <c r="AA151" s="19">
        <f t="shared" si="75"/>
        <v>33.333333333333336</v>
      </c>
      <c r="AB151" s="19">
        <f t="shared" si="72"/>
        <v>28.571428571428573</v>
      </c>
      <c r="AC151" s="19">
        <f t="shared" si="81"/>
        <v>23.80952380952381</v>
      </c>
      <c r="AE151" s="19">
        <f t="shared" si="82"/>
        <v>11</v>
      </c>
      <c r="AF151" s="19">
        <f t="shared" si="83"/>
        <v>33.333333333333336</v>
      </c>
      <c r="AG151" s="19">
        <f t="shared" si="84"/>
        <v>23.80952380952381</v>
      </c>
      <c r="AH151" s="19">
        <f t="shared" si="85"/>
        <v>14.285714285714286</v>
      </c>
    </row>
    <row r="152" spans="1:34" x14ac:dyDescent="0.2">
      <c r="A152">
        <f t="shared" si="44"/>
        <v>12</v>
      </c>
      <c r="B152">
        <f t="shared" si="45"/>
        <v>44</v>
      </c>
      <c r="C152">
        <f t="shared" si="46"/>
        <v>31.428571428571431</v>
      </c>
      <c r="D152">
        <f t="shared" si="47"/>
        <v>22.916666666666668</v>
      </c>
      <c r="F152" s="18">
        <f t="shared" si="48"/>
        <v>12</v>
      </c>
      <c r="G152" s="18">
        <f t="shared" si="49"/>
        <v>55</v>
      </c>
      <c r="H152" s="18">
        <f t="shared" si="50"/>
        <v>36.666666666666671</v>
      </c>
      <c r="I152" s="18">
        <f t="shared" si="51"/>
        <v>22</v>
      </c>
      <c r="K152" s="18">
        <f t="shared" si="52"/>
        <v>12</v>
      </c>
      <c r="L152" s="18">
        <f t="shared" si="53"/>
        <v>61.111111111111107</v>
      </c>
      <c r="M152" s="18">
        <f t="shared" si="54"/>
        <v>36.666666666666671</v>
      </c>
      <c r="N152" s="18">
        <f t="shared" si="55"/>
        <v>26.19047619047619</v>
      </c>
      <c r="P152" s="18">
        <f t="shared" si="56"/>
        <v>12</v>
      </c>
      <c r="Q152" s="18">
        <f t="shared" si="57"/>
        <v>36.666666666666671</v>
      </c>
      <c r="R152" s="18">
        <f t="shared" si="58"/>
        <v>30.555555555555554</v>
      </c>
      <c r="S152" s="18">
        <f t="shared" si="59"/>
        <v>26.19047619047619</v>
      </c>
      <c r="U152" s="19">
        <f t="shared" si="60"/>
        <v>12</v>
      </c>
      <c r="V152" s="19">
        <f t="shared" si="61"/>
        <v>45.833333333333336</v>
      </c>
      <c r="W152" s="19">
        <f t="shared" si="62"/>
        <v>27.5</v>
      </c>
      <c r="X152" s="19">
        <f t="shared" si="63"/>
        <v>18.333333333333336</v>
      </c>
      <c r="Z152" s="19">
        <f t="shared" si="80"/>
        <v>12</v>
      </c>
      <c r="AA152" s="19">
        <f t="shared" si="75"/>
        <v>36.666666666666671</v>
      </c>
      <c r="AB152" s="19">
        <f t="shared" si="72"/>
        <v>31.428571428571431</v>
      </c>
      <c r="AC152" s="19">
        <f t="shared" si="81"/>
        <v>26.19047619047619</v>
      </c>
      <c r="AE152" s="19">
        <f t="shared" si="82"/>
        <v>12</v>
      </c>
      <c r="AF152" s="19">
        <f t="shared" si="83"/>
        <v>36.666666666666671</v>
      </c>
      <c r="AG152" s="19">
        <f t="shared" si="84"/>
        <v>26.19047619047619</v>
      </c>
      <c r="AH152" s="19">
        <f t="shared" si="85"/>
        <v>15.714285714285715</v>
      </c>
    </row>
    <row r="153" spans="1:34" x14ac:dyDescent="0.2">
      <c r="A153">
        <f t="shared" si="44"/>
        <v>13</v>
      </c>
      <c r="B153">
        <f t="shared" si="45"/>
        <v>48</v>
      </c>
      <c r="C153">
        <f t="shared" si="46"/>
        <v>34.285714285714285</v>
      </c>
      <c r="D153">
        <f t="shared" si="47"/>
        <v>25</v>
      </c>
      <c r="F153" s="18">
        <f t="shared" si="48"/>
        <v>13</v>
      </c>
      <c r="G153" s="18">
        <f t="shared" si="49"/>
        <v>60</v>
      </c>
      <c r="H153" s="18">
        <f t="shared" si="50"/>
        <v>40</v>
      </c>
      <c r="I153" s="18">
        <f t="shared" si="51"/>
        <v>24</v>
      </c>
      <c r="K153" s="18">
        <f t="shared" si="52"/>
        <v>13</v>
      </c>
      <c r="L153" s="18">
        <f t="shared" si="53"/>
        <v>66.666666666666657</v>
      </c>
      <c r="M153" s="18">
        <f t="shared" si="54"/>
        <v>40</v>
      </c>
      <c r="N153" s="18">
        <f t="shared" si="55"/>
        <v>28.571428571428569</v>
      </c>
      <c r="P153" s="18">
        <f t="shared" si="56"/>
        <v>13</v>
      </c>
      <c r="Q153" s="18">
        <f t="shared" si="57"/>
        <v>40</v>
      </c>
      <c r="R153" s="18">
        <f t="shared" si="58"/>
        <v>33.333333333333329</v>
      </c>
      <c r="S153" s="18">
        <f t="shared" si="59"/>
        <v>28.571428571428569</v>
      </c>
      <c r="U153" s="19">
        <f t="shared" si="60"/>
        <v>13</v>
      </c>
      <c r="V153" s="19">
        <f t="shared" si="61"/>
        <v>50</v>
      </c>
      <c r="W153" s="19">
        <f t="shared" si="62"/>
        <v>30</v>
      </c>
      <c r="X153" s="19">
        <f t="shared" si="63"/>
        <v>20</v>
      </c>
      <c r="Z153" s="19">
        <f t="shared" si="80"/>
        <v>13</v>
      </c>
      <c r="AA153" s="19">
        <f t="shared" si="75"/>
        <v>40</v>
      </c>
      <c r="AB153" s="19">
        <f t="shared" si="72"/>
        <v>34.285714285714285</v>
      </c>
      <c r="AC153" s="19">
        <f t="shared" si="81"/>
        <v>28.571428571428569</v>
      </c>
      <c r="AE153" s="19">
        <f t="shared" si="82"/>
        <v>13</v>
      </c>
      <c r="AF153" s="19">
        <f t="shared" si="83"/>
        <v>40</v>
      </c>
      <c r="AG153" s="19">
        <f t="shared" si="84"/>
        <v>28.571428571428569</v>
      </c>
      <c r="AH153" s="19">
        <f t="shared" si="85"/>
        <v>17.142857142857142</v>
      </c>
    </row>
    <row r="154" spans="1:34" x14ac:dyDescent="0.2">
      <c r="A154">
        <f t="shared" si="44"/>
        <v>14</v>
      </c>
      <c r="B154">
        <f t="shared" si="45"/>
        <v>52</v>
      </c>
      <c r="C154">
        <f t="shared" si="46"/>
        <v>37.142857142857146</v>
      </c>
      <c r="D154">
        <f t="shared" si="47"/>
        <v>27.083333333333336</v>
      </c>
      <c r="F154" s="18">
        <f t="shared" si="48"/>
        <v>14</v>
      </c>
      <c r="G154" s="18">
        <f t="shared" si="49"/>
        <v>65</v>
      </c>
      <c r="H154" s="18">
        <f t="shared" si="50"/>
        <v>43.333333333333336</v>
      </c>
      <c r="I154" s="18">
        <f t="shared" si="51"/>
        <v>26</v>
      </c>
      <c r="K154" s="18">
        <f t="shared" si="52"/>
        <v>14</v>
      </c>
      <c r="L154" s="18">
        <f t="shared" si="53"/>
        <v>72.222222222222214</v>
      </c>
      <c r="M154" s="18">
        <f t="shared" si="54"/>
        <v>43.333333333333336</v>
      </c>
      <c r="N154" s="18">
        <f t="shared" si="55"/>
        <v>30.952380952380953</v>
      </c>
      <c r="P154" s="18">
        <f t="shared" si="56"/>
        <v>14</v>
      </c>
      <c r="Q154" s="18">
        <f t="shared" si="57"/>
        <v>43.333333333333336</v>
      </c>
      <c r="R154" s="18">
        <f t="shared" si="58"/>
        <v>36.111111111111107</v>
      </c>
      <c r="S154" s="18">
        <f t="shared" si="59"/>
        <v>30.952380952380953</v>
      </c>
      <c r="U154" s="19">
        <f t="shared" si="60"/>
        <v>14</v>
      </c>
      <c r="V154" s="19">
        <f t="shared" si="61"/>
        <v>54.166666666666671</v>
      </c>
      <c r="W154" s="19">
        <f t="shared" si="62"/>
        <v>32.5</v>
      </c>
      <c r="X154" s="19">
        <f t="shared" si="63"/>
        <v>21.666666666666668</v>
      </c>
      <c r="Z154" s="19">
        <f t="shared" si="80"/>
        <v>14</v>
      </c>
      <c r="AA154" s="19">
        <f t="shared" si="75"/>
        <v>43.333333333333336</v>
      </c>
      <c r="AB154" s="19">
        <f t="shared" si="72"/>
        <v>37.142857142857146</v>
      </c>
      <c r="AC154" s="19">
        <f t="shared" si="81"/>
        <v>30.952380952380953</v>
      </c>
      <c r="AE154" s="19">
        <f t="shared" si="82"/>
        <v>14</v>
      </c>
      <c r="AF154" s="19">
        <f t="shared" si="83"/>
        <v>43.333333333333336</v>
      </c>
      <c r="AG154" s="19">
        <f t="shared" si="84"/>
        <v>30.952380952380953</v>
      </c>
      <c r="AH154" s="19">
        <f t="shared" si="85"/>
        <v>18.571428571428573</v>
      </c>
    </row>
    <row r="155" spans="1:34" x14ac:dyDescent="0.2">
      <c r="A155">
        <f t="shared" si="44"/>
        <v>15</v>
      </c>
      <c r="B155">
        <f t="shared" si="45"/>
        <v>56</v>
      </c>
      <c r="C155">
        <f t="shared" si="46"/>
        <v>40</v>
      </c>
      <c r="D155">
        <f t="shared" si="47"/>
        <v>29.166666666666668</v>
      </c>
      <c r="F155" s="18">
        <f t="shared" si="48"/>
        <v>15</v>
      </c>
      <c r="G155" s="18">
        <f t="shared" si="49"/>
        <v>70</v>
      </c>
      <c r="H155" s="18">
        <f t="shared" si="50"/>
        <v>46.666666666666671</v>
      </c>
      <c r="I155" s="18">
        <f t="shared" si="51"/>
        <v>28</v>
      </c>
      <c r="K155" s="18">
        <f t="shared" si="52"/>
        <v>15</v>
      </c>
      <c r="L155" s="18">
        <f t="shared" si="53"/>
        <v>77.777777777777771</v>
      </c>
      <c r="M155" s="18">
        <f t="shared" si="54"/>
        <v>46.666666666666671</v>
      </c>
      <c r="N155" s="18">
        <f t="shared" si="55"/>
        <v>33.333333333333336</v>
      </c>
      <c r="P155" s="18">
        <f t="shared" si="56"/>
        <v>15</v>
      </c>
      <c r="Q155" s="18">
        <f t="shared" si="57"/>
        <v>46.666666666666671</v>
      </c>
      <c r="R155" s="18">
        <f t="shared" si="58"/>
        <v>38.888888888888886</v>
      </c>
      <c r="S155" s="18">
        <f t="shared" si="59"/>
        <v>33.333333333333336</v>
      </c>
      <c r="U155" s="19">
        <f t="shared" si="60"/>
        <v>15</v>
      </c>
      <c r="V155" s="19">
        <f t="shared" si="61"/>
        <v>58.333333333333336</v>
      </c>
      <c r="W155" s="19">
        <f t="shared" si="62"/>
        <v>35</v>
      </c>
      <c r="X155" s="19">
        <f t="shared" si="63"/>
        <v>23.333333333333336</v>
      </c>
      <c r="Z155" s="19">
        <f t="shared" si="80"/>
        <v>15</v>
      </c>
      <c r="AA155" s="19">
        <f t="shared" si="75"/>
        <v>46.666666666666671</v>
      </c>
      <c r="AB155" s="19">
        <f t="shared" si="72"/>
        <v>40</v>
      </c>
      <c r="AC155" s="19">
        <f t="shared" si="81"/>
        <v>33.333333333333336</v>
      </c>
      <c r="AE155" s="19">
        <f t="shared" si="82"/>
        <v>15</v>
      </c>
      <c r="AF155" s="19">
        <f t="shared" si="83"/>
        <v>46.666666666666671</v>
      </c>
      <c r="AG155" s="19">
        <f t="shared" si="84"/>
        <v>33.333333333333336</v>
      </c>
      <c r="AH155" s="19">
        <f t="shared" si="85"/>
        <v>20</v>
      </c>
    </row>
    <row r="156" spans="1:34" x14ac:dyDescent="0.2">
      <c r="A156">
        <f t="shared" si="44"/>
        <v>16</v>
      </c>
      <c r="B156">
        <f t="shared" si="45"/>
        <v>60</v>
      </c>
      <c r="C156">
        <f t="shared" si="46"/>
        <v>42.857142857142861</v>
      </c>
      <c r="D156">
        <f t="shared" si="47"/>
        <v>31.250000000000004</v>
      </c>
      <c r="F156" s="18">
        <f t="shared" si="48"/>
        <v>16</v>
      </c>
      <c r="G156" s="18">
        <f t="shared" si="49"/>
        <v>75</v>
      </c>
      <c r="H156" s="18">
        <f t="shared" si="50"/>
        <v>50</v>
      </c>
      <c r="I156" s="18">
        <f t="shared" si="51"/>
        <v>30</v>
      </c>
      <c r="K156" s="18">
        <f t="shared" si="52"/>
        <v>16</v>
      </c>
      <c r="L156" s="18">
        <f t="shared" si="53"/>
        <v>83.333333333333329</v>
      </c>
      <c r="M156" s="18">
        <f t="shared" si="54"/>
        <v>50</v>
      </c>
      <c r="N156" s="18">
        <f t="shared" si="55"/>
        <v>35.714285714285715</v>
      </c>
      <c r="P156" s="18">
        <f t="shared" si="56"/>
        <v>16</v>
      </c>
      <c r="Q156" s="18">
        <f t="shared" si="57"/>
        <v>50</v>
      </c>
      <c r="R156" s="18">
        <f t="shared" si="58"/>
        <v>41.666666666666664</v>
      </c>
      <c r="S156" s="18">
        <f t="shared" si="59"/>
        <v>35.714285714285715</v>
      </c>
      <c r="U156" s="19">
        <f t="shared" si="60"/>
        <v>16</v>
      </c>
      <c r="V156" s="19">
        <f t="shared" si="61"/>
        <v>62.500000000000007</v>
      </c>
      <c r="W156" s="19">
        <f t="shared" si="62"/>
        <v>37.5</v>
      </c>
      <c r="X156" s="19">
        <f t="shared" si="63"/>
        <v>25</v>
      </c>
      <c r="Z156" s="19">
        <f t="shared" si="80"/>
        <v>16</v>
      </c>
      <c r="AA156" s="19">
        <f t="shared" si="75"/>
        <v>50</v>
      </c>
      <c r="AB156" s="19">
        <f t="shared" si="72"/>
        <v>42.857142857142861</v>
      </c>
      <c r="AC156" s="19">
        <f t="shared" si="81"/>
        <v>35.714285714285715</v>
      </c>
      <c r="AE156" s="19">
        <f t="shared" si="82"/>
        <v>16</v>
      </c>
      <c r="AF156" s="19">
        <f t="shared" si="83"/>
        <v>50</v>
      </c>
      <c r="AG156" s="19">
        <f t="shared" si="84"/>
        <v>35.714285714285715</v>
      </c>
      <c r="AH156" s="19">
        <f t="shared" si="85"/>
        <v>21.428571428571431</v>
      </c>
    </row>
    <row r="157" spans="1:34" x14ac:dyDescent="0.2">
      <c r="A157">
        <f t="shared" si="44"/>
        <v>17</v>
      </c>
      <c r="B157">
        <f t="shared" si="45"/>
        <v>64</v>
      </c>
      <c r="C157">
        <f t="shared" si="46"/>
        <v>45.714285714285715</v>
      </c>
      <c r="D157">
        <f t="shared" si="47"/>
        <v>33.333333333333336</v>
      </c>
      <c r="F157" s="18">
        <f t="shared" si="48"/>
        <v>17</v>
      </c>
      <c r="G157" s="18">
        <f t="shared" si="49"/>
        <v>80</v>
      </c>
      <c r="H157" s="18">
        <f t="shared" si="50"/>
        <v>53.333333333333336</v>
      </c>
      <c r="I157" s="18">
        <f t="shared" si="51"/>
        <v>32</v>
      </c>
      <c r="K157" s="18">
        <f t="shared" si="52"/>
        <v>17</v>
      </c>
      <c r="L157" s="18">
        <f t="shared" si="53"/>
        <v>88.888888888888886</v>
      </c>
      <c r="M157" s="18">
        <f t="shared" si="54"/>
        <v>53.333333333333336</v>
      </c>
      <c r="N157" s="18">
        <f t="shared" si="55"/>
        <v>38.095238095238095</v>
      </c>
      <c r="P157" s="18">
        <f t="shared" si="56"/>
        <v>17</v>
      </c>
      <c r="Q157" s="18">
        <f t="shared" si="57"/>
        <v>53.333333333333336</v>
      </c>
      <c r="R157" s="18">
        <f t="shared" si="58"/>
        <v>44.444444444444443</v>
      </c>
      <c r="S157" s="18">
        <f t="shared" si="59"/>
        <v>38.095238095238095</v>
      </c>
      <c r="U157" s="19">
        <f t="shared" si="60"/>
        <v>17</v>
      </c>
      <c r="V157" s="19">
        <f t="shared" si="61"/>
        <v>66.666666666666671</v>
      </c>
      <c r="W157" s="19">
        <f t="shared" si="62"/>
        <v>40</v>
      </c>
      <c r="X157" s="19">
        <f t="shared" si="63"/>
        <v>26.666666666666668</v>
      </c>
      <c r="Z157" s="19">
        <f t="shared" si="80"/>
        <v>17</v>
      </c>
      <c r="AA157" s="19">
        <f t="shared" si="75"/>
        <v>53.333333333333336</v>
      </c>
      <c r="AB157" s="19">
        <f t="shared" si="72"/>
        <v>45.714285714285715</v>
      </c>
      <c r="AC157" s="19">
        <f t="shared" si="81"/>
        <v>38.095238095238095</v>
      </c>
      <c r="AE157" s="19">
        <f t="shared" si="82"/>
        <v>17</v>
      </c>
      <c r="AF157" s="19">
        <f t="shared" si="83"/>
        <v>53.333333333333336</v>
      </c>
      <c r="AG157" s="19">
        <f t="shared" si="84"/>
        <v>38.095238095238095</v>
      </c>
      <c r="AH157" s="19">
        <f t="shared" si="85"/>
        <v>22.857142857142858</v>
      </c>
    </row>
    <row r="158" spans="1:34" x14ac:dyDescent="0.2">
      <c r="A158">
        <f t="shared" si="44"/>
        <v>18</v>
      </c>
      <c r="B158">
        <f t="shared" si="45"/>
        <v>68</v>
      </c>
      <c r="C158">
        <f t="shared" si="46"/>
        <v>48.571428571428569</v>
      </c>
      <c r="D158">
        <f t="shared" si="47"/>
        <v>35.416666666666671</v>
      </c>
      <c r="F158" s="18">
        <f t="shared" si="48"/>
        <v>18</v>
      </c>
      <c r="G158" s="18">
        <f t="shared" si="49"/>
        <v>85</v>
      </c>
      <c r="H158" s="18">
        <f t="shared" si="50"/>
        <v>56.666666666666671</v>
      </c>
      <c r="I158" s="18">
        <f t="shared" si="51"/>
        <v>34</v>
      </c>
      <c r="K158" s="18">
        <f t="shared" si="52"/>
        <v>18</v>
      </c>
      <c r="L158" s="18">
        <f t="shared" si="53"/>
        <v>94.444444444444443</v>
      </c>
      <c r="M158" s="18">
        <f t="shared" si="54"/>
        <v>56.666666666666671</v>
      </c>
      <c r="N158" s="18">
        <f t="shared" si="55"/>
        <v>40.476190476190474</v>
      </c>
      <c r="P158" s="18">
        <f t="shared" si="56"/>
        <v>18</v>
      </c>
      <c r="Q158" s="18">
        <f t="shared" si="57"/>
        <v>56.666666666666671</v>
      </c>
      <c r="R158" s="18">
        <f t="shared" si="58"/>
        <v>47.222222222222221</v>
      </c>
      <c r="S158" s="18">
        <f t="shared" si="59"/>
        <v>40.476190476190474</v>
      </c>
      <c r="U158" s="19">
        <f t="shared" si="60"/>
        <v>18</v>
      </c>
      <c r="V158" s="19">
        <f t="shared" si="61"/>
        <v>70.833333333333343</v>
      </c>
      <c r="W158" s="19">
        <f t="shared" si="62"/>
        <v>42.5</v>
      </c>
      <c r="X158" s="19">
        <f t="shared" si="63"/>
        <v>28.333333333333336</v>
      </c>
      <c r="Z158" s="19">
        <f t="shared" si="80"/>
        <v>18</v>
      </c>
      <c r="AA158" s="19">
        <f t="shared" si="75"/>
        <v>56.666666666666671</v>
      </c>
      <c r="AB158" s="19">
        <f t="shared" si="72"/>
        <v>48.571428571428569</v>
      </c>
      <c r="AC158" s="19">
        <f t="shared" si="81"/>
        <v>40.476190476190474</v>
      </c>
      <c r="AE158" s="19">
        <f t="shared" si="82"/>
        <v>18</v>
      </c>
      <c r="AF158" s="19">
        <f t="shared" si="83"/>
        <v>56.666666666666671</v>
      </c>
      <c r="AG158" s="19">
        <f t="shared" si="84"/>
        <v>40.476190476190474</v>
      </c>
      <c r="AH158" s="19">
        <f t="shared" si="85"/>
        <v>24.285714285714285</v>
      </c>
    </row>
    <row r="159" spans="1:34" x14ac:dyDescent="0.2">
      <c r="A159">
        <f t="shared" si="44"/>
        <v>19</v>
      </c>
      <c r="B159">
        <f t="shared" si="45"/>
        <v>72</v>
      </c>
      <c r="C159">
        <f t="shared" si="46"/>
        <v>51.428571428571431</v>
      </c>
      <c r="D159">
        <f t="shared" si="47"/>
        <v>37.5</v>
      </c>
      <c r="F159" s="18">
        <f t="shared" si="48"/>
        <v>19</v>
      </c>
      <c r="G159" s="18">
        <f t="shared" si="49"/>
        <v>90</v>
      </c>
      <c r="H159" s="18">
        <f t="shared" si="50"/>
        <v>60</v>
      </c>
      <c r="I159" s="18">
        <f t="shared" si="51"/>
        <v>36</v>
      </c>
      <c r="K159" s="18">
        <f t="shared" si="52"/>
        <v>19</v>
      </c>
      <c r="L159" s="18"/>
      <c r="M159" s="18">
        <f t="shared" si="54"/>
        <v>60</v>
      </c>
      <c r="N159" s="18">
        <f t="shared" si="55"/>
        <v>42.857142857142854</v>
      </c>
      <c r="P159" s="18">
        <f t="shared" si="56"/>
        <v>19</v>
      </c>
      <c r="Q159" s="18">
        <f t="shared" si="57"/>
        <v>60</v>
      </c>
      <c r="R159" s="18">
        <f t="shared" si="58"/>
        <v>50</v>
      </c>
      <c r="S159" s="18">
        <f t="shared" si="59"/>
        <v>42.857142857142854</v>
      </c>
      <c r="U159" s="19">
        <f t="shared" si="60"/>
        <v>19</v>
      </c>
      <c r="V159" s="19">
        <f t="shared" si="61"/>
        <v>75</v>
      </c>
      <c r="W159" s="19">
        <f t="shared" si="62"/>
        <v>45</v>
      </c>
      <c r="X159" s="19">
        <f t="shared" si="63"/>
        <v>30</v>
      </c>
      <c r="Z159" s="19">
        <f t="shared" si="80"/>
        <v>19</v>
      </c>
      <c r="AA159" s="19">
        <f t="shared" si="75"/>
        <v>60</v>
      </c>
      <c r="AB159" s="19">
        <f t="shared" si="72"/>
        <v>51.428571428571431</v>
      </c>
      <c r="AC159" s="19">
        <f t="shared" si="81"/>
        <v>42.857142857142854</v>
      </c>
      <c r="AE159" s="19">
        <f t="shared" si="82"/>
        <v>19</v>
      </c>
      <c r="AF159" s="19">
        <f t="shared" si="83"/>
        <v>60</v>
      </c>
      <c r="AG159" s="19">
        <f t="shared" si="84"/>
        <v>42.857142857142854</v>
      </c>
      <c r="AH159" s="19">
        <f t="shared" si="85"/>
        <v>25.714285714285715</v>
      </c>
    </row>
    <row r="160" spans="1:34" x14ac:dyDescent="0.2">
      <c r="A160">
        <f t="shared" si="44"/>
        <v>20</v>
      </c>
      <c r="B160">
        <f t="shared" si="45"/>
        <v>76</v>
      </c>
      <c r="C160">
        <f t="shared" si="46"/>
        <v>54.285714285714285</v>
      </c>
      <c r="D160">
        <f t="shared" si="47"/>
        <v>39.583333333333336</v>
      </c>
      <c r="F160" s="18">
        <f t="shared" si="48"/>
        <v>20</v>
      </c>
      <c r="G160" s="18">
        <f t="shared" si="49"/>
        <v>95</v>
      </c>
      <c r="H160" s="18">
        <f t="shared" si="50"/>
        <v>63.333333333333336</v>
      </c>
      <c r="I160" s="18">
        <f t="shared" si="51"/>
        <v>38</v>
      </c>
      <c r="K160" s="18">
        <f t="shared" si="52"/>
        <v>20</v>
      </c>
      <c r="L160" s="18"/>
      <c r="M160" s="18">
        <f t="shared" si="54"/>
        <v>63.333333333333336</v>
      </c>
      <c r="N160" s="18">
        <f t="shared" si="55"/>
        <v>45.238095238095241</v>
      </c>
      <c r="P160" s="18">
        <f t="shared" si="56"/>
        <v>20</v>
      </c>
      <c r="Q160" s="18">
        <f t="shared" si="57"/>
        <v>63.333333333333336</v>
      </c>
      <c r="R160" s="18">
        <f t="shared" si="58"/>
        <v>52.777777777777779</v>
      </c>
      <c r="S160" s="18">
        <f t="shared" si="59"/>
        <v>45.238095238095241</v>
      </c>
      <c r="U160" s="19">
        <f t="shared" si="60"/>
        <v>20</v>
      </c>
      <c r="V160" s="19">
        <f t="shared" si="61"/>
        <v>79.166666666666671</v>
      </c>
      <c r="W160" s="19">
        <f t="shared" si="62"/>
        <v>47.5</v>
      </c>
      <c r="X160" s="19">
        <f t="shared" si="63"/>
        <v>31.666666666666668</v>
      </c>
      <c r="Z160" s="19">
        <f t="shared" si="80"/>
        <v>20</v>
      </c>
      <c r="AA160" s="19">
        <f t="shared" si="75"/>
        <v>63.333333333333336</v>
      </c>
      <c r="AB160" s="19">
        <f t="shared" si="72"/>
        <v>54.285714285714285</v>
      </c>
      <c r="AC160" s="19">
        <f t="shared" si="81"/>
        <v>45.238095238095241</v>
      </c>
      <c r="AE160" s="19">
        <f t="shared" si="82"/>
        <v>20</v>
      </c>
      <c r="AF160" s="19">
        <f t="shared" si="83"/>
        <v>63.333333333333336</v>
      </c>
      <c r="AG160" s="19">
        <f t="shared" si="84"/>
        <v>45.238095238095241</v>
      </c>
      <c r="AH160" s="19">
        <f t="shared" si="85"/>
        <v>27.142857142857142</v>
      </c>
    </row>
    <row r="161" spans="1:34" x14ac:dyDescent="0.2">
      <c r="A161">
        <f t="shared" si="44"/>
        <v>21</v>
      </c>
      <c r="B161">
        <f t="shared" si="45"/>
        <v>80</v>
      </c>
      <c r="C161">
        <f t="shared" si="46"/>
        <v>57.142857142857146</v>
      </c>
      <c r="D161">
        <f t="shared" si="47"/>
        <v>41.666666666666671</v>
      </c>
      <c r="F161" s="18">
        <f t="shared" si="48"/>
        <v>21</v>
      </c>
      <c r="G161" s="18"/>
      <c r="H161" s="18">
        <f t="shared" si="50"/>
        <v>66.666666666666671</v>
      </c>
      <c r="I161" s="18">
        <f t="shared" si="51"/>
        <v>40</v>
      </c>
      <c r="K161" s="18">
        <f t="shared" si="52"/>
        <v>21</v>
      </c>
      <c r="L161" s="18"/>
      <c r="M161" s="18">
        <f t="shared" si="54"/>
        <v>66.666666666666671</v>
      </c>
      <c r="N161" s="18">
        <f t="shared" si="55"/>
        <v>47.61904761904762</v>
      </c>
      <c r="P161" s="18">
        <f t="shared" si="56"/>
        <v>21</v>
      </c>
      <c r="Q161" s="18">
        <f t="shared" si="57"/>
        <v>66.666666666666671</v>
      </c>
      <c r="R161" s="18">
        <f t="shared" si="58"/>
        <v>55.555555555555557</v>
      </c>
      <c r="S161" s="18">
        <f t="shared" si="59"/>
        <v>47.61904761904762</v>
      </c>
      <c r="U161" s="19">
        <f t="shared" si="60"/>
        <v>21</v>
      </c>
      <c r="V161" s="19">
        <f t="shared" si="61"/>
        <v>83.333333333333343</v>
      </c>
      <c r="W161" s="19">
        <f t="shared" si="62"/>
        <v>50</v>
      </c>
      <c r="X161" s="19">
        <f t="shared" si="63"/>
        <v>33.333333333333336</v>
      </c>
      <c r="Z161" s="19">
        <f t="shared" si="80"/>
        <v>21</v>
      </c>
      <c r="AA161" s="19">
        <f t="shared" si="75"/>
        <v>66.666666666666671</v>
      </c>
      <c r="AB161" s="19">
        <f t="shared" si="72"/>
        <v>57.142857142857146</v>
      </c>
      <c r="AC161" s="19">
        <f t="shared" si="81"/>
        <v>47.61904761904762</v>
      </c>
      <c r="AE161" s="19">
        <f t="shared" si="82"/>
        <v>21</v>
      </c>
      <c r="AF161" s="19">
        <f t="shared" si="83"/>
        <v>66.666666666666671</v>
      </c>
      <c r="AG161" s="19">
        <f t="shared" si="84"/>
        <v>47.61904761904762</v>
      </c>
      <c r="AH161" s="19">
        <f t="shared" si="85"/>
        <v>28.571428571428573</v>
      </c>
    </row>
    <row r="162" spans="1:34" x14ac:dyDescent="0.2">
      <c r="A162">
        <f t="shared" si="44"/>
        <v>22</v>
      </c>
      <c r="B162">
        <f t="shared" si="45"/>
        <v>84</v>
      </c>
      <c r="C162">
        <f t="shared" si="46"/>
        <v>60</v>
      </c>
      <c r="D162">
        <f t="shared" si="47"/>
        <v>43.75</v>
      </c>
      <c r="F162" s="18">
        <f t="shared" si="48"/>
        <v>22</v>
      </c>
      <c r="G162" s="18"/>
      <c r="H162" s="18">
        <f t="shared" si="50"/>
        <v>70</v>
      </c>
      <c r="I162" s="18">
        <f t="shared" si="51"/>
        <v>42</v>
      </c>
      <c r="K162" s="18">
        <f t="shared" si="52"/>
        <v>22</v>
      </c>
      <c r="L162" s="18"/>
      <c r="M162" s="18">
        <f t="shared" si="54"/>
        <v>70</v>
      </c>
      <c r="N162" s="18">
        <f t="shared" si="55"/>
        <v>50</v>
      </c>
      <c r="P162" s="18">
        <f t="shared" si="56"/>
        <v>22</v>
      </c>
      <c r="Q162" s="18">
        <f t="shared" si="57"/>
        <v>70</v>
      </c>
      <c r="R162" s="18">
        <f t="shared" si="58"/>
        <v>58.333333333333329</v>
      </c>
      <c r="S162" s="18">
        <f t="shared" si="59"/>
        <v>50</v>
      </c>
      <c r="U162" s="19">
        <f t="shared" si="60"/>
        <v>22</v>
      </c>
      <c r="V162" s="19">
        <f t="shared" si="61"/>
        <v>87.5</v>
      </c>
      <c r="W162" s="19">
        <f t="shared" si="62"/>
        <v>52.5</v>
      </c>
      <c r="X162" s="19">
        <f t="shared" si="63"/>
        <v>35</v>
      </c>
      <c r="Z162" s="19">
        <f t="shared" si="80"/>
        <v>22</v>
      </c>
      <c r="AA162" s="19">
        <f t="shared" si="75"/>
        <v>70</v>
      </c>
      <c r="AB162" s="19">
        <f t="shared" si="72"/>
        <v>60</v>
      </c>
      <c r="AC162" s="19">
        <f t="shared" si="81"/>
        <v>50</v>
      </c>
      <c r="AE162" s="19">
        <f t="shared" si="82"/>
        <v>22</v>
      </c>
      <c r="AF162" s="19">
        <f t="shared" si="83"/>
        <v>70</v>
      </c>
      <c r="AG162" s="19">
        <f t="shared" si="84"/>
        <v>50</v>
      </c>
      <c r="AH162" s="19">
        <f t="shared" si="85"/>
        <v>30</v>
      </c>
    </row>
    <row r="163" spans="1:34" x14ac:dyDescent="0.2">
      <c r="A163">
        <f t="shared" si="44"/>
        <v>23</v>
      </c>
      <c r="B163">
        <f t="shared" si="45"/>
        <v>88</v>
      </c>
      <c r="C163">
        <f t="shared" si="46"/>
        <v>62.857142857142861</v>
      </c>
      <c r="D163">
        <f t="shared" si="47"/>
        <v>45.833333333333336</v>
      </c>
      <c r="F163" s="18">
        <f t="shared" si="48"/>
        <v>23</v>
      </c>
      <c r="G163" s="18"/>
      <c r="H163" s="18">
        <f t="shared" si="50"/>
        <v>73.333333333333343</v>
      </c>
      <c r="I163" s="18">
        <f t="shared" si="51"/>
        <v>44</v>
      </c>
      <c r="K163" s="18">
        <f t="shared" si="52"/>
        <v>23</v>
      </c>
      <c r="L163" s="18"/>
      <c r="M163" s="18">
        <f t="shared" si="54"/>
        <v>73.333333333333343</v>
      </c>
      <c r="N163" s="18">
        <f t="shared" si="55"/>
        <v>52.38095238095238</v>
      </c>
      <c r="P163" s="18">
        <f t="shared" si="56"/>
        <v>23</v>
      </c>
      <c r="Q163" s="18">
        <f t="shared" si="57"/>
        <v>73.333333333333343</v>
      </c>
      <c r="R163" s="18">
        <f t="shared" si="58"/>
        <v>61.111111111111107</v>
      </c>
      <c r="S163" s="18">
        <f t="shared" si="59"/>
        <v>52.38095238095238</v>
      </c>
      <c r="U163" s="19">
        <f t="shared" si="60"/>
        <v>23</v>
      </c>
      <c r="V163" s="19">
        <f t="shared" si="61"/>
        <v>91.666666666666671</v>
      </c>
      <c r="W163" s="19">
        <f t="shared" si="62"/>
        <v>55</v>
      </c>
      <c r="X163" s="19">
        <f t="shared" si="63"/>
        <v>36.666666666666671</v>
      </c>
      <c r="Z163" s="19">
        <f t="shared" si="80"/>
        <v>23</v>
      </c>
      <c r="AA163" s="19">
        <f t="shared" si="75"/>
        <v>73.333333333333343</v>
      </c>
      <c r="AB163" s="19">
        <f t="shared" si="72"/>
        <v>62.857142857142861</v>
      </c>
      <c r="AC163" s="19">
        <f t="shared" si="81"/>
        <v>52.38095238095238</v>
      </c>
      <c r="AE163" s="19">
        <f t="shared" si="82"/>
        <v>23</v>
      </c>
      <c r="AF163" s="19">
        <f t="shared" si="83"/>
        <v>73.333333333333343</v>
      </c>
      <c r="AG163" s="19">
        <f t="shared" si="84"/>
        <v>52.38095238095238</v>
      </c>
      <c r="AH163" s="19">
        <f t="shared" si="85"/>
        <v>31.428571428571431</v>
      </c>
    </row>
    <row r="164" spans="1:34" x14ac:dyDescent="0.2">
      <c r="A164">
        <f t="shared" si="44"/>
        <v>24</v>
      </c>
      <c r="B164">
        <f t="shared" si="45"/>
        <v>92</v>
      </c>
      <c r="C164">
        <f t="shared" si="46"/>
        <v>65.714285714285722</v>
      </c>
      <c r="D164">
        <f t="shared" si="47"/>
        <v>47.916666666666671</v>
      </c>
      <c r="F164" s="18">
        <f t="shared" si="48"/>
        <v>24</v>
      </c>
      <c r="G164" s="18"/>
      <c r="H164" s="18">
        <f t="shared" si="50"/>
        <v>76.666666666666671</v>
      </c>
      <c r="I164" s="18">
        <f t="shared" si="51"/>
        <v>46</v>
      </c>
      <c r="K164" s="18">
        <f t="shared" si="52"/>
        <v>24</v>
      </c>
      <c r="L164" s="18"/>
      <c r="M164" s="18">
        <f t="shared" si="54"/>
        <v>76.666666666666671</v>
      </c>
      <c r="N164" s="18">
        <f t="shared" si="55"/>
        <v>54.761904761904759</v>
      </c>
      <c r="P164" s="18">
        <f t="shared" si="56"/>
        <v>24</v>
      </c>
      <c r="Q164" s="18">
        <f t="shared" si="57"/>
        <v>76.666666666666671</v>
      </c>
      <c r="R164" s="18">
        <f t="shared" si="58"/>
        <v>63.888888888888886</v>
      </c>
      <c r="S164" s="18">
        <f t="shared" si="59"/>
        <v>54.761904761904759</v>
      </c>
      <c r="U164" s="19">
        <f t="shared" si="60"/>
        <v>24</v>
      </c>
      <c r="V164" s="19">
        <f t="shared" si="61"/>
        <v>95.833333333333343</v>
      </c>
      <c r="W164" s="19">
        <f t="shared" si="62"/>
        <v>57.5</v>
      </c>
      <c r="X164" s="19">
        <f t="shared" si="63"/>
        <v>38.333333333333336</v>
      </c>
      <c r="Z164" s="19">
        <f t="shared" si="80"/>
        <v>24</v>
      </c>
      <c r="AA164" s="19">
        <f t="shared" si="75"/>
        <v>76.666666666666671</v>
      </c>
      <c r="AB164" s="19">
        <f t="shared" si="72"/>
        <v>65.714285714285722</v>
      </c>
      <c r="AC164" s="19">
        <f t="shared" si="81"/>
        <v>54.761904761904759</v>
      </c>
      <c r="AE164" s="19">
        <f t="shared" si="82"/>
        <v>24</v>
      </c>
      <c r="AF164" s="19">
        <f t="shared" si="83"/>
        <v>76.666666666666671</v>
      </c>
      <c r="AG164" s="19">
        <f t="shared" si="84"/>
        <v>54.761904761904759</v>
      </c>
      <c r="AH164" s="19">
        <f t="shared" si="85"/>
        <v>32.857142857142861</v>
      </c>
    </row>
    <row r="165" spans="1:34" x14ac:dyDescent="0.2">
      <c r="A165">
        <f t="shared" si="44"/>
        <v>25</v>
      </c>
      <c r="B165">
        <f t="shared" si="45"/>
        <v>96</v>
      </c>
      <c r="C165">
        <f t="shared" si="46"/>
        <v>68.571428571428569</v>
      </c>
      <c r="D165">
        <f t="shared" si="47"/>
        <v>50</v>
      </c>
      <c r="F165" s="18">
        <f t="shared" si="48"/>
        <v>25</v>
      </c>
      <c r="G165" s="18"/>
      <c r="H165" s="18">
        <f t="shared" si="50"/>
        <v>80</v>
      </c>
      <c r="I165" s="18">
        <f t="shared" si="51"/>
        <v>48</v>
      </c>
      <c r="K165" s="18">
        <f t="shared" si="52"/>
        <v>25</v>
      </c>
      <c r="L165" s="18"/>
      <c r="M165" s="18">
        <f t="shared" si="54"/>
        <v>80</v>
      </c>
      <c r="N165" s="18">
        <f t="shared" si="55"/>
        <v>57.142857142857139</v>
      </c>
      <c r="P165" s="18">
        <f t="shared" si="56"/>
        <v>25</v>
      </c>
      <c r="Q165" s="18">
        <f t="shared" si="57"/>
        <v>80</v>
      </c>
      <c r="R165" s="18">
        <f t="shared" si="58"/>
        <v>66.666666666666657</v>
      </c>
      <c r="S165" s="18">
        <f t="shared" si="59"/>
        <v>57.142857142857139</v>
      </c>
      <c r="U165" s="19">
        <f t="shared" si="60"/>
        <v>25</v>
      </c>
      <c r="V165" s="19"/>
      <c r="W165" s="19">
        <f t="shared" si="62"/>
        <v>60</v>
      </c>
      <c r="X165" s="19">
        <f t="shared" si="63"/>
        <v>40</v>
      </c>
      <c r="Z165" s="19">
        <f t="shared" si="80"/>
        <v>25</v>
      </c>
      <c r="AA165" s="19">
        <f t="shared" si="75"/>
        <v>80</v>
      </c>
      <c r="AB165" s="19">
        <f t="shared" si="72"/>
        <v>68.571428571428569</v>
      </c>
      <c r="AC165" s="19">
        <f t="shared" si="81"/>
        <v>57.142857142857139</v>
      </c>
      <c r="AE165" s="19">
        <f t="shared" si="82"/>
        <v>25</v>
      </c>
      <c r="AF165" s="19">
        <f t="shared" si="83"/>
        <v>80</v>
      </c>
      <c r="AG165" s="19">
        <f t="shared" si="84"/>
        <v>57.142857142857139</v>
      </c>
      <c r="AH165" s="19">
        <f t="shared" si="85"/>
        <v>34.285714285714285</v>
      </c>
    </row>
    <row r="166" spans="1:34" x14ac:dyDescent="0.2">
      <c r="A166">
        <f t="shared" si="44"/>
        <v>26</v>
      </c>
      <c r="C166">
        <f t="shared" ref="C166:C175" si="86">100/35*A165</f>
        <v>71.428571428571431</v>
      </c>
      <c r="D166">
        <f t="shared" ref="D166:D188" si="87">100/48*A165</f>
        <v>52.083333333333336</v>
      </c>
      <c r="F166" s="18">
        <f t="shared" si="48"/>
        <v>26</v>
      </c>
      <c r="G166" s="18"/>
      <c r="H166" s="18">
        <f t="shared" si="50"/>
        <v>83.333333333333343</v>
      </c>
      <c r="I166" s="18">
        <f t="shared" si="51"/>
        <v>50</v>
      </c>
      <c r="K166" s="18">
        <f t="shared" si="52"/>
        <v>26</v>
      </c>
      <c r="L166" s="18"/>
      <c r="M166" s="18">
        <f t="shared" si="54"/>
        <v>83.333333333333343</v>
      </c>
      <c r="N166" s="18">
        <f t="shared" si="55"/>
        <v>59.523809523809526</v>
      </c>
      <c r="P166" s="18">
        <f t="shared" si="56"/>
        <v>26</v>
      </c>
      <c r="Q166" s="18">
        <f t="shared" si="57"/>
        <v>83.333333333333343</v>
      </c>
      <c r="R166" s="18">
        <f t="shared" si="58"/>
        <v>69.444444444444443</v>
      </c>
      <c r="S166" s="18">
        <f t="shared" si="59"/>
        <v>59.523809523809526</v>
      </c>
      <c r="U166" s="19">
        <f t="shared" si="60"/>
        <v>26</v>
      </c>
      <c r="V166" s="19"/>
      <c r="W166" s="19">
        <f t="shared" si="62"/>
        <v>62.5</v>
      </c>
      <c r="X166" s="19">
        <f t="shared" si="63"/>
        <v>41.666666666666671</v>
      </c>
      <c r="Z166" s="19">
        <f t="shared" si="80"/>
        <v>26</v>
      </c>
      <c r="AA166" s="19">
        <f t="shared" si="75"/>
        <v>83.333333333333343</v>
      </c>
      <c r="AB166" s="19">
        <f t="shared" si="72"/>
        <v>71.428571428571431</v>
      </c>
      <c r="AC166" s="19">
        <f t="shared" si="81"/>
        <v>59.523809523809526</v>
      </c>
      <c r="AE166" s="19">
        <f t="shared" si="82"/>
        <v>26</v>
      </c>
      <c r="AF166" s="19">
        <f t="shared" si="83"/>
        <v>83.333333333333343</v>
      </c>
      <c r="AG166" s="19">
        <f t="shared" si="84"/>
        <v>59.523809523809526</v>
      </c>
      <c r="AH166" s="19">
        <f t="shared" si="85"/>
        <v>35.714285714285715</v>
      </c>
    </row>
    <row r="167" spans="1:34" x14ac:dyDescent="0.2">
      <c r="A167">
        <f t="shared" si="44"/>
        <v>27</v>
      </c>
      <c r="C167">
        <f t="shared" si="86"/>
        <v>74.285714285714292</v>
      </c>
      <c r="D167">
        <f t="shared" si="87"/>
        <v>54.166666666666671</v>
      </c>
      <c r="F167" s="18">
        <f t="shared" si="48"/>
        <v>27</v>
      </c>
      <c r="G167" s="18"/>
      <c r="H167" s="18">
        <f t="shared" si="50"/>
        <v>86.666666666666671</v>
      </c>
      <c r="I167" s="18">
        <f t="shared" si="51"/>
        <v>52</v>
      </c>
      <c r="K167" s="18">
        <f t="shared" si="52"/>
        <v>27</v>
      </c>
      <c r="L167" s="18"/>
      <c r="M167" s="18">
        <f t="shared" si="54"/>
        <v>86.666666666666671</v>
      </c>
      <c r="N167" s="18">
        <f t="shared" si="55"/>
        <v>61.904761904761905</v>
      </c>
      <c r="P167" s="18">
        <f t="shared" si="56"/>
        <v>27</v>
      </c>
      <c r="Q167" s="18">
        <f t="shared" si="57"/>
        <v>86.666666666666671</v>
      </c>
      <c r="R167" s="18">
        <f t="shared" si="58"/>
        <v>72.222222222222214</v>
      </c>
      <c r="S167" s="18">
        <f t="shared" si="59"/>
        <v>61.904761904761905</v>
      </c>
      <c r="U167" s="19">
        <f t="shared" si="60"/>
        <v>27</v>
      </c>
      <c r="V167" s="19"/>
      <c r="W167" s="19">
        <f t="shared" si="62"/>
        <v>65</v>
      </c>
      <c r="X167" s="19">
        <f t="shared" si="63"/>
        <v>43.333333333333336</v>
      </c>
      <c r="Z167" s="19">
        <f t="shared" si="80"/>
        <v>27</v>
      </c>
      <c r="AA167" s="19">
        <f t="shared" si="75"/>
        <v>86.666666666666671</v>
      </c>
      <c r="AB167" s="19">
        <f t="shared" si="72"/>
        <v>74.285714285714292</v>
      </c>
      <c r="AC167" s="19">
        <f t="shared" si="81"/>
        <v>61.904761904761905</v>
      </c>
      <c r="AE167" s="19">
        <f t="shared" si="82"/>
        <v>27</v>
      </c>
      <c r="AF167" s="19">
        <f t="shared" si="83"/>
        <v>86.666666666666671</v>
      </c>
      <c r="AG167" s="19">
        <f t="shared" si="84"/>
        <v>61.904761904761905</v>
      </c>
      <c r="AH167" s="19">
        <f t="shared" si="85"/>
        <v>37.142857142857146</v>
      </c>
    </row>
    <row r="168" spans="1:34" x14ac:dyDescent="0.2">
      <c r="A168">
        <f t="shared" si="44"/>
        <v>28</v>
      </c>
      <c r="C168">
        <f t="shared" si="86"/>
        <v>77.142857142857139</v>
      </c>
      <c r="D168">
        <f t="shared" si="87"/>
        <v>56.250000000000007</v>
      </c>
      <c r="F168" s="18">
        <f t="shared" si="48"/>
        <v>28</v>
      </c>
      <c r="G168" s="18"/>
      <c r="H168" s="18">
        <f t="shared" si="50"/>
        <v>90</v>
      </c>
      <c r="I168" s="18">
        <f t="shared" si="51"/>
        <v>54</v>
      </c>
      <c r="K168" s="18">
        <f t="shared" si="52"/>
        <v>28</v>
      </c>
      <c r="L168" s="18"/>
      <c r="M168" s="18">
        <f t="shared" si="54"/>
        <v>90</v>
      </c>
      <c r="N168" s="18">
        <f t="shared" si="55"/>
        <v>64.285714285714292</v>
      </c>
      <c r="P168" s="18">
        <f t="shared" si="56"/>
        <v>28</v>
      </c>
      <c r="Q168" s="18">
        <f t="shared" si="57"/>
        <v>90</v>
      </c>
      <c r="R168" s="18">
        <f t="shared" si="58"/>
        <v>75</v>
      </c>
      <c r="S168" s="18">
        <f t="shared" si="59"/>
        <v>64.285714285714292</v>
      </c>
      <c r="U168" s="19">
        <f t="shared" si="60"/>
        <v>28</v>
      </c>
      <c r="V168" s="19"/>
      <c r="W168" s="19">
        <f t="shared" si="62"/>
        <v>67.5</v>
      </c>
      <c r="X168" s="19">
        <f t="shared" si="63"/>
        <v>45</v>
      </c>
      <c r="Z168" s="19">
        <f t="shared" si="80"/>
        <v>28</v>
      </c>
      <c r="AA168" s="19">
        <f t="shared" si="75"/>
        <v>90</v>
      </c>
      <c r="AB168" s="19">
        <f t="shared" si="72"/>
        <v>77.142857142857139</v>
      </c>
      <c r="AC168" s="19">
        <f t="shared" si="81"/>
        <v>64.285714285714292</v>
      </c>
      <c r="AE168" s="19">
        <f t="shared" si="82"/>
        <v>28</v>
      </c>
      <c r="AF168" s="19">
        <f t="shared" si="83"/>
        <v>90</v>
      </c>
      <c r="AG168" s="19">
        <f t="shared" si="84"/>
        <v>64.285714285714292</v>
      </c>
      <c r="AH168" s="19">
        <f t="shared" si="85"/>
        <v>38.571428571428569</v>
      </c>
    </row>
    <row r="169" spans="1:34" x14ac:dyDescent="0.2">
      <c r="A169">
        <f t="shared" si="44"/>
        <v>29</v>
      </c>
      <c r="C169">
        <f t="shared" si="86"/>
        <v>80</v>
      </c>
      <c r="D169">
        <f t="shared" si="87"/>
        <v>58.333333333333336</v>
      </c>
      <c r="F169" s="18">
        <f t="shared" si="48"/>
        <v>29</v>
      </c>
      <c r="G169" s="18"/>
      <c r="H169" s="18">
        <f t="shared" si="50"/>
        <v>93.333333333333343</v>
      </c>
      <c r="I169" s="18">
        <f t="shared" si="51"/>
        <v>56</v>
      </c>
      <c r="K169" s="18">
        <f t="shared" si="52"/>
        <v>29</v>
      </c>
      <c r="L169" s="18"/>
      <c r="M169" s="18">
        <f t="shared" si="54"/>
        <v>93.333333333333343</v>
      </c>
      <c r="N169" s="18">
        <f t="shared" si="55"/>
        <v>66.666666666666671</v>
      </c>
      <c r="P169" s="18">
        <f t="shared" si="56"/>
        <v>29</v>
      </c>
      <c r="Q169" s="18">
        <f t="shared" si="57"/>
        <v>93.333333333333343</v>
      </c>
      <c r="R169" s="18">
        <f t="shared" si="58"/>
        <v>77.777777777777771</v>
      </c>
      <c r="S169" s="18">
        <f t="shared" si="59"/>
        <v>66.666666666666671</v>
      </c>
      <c r="U169" s="19">
        <f t="shared" si="60"/>
        <v>29</v>
      </c>
      <c r="V169" s="19"/>
      <c r="W169" s="19">
        <f t="shared" si="62"/>
        <v>70</v>
      </c>
      <c r="X169" s="19">
        <f t="shared" si="63"/>
        <v>46.666666666666671</v>
      </c>
      <c r="Z169" s="19">
        <f t="shared" si="80"/>
        <v>29</v>
      </c>
      <c r="AA169" s="19">
        <f t="shared" si="75"/>
        <v>93.333333333333343</v>
      </c>
      <c r="AB169" s="19">
        <f t="shared" si="72"/>
        <v>80</v>
      </c>
      <c r="AC169" s="19">
        <f t="shared" si="81"/>
        <v>66.666666666666671</v>
      </c>
      <c r="AE169" s="19">
        <f t="shared" si="82"/>
        <v>29</v>
      </c>
      <c r="AF169" s="19">
        <f t="shared" si="83"/>
        <v>93.333333333333343</v>
      </c>
      <c r="AG169" s="19">
        <f t="shared" si="84"/>
        <v>66.666666666666671</v>
      </c>
      <c r="AH169" s="19">
        <f t="shared" si="85"/>
        <v>40</v>
      </c>
    </row>
    <row r="170" spans="1:34" x14ac:dyDescent="0.2">
      <c r="A170">
        <f t="shared" si="44"/>
        <v>30</v>
      </c>
      <c r="C170">
        <f t="shared" si="86"/>
        <v>82.857142857142861</v>
      </c>
      <c r="D170">
        <f t="shared" si="87"/>
        <v>60.416666666666671</v>
      </c>
      <c r="F170" s="18">
        <f t="shared" si="48"/>
        <v>30</v>
      </c>
      <c r="G170" s="18"/>
      <c r="H170" s="18">
        <f t="shared" si="50"/>
        <v>96.666666666666671</v>
      </c>
      <c r="I170" s="18">
        <f t="shared" si="51"/>
        <v>58</v>
      </c>
      <c r="K170" s="18">
        <f t="shared" si="52"/>
        <v>30</v>
      </c>
      <c r="L170" s="18"/>
      <c r="M170" s="18">
        <f t="shared" si="54"/>
        <v>96.666666666666671</v>
      </c>
      <c r="N170" s="18">
        <f t="shared" si="55"/>
        <v>69.047619047619051</v>
      </c>
      <c r="P170" s="18">
        <f t="shared" si="56"/>
        <v>30</v>
      </c>
      <c r="Q170" s="18">
        <f t="shared" si="57"/>
        <v>96.666666666666671</v>
      </c>
      <c r="R170" s="18">
        <f t="shared" si="58"/>
        <v>80.555555555555557</v>
      </c>
      <c r="S170" s="18">
        <f t="shared" si="59"/>
        <v>69.047619047619051</v>
      </c>
      <c r="U170" s="19">
        <f t="shared" si="60"/>
        <v>30</v>
      </c>
      <c r="V170" s="19"/>
      <c r="W170" s="19">
        <f t="shared" si="62"/>
        <v>72.5</v>
      </c>
      <c r="X170" s="19">
        <f t="shared" si="63"/>
        <v>48.333333333333336</v>
      </c>
      <c r="Z170" s="19">
        <f t="shared" si="80"/>
        <v>30</v>
      </c>
      <c r="AA170" s="19">
        <f t="shared" si="75"/>
        <v>96.666666666666671</v>
      </c>
      <c r="AB170" s="19">
        <f t="shared" si="72"/>
        <v>82.857142857142861</v>
      </c>
      <c r="AC170" s="19">
        <f t="shared" si="81"/>
        <v>69.047619047619051</v>
      </c>
      <c r="AE170" s="19">
        <f t="shared" si="82"/>
        <v>30</v>
      </c>
      <c r="AF170" s="19">
        <f t="shared" si="83"/>
        <v>96.666666666666671</v>
      </c>
      <c r="AG170" s="19">
        <f t="shared" si="84"/>
        <v>69.047619047619051</v>
      </c>
      <c r="AH170" s="19">
        <f t="shared" si="85"/>
        <v>41.428571428571431</v>
      </c>
    </row>
    <row r="171" spans="1:34" x14ac:dyDescent="0.2">
      <c r="A171">
        <f t="shared" si="44"/>
        <v>31</v>
      </c>
      <c r="C171">
        <f t="shared" si="86"/>
        <v>85.714285714285722</v>
      </c>
      <c r="D171">
        <f t="shared" si="87"/>
        <v>62.500000000000007</v>
      </c>
      <c r="F171" s="18">
        <f t="shared" si="48"/>
        <v>31</v>
      </c>
      <c r="G171" s="18"/>
      <c r="H171" s="18">
        <f t="shared" si="50"/>
        <v>100</v>
      </c>
      <c r="I171" s="18">
        <f t="shared" si="51"/>
        <v>60</v>
      </c>
      <c r="K171" s="18">
        <f t="shared" si="52"/>
        <v>31</v>
      </c>
      <c r="L171" s="18"/>
      <c r="M171" s="18"/>
      <c r="N171" s="18">
        <f t="shared" si="55"/>
        <v>71.428571428571431</v>
      </c>
      <c r="P171" s="18">
        <f t="shared" si="56"/>
        <v>31</v>
      </c>
      <c r="Q171" s="18"/>
      <c r="R171" s="18">
        <f t="shared" si="58"/>
        <v>83.333333333333329</v>
      </c>
      <c r="S171" s="18">
        <f t="shared" si="59"/>
        <v>71.428571428571431</v>
      </c>
      <c r="U171" s="19">
        <f t="shared" si="60"/>
        <v>31</v>
      </c>
      <c r="V171" s="19"/>
      <c r="W171" s="19">
        <f t="shared" si="62"/>
        <v>75</v>
      </c>
      <c r="X171" s="19">
        <f t="shared" si="63"/>
        <v>50</v>
      </c>
      <c r="Z171" s="19">
        <f t="shared" si="80"/>
        <v>31</v>
      </c>
      <c r="AA171" s="19"/>
      <c r="AB171" s="19">
        <f t="shared" si="72"/>
        <v>85.714285714285722</v>
      </c>
      <c r="AC171" s="19">
        <f t="shared" si="81"/>
        <v>71.428571428571431</v>
      </c>
      <c r="AE171" s="19">
        <f t="shared" si="82"/>
        <v>31</v>
      </c>
      <c r="AF171" s="19"/>
      <c r="AG171" s="19">
        <f t="shared" si="84"/>
        <v>71.428571428571431</v>
      </c>
      <c r="AH171" s="19">
        <f t="shared" si="85"/>
        <v>42.857142857142861</v>
      </c>
    </row>
    <row r="172" spans="1:34" x14ac:dyDescent="0.2">
      <c r="A172">
        <f t="shared" si="44"/>
        <v>32</v>
      </c>
      <c r="C172">
        <f t="shared" si="86"/>
        <v>88.571428571428569</v>
      </c>
      <c r="D172">
        <f t="shared" si="87"/>
        <v>64.583333333333343</v>
      </c>
      <c r="F172" s="18">
        <f t="shared" si="48"/>
        <v>32</v>
      </c>
      <c r="G172" s="18"/>
      <c r="H172" s="18"/>
      <c r="I172" s="18">
        <f t="shared" si="51"/>
        <v>62</v>
      </c>
      <c r="K172" s="18">
        <f t="shared" si="52"/>
        <v>32</v>
      </c>
      <c r="L172" s="18"/>
      <c r="M172" s="18"/>
      <c r="N172" s="18">
        <f t="shared" si="55"/>
        <v>73.80952380952381</v>
      </c>
      <c r="P172" s="18">
        <f t="shared" si="56"/>
        <v>32</v>
      </c>
      <c r="Q172" s="18"/>
      <c r="R172" s="18">
        <f t="shared" si="58"/>
        <v>86.111111111111114</v>
      </c>
      <c r="S172" s="18">
        <f t="shared" si="59"/>
        <v>73.80952380952381</v>
      </c>
      <c r="U172" s="19">
        <f t="shared" si="60"/>
        <v>32</v>
      </c>
      <c r="V172" s="19"/>
      <c r="W172" s="19">
        <f t="shared" si="62"/>
        <v>77.5</v>
      </c>
      <c r="X172" s="19">
        <f t="shared" si="63"/>
        <v>51.666666666666671</v>
      </c>
      <c r="Z172" s="19">
        <f t="shared" si="80"/>
        <v>32</v>
      </c>
      <c r="AA172" s="19"/>
      <c r="AB172" s="19">
        <f t="shared" si="72"/>
        <v>88.571428571428569</v>
      </c>
      <c r="AC172" s="19">
        <f t="shared" si="81"/>
        <v>73.80952380952381</v>
      </c>
      <c r="AE172" s="19">
        <f t="shared" si="82"/>
        <v>32</v>
      </c>
      <c r="AF172" s="19"/>
      <c r="AG172" s="19">
        <f t="shared" si="84"/>
        <v>73.80952380952381</v>
      </c>
      <c r="AH172" s="19">
        <f t="shared" si="85"/>
        <v>44.285714285714285</v>
      </c>
    </row>
    <row r="173" spans="1:34" x14ac:dyDescent="0.2">
      <c r="A173">
        <f t="shared" si="44"/>
        <v>33</v>
      </c>
      <c r="C173">
        <f t="shared" si="86"/>
        <v>91.428571428571431</v>
      </c>
      <c r="D173">
        <f t="shared" si="87"/>
        <v>66.666666666666671</v>
      </c>
      <c r="F173" s="18">
        <f t="shared" si="48"/>
        <v>33</v>
      </c>
      <c r="G173" s="18"/>
      <c r="H173" s="18"/>
      <c r="I173" s="18">
        <f t="shared" si="51"/>
        <v>64</v>
      </c>
      <c r="K173" s="18">
        <f t="shared" si="52"/>
        <v>33</v>
      </c>
      <c r="L173" s="18"/>
      <c r="M173" s="18"/>
      <c r="N173" s="18">
        <f t="shared" si="55"/>
        <v>76.19047619047619</v>
      </c>
      <c r="P173" s="18">
        <f t="shared" si="56"/>
        <v>33</v>
      </c>
      <c r="Q173" s="18"/>
      <c r="R173" s="18">
        <f t="shared" si="58"/>
        <v>88.888888888888886</v>
      </c>
      <c r="S173" s="18">
        <f t="shared" si="59"/>
        <v>76.19047619047619</v>
      </c>
      <c r="U173" s="19">
        <f t="shared" si="60"/>
        <v>33</v>
      </c>
      <c r="V173" s="19"/>
      <c r="W173" s="19">
        <f t="shared" si="62"/>
        <v>80</v>
      </c>
      <c r="X173" s="19">
        <f t="shared" si="63"/>
        <v>53.333333333333336</v>
      </c>
      <c r="Z173" s="19">
        <f t="shared" si="80"/>
        <v>33</v>
      </c>
      <c r="AA173" s="19"/>
      <c r="AB173" s="19">
        <f t="shared" si="72"/>
        <v>91.428571428571431</v>
      </c>
      <c r="AC173" s="19">
        <f t="shared" si="81"/>
        <v>76.19047619047619</v>
      </c>
      <c r="AE173" s="19">
        <f t="shared" si="82"/>
        <v>33</v>
      </c>
      <c r="AF173" s="19"/>
      <c r="AG173" s="19">
        <f t="shared" si="84"/>
        <v>76.19047619047619</v>
      </c>
      <c r="AH173" s="19">
        <f t="shared" si="85"/>
        <v>45.714285714285715</v>
      </c>
    </row>
    <row r="174" spans="1:34" x14ac:dyDescent="0.2">
      <c r="A174">
        <f t="shared" si="44"/>
        <v>34</v>
      </c>
      <c r="C174">
        <f t="shared" si="86"/>
        <v>94.285714285714292</v>
      </c>
      <c r="D174">
        <f t="shared" si="87"/>
        <v>68.75</v>
      </c>
      <c r="F174" s="18">
        <f t="shared" si="48"/>
        <v>34</v>
      </c>
      <c r="G174" s="18"/>
      <c r="H174" s="18"/>
      <c r="I174" s="18">
        <f t="shared" si="51"/>
        <v>66</v>
      </c>
      <c r="K174" s="18">
        <f t="shared" si="52"/>
        <v>34</v>
      </c>
      <c r="L174" s="18"/>
      <c r="M174" s="18"/>
      <c r="N174" s="18">
        <f t="shared" si="55"/>
        <v>78.571428571428569</v>
      </c>
      <c r="P174" s="18">
        <f t="shared" si="56"/>
        <v>34</v>
      </c>
      <c r="Q174" s="18"/>
      <c r="R174" s="18">
        <f t="shared" si="58"/>
        <v>91.666666666666657</v>
      </c>
      <c r="S174" s="18">
        <f t="shared" si="59"/>
        <v>78.571428571428569</v>
      </c>
      <c r="U174" s="19">
        <f t="shared" si="60"/>
        <v>34</v>
      </c>
      <c r="V174" s="19"/>
      <c r="W174" s="19">
        <f t="shared" si="62"/>
        <v>82.5</v>
      </c>
      <c r="X174" s="19">
        <f t="shared" si="63"/>
        <v>55</v>
      </c>
      <c r="Z174" s="19">
        <f t="shared" si="80"/>
        <v>34</v>
      </c>
      <c r="AA174" s="19"/>
      <c r="AB174" s="19">
        <f t="shared" si="72"/>
        <v>94.285714285714292</v>
      </c>
      <c r="AC174" s="19">
        <f t="shared" si="81"/>
        <v>78.571428571428569</v>
      </c>
      <c r="AE174" s="19">
        <f t="shared" si="82"/>
        <v>34</v>
      </c>
      <c r="AF174" s="19"/>
      <c r="AG174" s="19">
        <f t="shared" si="84"/>
        <v>78.571428571428569</v>
      </c>
      <c r="AH174" s="19">
        <f t="shared" si="85"/>
        <v>47.142857142857146</v>
      </c>
    </row>
    <row r="175" spans="1:34" x14ac:dyDescent="0.2">
      <c r="A175">
        <f t="shared" si="44"/>
        <v>35</v>
      </c>
      <c r="C175">
        <f t="shared" si="86"/>
        <v>97.142857142857139</v>
      </c>
      <c r="D175">
        <f t="shared" si="87"/>
        <v>70.833333333333343</v>
      </c>
      <c r="F175" s="18">
        <f t="shared" si="48"/>
        <v>35</v>
      </c>
      <c r="G175" s="18"/>
      <c r="H175" s="18"/>
      <c r="I175" s="18">
        <f t="shared" si="51"/>
        <v>68</v>
      </c>
      <c r="K175" s="18">
        <f t="shared" si="52"/>
        <v>35</v>
      </c>
      <c r="L175" s="18"/>
      <c r="M175" s="18"/>
      <c r="N175" s="18">
        <f t="shared" si="55"/>
        <v>80.952380952380949</v>
      </c>
      <c r="P175" s="18">
        <f t="shared" si="56"/>
        <v>35</v>
      </c>
      <c r="Q175" s="18"/>
      <c r="R175" s="18">
        <f t="shared" si="58"/>
        <v>94.444444444444443</v>
      </c>
      <c r="S175" s="18">
        <f t="shared" si="59"/>
        <v>80.952380952380949</v>
      </c>
      <c r="U175" s="19">
        <f t="shared" si="60"/>
        <v>35</v>
      </c>
      <c r="V175" s="19"/>
      <c r="W175" s="19">
        <f t="shared" si="62"/>
        <v>85</v>
      </c>
      <c r="X175" s="19">
        <f t="shared" si="63"/>
        <v>56.666666666666671</v>
      </c>
      <c r="Z175" s="19">
        <f t="shared" si="80"/>
        <v>35</v>
      </c>
      <c r="AA175" s="19"/>
      <c r="AB175" s="19">
        <f t="shared" si="72"/>
        <v>97.142857142857139</v>
      </c>
      <c r="AC175" s="19">
        <f t="shared" si="81"/>
        <v>80.952380952380949</v>
      </c>
      <c r="AE175" s="19">
        <f t="shared" si="82"/>
        <v>35</v>
      </c>
      <c r="AF175" s="19"/>
      <c r="AG175" s="19">
        <f t="shared" si="84"/>
        <v>80.952380952380949</v>
      </c>
      <c r="AH175" s="19">
        <f t="shared" si="85"/>
        <v>48.571428571428569</v>
      </c>
    </row>
    <row r="176" spans="1:34" x14ac:dyDescent="0.2">
      <c r="A176">
        <f t="shared" si="44"/>
        <v>36</v>
      </c>
      <c r="D176">
        <f t="shared" si="87"/>
        <v>72.916666666666671</v>
      </c>
      <c r="F176" s="18">
        <f t="shared" si="48"/>
        <v>36</v>
      </c>
      <c r="G176" s="18"/>
      <c r="H176" s="18"/>
      <c r="I176" s="18">
        <f t="shared" si="51"/>
        <v>70</v>
      </c>
      <c r="K176" s="18">
        <f t="shared" si="52"/>
        <v>36</v>
      </c>
      <c r="L176" s="18"/>
      <c r="M176" s="18"/>
      <c r="N176" s="18">
        <f t="shared" si="55"/>
        <v>83.333333333333329</v>
      </c>
      <c r="P176" s="18">
        <f t="shared" si="56"/>
        <v>36</v>
      </c>
      <c r="Q176" s="18"/>
      <c r="R176" s="18">
        <f t="shared" si="58"/>
        <v>97.222222222222214</v>
      </c>
      <c r="S176" s="18">
        <f t="shared" si="59"/>
        <v>83.333333333333329</v>
      </c>
      <c r="U176" s="19">
        <f t="shared" si="60"/>
        <v>36</v>
      </c>
      <c r="V176" s="19"/>
      <c r="W176" s="19">
        <f t="shared" si="62"/>
        <v>87.5</v>
      </c>
      <c r="X176" s="19">
        <f t="shared" si="63"/>
        <v>58.333333333333336</v>
      </c>
      <c r="Z176" s="19">
        <f t="shared" si="80"/>
        <v>36</v>
      </c>
      <c r="AA176" s="19"/>
      <c r="AB176" s="19"/>
      <c r="AC176" s="19">
        <f t="shared" si="81"/>
        <v>83.333333333333329</v>
      </c>
      <c r="AE176" s="19">
        <f t="shared" si="82"/>
        <v>36</v>
      </c>
      <c r="AF176" s="19"/>
      <c r="AG176" s="19">
        <f t="shared" si="84"/>
        <v>83.333333333333329</v>
      </c>
      <c r="AH176" s="19">
        <f t="shared" si="85"/>
        <v>50</v>
      </c>
    </row>
    <row r="177" spans="1:34" x14ac:dyDescent="0.2">
      <c r="A177">
        <f t="shared" si="44"/>
        <v>37</v>
      </c>
      <c r="D177">
        <f t="shared" si="87"/>
        <v>75</v>
      </c>
      <c r="F177" s="18">
        <f t="shared" si="48"/>
        <v>37</v>
      </c>
      <c r="G177" s="18"/>
      <c r="H177" s="18"/>
      <c r="I177" s="18">
        <f t="shared" si="51"/>
        <v>72</v>
      </c>
      <c r="K177" s="18">
        <f t="shared" si="52"/>
        <v>37</v>
      </c>
      <c r="L177" s="18"/>
      <c r="M177" s="18"/>
      <c r="N177" s="18">
        <f t="shared" si="55"/>
        <v>85.714285714285708</v>
      </c>
      <c r="P177" s="18">
        <f t="shared" si="56"/>
        <v>37</v>
      </c>
      <c r="Q177" s="18"/>
      <c r="R177" s="18"/>
      <c r="S177" s="18">
        <f t="shared" si="59"/>
        <v>85.714285714285708</v>
      </c>
      <c r="U177" s="19">
        <f t="shared" si="60"/>
        <v>37</v>
      </c>
      <c r="V177" s="19"/>
      <c r="W177" s="19">
        <f t="shared" si="62"/>
        <v>90</v>
      </c>
      <c r="X177" s="19">
        <f t="shared" si="63"/>
        <v>60</v>
      </c>
      <c r="Z177" s="19">
        <f t="shared" si="80"/>
        <v>37</v>
      </c>
      <c r="AA177" s="19"/>
      <c r="AB177" s="19"/>
      <c r="AC177" s="19">
        <f t="shared" si="81"/>
        <v>85.714285714285708</v>
      </c>
      <c r="AE177" s="19">
        <f t="shared" si="82"/>
        <v>37</v>
      </c>
      <c r="AF177" s="19"/>
      <c r="AG177" s="19">
        <f t="shared" si="84"/>
        <v>85.714285714285708</v>
      </c>
      <c r="AH177" s="19">
        <f t="shared" si="85"/>
        <v>51.428571428571431</v>
      </c>
    </row>
    <row r="178" spans="1:34" x14ac:dyDescent="0.2">
      <c r="A178">
        <f t="shared" si="44"/>
        <v>38</v>
      </c>
      <c r="D178">
        <f t="shared" si="87"/>
        <v>77.083333333333343</v>
      </c>
      <c r="F178" s="18">
        <f t="shared" si="48"/>
        <v>38</v>
      </c>
      <c r="G178" s="18"/>
      <c r="H178" s="18"/>
      <c r="I178" s="18">
        <f t="shared" si="51"/>
        <v>74</v>
      </c>
      <c r="K178" s="18">
        <f t="shared" si="52"/>
        <v>38</v>
      </c>
      <c r="L178" s="18"/>
      <c r="M178" s="18"/>
      <c r="N178" s="18">
        <f t="shared" si="55"/>
        <v>88.095238095238088</v>
      </c>
      <c r="P178" s="18">
        <f t="shared" si="56"/>
        <v>38</v>
      </c>
      <c r="Q178" s="18"/>
      <c r="R178" s="18"/>
      <c r="S178" s="18">
        <f t="shared" si="59"/>
        <v>88.095238095238088</v>
      </c>
      <c r="U178" s="19">
        <f t="shared" si="60"/>
        <v>38</v>
      </c>
      <c r="V178" s="19"/>
      <c r="W178" s="19">
        <f t="shared" si="62"/>
        <v>92.5</v>
      </c>
      <c r="X178" s="19">
        <f t="shared" si="63"/>
        <v>61.666666666666671</v>
      </c>
      <c r="Z178" s="19">
        <f t="shared" si="80"/>
        <v>38</v>
      </c>
      <c r="AA178" s="19"/>
      <c r="AB178" s="19"/>
      <c r="AC178" s="19">
        <f t="shared" si="81"/>
        <v>88.095238095238088</v>
      </c>
      <c r="AE178" s="19">
        <f t="shared" si="82"/>
        <v>38</v>
      </c>
      <c r="AF178" s="19"/>
      <c r="AG178" s="19">
        <f t="shared" si="84"/>
        <v>88.095238095238088</v>
      </c>
      <c r="AH178" s="19">
        <f t="shared" si="85"/>
        <v>52.857142857142861</v>
      </c>
    </row>
    <row r="179" spans="1:34" x14ac:dyDescent="0.2">
      <c r="A179">
        <f t="shared" si="44"/>
        <v>39</v>
      </c>
      <c r="D179">
        <f t="shared" si="87"/>
        <v>79.166666666666671</v>
      </c>
      <c r="F179" s="18">
        <f t="shared" si="48"/>
        <v>39</v>
      </c>
      <c r="G179" s="18"/>
      <c r="H179" s="18"/>
      <c r="I179" s="18">
        <f t="shared" si="51"/>
        <v>76</v>
      </c>
      <c r="K179" s="18">
        <f t="shared" si="52"/>
        <v>39</v>
      </c>
      <c r="L179" s="18"/>
      <c r="M179" s="18"/>
      <c r="N179" s="18">
        <f t="shared" si="55"/>
        <v>90.476190476190482</v>
      </c>
      <c r="P179" s="18">
        <f t="shared" si="56"/>
        <v>39</v>
      </c>
      <c r="Q179" s="18"/>
      <c r="R179" s="18"/>
      <c r="S179" s="18">
        <f t="shared" si="59"/>
        <v>90.476190476190482</v>
      </c>
      <c r="U179" s="19">
        <f t="shared" si="60"/>
        <v>39</v>
      </c>
      <c r="V179" s="19"/>
      <c r="W179" s="19">
        <f t="shared" si="62"/>
        <v>95</v>
      </c>
      <c r="X179" s="19">
        <f t="shared" si="63"/>
        <v>63.333333333333336</v>
      </c>
      <c r="Z179" s="19">
        <f t="shared" si="80"/>
        <v>39</v>
      </c>
      <c r="AA179" s="19"/>
      <c r="AB179" s="19"/>
      <c r="AC179" s="19">
        <f t="shared" si="81"/>
        <v>90.476190476190482</v>
      </c>
      <c r="AE179" s="19">
        <f t="shared" si="82"/>
        <v>39</v>
      </c>
      <c r="AF179" s="19"/>
      <c r="AG179" s="19">
        <f t="shared" si="84"/>
        <v>90.476190476190482</v>
      </c>
      <c r="AH179" s="19">
        <f t="shared" si="85"/>
        <v>54.285714285714285</v>
      </c>
    </row>
    <row r="180" spans="1:34" x14ac:dyDescent="0.2">
      <c r="A180">
        <f t="shared" si="44"/>
        <v>40</v>
      </c>
      <c r="D180">
        <f t="shared" si="87"/>
        <v>81.25</v>
      </c>
      <c r="F180" s="18">
        <f t="shared" si="48"/>
        <v>40</v>
      </c>
      <c r="G180" s="18"/>
      <c r="H180" s="18"/>
      <c r="I180" s="18">
        <f t="shared" si="51"/>
        <v>78</v>
      </c>
      <c r="K180" s="18">
        <f t="shared" si="52"/>
        <v>40</v>
      </c>
      <c r="L180" s="18"/>
      <c r="M180" s="18"/>
      <c r="N180" s="18">
        <f t="shared" si="55"/>
        <v>92.857142857142861</v>
      </c>
      <c r="P180" s="18">
        <f t="shared" si="56"/>
        <v>40</v>
      </c>
      <c r="Q180" s="18"/>
      <c r="R180" s="18"/>
      <c r="S180" s="18">
        <f t="shared" si="59"/>
        <v>92.857142857142861</v>
      </c>
      <c r="U180" s="19">
        <f t="shared" si="60"/>
        <v>40</v>
      </c>
      <c r="V180" s="19"/>
      <c r="W180" s="19">
        <f t="shared" si="62"/>
        <v>97.5</v>
      </c>
      <c r="X180" s="19">
        <f t="shared" si="63"/>
        <v>65</v>
      </c>
      <c r="Z180" s="19">
        <f t="shared" si="80"/>
        <v>40</v>
      </c>
      <c r="AA180" s="19"/>
      <c r="AB180" s="19"/>
      <c r="AC180" s="19">
        <f t="shared" si="81"/>
        <v>92.857142857142861</v>
      </c>
      <c r="AE180" s="19">
        <f t="shared" si="82"/>
        <v>40</v>
      </c>
      <c r="AF180" s="19"/>
      <c r="AG180" s="19">
        <f t="shared" si="84"/>
        <v>92.857142857142861</v>
      </c>
      <c r="AH180" s="19">
        <f t="shared" si="85"/>
        <v>55.714285714285715</v>
      </c>
    </row>
    <row r="181" spans="1:34" x14ac:dyDescent="0.2">
      <c r="A181">
        <f t="shared" si="44"/>
        <v>41</v>
      </c>
      <c r="D181">
        <f t="shared" si="87"/>
        <v>83.333333333333343</v>
      </c>
      <c r="F181" s="18">
        <f t="shared" si="48"/>
        <v>41</v>
      </c>
      <c r="G181" s="18"/>
      <c r="H181" s="18"/>
      <c r="I181" s="18">
        <f t="shared" si="51"/>
        <v>80</v>
      </c>
      <c r="K181" s="18">
        <f t="shared" si="52"/>
        <v>41</v>
      </c>
      <c r="L181" s="18"/>
      <c r="M181" s="18"/>
      <c r="N181" s="18">
        <f t="shared" si="55"/>
        <v>95.238095238095241</v>
      </c>
      <c r="P181" s="18">
        <f t="shared" si="56"/>
        <v>41</v>
      </c>
      <c r="Q181" s="18"/>
      <c r="R181" s="18"/>
      <c r="S181" s="18">
        <f t="shared" si="59"/>
        <v>95.238095238095241</v>
      </c>
      <c r="U181" s="19">
        <f t="shared" si="60"/>
        <v>41</v>
      </c>
      <c r="V181" s="19"/>
      <c r="W181" s="19"/>
      <c r="X181" s="19">
        <f t="shared" si="63"/>
        <v>66.666666666666671</v>
      </c>
      <c r="Z181" s="19">
        <f t="shared" si="80"/>
        <v>41</v>
      </c>
      <c r="AA181" s="19"/>
      <c r="AB181" s="19"/>
      <c r="AC181" s="19">
        <f t="shared" si="81"/>
        <v>95.238095238095241</v>
      </c>
      <c r="AE181" s="19">
        <f t="shared" si="82"/>
        <v>41</v>
      </c>
      <c r="AF181" s="19"/>
      <c r="AG181" s="19">
        <f t="shared" si="84"/>
        <v>95.238095238095241</v>
      </c>
      <c r="AH181" s="19">
        <f t="shared" si="85"/>
        <v>57.142857142857146</v>
      </c>
    </row>
    <row r="182" spans="1:34" x14ac:dyDescent="0.2">
      <c r="A182">
        <f t="shared" si="44"/>
        <v>42</v>
      </c>
      <c r="D182">
        <f t="shared" si="87"/>
        <v>85.416666666666671</v>
      </c>
      <c r="F182" s="18">
        <f t="shared" si="48"/>
        <v>42</v>
      </c>
      <c r="G182" s="18"/>
      <c r="H182" s="18"/>
      <c r="I182" s="18">
        <f t="shared" si="51"/>
        <v>82</v>
      </c>
      <c r="K182" s="18">
        <f t="shared" si="52"/>
        <v>42</v>
      </c>
      <c r="L182" s="18"/>
      <c r="M182" s="18"/>
      <c r="N182" s="18">
        <f t="shared" si="55"/>
        <v>97.61904761904762</v>
      </c>
      <c r="P182" s="18">
        <f t="shared" si="56"/>
        <v>42</v>
      </c>
      <c r="Q182" s="18"/>
      <c r="R182" s="18"/>
      <c r="S182" s="18">
        <f t="shared" si="59"/>
        <v>97.61904761904762</v>
      </c>
      <c r="U182" s="19">
        <f t="shared" si="60"/>
        <v>42</v>
      </c>
      <c r="V182" s="19"/>
      <c r="W182" s="19"/>
      <c r="X182" s="19">
        <f t="shared" si="63"/>
        <v>68.333333333333343</v>
      </c>
      <c r="Z182" s="19">
        <f t="shared" si="80"/>
        <v>42</v>
      </c>
      <c r="AA182" s="19"/>
      <c r="AB182" s="19"/>
      <c r="AC182" s="19">
        <f t="shared" si="81"/>
        <v>97.61904761904762</v>
      </c>
      <c r="AE182" s="19">
        <f t="shared" si="82"/>
        <v>42</v>
      </c>
      <c r="AF182" s="19"/>
      <c r="AG182" s="19">
        <f t="shared" si="84"/>
        <v>97.61904761904762</v>
      </c>
      <c r="AH182" s="19">
        <f t="shared" si="85"/>
        <v>58.571428571428569</v>
      </c>
    </row>
    <row r="183" spans="1:34" x14ac:dyDescent="0.2">
      <c r="A183">
        <f t="shared" si="44"/>
        <v>43</v>
      </c>
      <c r="D183">
        <f t="shared" si="87"/>
        <v>87.5</v>
      </c>
      <c r="F183" s="18">
        <f t="shared" si="48"/>
        <v>43</v>
      </c>
      <c r="G183" s="18"/>
      <c r="H183" s="18"/>
      <c r="I183" s="18">
        <f t="shared" si="51"/>
        <v>84</v>
      </c>
      <c r="U183" s="19">
        <f t="shared" si="60"/>
        <v>43</v>
      </c>
      <c r="V183" s="19"/>
      <c r="W183" s="19"/>
      <c r="X183" s="19">
        <f t="shared" si="63"/>
        <v>70</v>
      </c>
      <c r="AE183" s="19">
        <f t="shared" si="82"/>
        <v>43</v>
      </c>
      <c r="AF183" s="19"/>
      <c r="AG183" s="19"/>
      <c r="AH183" s="19">
        <f t="shared" si="85"/>
        <v>60</v>
      </c>
    </row>
    <row r="184" spans="1:34" x14ac:dyDescent="0.2">
      <c r="A184">
        <f t="shared" si="44"/>
        <v>44</v>
      </c>
      <c r="D184">
        <f t="shared" si="87"/>
        <v>89.583333333333343</v>
      </c>
      <c r="F184" s="18">
        <f t="shared" si="48"/>
        <v>44</v>
      </c>
      <c r="G184" s="18"/>
      <c r="H184" s="18"/>
      <c r="I184" s="18">
        <f t="shared" si="51"/>
        <v>86</v>
      </c>
      <c r="U184" s="19">
        <f t="shared" si="60"/>
        <v>44</v>
      </c>
      <c r="V184" s="19"/>
      <c r="W184" s="19"/>
      <c r="X184" s="19">
        <f t="shared" si="63"/>
        <v>71.666666666666671</v>
      </c>
      <c r="AE184" s="19">
        <f t="shared" si="82"/>
        <v>44</v>
      </c>
      <c r="AF184" s="19"/>
      <c r="AG184" s="19"/>
      <c r="AH184" s="19">
        <f t="shared" si="85"/>
        <v>61.428571428571431</v>
      </c>
    </row>
    <row r="185" spans="1:34" x14ac:dyDescent="0.2">
      <c r="A185">
        <f t="shared" si="44"/>
        <v>45</v>
      </c>
      <c r="D185">
        <f t="shared" si="87"/>
        <v>91.666666666666671</v>
      </c>
      <c r="F185" s="18">
        <f t="shared" si="48"/>
        <v>45</v>
      </c>
      <c r="G185" s="18"/>
      <c r="H185" s="18"/>
      <c r="I185" s="18">
        <f t="shared" si="51"/>
        <v>88</v>
      </c>
      <c r="L185" t="s">
        <v>29</v>
      </c>
      <c r="Q185" t="s">
        <v>32</v>
      </c>
      <c r="U185" s="19">
        <f t="shared" si="60"/>
        <v>45</v>
      </c>
      <c r="V185" s="19"/>
      <c r="W185" s="19"/>
      <c r="X185" s="19">
        <f t="shared" si="63"/>
        <v>73.333333333333343</v>
      </c>
      <c r="AA185" t="s">
        <v>29</v>
      </c>
      <c r="AE185" s="19">
        <f t="shared" si="82"/>
        <v>45</v>
      </c>
      <c r="AF185" s="19"/>
      <c r="AG185" s="19"/>
      <c r="AH185" s="19">
        <f t="shared" si="85"/>
        <v>62.857142857142861</v>
      </c>
    </row>
    <row r="186" spans="1:34" x14ac:dyDescent="0.2">
      <c r="A186">
        <f t="shared" si="44"/>
        <v>46</v>
      </c>
      <c r="D186">
        <f t="shared" si="87"/>
        <v>93.75</v>
      </c>
      <c r="F186" s="18">
        <f t="shared" si="48"/>
        <v>46</v>
      </c>
      <c r="G186" s="18"/>
      <c r="H186" s="18"/>
      <c r="I186" s="18">
        <f t="shared" si="51"/>
        <v>90</v>
      </c>
      <c r="U186" s="19">
        <f t="shared" si="60"/>
        <v>46</v>
      </c>
      <c r="V186" s="19"/>
      <c r="W186" s="19"/>
      <c r="X186" s="19">
        <f t="shared" si="63"/>
        <v>75</v>
      </c>
      <c r="AE186" s="19">
        <f t="shared" si="82"/>
        <v>46</v>
      </c>
      <c r="AF186" s="19"/>
      <c r="AG186" s="19"/>
      <c r="AH186" s="19">
        <f t="shared" si="85"/>
        <v>64.285714285714292</v>
      </c>
    </row>
    <row r="187" spans="1:34" x14ac:dyDescent="0.2">
      <c r="A187">
        <f t="shared" si="44"/>
        <v>47</v>
      </c>
      <c r="D187">
        <f t="shared" si="87"/>
        <v>95.833333333333343</v>
      </c>
      <c r="F187" s="18">
        <f t="shared" si="48"/>
        <v>47</v>
      </c>
      <c r="G187" s="18"/>
      <c r="H187" s="18"/>
      <c r="I187" s="18">
        <f t="shared" si="51"/>
        <v>92</v>
      </c>
      <c r="U187" s="19">
        <f t="shared" si="60"/>
        <v>47</v>
      </c>
      <c r="V187" s="19"/>
      <c r="W187" s="19"/>
      <c r="X187" s="19">
        <f t="shared" si="63"/>
        <v>76.666666666666671</v>
      </c>
      <c r="AE187" s="19">
        <f t="shared" si="82"/>
        <v>47</v>
      </c>
      <c r="AF187" s="19"/>
      <c r="AG187" s="19"/>
      <c r="AH187" s="19">
        <f t="shared" si="85"/>
        <v>65.714285714285722</v>
      </c>
    </row>
    <row r="188" spans="1:34" x14ac:dyDescent="0.2">
      <c r="A188">
        <f t="shared" si="44"/>
        <v>48</v>
      </c>
      <c r="D188">
        <f t="shared" si="87"/>
        <v>97.916666666666671</v>
      </c>
      <c r="F188" s="18">
        <f t="shared" si="48"/>
        <v>48</v>
      </c>
      <c r="G188" s="18"/>
      <c r="H188" s="18"/>
      <c r="I188" s="18">
        <f t="shared" si="51"/>
        <v>94</v>
      </c>
      <c r="U188" s="19">
        <f t="shared" si="60"/>
        <v>48</v>
      </c>
      <c r="V188" s="19"/>
      <c r="W188" s="19"/>
      <c r="X188" s="19">
        <f t="shared" si="63"/>
        <v>78.333333333333343</v>
      </c>
      <c r="AE188" s="19">
        <f t="shared" si="82"/>
        <v>48</v>
      </c>
      <c r="AF188" s="19"/>
      <c r="AG188" s="19"/>
      <c r="AH188" s="19">
        <f t="shared" si="85"/>
        <v>67.142857142857139</v>
      </c>
    </row>
    <row r="189" spans="1:34" x14ac:dyDescent="0.2">
      <c r="F189" s="18">
        <f t="shared" si="48"/>
        <v>49</v>
      </c>
      <c r="G189" s="18"/>
      <c r="H189" s="18"/>
      <c r="I189" s="18">
        <f t="shared" si="51"/>
        <v>96</v>
      </c>
      <c r="U189" s="19">
        <f t="shared" si="60"/>
        <v>49</v>
      </c>
      <c r="V189" s="19"/>
      <c r="W189" s="19"/>
      <c r="X189" s="19">
        <f t="shared" si="63"/>
        <v>80</v>
      </c>
      <c r="AE189" s="19">
        <f t="shared" si="82"/>
        <v>49</v>
      </c>
      <c r="AF189" s="19"/>
      <c r="AG189" s="19"/>
      <c r="AH189" s="19">
        <f t="shared" si="85"/>
        <v>68.571428571428569</v>
      </c>
    </row>
    <row r="190" spans="1:34" x14ac:dyDescent="0.2">
      <c r="F190" s="18">
        <f t="shared" si="48"/>
        <v>50</v>
      </c>
      <c r="G190" s="18"/>
      <c r="H190" s="18"/>
      <c r="I190" s="18">
        <f t="shared" si="51"/>
        <v>98</v>
      </c>
      <c r="U190" s="19">
        <f t="shared" si="60"/>
        <v>50</v>
      </c>
      <c r="V190" s="19"/>
      <c r="W190" s="19"/>
      <c r="X190" s="19">
        <f t="shared" si="63"/>
        <v>81.666666666666671</v>
      </c>
      <c r="AE190" s="19">
        <f t="shared" si="82"/>
        <v>50</v>
      </c>
      <c r="AF190" s="19"/>
      <c r="AG190" s="19"/>
      <c r="AH190" s="19">
        <f t="shared" si="85"/>
        <v>70</v>
      </c>
    </row>
    <row r="191" spans="1:34" x14ac:dyDescent="0.2">
      <c r="U191" s="19">
        <f t="shared" si="60"/>
        <v>51</v>
      </c>
      <c r="V191" s="19"/>
      <c r="W191" s="19"/>
      <c r="X191" s="19">
        <f t="shared" si="63"/>
        <v>83.333333333333343</v>
      </c>
      <c r="AE191" s="19">
        <f t="shared" si="82"/>
        <v>51</v>
      </c>
      <c r="AF191" s="19"/>
      <c r="AG191" s="19"/>
      <c r="AH191" s="19">
        <f t="shared" si="85"/>
        <v>71.428571428571431</v>
      </c>
    </row>
    <row r="192" spans="1:34" x14ac:dyDescent="0.2">
      <c r="G192" t="s">
        <v>28</v>
      </c>
      <c r="U192" s="19">
        <f t="shared" si="60"/>
        <v>52</v>
      </c>
      <c r="V192" s="19"/>
      <c r="W192" s="19"/>
      <c r="X192" s="19">
        <f t="shared" si="63"/>
        <v>85</v>
      </c>
      <c r="AE192" s="19">
        <f t="shared" si="82"/>
        <v>52</v>
      </c>
      <c r="AF192" s="19"/>
      <c r="AG192" s="19"/>
      <c r="AH192" s="19">
        <f t="shared" si="85"/>
        <v>72.857142857142861</v>
      </c>
    </row>
    <row r="193" spans="1:34" x14ac:dyDescent="0.2">
      <c r="U193" s="19">
        <f t="shared" si="60"/>
        <v>53</v>
      </c>
      <c r="V193" s="19"/>
      <c r="W193" s="19"/>
      <c r="X193" s="19">
        <f t="shared" si="63"/>
        <v>86.666666666666671</v>
      </c>
      <c r="AE193" s="19">
        <f t="shared" si="82"/>
        <v>53</v>
      </c>
      <c r="AF193" s="19"/>
      <c r="AG193" s="19"/>
      <c r="AH193" s="19">
        <f t="shared" si="85"/>
        <v>74.285714285714292</v>
      </c>
    </row>
    <row r="194" spans="1:34" x14ac:dyDescent="0.2">
      <c r="U194" s="19">
        <f t="shared" si="60"/>
        <v>54</v>
      </c>
      <c r="V194" s="19"/>
      <c r="W194" s="19"/>
      <c r="X194" s="19">
        <f t="shared" si="63"/>
        <v>88.333333333333343</v>
      </c>
      <c r="AE194" s="19">
        <f t="shared" si="82"/>
        <v>54</v>
      </c>
      <c r="AF194" s="19"/>
      <c r="AG194" s="19"/>
      <c r="AH194" s="19">
        <f t="shared" si="85"/>
        <v>75.714285714285722</v>
      </c>
    </row>
    <row r="195" spans="1:34" x14ac:dyDescent="0.2">
      <c r="U195" s="19">
        <f t="shared" si="60"/>
        <v>55</v>
      </c>
      <c r="V195" s="19"/>
      <c r="W195" s="19"/>
      <c r="X195" s="19">
        <f t="shared" si="63"/>
        <v>90</v>
      </c>
      <c r="AE195" s="19">
        <f t="shared" si="82"/>
        <v>55</v>
      </c>
      <c r="AF195" s="19"/>
      <c r="AG195" s="19"/>
      <c r="AH195" s="19">
        <f t="shared" si="85"/>
        <v>77.142857142857139</v>
      </c>
    </row>
    <row r="196" spans="1:34" x14ac:dyDescent="0.2">
      <c r="U196" s="19">
        <f t="shared" si="60"/>
        <v>56</v>
      </c>
      <c r="V196" s="19"/>
      <c r="W196" s="19"/>
      <c r="X196" s="19">
        <f t="shared" si="63"/>
        <v>91.666666666666671</v>
      </c>
      <c r="AE196" s="19">
        <f t="shared" si="82"/>
        <v>56</v>
      </c>
      <c r="AF196" s="19"/>
      <c r="AG196" s="19"/>
      <c r="AH196" s="19">
        <f t="shared" si="85"/>
        <v>78.571428571428569</v>
      </c>
    </row>
    <row r="197" spans="1:34" x14ac:dyDescent="0.2">
      <c r="U197" s="19">
        <f t="shared" si="60"/>
        <v>57</v>
      </c>
      <c r="V197" s="19"/>
      <c r="W197" s="19"/>
      <c r="X197" s="19">
        <f t="shared" si="63"/>
        <v>93.333333333333343</v>
      </c>
      <c r="AE197" s="19">
        <f t="shared" si="82"/>
        <v>57</v>
      </c>
      <c r="AF197" s="19"/>
      <c r="AG197" s="19"/>
      <c r="AH197" s="19">
        <f t="shared" si="85"/>
        <v>80</v>
      </c>
    </row>
    <row r="198" spans="1:34" x14ac:dyDescent="0.2">
      <c r="U198" s="19">
        <f t="shared" ref="U198:U200" si="88">U197+1</f>
        <v>58</v>
      </c>
      <c r="V198" s="19"/>
      <c r="W198" s="19"/>
      <c r="X198" s="19">
        <f t="shared" ref="X198:X200" si="89">100/60*U197</f>
        <v>95</v>
      </c>
      <c r="AE198" s="19">
        <f t="shared" si="82"/>
        <v>58</v>
      </c>
      <c r="AF198" s="19"/>
      <c r="AG198" s="19"/>
      <c r="AH198" s="19">
        <f t="shared" si="85"/>
        <v>81.428571428571431</v>
      </c>
    </row>
    <row r="199" spans="1:34" x14ac:dyDescent="0.2">
      <c r="U199" s="19">
        <f t="shared" si="88"/>
        <v>59</v>
      </c>
      <c r="V199" s="19"/>
      <c r="W199" s="19"/>
      <c r="X199" s="19">
        <f t="shared" si="89"/>
        <v>96.666666666666671</v>
      </c>
      <c r="AE199" s="19">
        <f t="shared" si="82"/>
        <v>59</v>
      </c>
      <c r="AF199" s="19"/>
      <c r="AG199" s="19"/>
      <c r="AH199" s="19">
        <f t="shared" si="85"/>
        <v>82.857142857142861</v>
      </c>
    </row>
    <row r="200" spans="1:34" x14ac:dyDescent="0.2">
      <c r="U200" s="19">
        <f t="shared" si="88"/>
        <v>60</v>
      </c>
      <c r="V200" s="19"/>
      <c r="W200" s="19"/>
      <c r="X200" s="19">
        <f t="shared" si="89"/>
        <v>98.333333333333343</v>
      </c>
      <c r="AE200" s="19">
        <f t="shared" si="82"/>
        <v>60</v>
      </c>
      <c r="AF200" s="19"/>
      <c r="AG200" s="19"/>
      <c r="AH200" s="19">
        <f t="shared" si="85"/>
        <v>84.285714285714292</v>
      </c>
    </row>
    <row r="201" spans="1:34" x14ac:dyDescent="0.2">
      <c r="AE201" s="19">
        <f t="shared" si="82"/>
        <v>61</v>
      </c>
      <c r="AF201" s="19"/>
      <c r="AG201" s="19"/>
      <c r="AH201" s="19">
        <f t="shared" si="85"/>
        <v>85.714285714285722</v>
      </c>
    </row>
    <row r="202" spans="1:34" x14ac:dyDescent="0.2">
      <c r="AE202" s="19">
        <f t="shared" si="82"/>
        <v>62</v>
      </c>
      <c r="AF202" s="19"/>
      <c r="AG202" s="19"/>
      <c r="AH202" s="19">
        <f t="shared" si="85"/>
        <v>87.142857142857139</v>
      </c>
    </row>
    <row r="203" spans="1:34" x14ac:dyDescent="0.2">
      <c r="V203" t="s">
        <v>34</v>
      </c>
      <c r="AE203" s="19">
        <f t="shared" si="82"/>
        <v>63</v>
      </c>
      <c r="AF203" s="19"/>
      <c r="AG203" s="19"/>
      <c r="AH203" s="19">
        <f t="shared" si="85"/>
        <v>88.571428571428569</v>
      </c>
    </row>
    <row r="204" spans="1:34" x14ac:dyDescent="0.2">
      <c r="AE204" s="19">
        <f t="shared" si="82"/>
        <v>64</v>
      </c>
      <c r="AF204" s="19"/>
      <c r="AG204" s="19"/>
      <c r="AH204" s="19">
        <f t="shared" si="85"/>
        <v>90</v>
      </c>
    </row>
    <row r="205" spans="1:34" x14ac:dyDescent="0.2">
      <c r="AE205" s="19">
        <f t="shared" si="82"/>
        <v>65</v>
      </c>
      <c r="AF205" s="19"/>
      <c r="AG205" s="19"/>
      <c r="AH205" s="19">
        <f t="shared" si="85"/>
        <v>91.428571428571431</v>
      </c>
    </row>
    <row r="206" spans="1:34" x14ac:dyDescent="0.2">
      <c r="AE206" s="19">
        <f t="shared" si="82"/>
        <v>66</v>
      </c>
      <c r="AF206" s="19"/>
      <c r="AG206" s="19"/>
      <c r="AH206" s="19">
        <f t="shared" si="85"/>
        <v>92.857142857142861</v>
      </c>
    </row>
    <row r="207" spans="1:34" x14ac:dyDescent="0.2">
      <c r="AE207" s="19">
        <f t="shared" si="82"/>
        <v>67</v>
      </c>
      <c r="AF207" s="19"/>
      <c r="AG207" s="19"/>
      <c r="AH207" s="19">
        <f t="shared" si="85"/>
        <v>94.285714285714292</v>
      </c>
    </row>
    <row r="208" spans="1:34" x14ac:dyDescent="0.2">
      <c r="A208" t="s">
        <v>72</v>
      </c>
      <c r="AE208" s="19">
        <f t="shared" si="82"/>
        <v>68</v>
      </c>
      <c r="AF208" s="19"/>
      <c r="AG208" s="19"/>
      <c r="AH208" s="19">
        <f t="shared" si="85"/>
        <v>95.714285714285722</v>
      </c>
    </row>
    <row r="209" spans="1:34" x14ac:dyDescent="0.2">
      <c r="AE209" s="19">
        <f t="shared" si="82"/>
        <v>69</v>
      </c>
      <c r="AF209" s="19"/>
      <c r="AG209" s="19"/>
      <c r="AH209" s="19">
        <f t="shared" si="85"/>
        <v>97.142857142857139</v>
      </c>
    </row>
    <row r="210" spans="1:34" x14ac:dyDescent="0.2">
      <c r="AE210" s="19">
        <f t="shared" si="82"/>
        <v>70</v>
      </c>
      <c r="AF210" s="19"/>
      <c r="AG210" s="19"/>
      <c r="AH210" s="19">
        <f t="shared" si="85"/>
        <v>98.571428571428569</v>
      </c>
    </row>
    <row r="211" spans="1:34" x14ac:dyDescent="0.2">
      <c r="A211" s="5"/>
      <c r="B211" s="5" t="s">
        <v>35</v>
      </c>
      <c r="C211" s="5"/>
      <c r="D211" s="5"/>
      <c r="E211" s="6"/>
      <c r="F211" s="5"/>
      <c r="G211" s="5" t="s">
        <v>35</v>
      </c>
      <c r="H211" s="5"/>
      <c r="I211" s="5"/>
      <c r="J211" s="6"/>
      <c r="K211" s="5"/>
      <c r="L211" s="5" t="s">
        <v>35</v>
      </c>
      <c r="M211" s="5"/>
      <c r="N211" s="5"/>
      <c r="O211" s="6"/>
      <c r="P211" s="20" t="s">
        <v>40</v>
      </c>
      <c r="Q211" s="20"/>
      <c r="R211" s="20"/>
      <c r="S211" s="6"/>
      <c r="T211" s="20" t="s">
        <v>40</v>
      </c>
      <c r="U211" s="20"/>
      <c r="V211" s="20"/>
      <c r="AE211" s="19"/>
      <c r="AF211" s="19"/>
      <c r="AG211" s="19"/>
      <c r="AH211" s="19"/>
    </row>
    <row r="212" spans="1:34" x14ac:dyDescent="0.2">
      <c r="A212" s="5"/>
      <c r="B212" s="5" t="s">
        <v>36</v>
      </c>
      <c r="C212" s="5" t="s">
        <v>37</v>
      </c>
      <c r="D212" s="5"/>
      <c r="E212" s="6"/>
      <c r="F212" s="5"/>
      <c r="G212" s="5" t="s">
        <v>36</v>
      </c>
      <c r="H212" s="5" t="s">
        <v>38</v>
      </c>
      <c r="I212" s="5"/>
      <c r="J212" s="6"/>
      <c r="K212" s="5"/>
      <c r="L212" s="5" t="s">
        <v>36</v>
      </c>
      <c r="M212" s="5" t="s">
        <v>39</v>
      </c>
      <c r="N212" s="5"/>
      <c r="O212" s="6"/>
      <c r="P212" s="20" t="s">
        <v>36</v>
      </c>
      <c r="Q212" s="20" t="s">
        <v>37</v>
      </c>
      <c r="R212" s="20"/>
      <c r="S212" s="6"/>
      <c r="T212" s="20" t="s">
        <v>36</v>
      </c>
      <c r="U212" s="20" t="s">
        <v>39</v>
      </c>
      <c r="V212" s="20"/>
    </row>
    <row r="213" spans="1:34" x14ac:dyDescent="0.2">
      <c r="A213" s="5"/>
      <c r="B213" s="5"/>
      <c r="C213" s="5"/>
      <c r="D213" s="5"/>
      <c r="F213" s="5"/>
      <c r="G213" s="5"/>
      <c r="H213" s="5"/>
      <c r="I213" s="5"/>
      <c r="K213" s="5"/>
      <c r="L213" s="5"/>
      <c r="M213" s="5"/>
      <c r="N213" s="5"/>
      <c r="P213" s="20"/>
      <c r="Q213" s="20"/>
      <c r="R213" s="20"/>
      <c r="T213" s="20"/>
      <c r="U213" s="20"/>
      <c r="V213" s="20"/>
      <c r="AF213" t="s">
        <v>32</v>
      </c>
    </row>
    <row r="214" spans="1:34" x14ac:dyDescent="0.2">
      <c r="A214" s="5"/>
      <c r="B214" s="5" t="s">
        <v>25</v>
      </c>
      <c r="C214" s="5"/>
      <c r="D214" s="5"/>
      <c r="F214" s="5"/>
      <c r="G214" s="5" t="s">
        <v>27</v>
      </c>
      <c r="H214" s="5"/>
      <c r="I214" s="5"/>
      <c r="K214" s="5"/>
      <c r="L214" s="5" t="s">
        <v>26</v>
      </c>
      <c r="M214" s="5"/>
      <c r="N214" s="5"/>
      <c r="P214" s="20" t="s">
        <v>31</v>
      </c>
      <c r="Q214" s="20"/>
      <c r="R214" s="20"/>
      <c r="T214" s="20" t="s">
        <v>33</v>
      </c>
      <c r="U214" s="20"/>
      <c r="V214" s="20"/>
    </row>
    <row r="215" spans="1:34" x14ac:dyDescent="0.2">
      <c r="A215" s="5"/>
      <c r="B215" s="5"/>
      <c r="C215" s="5"/>
      <c r="D215" s="5"/>
      <c r="F215" s="5"/>
      <c r="G215" s="5"/>
      <c r="H215" s="5"/>
      <c r="I215" s="5"/>
      <c r="K215" s="5"/>
      <c r="L215" s="5"/>
      <c r="M215" s="5"/>
      <c r="N215" s="5"/>
      <c r="P215" s="20"/>
      <c r="Q215" s="20"/>
      <c r="R215" s="20"/>
      <c r="T215" s="20"/>
      <c r="U215" s="20"/>
      <c r="V215" s="20"/>
    </row>
    <row r="216" spans="1:34" x14ac:dyDescent="0.2">
      <c r="A216" s="5"/>
      <c r="B216" s="5">
        <v>16</v>
      </c>
      <c r="C216" s="5">
        <v>24</v>
      </c>
      <c r="D216" s="5">
        <v>40</v>
      </c>
      <c r="F216" s="5"/>
      <c r="G216" s="5">
        <v>12</v>
      </c>
      <c r="H216" s="5">
        <v>20</v>
      </c>
      <c r="I216" s="5">
        <v>28</v>
      </c>
      <c r="K216" s="5"/>
      <c r="L216" s="5">
        <v>20</v>
      </c>
      <c r="M216" s="5">
        <v>24</v>
      </c>
      <c r="N216" s="5">
        <v>28</v>
      </c>
      <c r="P216" s="20">
        <v>15</v>
      </c>
      <c r="Q216" s="20">
        <v>21</v>
      </c>
      <c r="R216" s="20">
        <v>35</v>
      </c>
      <c r="T216" s="20">
        <v>24</v>
      </c>
      <c r="U216" s="20">
        <v>40</v>
      </c>
      <c r="V216" s="20">
        <v>60</v>
      </c>
    </row>
    <row r="217" spans="1:34" x14ac:dyDescent="0.2">
      <c r="A217" s="5"/>
      <c r="B217" s="5"/>
      <c r="C217" s="5"/>
      <c r="D217" s="5"/>
      <c r="F217" s="5"/>
      <c r="G217" s="5"/>
      <c r="H217" s="5"/>
      <c r="I217" s="5"/>
      <c r="K217" s="5"/>
      <c r="L217" s="5"/>
      <c r="M217" s="5"/>
      <c r="N217" s="5"/>
      <c r="P217" s="20"/>
      <c r="Q217" s="20"/>
      <c r="R217" s="20"/>
      <c r="T217" s="20"/>
      <c r="U217" s="20"/>
      <c r="V217" s="20"/>
    </row>
    <row r="218" spans="1:34" x14ac:dyDescent="0.2">
      <c r="A218" s="5">
        <v>1</v>
      </c>
      <c r="B218" s="5">
        <v>0</v>
      </c>
      <c r="C218" s="5">
        <v>0</v>
      </c>
      <c r="D218" s="5">
        <v>0</v>
      </c>
      <c r="F218" s="5">
        <v>1</v>
      </c>
      <c r="G218" s="5">
        <v>0</v>
      </c>
      <c r="H218" s="5">
        <v>0</v>
      </c>
      <c r="I218" s="5">
        <v>0</v>
      </c>
      <c r="K218" s="5">
        <v>1</v>
      </c>
      <c r="L218" s="5">
        <v>0</v>
      </c>
      <c r="M218" s="5">
        <v>0</v>
      </c>
      <c r="N218" s="5">
        <v>0</v>
      </c>
      <c r="O218">
        <v>1</v>
      </c>
      <c r="P218" s="20">
        <v>0</v>
      </c>
      <c r="Q218" s="20">
        <v>0</v>
      </c>
      <c r="R218" s="20">
        <v>0</v>
      </c>
      <c r="S218">
        <v>1</v>
      </c>
      <c r="T218" s="20">
        <v>0</v>
      </c>
      <c r="U218" s="20">
        <v>0</v>
      </c>
      <c r="V218" s="20">
        <v>0</v>
      </c>
    </row>
    <row r="219" spans="1:34" x14ac:dyDescent="0.2">
      <c r="A219" s="5">
        <f>A218+1</f>
        <v>2</v>
      </c>
      <c r="B219" s="5">
        <f>100/16*A218</f>
        <v>6.25</v>
      </c>
      <c r="C219" s="5">
        <f>100/24*A218</f>
        <v>4.166666666666667</v>
      </c>
      <c r="D219" s="5">
        <f>100/40*A218</f>
        <v>2.5</v>
      </c>
      <c r="F219" s="5">
        <f>F218+1</f>
        <v>2</v>
      </c>
      <c r="G219" s="5">
        <f>100/12*F218</f>
        <v>8.3333333333333339</v>
      </c>
      <c r="H219" s="5">
        <f>100/20*F218</f>
        <v>5</v>
      </c>
      <c r="I219" s="5">
        <f>100/28*F218</f>
        <v>3.5714285714285716</v>
      </c>
      <c r="K219" s="5">
        <f>K218+1</f>
        <v>2</v>
      </c>
      <c r="L219" s="5">
        <f>100/20*K218</f>
        <v>5</v>
      </c>
      <c r="M219" s="5">
        <f>100/24*K218</f>
        <v>4.166666666666667</v>
      </c>
      <c r="N219" s="5">
        <f>100/28*K218</f>
        <v>3.5714285714285716</v>
      </c>
      <c r="O219">
        <f t="shared" ref="O219:O252" si="90">O218+1</f>
        <v>2</v>
      </c>
      <c r="P219" s="20">
        <f>100/15*O218</f>
        <v>6.666666666666667</v>
      </c>
      <c r="Q219" s="20">
        <f>100/21*O218</f>
        <v>4.7619047619047619</v>
      </c>
      <c r="R219" s="20">
        <f>100/35*O218</f>
        <v>2.8571428571428572</v>
      </c>
      <c r="S219">
        <f>S218+1</f>
        <v>2</v>
      </c>
      <c r="T219" s="20">
        <f>100/24*S218</f>
        <v>4.166666666666667</v>
      </c>
      <c r="U219" s="20">
        <f>100/40*S218</f>
        <v>2.5</v>
      </c>
      <c r="V219" s="20">
        <f>100/60*S218</f>
        <v>1.6666666666666667</v>
      </c>
    </row>
    <row r="220" spans="1:34" x14ac:dyDescent="0.2">
      <c r="A220" s="5">
        <f t="shared" ref="A220:A257" si="91">A219+1</f>
        <v>3</v>
      </c>
      <c r="B220" s="5">
        <f t="shared" ref="B220:B233" si="92">100/16*A219</f>
        <v>12.5</v>
      </c>
      <c r="C220" s="5">
        <f t="shared" ref="C220:C241" si="93">100/24*A219</f>
        <v>8.3333333333333339</v>
      </c>
      <c r="D220" s="5">
        <f t="shared" ref="D220:D257" si="94">100/40*A219</f>
        <v>5</v>
      </c>
      <c r="F220" s="5">
        <f t="shared" ref="F220:F245" si="95">F219+1</f>
        <v>3</v>
      </c>
      <c r="G220" s="5">
        <f t="shared" ref="G220:G229" si="96">100/12*F219</f>
        <v>16.666666666666668</v>
      </c>
      <c r="H220" s="5">
        <f t="shared" ref="H220:H237" si="97">100/20*F219</f>
        <v>10</v>
      </c>
      <c r="I220" s="5">
        <f t="shared" ref="I220:I245" si="98">100/28*F219</f>
        <v>7.1428571428571432</v>
      </c>
      <c r="K220" s="5">
        <f t="shared" ref="K220:K245" si="99">K219+1</f>
        <v>3</v>
      </c>
      <c r="L220" s="5">
        <f t="shared" ref="L220:L237" si="100">100/20*K219</f>
        <v>10</v>
      </c>
      <c r="M220" s="5">
        <f t="shared" ref="M220:M241" si="101">100/24*K219</f>
        <v>8.3333333333333339</v>
      </c>
      <c r="N220" s="5">
        <f t="shared" ref="N220:N245" si="102">100/28*K219</f>
        <v>7.1428571428571432</v>
      </c>
      <c r="O220">
        <f t="shared" si="90"/>
        <v>3</v>
      </c>
      <c r="P220" s="20">
        <f t="shared" ref="P220:P252" si="103">100/15*O219</f>
        <v>13.333333333333334</v>
      </c>
      <c r="Q220" s="20">
        <f t="shared" ref="Q220:Q252" si="104">100/21*O219</f>
        <v>9.5238095238095237</v>
      </c>
      <c r="R220" s="20">
        <f t="shared" ref="R220:R252" si="105">100/35*O219</f>
        <v>5.7142857142857144</v>
      </c>
      <c r="S220">
        <f t="shared" ref="S220:S277" si="106">S219+1</f>
        <v>3</v>
      </c>
      <c r="T220" s="20">
        <f t="shared" ref="T220:T241" si="107">100/24*S219</f>
        <v>8.3333333333333339</v>
      </c>
      <c r="U220" s="20">
        <f t="shared" ref="U220:U257" si="108">100/40*S219</f>
        <v>5</v>
      </c>
      <c r="V220" s="20">
        <f t="shared" ref="V220:V277" si="109">100/60*S219</f>
        <v>3.3333333333333335</v>
      </c>
    </row>
    <row r="221" spans="1:34" x14ac:dyDescent="0.2">
      <c r="A221" s="5">
        <f t="shared" si="91"/>
        <v>4</v>
      </c>
      <c r="B221" s="5">
        <f t="shared" si="92"/>
        <v>18.75</v>
      </c>
      <c r="C221" s="5">
        <f t="shared" si="93"/>
        <v>12.5</v>
      </c>
      <c r="D221" s="5">
        <f t="shared" si="94"/>
        <v>7.5</v>
      </c>
      <c r="F221" s="5">
        <f t="shared" si="95"/>
        <v>4</v>
      </c>
      <c r="G221" s="5">
        <f t="shared" si="96"/>
        <v>25</v>
      </c>
      <c r="H221" s="5">
        <f t="shared" si="97"/>
        <v>15</v>
      </c>
      <c r="I221" s="5">
        <f t="shared" si="98"/>
        <v>10.714285714285715</v>
      </c>
      <c r="K221" s="5">
        <f t="shared" si="99"/>
        <v>4</v>
      </c>
      <c r="L221" s="5">
        <f t="shared" si="100"/>
        <v>15</v>
      </c>
      <c r="M221" s="5">
        <f t="shared" si="101"/>
        <v>12.5</v>
      </c>
      <c r="N221" s="5">
        <f t="shared" si="102"/>
        <v>10.714285714285715</v>
      </c>
      <c r="O221">
        <f t="shared" si="90"/>
        <v>4</v>
      </c>
      <c r="P221" s="20">
        <f t="shared" si="103"/>
        <v>20</v>
      </c>
      <c r="Q221" s="20">
        <f t="shared" si="104"/>
        <v>14.285714285714285</v>
      </c>
      <c r="R221" s="20">
        <f t="shared" si="105"/>
        <v>8.5714285714285712</v>
      </c>
      <c r="S221">
        <f t="shared" si="106"/>
        <v>4</v>
      </c>
      <c r="T221" s="20">
        <f t="shared" si="107"/>
        <v>12.5</v>
      </c>
      <c r="U221" s="20">
        <f t="shared" si="108"/>
        <v>7.5</v>
      </c>
      <c r="V221" s="20">
        <f t="shared" si="109"/>
        <v>5</v>
      </c>
    </row>
    <row r="222" spans="1:34" x14ac:dyDescent="0.2">
      <c r="A222" s="5">
        <f t="shared" si="91"/>
        <v>5</v>
      </c>
      <c r="B222" s="5">
        <f t="shared" si="92"/>
        <v>25</v>
      </c>
      <c r="C222" s="5">
        <f t="shared" si="93"/>
        <v>16.666666666666668</v>
      </c>
      <c r="D222" s="5">
        <f t="shared" si="94"/>
        <v>10</v>
      </c>
      <c r="F222" s="5">
        <f t="shared" si="95"/>
        <v>5</v>
      </c>
      <c r="G222" s="5">
        <f t="shared" si="96"/>
        <v>33.333333333333336</v>
      </c>
      <c r="H222" s="5">
        <f t="shared" si="97"/>
        <v>20</v>
      </c>
      <c r="I222" s="5">
        <f t="shared" si="98"/>
        <v>14.285714285714286</v>
      </c>
      <c r="K222" s="5">
        <f t="shared" si="99"/>
        <v>5</v>
      </c>
      <c r="L222" s="5">
        <f t="shared" si="100"/>
        <v>20</v>
      </c>
      <c r="M222" s="5">
        <f t="shared" si="101"/>
        <v>16.666666666666668</v>
      </c>
      <c r="N222" s="5">
        <f t="shared" si="102"/>
        <v>14.285714285714286</v>
      </c>
      <c r="O222">
        <f t="shared" si="90"/>
        <v>5</v>
      </c>
      <c r="P222" s="20">
        <f t="shared" si="103"/>
        <v>26.666666666666668</v>
      </c>
      <c r="Q222" s="20">
        <f t="shared" si="104"/>
        <v>19.047619047619047</v>
      </c>
      <c r="R222" s="20">
        <f t="shared" si="105"/>
        <v>11.428571428571429</v>
      </c>
      <c r="S222">
        <f t="shared" si="106"/>
        <v>5</v>
      </c>
      <c r="T222" s="20">
        <f t="shared" si="107"/>
        <v>16.666666666666668</v>
      </c>
      <c r="U222" s="20">
        <f t="shared" si="108"/>
        <v>10</v>
      </c>
      <c r="V222" s="20">
        <f t="shared" si="109"/>
        <v>6.666666666666667</v>
      </c>
    </row>
    <row r="223" spans="1:34" x14ac:dyDescent="0.2">
      <c r="A223" s="5">
        <f t="shared" si="91"/>
        <v>6</v>
      </c>
      <c r="B223" s="5">
        <f t="shared" si="92"/>
        <v>31.25</v>
      </c>
      <c r="C223" s="5">
        <f t="shared" si="93"/>
        <v>20.833333333333336</v>
      </c>
      <c r="D223" s="5">
        <f t="shared" si="94"/>
        <v>12.5</v>
      </c>
      <c r="F223" s="5">
        <f t="shared" si="95"/>
        <v>6</v>
      </c>
      <c r="G223" s="5">
        <f t="shared" si="96"/>
        <v>41.666666666666671</v>
      </c>
      <c r="H223" s="5">
        <f t="shared" si="97"/>
        <v>25</v>
      </c>
      <c r="I223" s="5">
        <f t="shared" si="98"/>
        <v>17.857142857142858</v>
      </c>
      <c r="K223" s="5">
        <f t="shared" si="99"/>
        <v>6</v>
      </c>
      <c r="L223" s="5">
        <f t="shared" si="100"/>
        <v>25</v>
      </c>
      <c r="M223" s="5">
        <f t="shared" si="101"/>
        <v>20.833333333333336</v>
      </c>
      <c r="N223" s="5">
        <f t="shared" si="102"/>
        <v>17.857142857142858</v>
      </c>
      <c r="O223">
        <f t="shared" si="90"/>
        <v>6</v>
      </c>
      <c r="P223" s="20">
        <f t="shared" si="103"/>
        <v>33.333333333333336</v>
      </c>
      <c r="Q223" s="20">
        <f t="shared" si="104"/>
        <v>23.80952380952381</v>
      </c>
      <c r="R223" s="20">
        <f t="shared" si="105"/>
        <v>14.285714285714286</v>
      </c>
      <c r="S223">
        <f t="shared" si="106"/>
        <v>6</v>
      </c>
      <c r="T223" s="20">
        <f t="shared" si="107"/>
        <v>20.833333333333336</v>
      </c>
      <c r="U223" s="20">
        <f t="shared" si="108"/>
        <v>12.5</v>
      </c>
      <c r="V223" s="20">
        <f t="shared" si="109"/>
        <v>8.3333333333333339</v>
      </c>
    </row>
    <row r="224" spans="1:34" x14ac:dyDescent="0.2">
      <c r="A224" s="5">
        <f t="shared" si="91"/>
        <v>7</v>
      </c>
      <c r="B224" s="5">
        <f t="shared" si="92"/>
        <v>37.5</v>
      </c>
      <c r="C224" s="5">
        <f t="shared" si="93"/>
        <v>25</v>
      </c>
      <c r="D224" s="5">
        <f t="shared" si="94"/>
        <v>15</v>
      </c>
      <c r="F224" s="5">
        <f t="shared" si="95"/>
        <v>7</v>
      </c>
      <c r="G224" s="5">
        <f t="shared" si="96"/>
        <v>50</v>
      </c>
      <c r="H224" s="5">
        <f t="shared" si="97"/>
        <v>30</v>
      </c>
      <c r="I224" s="5">
        <f t="shared" si="98"/>
        <v>21.428571428571431</v>
      </c>
      <c r="K224" s="5">
        <f t="shared" si="99"/>
        <v>7</v>
      </c>
      <c r="L224" s="5">
        <f t="shared" si="100"/>
        <v>30</v>
      </c>
      <c r="M224" s="5">
        <f t="shared" si="101"/>
        <v>25</v>
      </c>
      <c r="N224" s="5">
        <f t="shared" si="102"/>
        <v>21.428571428571431</v>
      </c>
      <c r="O224">
        <f t="shared" si="90"/>
        <v>7</v>
      </c>
      <c r="P224" s="20">
        <f t="shared" si="103"/>
        <v>40</v>
      </c>
      <c r="Q224" s="20">
        <f t="shared" si="104"/>
        <v>28.571428571428569</v>
      </c>
      <c r="R224" s="20">
        <f t="shared" si="105"/>
        <v>17.142857142857142</v>
      </c>
      <c r="S224">
        <f t="shared" si="106"/>
        <v>7</v>
      </c>
      <c r="T224" s="20">
        <f t="shared" si="107"/>
        <v>25</v>
      </c>
      <c r="U224" s="20">
        <f t="shared" si="108"/>
        <v>15</v>
      </c>
      <c r="V224" s="20">
        <f t="shared" si="109"/>
        <v>10</v>
      </c>
    </row>
    <row r="225" spans="1:22" x14ac:dyDescent="0.2">
      <c r="A225" s="5">
        <f t="shared" si="91"/>
        <v>8</v>
      </c>
      <c r="B225" s="5">
        <f t="shared" si="92"/>
        <v>43.75</v>
      </c>
      <c r="C225" s="5">
        <f t="shared" si="93"/>
        <v>29.166666666666668</v>
      </c>
      <c r="D225" s="5">
        <f t="shared" si="94"/>
        <v>17.5</v>
      </c>
      <c r="F225" s="5">
        <f t="shared" si="95"/>
        <v>8</v>
      </c>
      <c r="G225" s="5">
        <f t="shared" si="96"/>
        <v>58.333333333333336</v>
      </c>
      <c r="H225" s="5">
        <f t="shared" si="97"/>
        <v>35</v>
      </c>
      <c r="I225" s="5">
        <f t="shared" si="98"/>
        <v>25</v>
      </c>
      <c r="K225" s="5">
        <f t="shared" si="99"/>
        <v>8</v>
      </c>
      <c r="L225" s="5">
        <f t="shared" si="100"/>
        <v>35</v>
      </c>
      <c r="M225" s="5">
        <f t="shared" si="101"/>
        <v>29.166666666666668</v>
      </c>
      <c r="N225" s="5">
        <f t="shared" si="102"/>
        <v>25</v>
      </c>
      <c r="O225">
        <f t="shared" si="90"/>
        <v>8</v>
      </c>
      <c r="P225" s="20">
        <f t="shared" si="103"/>
        <v>46.666666666666671</v>
      </c>
      <c r="Q225" s="20">
        <f t="shared" si="104"/>
        <v>33.333333333333336</v>
      </c>
      <c r="R225" s="20">
        <f t="shared" si="105"/>
        <v>20</v>
      </c>
      <c r="S225">
        <f t="shared" si="106"/>
        <v>8</v>
      </c>
      <c r="T225" s="20">
        <f t="shared" si="107"/>
        <v>29.166666666666668</v>
      </c>
      <c r="U225" s="20">
        <f t="shared" si="108"/>
        <v>17.5</v>
      </c>
      <c r="V225" s="20">
        <f t="shared" si="109"/>
        <v>11.666666666666668</v>
      </c>
    </row>
    <row r="226" spans="1:22" x14ac:dyDescent="0.2">
      <c r="A226" s="5">
        <f t="shared" si="91"/>
        <v>9</v>
      </c>
      <c r="B226" s="5">
        <f t="shared" si="92"/>
        <v>50</v>
      </c>
      <c r="C226" s="5">
        <f t="shared" si="93"/>
        <v>33.333333333333336</v>
      </c>
      <c r="D226" s="5">
        <f t="shared" si="94"/>
        <v>20</v>
      </c>
      <c r="F226" s="5">
        <f t="shared" si="95"/>
        <v>9</v>
      </c>
      <c r="G226" s="5">
        <f t="shared" si="96"/>
        <v>66.666666666666671</v>
      </c>
      <c r="H226" s="5">
        <f t="shared" si="97"/>
        <v>40</v>
      </c>
      <c r="I226" s="5">
        <f t="shared" si="98"/>
        <v>28.571428571428573</v>
      </c>
      <c r="K226" s="5">
        <f t="shared" si="99"/>
        <v>9</v>
      </c>
      <c r="L226" s="5">
        <f t="shared" si="100"/>
        <v>40</v>
      </c>
      <c r="M226" s="5">
        <f t="shared" si="101"/>
        <v>33.333333333333336</v>
      </c>
      <c r="N226" s="5">
        <f t="shared" si="102"/>
        <v>28.571428571428573</v>
      </c>
      <c r="O226">
        <f t="shared" si="90"/>
        <v>9</v>
      </c>
      <c r="P226" s="20">
        <f t="shared" si="103"/>
        <v>53.333333333333336</v>
      </c>
      <c r="Q226" s="20">
        <f t="shared" si="104"/>
        <v>38.095238095238095</v>
      </c>
      <c r="R226" s="20">
        <f t="shared" si="105"/>
        <v>22.857142857142858</v>
      </c>
      <c r="S226">
        <f t="shared" si="106"/>
        <v>9</v>
      </c>
      <c r="T226" s="20">
        <f t="shared" si="107"/>
        <v>33.333333333333336</v>
      </c>
      <c r="U226" s="20">
        <f t="shared" si="108"/>
        <v>20</v>
      </c>
      <c r="V226" s="20">
        <f t="shared" si="109"/>
        <v>13.333333333333334</v>
      </c>
    </row>
    <row r="227" spans="1:22" x14ac:dyDescent="0.2">
      <c r="A227" s="5">
        <f t="shared" si="91"/>
        <v>10</v>
      </c>
      <c r="B227" s="5">
        <f t="shared" si="92"/>
        <v>56.25</v>
      </c>
      <c r="C227" s="5">
        <f t="shared" si="93"/>
        <v>37.5</v>
      </c>
      <c r="D227" s="5">
        <f t="shared" si="94"/>
        <v>22.5</v>
      </c>
      <c r="F227" s="5">
        <f t="shared" si="95"/>
        <v>10</v>
      </c>
      <c r="G227" s="5">
        <f t="shared" si="96"/>
        <v>75</v>
      </c>
      <c r="H227" s="5">
        <f t="shared" si="97"/>
        <v>45</v>
      </c>
      <c r="I227" s="5">
        <f t="shared" si="98"/>
        <v>32.142857142857146</v>
      </c>
      <c r="K227" s="5">
        <f t="shared" si="99"/>
        <v>10</v>
      </c>
      <c r="L227" s="5">
        <f t="shared" si="100"/>
        <v>45</v>
      </c>
      <c r="M227" s="5">
        <f t="shared" si="101"/>
        <v>37.5</v>
      </c>
      <c r="N227" s="5">
        <f t="shared" si="102"/>
        <v>32.142857142857146</v>
      </c>
      <c r="O227">
        <f t="shared" si="90"/>
        <v>10</v>
      </c>
      <c r="P227" s="20">
        <f t="shared" si="103"/>
        <v>60</v>
      </c>
      <c r="Q227" s="20">
        <f t="shared" si="104"/>
        <v>42.857142857142854</v>
      </c>
      <c r="R227" s="20">
        <f t="shared" si="105"/>
        <v>25.714285714285715</v>
      </c>
      <c r="S227">
        <f t="shared" si="106"/>
        <v>10</v>
      </c>
      <c r="T227" s="20">
        <f t="shared" si="107"/>
        <v>37.5</v>
      </c>
      <c r="U227" s="20">
        <f t="shared" si="108"/>
        <v>22.5</v>
      </c>
      <c r="V227" s="20">
        <f t="shared" si="109"/>
        <v>15</v>
      </c>
    </row>
    <row r="228" spans="1:22" x14ac:dyDescent="0.2">
      <c r="A228" s="5">
        <f t="shared" si="91"/>
        <v>11</v>
      </c>
      <c r="B228" s="5">
        <f t="shared" si="92"/>
        <v>62.5</v>
      </c>
      <c r="C228" s="5">
        <f t="shared" si="93"/>
        <v>41.666666666666671</v>
      </c>
      <c r="D228" s="5">
        <f t="shared" si="94"/>
        <v>25</v>
      </c>
      <c r="F228" s="5">
        <f t="shared" si="95"/>
        <v>11</v>
      </c>
      <c r="G228" s="5">
        <f t="shared" si="96"/>
        <v>83.333333333333343</v>
      </c>
      <c r="H228" s="5">
        <f t="shared" si="97"/>
        <v>50</v>
      </c>
      <c r="I228" s="5">
        <f t="shared" si="98"/>
        <v>35.714285714285715</v>
      </c>
      <c r="K228" s="5">
        <f t="shared" si="99"/>
        <v>11</v>
      </c>
      <c r="L228" s="5">
        <f t="shared" si="100"/>
        <v>50</v>
      </c>
      <c r="M228" s="5">
        <f t="shared" si="101"/>
        <v>41.666666666666671</v>
      </c>
      <c r="N228" s="5">
        <f t="shared" si="102"/>
        <v>35.714285714285715</v>
      </c>
      <c r="O228">
        <f t="shared" si="90"/>
        <v>11</v>
      </c>
      <c r="P228" s="20">
        <f t="shared" si="103"/>
        <v>66.666666666666671</v>
      </c>
      <c r="Q228" s="20">
        <f t="shared" si="104"/>
        <v>47.61904761904762</v>
      </c>
      <c r="R228" s="20">
        <f t="shared" si="105"/>
        <v>28.571428571428573</v>
      </c>
      <c r="S228">
        <f t="shared" si="106"/>
        <v>11</v>
      </c>
      <c r="T228" s="20">
        <f t="shared" si="107"/>
        <v>41.666666666666671</v>
      </c>
      <c r="U228" s="20">
        <f t="shared" si="108"/>
        <v>25</v>
      </c>
      <c r="V228" s="20">
        <f t="shared" si="109"/>
        <v>16.666666666666668</v>
      </c>
    </row>
    <row r="229" spans="1:22" x14ac:dyDescent="0.2">
      <c r="A229" s="5">
        <f t="shared" si="91"/>
        <v>12</v>
      </c>
      <c r="B229" s="5">
        <f t="shared" si="92"/>
        <v>68.75</v>
      </c>
      <c r="C229" s="5">
        <f t="shared" si="93"/>
        <v>45.833333333333336</v>
      </c>
      <c r="D229" s="5">
        <f t="shared" si="94"/>
        <v>27.5</v>
      </c>
      <c r="F229" s="5">
        <f t="shared" si="95"/>
        <v>12</v>
      </c>
      <c r="G229" s="5">
        <f t="shared" si="96"/>
        <v>91.666666666666671</v>
      </c>
      <c r="H229" s="5">
        <f t="shared" si="97"/>
        <v>55</v>
      </c>
      <c r="I229" s="5">
        <f t="shared" si="98"/>
        <v>39.285714285714285</v>
      </c>
      <c r="K229" s="5">
        <f t="shared" si="99"/>
        <v>12</v>
      </c>
      <c r="L229" s="5">
        <f t="shared" si="100"/>
        <v>55</v>
      </c>
      <c r="M229" s="5">
        <f t="shared" si="101"/>
        <v>45.833333333333336</v>
      </c>
      <c r="N229" s="5">
        <f t="shared" si="102"/>
        <v>39.285714285714285</v>
      </c>
      <c r="O229">
        <f t="shared" si="90"/>
        <v>12</v>
      </c>
      <c r="P229" s="20">
        <f t="shared" si="103"/>
        <v>73.333333333333343</v>
      </c>
      <c r="Q229" s="20">
        <f t="shared" si="104"/>
        <v>52.38095238095238</v>
      </c>
      <c r="R229" s="20">
        <f t="shared" si="105"/>
        <v>31.428571428571431</v>
      </c>
      <c r="S229">
        <f t="shared" si="106"/>
        <v>12</v>
      </c>
      <c r="T229" s="20">
        <f t="shared" si="107"/>
        <v>45.833333333333336</v>
      </c>
      <c r="U229" s="20">
        <f t="shared" si="108"/>
        <v>27.5</v>
      </c>
      <c r="V229" s="20">
        <f t="shared" si="109"/>
        <v>18.333333333333336</v>
      </c>
    </row>
    <row r="230" spans="1:22" x14ac:dyDescent="0.2">
      <c r="A230" s="5">
        <f t="shared" si="91"/>
        <v>13</v>
      </c>
      <c r="B230" s="5">
        <f t="shared" si="92"/>
        <v>75</v>
      </c>
      <c r="C230" s="5">
        <f t="shared" si="93"/>
        <v>50</v>
      </c>
      <c r="D230" s="5">
        <f t="shared" si="94"/>
        <v>30</v>
      </c>
      <c r="F230" s="5">
        <f t="shared" si="95"/>
        <v>13</v>
      </c>
      <c r="G230" s="5"/>
      <c r="H230" s="5">
        <f t="shared" si="97"/>
        <v>60</v>
      </c>
      <c r="I230" s="5">
        <f t="shared" si="98"/>
        <v>42.857142857142861</v>
      </c>
      <c r="K230" s="5">
        <f t="shared" si="99"/>
        <v>13</v>
      </c>
      <c r="L230" s="5">
        <f t="shared" si="100"/>
        <v>60</v>
      </c>
      <c r="M230" s="5">
        <f t="shared" si="101"/>
        <v>50</v>
      </c>
      <c r="N230" s="5">
        <f t="shared" si="102"/>
        <v>42.857142857142861</v>
      </c>
      <c r="O230">
        <f t="shared" si="90"/>
        <v>13</v>
      </c>
      <c r="P230" s="20">
        <f t="shared" si="103"/>
        <v>80</v>
      </c>
      <c r="Q230" s="20">
        <f t="shared" si="104"/>
        <v>57.142857142857139</v>
      </c>
      <c r="R230" s="20">
        <f t="shared" si="105"/>
        <v>34.285714285714285</v>
      </c>
      <c r="S230">
        <f t="shared" si="106"/>
        <v>13</v>
      </c>
      <c r="T230" s="20">
        <f t="shared" si="107"/>
        <v>50</v>
      </c>
      <c r="U230" s="20">
        <f t="shared" si="108"/>
        <v>30</v>
      </c>
      <c r="V230" s="20">
        <f t="shared" si="109"/>
        <v>20</v>
      </c>
    </row>
    <row r="231" spans="1:22" x14ac:dyDescent="0.2">
      <c r="A231" s="5">
        <f t="shared" si="91"/>
        <v>14</v>
      </c>
      <c r="B231" s="5">
        <f t="shared" si="92"/>
        <v>81.25</v>
      </c>
      <c r="C231" s="5">
        <f t="shared" si="93"/>
        <v>54.166666666666671</v>
      </c>
      <c r="D231" s="5">
        <f t="shared" si="94"/>
        <v>32.5</v>
      </c>
      <c r="F231" s="5">
        <f t="shared" si="95"/>
        <v>14</v>
      </c>
      <c r="G231" s="5"/>
      <c r="H231" s="5">
        <f t="shared" si="97"/>
        <v>65</v>
      </c>
      <c r="I231" s="5">
        <f t="shared" si="98"/>
        <v>46.428571428571431</v>
      </c>
      <c r="K231" s="5">
        <f t="shared" si="99"/>
        <v>14</v>
      </c>
      <c r="L231" s="5">
        <f t="shared" si="100"/>
        <v>65</v>
      </c>
      <c r="M231" s="5">
        <f t="shared" si="101"/>
        <v>54.166666666666671</v>
      </c>
      <c r="N231" s="5">
        <f t="shared" si="102"/>
        <v>46.428571428571431</v>
      </c>
      <c r="O231">
        <f t="shared" si="90"/>
        <v>14</v>
      </c>
      <c r="P231" s="20">
        <f t="shared" si="103"/>
        <v>86.666666666666671</v>
      </c>
      <c r="Q231" s="20">
        <f t="shared" si="104"/>
        <v>61.904761904761905</v>
      </c>
      <c r="R231" s="20">
        <f t="shared" si="105"/>
        <v>37.142857142857146</v>
      </c>
      <c r="S231">
        <f t="shared" si="106"/>
        <v>14</v>
      </c>
      <c r="T231" s="20">
        <f t="shared" si="107"/>
        <v>54.166666666666671</v>
      </c>
      <c r="U231" s="20">
        <f t="shared" si="108"/>
        <v>32.5</v>
      </c>
      <c r="V231" s="20">
        <f t="shared" si="109"/>
        <v>21.666666666666668</v>
      </c>
    </row>
    <row r="232" spans="1:22" x14ac:dyDescent="0.2">
      <c r="A232" s="5">
        <f t="shared" si="91"/>
        <v>15</v>
      </c>
      <c r="B232" s="5">
        <f t="shared" si="92"/>
        <v>87.5</v>
      </c>
      <c r="C232" s="5">
        <f t="shared" si="93"/>
        <v>58.333333333333336</v>
      </c>
      <c r="D232" s="5">
        <f t="shared" si="94"/>
        <v>35</v>
      </c>
      <c r="F232" s="5">
        <f t="shared" si="95"/>
        <v>15</v>
      </c>
      <c r="G232" s="5"/>
      <c r="H232" s="5">
        <f t="shared" si="97"/>
        <v>70</v>
      </c>
      <c r="I232" s="5">
        <f t="shared" si="98"/>
        <v>50</v>
      </c>
      <c r="K232" s="5">
        <f t="shared" si="99"/>
        <v>15</v>
      </c>
      <c r="L232" s="5">
        <f t="shared" si="100"/>
        <v>70</v>
      </c>
      <c r="M232" s="5">
        <f t="shared" si="101"/>
        <v>58.333333333333336</v>
      </c>
      <c r="N232" s="5">
        <f t="shared" si="102"/>
        <v>50</v>
      </c>
      <c r="O232">
        <f t="shared" si="90"/>
        <v>15</v>
      </c>
      <c r="P232" s="20">
        <f t="shared" si="103"/>
        <v>93.333333333333343</v>
      </c>
      <c r="Q232" s="20">
        <f t="shared" si="104"/>
        <v>66.666666666666671</v>
      </c>
      <c r="R232" s="20">
        <f t="shared" si="105"/>
        <v>40</v>
      </c>
      <c r="S232">
        <f t="shared" si="106"/>
        <v>15</v>
      </c>
      <c r="T232" s="20">
        <f t="shared" si="107"/>
        <v>58.333333333333336</v>
      </c>
      <c r="U232" s="20">
        <f t="shared" si="108"/>
        <v>35</v>
      </c>
      <c r="V232" s="20">
        <f t="shared" si="109"/>
        <v>23.333333333333336</v>
      </c>
    </row>
    <row r="233" spans="1:22" x14ac:dyDescent="0.2">
      <c r="A233" s="5">
        <f t="shared" si="91"/>
        <v>16</v>
      </c>
      <c r="B233" s="5">
        <f t="shared" si="92"/>
        <v>93.75</v>
      </c>
      <c r="C233" s="5">
        <f t="shared" si="93"/>
        <v>62.500000000000007</v>
      </c>
      <c r="D233" s="5">
        <f t="shared" si="94"/>
        <v>37.5</v>
      </c>
      <c r="F233" s="5">
        <f t="shared" si="95"/>
        <v>16</v>
      </c>
      <c r="G233" s="5"/>
      <c r="H233" s="5">
        <f t="shared" si="97"/>
        <v>75</v>
      </c>
      <c r="I233" s="5">
        <f t="shared" si="98"/>
        <v>53.571428571428577</v>
      </c>
      <c r="K233" s="5">
        <f t="shared" si="99"/>
        <v>16</v>
      </c>
      <c r="L233" s="5">
        <f t="shared" si="100"/>
        <v>75</v>
      </c>
      <c r="M233" s="5">
        <f t="shared" si="101"/>
        <v>62.500000000000007</v>
      </c>
      <c r="N233" s="5">
        <f t="shared" si="102"/>
        <v>53.571428571428577</v>
      </c>
      <c r="O233">
        <f t="shared" si="90"/>
        <v>16</v>
      </c>
      <c r="P233" s="20">
        <f t="shared" si="103"/>
        <v>100</v>
      </c>
      <c r="Q233" s="20">
        <f t="shared" si="104"/>
        <v>71.428571428571431</v>
      </c>
      <c r="R233" s="20">
        <f t="shared" si="105"/>
        <v>42.857142857142861</v>
      </c>
      <c r="S233">
        <f t="shared" si="106"/>
        <v>16</v>
      </c>
      <c r="T233" s="20">
        <f t="shared" si="107"/>
        <v>62.500000000000007</v>
      </c>
      <c r="U233" s="20">
        <f t="shared" si="108"/>
        <v>37.5</v>
      </c>
      <c r="V233" s="20">
        <f t="shared" si="109"/>
        <v>25</v>
      </c>
    </row>
    <row r="234" spans="1:22" x14ac:dyDescent="0.2">
      <c r="A234" s="5">
        <f t="shared" si="91"/>
        <v>17</v>
      </c>
      <c r="B234" s="5"/>
      <c r="C234" s="5">
        <f t="shared" si="93"/>
        <v>66.666666666666671</v>
      </c>
      <c r="D234" s="5">
        <f t="shared" si="94"/>
        <v>40</v>
      </c>
      <c r="F234" s="5">
        <f t="shared" si="95"/>
        <v>17</v>
      </c>
      <c r="G234" s="5"/>
      <c r="H234" s="5">
        <f t="shared" si="97"/>
        <v>80</v>
      </c>
      <c r="I234" s="5">
        <f t="shared" si="98"/>
        <v>57.142857142857146</v>
      </c>
      <c r="K234" s="5">
        <f t="shared" si="99"/>
        <v>17</v>
      </c>
      <c r="L234" s="5">
        <f t="shared" si="100"/>
        <v>80</v>
      </c>
      <c r="M234" s="5">
        <f t="shared" si="101"/>
        <v>66.666666666666671</v>
      </c>
      <c r="N234" s="5">
        <f t="shared" si="102"/>
        <v>57.142857142857146</v>
      </c>
      <c r="O234">
        <f t="shared" si="90"/>
        <v>17</v>
      </c>
      <c r="P234" s="20">
        <f t="shared" si="103"/>
        <v>106.66666666666667</v>
      </c>
      <c r="Q234" s="20">
        <f t="shared" si="104"/>
        <v>76.19047619047619</v>
      </c>
      <c r="R234" s="20">
        <f t="shared" si="105"/>
        <v>45.714285714285715</v>
      </c>
      <c r="S234">
        <f t="shared" si="106"/>
        <v>17</v>
      </c>
      <c r="T234" s="20">
        <f t="shared" si="107"/>
        <v>66.666666666666671</v>
      </c>
      <c r="U234" s="20">
        <f t="shared" si="108"/>
        <v>40</v>
      </c>
      <c r="V234" s="20">
        <f t="shared" si="109"/>
        <v>26.666666666666668</v>
      </c>
    </row>
    <row r="235" spans="1:22" x14ac:dyDescent="0.2">
      <c r="A235" s="5">
        <f t="shared" si="91"/>
        <v>18</v>
      </c>
      <c r="B235" s="5"/>
      <c r="C235" s="5">
        <f t="shared" si="93"/>
        <v>70.833333333333343</v>
      </c>
      <c r="D235" s="5">
        <f t="shared" si="94"/>
        <v>42.5</v>
      </c>
      <c r="F235" s="5">
        <f t="shared" si="95"/>
        <v>18</v>
      </c>
      <c r="G235" s="5"/>
      <c r="H235" s="5">
        <f t="shared" si="97"/>
        <v>85</v>
      </c>
      <c r="I235" s="5">
        <f t="shared" si="98"/>
        <v>60.714285714285715</v>
      </c>
      <c r="K235" s="5">
        <f t="shared" si="99"/>
        <v>18</v>
      </c>
      <c r="L235" s="5">
        <f t="shared" si="100"/>
        <v>85</v>
      </c>
      <c r="M235" s="5">
        <f t="shared" si="101"/>
        <v>70.833333333333343</v>
      </c>
      <c r="N235" s="5">
        <f t="shared" si="102"/>
        <v>60.714285714285715</v>
      </c>
      <c r="O235">
        <f t="shared" si="90"/>
        <v>18</v>
      </c>
      <c r="P235" s="20">
        <f t="shared" si="103"/>
        <v>113.33333333333334</v>
      </c>
      <c r="Q235" s="20">
        <f t="shared" si="104"/>
        <v>80.952380952380949</v>
      </c>
      <c r="R235" s="20">
        <f t="shared" si="105"/>
        <v>48.571428571428569</v>
      </c>
      <c r="S235">
        <f t="shared" si="106"/>
        <v>18</v>
      </c>
      <c r="T235" s="20">
        <f t="shared" si="107"/>
        <v>70.833333333333343</v>
      </c>
      <c r="U235" s="20">
        <f t="shared" si="108"/>
        <v>42.5</v>
      </c>
      <c r="V235" s="20">
        <f t="shared" si="109"/>
        <v>28.333333333333336</v>
      </c>
    </row>
    <row r="236" spans="1:22" x14ac:dyDescent="0.2">
      <c r="A236" s="5">
        <f t="shared" si="91"/>
        <v>19</v>
      </c>
      <c r="B236" s="5"/>
      <c r="C236" s="5">
        <f t="shared" si="93"/>
        <v>75</v>
      </c>
      <c r="D236" s="5">
        <f t="shared" si="94"/>
        <v>45</v>
      </c>
      <c r="F236" s="5">
        <f t="shared" si="95"/>
        <v>19</v>
      </c>
      <c r="G236" s="5"/>
      <c r="H236" s="5">
        <f t="shared" si="97"/>
        <v>90</v>
      </c>
      <c r="I236" s="5">
        <f t="shared" si="98"/>
        <v>64.285714285714292</v>
      </c>
      <c r="K236" s="5">
        <f t="shared" si="99"/>
        <v>19</v>
      </c>
      <c r="L236" s="5">
        <f t="shared" si="100"/>
        <v>90</v>
      </c>
      <c r="M236" s="5">
        <f t="shared" si="101"/>
        <v>75</v>
      </c>
      <c r="N236" s="5">
        <f t="shared" si="102"/>
        <v>64.285714285714292</v>
      </c>
      <c r="O236">
        <f t="shared" si="90"/>
        <v>19</v>
      </c>
      <c r="P236" s="20">
        <f t="shared" si="103"/>
        <v>120</v>
      </c>
      <c r="Q236" s="20">
        <f t="shared" si="104"/>
        <v>85.714285714285708</v>
      </c>
      <c r="R236" s="20">
        <f t="shared" si="105"/>
        <v>51.428571428571431</v>
      </c>
      <c r="S236">
        <f t="shared" si="106"/>
        <v>19</v>
      </c>
      <c r="T236" s="20">
        <f t="shared" si="107"/>
        <v>75</v>
      </c>
      <c r="U236" s="20">
        <f t="shared" si="108"/>
        <v>45</v>
      </c>
      <c r="V236" s="20">
        <f t="shared" si="109"/>
        <v>30</v>
      </c>
    </row>
    <row r="237" spans="1:22" x14ac:dyDescent="0.2">
      <c r="A237" s="5">
        <f t="shared" si="91"/>
        <v>20</v>
      </c>
      <c r="B237" s="5"/>
      <c r="C237" s="5">
        <f t="shared" si="93"/>
        <v>79.166666666666671</v>
      </c>
      <c r="D237" s="5">
        <f t="shared" si="94"/>
        <v>47.5</v>
      </c>
      <c r="F237" s="5">
        <f t="shared" si="95"/>
        <v>20</v>
      </c>
      <c r="G237" s="5"/>
      <c r="H237" s="5">
        <f t="shared" si="97"/>
        <v>95</v>
      </c>
      <c r="I237" s="5">
        <f t="shared" si="98"/>
        <v>67.857142857142861</v>
      </c>
      <c r="K237" s="5">
        <f t="shared" si="99"/>
        <v>20</v>
      </c>
      <c r="L237" s="5">
        <f t="shared" si="100"/>
        <v>95</v>
      </c>
      <c r="M237" s="5">
        <f t="shared" si="101"/>
        <v>79.166666666666671</v>
      </c>
      <c r="N237" s="5">
        <f t="shared" si="102"/>
        <v>67.857142857142861</v>
      </c>
      <c r="O237">
        <f t="shared" si="90"/>
        <v>20</v>
      </c>
      <c r="P237" s="20">
        <f t="shared" si="103"/>
        <v>126.66666666666667</v>
      </c>
      <c r="Q237" s="20">
        <f t="shared" si="104"/>
        <v>90.476190476190482</v>
      </c>
      <c r="R237" s="20">
        <f t="shared" si="105"/>
        <v>54.285714285714285</v>
      </c>
      <c r="S237">
        <f t="shared" si="106"/>
        <v>20</v>
      </c>
      <c r="T237" s="20">
        <f t="shared" si="107"/>
        <v>79.166666666666671</v>
      </c>
      <c r="U237" s="20">
        <f t="shared" si="108"/>
        <v>47.5</v>
      </c>
      <c r="V237" s="20">
        <f t="shared" si="109"/>
        <v>31.666666666666668</v>
      </c>
    </row>
    <row r="238" spans="1:22" x14ac:dyDescent="0.2">
      <c r="A238" s="5">
        <f t="shared" si="91"/>
        <v>21</v>
      </c>
      <c r="B238" s="5"/>
      <c r="C238" s="5">
        <f t="shared" si="93"/>
        <v>83.333333333333343</v>
      </c>
      <c r="D238" s="5">
        <f t="shared" si="94"/>
        <v>50</v>
      </c>
      <c r="F238" s="5">
        <f t="shared" si="95"/>
        <v>21</v>
      </c>
      <c r="G238" s="5"/>
      <c r="H238" s="5"/>
      <c r="I238" s="5">
        <f t="shared" si="98"/>
        <v>71.428571428571431</v>
      </c>
      <c r="K238" s="5">
        <f t="shared" si="99"/>
        <v>21</v>
      </c>
      <c r="L238" s="5"/>
      <c r="M238" s="5">
        <f t="shared" si="101"/>
        <v>83.333333333333343</v>
      </c>
      <c r="N238" s="5">
        <f t="shared" si="102"/>
        <v>71.428571428571431</v>
      </c>
      <c r="O238">
        <f t="shared" si="90"/>
        <v>21</v>
      </c>
      <c r="P238" s="20">
        <f t="shared" si="103"/>
        <v>133.33333333333334</v>
      </c>
      <c r="Q238" s="20">
        <f t="shared" si="104"/>
        <v>95.238095238095241</v>
      </c>
      <c r="R238" s="20">
        <f t="shared" si="105"/>
        <v>57.142857142857146</v>
      </c>
      <c r="S238">
        <f t="shared" si="106"/>
        <v>21</v>
      </c>
      <c r="T238" s="20">
        <f t="shared" si="107"/>
        <v>83.333333333333343</v>
      </c>
      <c r="U238" s="20">
        <f t="shared" si="108"/>
        <v>50</v>
      </c>
      <c r="V238" s="20">
        <f t="shared" si="109"/>
        <v>33.333333333333336</v>
      </c>
    </row>
    <row r="239" spans="1:22" x14ac:dyDescent="0.2">
      <c r="A239" s="5">
        <f t="shared" si="91"/>
        <v>22</v>
      </c>
      <c r="B239" s="5"/>
      <c r="C239" s="5">
        <f t="shared" si="93"/>
        <v>87.5</v>
      </c>
      <c r="D239" s="5">
        <f t="shared" si="94"/>
        <v>52.5</v>
      </c>
      <c r="F239" s="5">
        <f t="shared" si="95"/>
        <v>22</v>
      </c>
      <c r="G239" s="5"/>
      <c r="H239" s="5"/>
      <c r="I239" s="5">
        <f t="shared" si="98"/>
        <v>75</v>
      </c>
      <c r="K239" s="5">
        <f t="shared" si="99"/>
        <v>22</v>
      </c>
      <c r="L239" s="5"/>
      <c r="M239" s="5">
        <f t="shared" si="101"/>
        <v>87.5</v>
      </c>
      <c r="N239" s="5">
        <f t="shared" si="102"/>
        <v>75</v>
      </c>
      <c r="O239">
        <f t="shared" si="90"/>
        <v>22</v>
      </c>
      <c r="P239" s="20">
        <f t="shared" si="103"/>
        <v>140</v>
      </c>
      <c r="Q239" s="20">
        <f t="shared" si="104"/>
        <v>100</v>
      </c>
      <c r="R239" s="20">
        <f t="shared" si="105"/>
        <v>60</v>
      </c>
      <c r="S239">
        <f t="shared" si="106"/>
        <v>22</v>
      </c>
      <c r="T239" s="20">
        <f t="shared" si="107"/>
        <v>87.5</v>
      </c>
      <c r="U239" s="20">
        <f t="shared" si="108"/>
        <v>52.5</v>
      </c>
      <c r="V239" s="20">
        <f t="shared" si="109"/>
        <v>35</v>
      </c>
    </row>
    <row r="240" spans="1:22" x14ac:dyDescent="0.2">
      <c r="A240" s="5">
        <f t="shared" si="91"/>
        <v>23</v>
      </c>
      <c r="B240" s="5"/>
      <c r="C240" s="5">
        <f t="shared" si="93"/>
        <v>91.666666666666671</v>
      </c>
      <c r="D240" s="5">
        <f t="shared" si="94"/>
        <v>55</v>
      </c>
      <c r="F240" s="5">
        <f t="shared" si="95"/>
        <v>23</v>
      </c>
      <c r="G240" s="5"/>
      <c r="H240" s="5"/>
      <c r="I240" s="5">
        <f t="shared" si="98"/>
        <v>78.571428571428569</v>
      </c>
      <c r="K240" s="5">
        <f t="shared" si="99"/>
        <v>23</v>
      </c>
      <c r="L240" s="5"/>
      <c r="M240" s="5">
        <f t="shared" si="101"/>
        <v>91.666666666666671</v>
      </c>
      <c r="N240" s="5">
        <f t="shared" si="102"/>
        <v>78.571428571428569</v>
      </c>
      <c r="O240">
        <f t="shared" si="90"/>
        <v>23</v>
      </c>
      <c r="P240" s="20">
        <f t="shared" si="103"/>
        <v>146.66666666666669</v>
      </c>
      <c r="Q240" s="20">
        <f t="shared" si="104"/>
        <v>104.76190476190476</v>
      </c>
      <c r="R240" s="20">
        <f t="shared" si="105"/>
        <v>62.857142857142861</v>
      </c>
      <c r="S240">
        <f t="shared" si="106"/>
        <v>23</v>
      </c>
      <c r="T240" s="20">
        <f t="shared" si="107"/>
        <v>91.666666666666671</v>
      </c>
      <c r="U240" s="20">
        <f t="shared" si="108"/>
        <v>55</v>
      </c>
      <c r="V240" s="20">
        <f t="shared" si="109"/>
        <v>36.666666666666671</v>
      </c>
    </row>
    <row r="241" spans="1:22" x14ac:dyDescent="0.2">
      <c r="A241" s="5">
        <f t="shared" si="91"/>
        <v>24</v>
      </c>
      <c r="B241" s="5"/>
      <c r="C241" s="5">
        <f t="shared" si="93"/>
        <v>95.833333333333343</v>
      </c>
      <c r="D241" s="5">
        <f t="shared" si="94"/>
        <v>57.5</v>
      </c>
      <c r="F241" s="5">
        <f t="shared" si="95"/>
        <v>24</v>
      </c>
      <c r="G241" s="5"/>
      <c r="H241" s="5"/>
      <c r="I241" s="5">
        <f t="shared" si="98"/>
        <v>82.142857142857153</v>
      </c>
      <c r="K241" s="5">
        <f t="shared" si="99"/>
        <v>24</v>
      </c>
      <c r="L241" s="5"/>
      <c r="M241" s="5">
        <f t="shared" si="101"/>
        <v>95.833333333333343</v>
      </c>
      <c r="N241" s="5">
        <f t="shared" si="102"/>
        <v>82.142857142857153</v>
      </c>
      <c r="O241">
        <f t="shared" si="90"/>
        <v>24</v>
      </c>
      <c r="P241" s="20">
        <f t="shared" si="103"/>
        <v>153.33333333333334</v>
      </c>
      <c r="Q241" s="20">
        <f t="shared" si="104"/>
        <v>109.52380952380952</v>
      </c>
      <c r="R241" s="20">
        <f t="shared" si="105"/>
        <v>65.714285714285722</v>
      </c>
      <c r="S241">
        <f t="shared" si="106"/>
        <v>24</v>
      </c>
      <c r="T241" s="20">
        <f t="shared" si="107"/>
        <v>95.833333333333343</v>
      </c>
      <c r="U241" s="20">
        <f t="shared" si="108"/>
        <v>57.5</v>
      </c>
      <c r="V241" s="20">
        <f t="shared" si="109"/>
        <v>38.333333333333336</v>
      </c>
    </row>
    <row r="242" spans="1:22" x14ac:dyDescent="0.2">
      <c r="A242" s="5">
        <f t="shared" si="91"/>
        <v>25</v>
      </c>
      <c r="B242" s="5"/>
      <c r="C242" s="5"/>
      <c r="D242" s="5">
        <f t="shared" si="94"/>
        <v>60</v>
      </c>
      <c r="F242" s="5">
        <f t="shared" si="95"/>
        <v>25</v>
      </c>
      <c r="G242" s="5"/>
      <c r="H242" s="5"/>
      <c r="I242" s="5">
        <f t="shared" si="98"/>
        <v>85.714285714285722</v>
      </c>
      <c r="K242" s="5">
        <f t="shared" si="99"/>
        <v>25</v>
      </c>
      <c r="L242" s="5"/>
      <c r="M242" s="5"/>
      <c r="N242" s="5">
        <f t="shared" si="102"/>
        <v>85.714285714285722</v>
      </c>
      <c r="O242">
        <f t="shared" si="90"/>
        <v>25</v>
      </c>
      <c r="P242" s="20">
        <f t="shared" si="103"/>
        <v>160</v>
      </c>
      <c r="Q242" s="20">
        <f t="shared" si="104"/>
        <v>114.28571428571428</v>
      </c>
      <c r="R242" s="20">
        <f t="shared" si="105"/>
        <v>68.571428571428569</v>
      </c>
      <c r="S242">
        <f t="shared" si="106"/>
        <v>25</v>
      </c>
      <c r="T242" s="20"/>
      <c r="U242" s="20">
        <f t="shared" si="108"/>
        <v>60</v>
      </c>
      <c r="V242" s="20">
        <f t="shared" si="109"/>
        <v>40</v>
      </c>
    </row>
    <row r="243" spans="1:22" x14ac:dyDescent="0.2">
      <c r="A243" s="5">
        <f t="shared" si="91"/>
        <v>26</v>
      </c>
      <c r="B243" s="5"/>
      <c r="C243" s="5"/>
      <c r="D243" s="5">
        <f t="shared" si="94"/>
        <v>62.5</v>
      </c>
      <c r="F243" s="5">
        <f t="shared" si="95"/>
        <v>26</v>
      </c>
      <c r="G243" s="5"/>
      <c r="H243" s="5"/>
      <c r="I243" s="5">
        <f t="shared" si="98"/>
        <v>89.285714285714292</v>
      </c>
      <c r="K243" s="5">
        <f t="shared" si="99"/>
        <v>26</v>
      </c>
      <c r="L243" s="5"/>
      <c r="M243" s="5"/>
      <c r="N243" s="5">
        <f t="shared" si="102"/>
        <v>89.285714285714292</v>
      </c>
      <c r="O243">
        <f t="shared" si="90"/>
        <v>26</v>
      </c>
      <c r="P243" s="20">
        <f t="shared" si="103"/>
        <v>166.66666666666669</v>
      </c>
      <c r="Q243" s="20">
        <f t="shared" si="104"/>
        <v>119.04761904761905</v>
      </c>
      <c r="R243" s="20">
        <f t="shared" si="105"/>
        <v>71.428571428571431</v>
      </c>
      <c r="S243">
        <f t="shared" si="106"/>
        <v>26</v>
      </c>
      <c r="T243" s="20"/>
      <c r="U243" s="20">
        <f t="shared" si="108"/>
        <v>62.5</v>
      </c>
      <c r="V243" s="20">
        <f t="shared" si="109"/>
        <v>41.666666666666671</v>
      </c>
    </row>
    <row r="244" spans="1:22" x14ac:dyDescent="0.2">
      <c r="A244" s="5">
        <f t="shared" si="91"/>
        <v>27</v>
      </c>
      <c r="B244" s="5"/>
      <c r="C244" s="5"/>
      <c r="D244" s="5">
        <f t="shared" si="94"/>
        <v>65</v>
      </c>
      <c r="F244" s="5">
        <f t="shared" si="95"/>
        <v>27</v>
      </c>
      <c r="G244" s="5"/>
      <c r="H244" s="5"/>
      <c r="I244" s="5">
        <f t="shared" si="98"/>
        <v>92.857142857142861</v>
      </c>
      <c r="K244" s="5">
        <f t="shared" si="99"/>
        <v>27</v>
      </c>
      <c r="L244" s="5"/>
      <c r="M244" s="5"/>
      <c r="N244" s="5">
        <f t="shared" si="102"/>
        <v>92.857142857142861</v>
      </c>
      <c r="O244">
        <f t="shared" si="90"/>
        <v>27</v>
      </c>
      <c r="P244" s="20">
        <f t="shared" si="103"/>
        <v>173.33333333333334</v>
      </c>
      <c r="Q244" s="20">
        <f t="shared" si="104"/>
        <v>123.80952380952381</v>
      </c>
      <c r="R244" s="20">
        <f t="shared" si="105"/>
        <v>74.285714285714292</v>
      </c>
      <c r="S244">
        <f t="shared" si="106"/>
        <v>27</v>
      </c>
      <c r="T244" s="20"/>
      <c r="U244" s="20">
        <f t="shared" si="108"/>
        <v>65</v>
      </c>
      <c r="V244" s="20">
        <f t="shared" si="109"/>
        <v>43.333333333333336</v>
      </c>
    </row>
    <row r="245" spans="1:22" x14ac:dyDescent="0.2">
      <c r="A245" s="5">
        <f t="shared" si="91"/>
        <v>28</v>
      </c>
      <c r="B245" s="5"/>
      <c r="C245" s="5"/>
      <c r="D245" s="5">
        <f t="shared" si="94"/>
        <v>67.5</v>
      </c>
      <c r="F245" s="5">
        <f t="shared" si="95"/>
        <v>28</v>
      </c>
      <c r="G245" s="5"/>
      <c r="H245" s="5"/>
      <c r="I245" s="5">
        <f t="shared" si="98"/>
        <v>96.428571428571431</v>
      </c>
      <c r="K245" s="5">
        <f t="shared" si="99"/>
        <v>28</v>
      </c>
      <c r="L245" s="5"/>
      <c r="M245" s="5"/>
      <c r="N245" s="5">
        <f t="shared" si="102"/>
        <v>96.428571428571431</v>
      </c>
      <c r="O245">
        <f t="shared" si="90"/>
        <v>28</v>
      </c>
      <c r="P245" s="20">
        <f t="shared" si="103"/>
        <v>180</v>
      </c>
      <c r="Q245" s="20">
        <f t="shared" si="104"/>
        <v>128.57142857142858</v>
      </c>
      <c r="R245" s="20">
        <f t="shared" si="105"/>
        <v>77.142857142857139</v>
      </c>
      <c r="S245">
        <f t="shared" si="106"/>
        <v>28</v>
      </c>
      <c r="T245" s="20"/>
      <c r="U245" s="20">
        <f t="shared" si="108"/>
        <v>67.5</v>
      </c>
      <c r="V245" s="20">
        <f t="shared" si="109"/>
        <v>45</v>
      </c>
    </row>
    <row r="246" spans="1:22" x14ac:dyDescent="0.2">
      <c r="A246" s="5">
        <f t="shared" si="91"/>
        <v>29</v>
      </c>
      <c r="B246" s="5"/>
      <c r="C246" s="5"/>
      <c r="D246" s="5">
        <f t="shared" si="94"/>
        <v>70</v>
      </c>
      <c r="O246">
        <f t="shared" si="90"/>
        <v>29</v>
      </c>
      <c r="P246" s="20">
        <f t="shared" si="103"/>
        <v>186.66666666666669</v>
      </c>
      <c r="Q246" s="20">
        <f t="shared" si="104"/>
        <v>133.33333333333334</v>
      </c>
      <c r="R246" s="20">
        <f t="shared" si="105"/>
        <v>80</v>
      </c>
      <c r="S246">
        <f t="shared" si="106"/>
        <v>29</v>
      </c>
      <c r="T246" s="20"/>
      <c r="U246" s="20">
        <f t="shared" si="108"/>
        <v>70</v>
      </c>
      <c r="V246" s="20">
        <f t="shared" si="109"/>
        <v>46.666666666666671</v>
      </c>
    </row>
    <row r="247" spans="1:22" x14ac:dyDescent="0.2">
      <c r="A247" s="5">
        <f t="shared" si="91"/>
        <v>30</v>
      </c>
      <c r="B247" s="5"/>
      <c r="C247" s="5"/>
      <c r="D247" s="5">
        <f t="shared" si="94"/>
        <v>72.5</v>
      </c>
      <c r="G247" t="s">
        <v>43</v>
      </c>
      <c r="L247" t="s">
        <v>44</v>
      </c>
      <c r="O247">
        <f t="shared" si="90"/>
        <v>30</v>
      </c>
      <c r="P247" s="20">
        <f t="shared" si="103"/>
        <v>193.33333333333334</v>
      </c>
      <c r="Q247" s="20">
        <f t="shared" si="104"/>
        <v>138.0952380952381</v>
      </c>
      <c r="R247" s="20">
        <f t="shared" si="105"/>
        <v>82.857142857142861</v>
      </c>
      <c r="S247">
        <f t="shared" si="106"/>
        <v>30</v>
      </c>
      <c r="T247" s="20"/>
      <c r="U247" s="20">
        <f t="shared" si="108"/>
        <v>72.5</v>
      </c>
      <c r="V247" s="20">
        <f t="shared" si="109"/>
        <v>48.333333333333336</v>
      </c>
    </row>
    <row r="248" spans="1:22" x14ac:dyDescent="0.2">
      <c r="A248" s="5">
        <f t="shared" si="91"/>
        <v>31</v>
      </c>
      <c r="B248" s="5"/>
      <c r="C248" s="5"/>
      <c r="D248" s="5">
        <f t="shared" si="94"/>
        <v>75</v>
      </c>
      <c r="O248">
        <f t="shared" si="90"/>
        <v>31</v>
      </c>
      <c r="P248" s="20">
        <f t="shared" si="103"/>
        <v>200</v>
      </c>
      <c r="Q248" s="20">
        <f t="shared" si="104"/>
        <v>142.85714285714286</v>
      </c>
      <c r="R248" s="20">
        <f t="shared" si="105"/>
        <v>85.714285714285722</v>
      </c>
      <c r="S248">
        <f t="shared" si="106"/>
        <v>31</v>
      </c>
      <c r="T248" s="20"/>
      <c r="U248" s="20">
        <f t="shared" si="108"/>
        <v>75</v>
      </c>
      <c r="V248" s="20">
        <f t="shared" si="109"/>
        <v>50</v>
      </c>
    </row>
    <row r="249" spans="1:22" x14ac:dyDescent="0.2">
      <c r="A249" s="5">
        <f t="shared" si="91"/>
        <v>32</v>
      </c>
      <c r="B249" s="5"/>
      <c r="C249" s="5"/>
      <c r="D249" s="5">
        <f t="shared" si="94"/>
        <v>77.5</v>
      </c>
      <c r="O249">
        <f t="shared" si="90"/>
        <v>32</v>
      </c>
      <c r="P249" s="20">
        <f t="shared" si="103"/>
        <v>206.66666666666669</v>
      </c>
      <c r="Q249" s="20">
        <f t="shared" si="104"/>
        <v>147.61904761904762</v>
      </c>
      <c r="R249" s="20">
        <f t="shared" si="105"/>
        <v>88.571428571428569</v>
      </c>
      <c r="S249">
        <f t="shared" si="106"/>
        <v>32</v>
      </c>
      <c r="T249" s="20"/>
      <c r="U249" s="20">
        <f t="shared" si="108"/>
        <v>77.5</v>
      </c>
      <c r="V249" s="20">
        <f t="shared" si="109"/>
        <v>51.666666666666671</v>
      </c>
    </row>
    <row r="250" spans="1:22" x14ac:dyDescent="0.2">
      <c r="A250" s="5">
        <f t="shared" si="91"/>
        <v>33</v>
      </c>
      <c r="B250" s="5"/>
      <c r="C250" s="5"/>
      <c r="D250" s="5">
        <f t="shared" si="94"/>
        <v>80</v>
      </c>
      <c r="O250">
        <f t="shared" si="90"/>
        <v>33</v>
      </c>
      <c r="P250" s="20">
        <f t="shared" si="103"/>
        <v>213.33333333333334</v>
      </c>
      <c r="Q250" s="20">
        <f t="shared" si="104"/>
        <v>152.38095238095238</v>
      </c>
      <c r="R250" s="20">
        <f t="shared" si="105"/>
        <v>91.428571428571431</v>
      </c>
      <c r="S250">
        <f t="shared" si="106"/>
        <v>33</v>
      </c>
      <c r="T250" s="20"/>
      <c r="U250" s="20">
        <f t="shared" si="108"/>
        <v>80</v>
      </c>
      <c r="V250" s="20">
        <f t="shared" si="109"/>
        <v>53.333333333333336</v>
      </c>
    </row>
    <row r="251" spans="1:22" x14ac:dyDescent="0.2">
      <c r="A251" s="5">
        <f t="shared" si="91"/>
        <v>34</v>
      </c>
      <c r="B251" s="5"/>
      <c r="C251" s="5"/>
      <c r="D251" s="5">
        <f t="shared" si="94"/>
        <v>82.5</v>
      </c>
      <c r="O251">
        <f t="shared" si="90"/>
        <v>34</v>
      </c>
      <c r="P251" s="20">
        <f t="shared" si="103"/>
        <v>220</v>
      </c>
      <c r="Q251" s="20">
        <f t="shared" si="104"/>
        <v>157.14285714285714</v>
      </c>
      <c r="R251" s="20">
        <f t="shared" si="105"/>
        <v>94.285714285714292</v>
      </c>
      <c r="S251">
        <f t="shared" si="106"/>
        <v>34</v>
      </c>
      <c r="T251" s="20"/>
      <c r="U251" s="20">
        <f t="shared" si="108"/>
        <v>82.5</v>
      </c>
      <c r="V251" s="20">
        <f t="shared" si="109"/>
        <v>55</v>
      </c>
    </row>
    <row r="252" spans="1:22" x14ac:dyDescent="0.2">
      <c r="A252" s="5">
        <f t="shared" si="91"/>
        <v>35</v>
      </c>
      <c r="B252" s="5"/>
      <c r="C252" s="5"/>
      <c r="D252" s="5">
        <f t="shared" si="94"/>
        <v>85</v>
      </c>
      <c r="O252">
        <f t="shared" si="90"/>
        <v>35</v>
      </c>
      <c r="P252" s="20">
        <f t="shared" si="103"/>
        <v>226.66666666666669</v>
      </c>
      <c r="Q252" s="20">
        <f t="shared" si="104"/>
        <v>161.9047619047619</v>
      </c>
      <c r="R252" s="20">
        <f t="shared" si="105"/>
        <v>97.142857142857139</v>
      </c>
      <c r="S252">
        <f t="shared" si="106"/>
        <v>35</v>
      </c>
      <c r="T252" s="20"/>
      <c r="U252" s="20">
        <f t="shared" si="108"/>
        <v>85</v>
      </c>
      <c r="V252" s="20">
        <f t="shared" si="109"/>
        <v>56.666666666666671</v>
      </c>
    </row>
    <row r="253" spans="1:22" x14ac:dyDescent="0.2">
      <c r="A253" s="5">
        <f t="shared" si="91"/>
        <v>36</v>
      </c>
      <c r="B253" s="5"/>
      <c r="C253" s="5"/>
      <c r="D253" s="5">
        <f t="shared" si="94"/>
        <v>87.5</v>
      </c>
      <c r="S253">
        <f t="shared" si="106"/>
        <v>36</v>
      </c>
      <c r="T253" s="20"/>
      <c r="U253" s="20">
        <f t="shared" si="108"/>
        <v>87.5</v>
      </c>
      <c r="V253" s="20">
        <f t="shared" si="109"/>
        <v>58.333333333333336</v>
      </c>
    </row>
    <row r="254" spans="1:22" x14ac:dyDescent="0.2">
      <c r="A254" s="5">
        <f t="shared" si="91"/>
        <v>37</v>
      </c>
      <c r="B254" s="5"/>
      <c r="C254" s="5"/>
      <c r="D254" s="5">
        <f t="shared" si="94"/>
        <v>90</v>
      </c>
      <c r="P254" t="s">
        <v>45</v>
      </c>
      <c r="S254">
        <f t="shared" si="106"/>
        <v>37</v>
      </c>
      <c r="T254" s="20"/>
      <c r="U254" s="20">
        <f t="shared" si="108"/>
        <v>90</v>
      </c>
      <c r="V254" s="20">
        <f t="shared" si="109"/>
        <v>60</v>
      </c>
    </row>
    <row r="255" spans="1:22" x14ac:dyDescent="0.2">
      <c r="A255" s="5">
        <f t="shared" si="91"/>
        <v>38</v>
      </c>
      <c r="B255" s="5"/>
      <c r="C255" s="5"/>
      <c r="D255" s="5">
        <f t="shared" si="94"/>
        <v>92.5</v>
      </c>
      <c r="S255">
        <f t="shared" si="106"/>
        <v>38</v>
      </c>
      <c r="T255" s="20"/>
      <c r="U255" s="20">
        <f t="shared" si="108"/>
        <v>92.5</v>
      </c>
      <c r="V255" s="20">
        <f t="shared" si="109"/>
        <v>61.666666666666671</v>
      </c>
    </row>
    <row r="256" spans="1:22" x14ac:dyDescent="0.2">
      <c r="A256" s="5">
        <f t="shared" si="91"/>
        <v>39</v>
      </c>
      <c r="B256" s="5"/>
      <c r="C256" s="5"/>
      <c r="D256" s="5">
        <f t="shared" si="94"/>
        <v>95</v>
      </c>
      <c r="S256">
        <f t="shared" si="106"/>
        <v>39</v>
      </c>
      <c r="T256" s="20"/>
      <c r="U256" s="20">
        <f t="shared" si="108"/>
        <v>95</v>
      </c>
      <c r="V256" s="20">
        <f t="shared" si="109"/>
        <v>63.333333333333336</v>
      </c>
    </row>
    <row r="257" spans="1:22" x14ac:dyDescent="0.2">
      <c r="A257" s="5">
        <f t="shared" si="91"/>
        <v>40</v>
      </c>
      <c r="B257" s="5"/>
      <c r="C257" s="5"/>
      <c r="D257" s="5">
        <f t="shared" si="94"/>
        <v>97.5</v>
      </c>
      <c r="S257">
        <f t="shared" si="106"/>
        <v>40</v>
      </c>
      <c r="T257" s="20"/>
      <c r="U257" s="20">
        <f t="shared" si="108"/>
        <v>97.5</v>
      </c>
      <c r="V257" s="20">
        <f t="shared" si="109"/>
        <v>65</v>
      </c>
    </row>
    <row r="258" spans="1:22" x14ac:dyDescent="0.2">
      <c r="S258">
        <f t="shared" si="106"/>
        <v>41</v>
      </c>
      <c r="T258" s="20"/>
      <c r="U258" s="20"/>
      <c r="V258" s="20">
        <f t="shared" si="109"/>
        <v>66.666666666666671</v>
      </c>
    </row>
    <row r="259" spans="1:22" x14ac:dyDescent="0.2">
      <c r="B259" t="s">
        <v>42</v>
      </c>
      <c r="S259">
        <f t="shared" si="106"/>
        <v>42</v>
      </c>
      <c r="T259" s="20"/>
      <c r="U259" s="20"/>
      <c r="V259" s="20">
        <f t="shared" si="109"/>
        <v>68.333333333333343</v>
      </c>
    </row>
    <row r="260" spans="1:22" x14ac:dyDescent="0.2">
      <c r="S260">
        <f t="shared" si="106"/>
        <v>43</v>
      </c>
      <c r="T260" s="20"/>
      <c r="U260" s="20"/>
      <c r="V260" s="20">
        <f t="shared" si="109"/>
        <v>70</v>
      </c>
    </row>
    <row r="261" spans="1:22" x14ac:dyDescent="0.2">
      <c r="S261">
        <f t="shared" si="106"/>
        <v>44</v>
      </c>
      <c r="T261" s="20"/>
      <c r="U261" s="20"/>
      <c r="V261" s="20">
        <f t="shared" si="109"/>
        <v>71.666666666666671</v>
      </c>
    </row>
    <row r="262" spans="1:22" x14ac:dyDescent="0.2">
      <c r="S262">
        <f t="shared" si="106"/>
        <v>45</v>
      </c>
      <c r="T262" s="20"/>
      <c r="U262" s="20"/>
      <c r="V262" s="20">
        <f t="shared" si="109"/>
        <v>73.333333333333343</v>
      </c>
    </row>
    <row r="263" spans="1:22" x14ac:dyDescent="0.2">
      <c r="E263" t="s">
        <v>46</v>
      </c>
      <c r="S263">
        <f t="shared" si="106"/>
        <v>46</v>
      </c>
      <c r="T263" s="20"/>
      <c r="U263" s="20"/>
      <c r="V263" s="20">
        <f t="shared" si="109"/>
        <v>75</v>
      </c>
    </row>
    <row r="264" spans="1:22" x14ac:dyDescent="0.2">
      <c r="B264">
        <v>14.2</v>
      </c>
      <c r="G264">
        <f>100/27*5</f>
        <v>18.518518518518519</v>
      </c>
      <c r="H264">
        <f>G264/6</f>
        <v>3.0864197530864197</v>
      </c>
      <c r="S264">
        <f t="shared" si="106"/>
        <v>47</v>
      </c>
      <c r="T264" s="20"/>
      <c r="U264" s="20"/>
      <c r="V264" s="20">
        <f t="shared" si="109"/>
        <v>76.666666666666671</v>
      </c>
    </row>
    <row r="265" spans="1:22" x14ac:dyDescent="0.2">
      <c r="G265">
        <f>G264/(25/24)^0.25</f>
        <v>18.330488903110243</v>
      </c>
      <c r="H265">
        <f>G265/6</f>
        <v>3.0550814838517071</v>
      </c>
      <c r="I265" t="s">
        <v>47</v>
      </c>
      <c r="S265">
        <f t="shared" si="106"/>
        <v>48</v>
      </c>
      <c r="T265" s="20"/>
      <c r="U265" s="20"/>
      <c r="V265" s="20">
        <f t="shared" si="109"/>
        <v>78.333333333333343</v>
      </c>
    </row>
    <row r="266" spans="1:22" x14ac:dyDescent="0.2">
      <c r="B266">
        <v>14</v>
      </c>
      <c r="C266">
        <v>20</v>
      </c>
      <c r="G266">
        <f>(100-(G265*3))/3</f>
        <v>15.002844430223091</v>
      </c>
      <c r="H266">
        <f>G266/5</f>
        <v>3.000568886044618</v>
      </c>
      <c r="I266" t="s">
        <v>48</v>
      </c>
      <c r="S266">
        <f t="shared" si="106"/>
        <v>49</v>
      </c>
      <c r="T266" s="20"/>
      <c r="U266" s="20"/>
      <c r="V266" s="20">
        <f t="shared" si="109"/>
        <v>80</v>
      </c>
    </row>
    <row r="267" spans="1:22" x14ac:dyDescent="0.2">
      <c r="F267" s="4" t="s">
        <v>74</v>
      </c>
      <c r="S267">
        <f t="shared" si="106"/>
        <v>50</v>
      </c>
      <c r="T267" s="20"/>
      <c r="U267" s="20"/>
      <c r="V267" s="20">
        <f t="shared" si="109"/>
        <v>81.666666666666671</v>
      </c>
    </row>
    <row r="268" spans="1:22" x14ac:dyDescent="0.2">
      <c r="A268">
        <v>1</v>
      </c>
      <c r="B268">
        <v>0</v>
      </c>
      <c r="C268">
        <v>0</v>
      </c>
      <c r="G268">
        <f>G265*3+G266*3</f>
        <v>100</v>
      </c>
      <c r="S268">
        <f t="shared" si="106"/>
        <v>51</v>
      </c>
      <c r="T268" s="20"/>
      <c r="U268" s="20"/>
      <c r="V268" s="20">
        <f t="shared" si="109"/>
        <v>83.333333333333343</v>
      </c>
    </row>
    <row r="269" spans="1:22" x14ac:dyDescent="0.2">
      <c r="A269">
        <f>A268+1</f>
        <v>2</v>
      </c>
      <c r="B269">
        <f>100/14*A268</f>
        <v>7.1428571428571432</v>
      </c>
      <c r="C269">
        <f>100/20*A268</f>
        <v>5</v>
      </c>
      <c r="S269">
        <f t="shared" si="106"/>
        <v>52</v>
      </c>
      <c r="T269" s="20"/>
      <c r="U269" s="20"/>
      <c r="V269" s="20">
        <f t="shared" si="109"/>
        <v>85</v>
      </c>
    </row>
    <row r="270" spans="1:22" x14ac:dyDescent="0.2">
      <c r="A270">
        <f t="shared" ref="A270:A307" si="110">A269+1</f>
        <v>3</v>
      </c>
      <c r="B270">
        <f t="shared" ref="B270:B287" si="111">100/14*A269</f>
        <v>14.285714285714286</v>
      </c>
      <c r="C270">
        <f t="shared" ref="C270:C287" si="112">100/20*A269</f>
        <v>10</v>
      </c>
      <c r="F270" s="7"/>
      <c r="G270" s="7">
        <v>27</v>
      </c>
      <c r="H270" s="7">
        <v>33</v>
      </c>
      <c r="S270">
        <f t="shared" si="106"/>
        <v>53</v>
      </c>
      <c r="T270" s="20"/>
      <c r="U270" s="20"/>
      <c r="V270" s="20">
        <f t="shared" si="109"/>
        <v>86.666666666666671</v>
      </c>
    </row>
    <row r="271" spans="1:22" x14ac:dyDescent="0.2">
      <c r="A271">
        <f t="shared" si="110"/>
        <v>4</v>
      </c>
      <c r="B271">
        <f t="shared" si="111"/>
        <v>21.428571428571431</v>
      </c>
      <c r="C271">
        <f t="shared" si="112"/>
        <v>15</v>
      </c>
      <c r="F271" s="7"/>
      <c r="G271" s="7"/>
      <c r="H271" s="7"/>
      <c r="S271">
        <f t="shared" si="106"/>
        <v>54</v>
      </c>
      <c r="T271" s="20"/>
      <c r="U271" s="20"/>
      <c r="V271" s="20">
        <f t="shared" si="109"/>
        <v>88.333333333333343</v>
      </c>
    </row>
    <row r="272" spans="1:22" x14ac:dyDescent="0.2">
      <c r="A272">
        <f t="shared" si="110"/>
        <v>5</v>
      </c>
      <c r="B272">
        <f t="shared" si="111"/>
        <v>28.571428571428573</v>
      </c>
      <c r="C272">
        <f t="shared" si="112"/>
        <v>20</v>
      </c>
      <c r="F272" s="7">
        <v>1</v>
      </c>
      <c r="G272" s="7">
        <v>0</v>
      </c>
      <c r="H272" s="7">
        <v>0</v>
      </c>
      <c r="J272" t="s">
        <v>50</v>
      </c>
      <c r="S272">
        <f t="shared" si="106"/>
        <v>55</v>
      </c>
      <c r="T272" s="20"/>
      <c r="U272" s="20"/>
      <c r="V272" s="20">
        <f t="shared" si="109"/>
        <v>90</v>
      </c>
    </row>
    <row r="273" spans="1:22" x14ac:dyDescent="0.2">
      <c r="A273">
        <f t="shared" si="110"/>
        <v>6</v>
      </c>
      <c r="B273">
        <f t="shared" si="111"/>
        <v>35.714285714285715</v>
      </c>
      <c r="C273">
        <f t="shared" si="112"/>
        <v>25</v>
      </c>
      <c r="F273" s="7">
        <f>F272+1</f>
        <v>2</v>
      </c>
      <c r="G273" s="7">
        <f>18.330489/5*F272</f>
        <v>3.6660978000000002</v>
      </c>
      <c r="H273" s="7">
        <f>18.330489/6*F272</f>
        <v>3.0550815</v>
      </c>
      <c r="J273">
        <f>H273-H272</f>
        <v>3.0550815</v>
      </c>
      <c r="S273">
        <f t="shared" si="106"/>
        <v>56</v>
      </c>
      <c r="T273" s="20"/>
      <c r="U273" s="20"/>
      <c r="V273" s="20">
        <f t="shared" si="109"/>
        <v>91.666666666666671</v>
      </c>
    </row>
    <row r="274" spans="1:22" x14ac:dyDescent="0.2">
      <c r="A274">
        <f t="shared" si="110"/>
        <v>7</v>
      </c>
      <c r="B274">
        <f t="shared" si="111"/>
        <v>42.857142857142861</v>
      </c>
      <c r="C274">
        <f t="shared" si="112"/>
        <v>30</v>
      </c>
      <c r="F274" s="7">
        <f t="shared" ref="F274:F304" si="113">F273+1</f>
        <v>3</v>
      </c>
      <c r="G274" s="7">
        <f t="shared" ref="G274:G287" si="114">18.330489/5*F273</f>
        <v>7.3321956000000004</v>
      </c>
      <c r="H274" s="7">
        <f t="shared" ref="H274:H290" si="115">18.330489/6*F273</f>
        <v>6.110163</v>
      </c>
      <c r="J274">
        <f t="shared" ref="J274:J305" si="116">H274-H273</f>
        <v>3.0550815</v>
      </c>
      <c r="S274">
        <f t="shared" si="106"/>
        <v>57</v>
      </c>
      <c r="T274" s="20"/>
      <c r="U274" s="20"/>
      <c r="V274" s="20">
        <f t="shared" si="109"/>
        <v>93.333333333333343</v>
      </c>
    </row>
    <row r="275" spans="1:22" x14ac:dyDescent="0.2">
      <c r="A275">
        <f t="shared" si="110"/>
        <v>8</v>
      </c>
      <c r="B275">
        <f t="shared" si="111"/>
        <v>50</v>
      </c>
      <c r="C275">
        <f t="shared" si="112"/>
        <v>35</v>
      </c>
      <c r="F275" s="7">
        <f t="shared" si="113"/>
        <v>4</v>
      </c>
      <c r="G275" s="7">
        <f t="shared" si="114"/>
        <v>10.998293400000001</v>
      </c>
      <c r="H275" s="7">
        <f t="shared" si="115"/>
        <v>9.1652445</v>
      </c>
      <c r="J275">
        <f t="shared" si="116"/>
        <v>3.0550815</v>
      </c>
      <c r="S275">
        <f t="shared" si="106"/>
        <v>58</v>
      </c>
      <c r="T275" s="20"/>
      <c r="U275" s="20"/>
      <c r="V275" s="20">
        <f t="shared" si="109"/>
        <v>95</v>
      </c>
    </row>
    <row r="276" spans="1:22" x14ac:dyDescent="0.2">
      <c r="A276">
        <f t="shared" si="110"/>
        <v>9</v>
      </c>
      <c r="B276">
        <f t="shared" si="111"/>
        <v>57.142857142857146</v>
      </c>
      <c r="C276">
        <f t="shared" si="112"/>
        <v>40</v>
      </c>
      <c r="F276" s="7">
        <f t="shared" si="113"/>
        <v>5</v>
      </c>
      <c r="G276" s="7">
        <f t="shared" si="114"/>
        <v>14.664391200000001</v>
      </c>
      <c r="H276" s="7">
        <f t="shared" si="115"/>
        <v>12.220326</v>
      </c>
      <c r="J276">
        <f t="shared" si="116"/>
        <v>3.0550815</v>
      </c>
      <c r="S276">
        <f t="shared" si="106"/>
        <v>59</v>
      </c>
      <c r="T276" s="20"/>
      <c r="U276" s="20"/>
      <c r="V276" s="20">
        <f t="shared" si="109"/>
        <v>96.666666666666671</v>
      </c>
    </row>
    <row r="277" spans="1:22" x14ac:dyDescent="0.2">
      <c r="A277">
        <f t="shared" si="110"/>
        <v>10</v>
      </c>
      <c r="B277">
        <f t="shared" si="111"/>
        <v>64.285714285714292</v>
      </c>
      <c r="C277">
        <f t="shared" si="112"/>
        <v>45</v>
      </c>
      <c r="F277" s="7">
        <f t="shared" si="113"/>
        <v>6</v>
      </c>
      <c r="G277" s="7">
        <f t="shared" si="114"/>
        <v>18.330489</v>
      </c>
      <c r="H277" s="7">
        <f t="shared" si="115"/>
        <v>15.2754075</v>
      </c>
      <c r="J277">
        <f t="shared" si="116"/>
        <v>3.0550815</v>
      </c>
      <c r="S277">
        <f t="shared" si="106"/>
        <v>60</v>
      </c>
      <c r="T277" s="20"/>
      <c r="U277" s="20"/>
      <c r="V277" s="20">
        <f t="shared" si="109"/>
        <v>98.333333333333343</v>
      </c>
    </row>
    <row r="278" spans="1:22" x14ac:dyDescent="0.2">
      <c r="A278">
        <f t="shared" si="110"/>
        <v>11</v>
      </c>
      <c r="B278">
        <f t="shared" si="111"/>
        <v>71.428571428571431</v>
      </c>
      <c r="C278">
        <f t="shared" si="112"/>
        <v>50</v>
      </c>
      <c r="F278" s="7">
        <f t="shared" si="113"/>
        <v>7</v>
      </c>
      <c r="G278" s="7">
        <f t="shared" si="114"/>
        <v>21.996586800000003</v>
      </c>
      <c r="H278" s="7">
        <f t="shared" si="115"/>
        <v>18.330489</v>
      </c>
      <c r="J278">
        <f t="shared" si="116"/>
        <v>3.0550815</v>
      </c>
    </row>
    <row r="279" spans="1:22" x14ac:dyDescent="0.2">
      <c r="A279">
        <f t="shared" si="110"/>
        <v>12</v>
      </c>
      <c r="B279">
        <f t="shared" si="111"/>
        <v>78.571428571428569</v>
      </c>
      <c r="C279">
        <f t="shared" si="112"/>
        <v>55</v>
      </c>
      <c r="F279" s="7">
        <f t="shared" si="113"/>
        <v>8</v>
      </c>
      <c r="G279" s="7">
        <f t="shared" si="114"/>
        <v>25.662684600000002</v>
      </c>
      <c r="H279" s="7">
        <f t="shared" si="115"/>
        <v>21.3855705</v>
      </c>
      <c r="J279">
        <f t="shared" si="116"/>
        <v>3.0550815</v>
      </c>
    </row>
    <row r="280" spans="1:22" x14ac:dyDescent="0.2">
      <c r="A280">
        <f t="shared" si="110"/>
        <v>13</v>
      </c>
      <c r="B280">
        <f t="shared" si="111"/>
        <v>85.714285714285722</v>
      </c>
      <c r="C280">
        <f t="shared" si="112"/>
        <v>60</v>
      </c>
      <c r="F280" s="7">
        <f t="shared" si="113"/>
        <v>9</v>
      </c>
      <c r="G280" s="7">
        <f t="shared" si="114"/>
        <v>29.328782400000001</v>
      </c>
      <c r="H280" s="7">
        <f t="shared" si="115"/>
        <v>24.440652</v>
      </c>
      <c r="J280">
        <f t="shared" si="116"/>
        <v>3.0550815</v>
      </c>
      <c r="T280" t="s">
        <v>34</v>
      </c>
    </row>
    <row r="281" spans="1:22" x14ac:dyDescent="0.2">
      <c r="A281">
        <f t="shared" si="110"/>
        <v>14</v>
      </c>
      <c r="B281">
        <f t="shared" si="111"/>
        <v>92.857142857142861</v>
      </c>
      <c r="C281">
        <f t="shared" si="112"/>
        <v>65</v>
      </c>
      <c r="F281" s="7">
        <f t="shared" si="113"/>
        <v>10</v>
      </c>
      <c r="G281" s="7">
        <f t="shared" si="114"/>
        <v>32.994880200000004</v>
      </c>
      <c r="H281" s="7">
        <f t="shared" si="115"/>
        <v>27.4957335</v>
      </c>
      <c r="J281">
        <f t="shared" si="116"/>
        <v>3.0550815</v>
      </c>
      <c r="M281">
        <v>0.99539999999999995</v>
      </c>
    </row>
    <row r="282" spans="1:22" x14ac:dyDescent="0.2">
      <c r="A282">
        <f t="shared" si="110"/>
        <v>15</v>
      </c>
      <c r="B282">
        <f t="shared" si="111"/>
        <v>100</v>
      </c>
      <c r="C282">
        <f t="shared" si="112"/>
        <v>70</v>
      </c>
      <c r="F282" s="7">
        <f t="shared" si="113"/>
        <v>11</v>
      </c>
      <c r="G282" s="7">
        <f t="shared" si="114"/>
        <v>36.660978</v>
      </c>
      <c r="H282" s="7">
        <f t="shared" si="115"/>
        <v>30.550815</v>
      </c>
      <c r="J282">
        <f t="shared" si="116"/>
        <v>3.0550815</v>
      </c>
    </row>
    <row r="283" spans="1:22" x14ac:dyDescent="0.2">
      <c r="A283">
        <f t="shared" si="110"/>
        <v>16</v>
      </c>
      <c r="B283">
        <f t="shared" si="111"/>
        <v>107.14285714285715</v>
      </c>
      <c r="C283">
        <f t="shared" si="112"/>
        <v>75</v>
      </c>
      <c r="F283" s="7">
        <f t="shared" si="113"/>
        <v>12</v>
      </c>
      <c r="G283" s="7">
        <f t="shared" si="114"/>
        <v>40.327075800000003</v>
      </c>
      <c r="H283" s="7">
        <f t="shared" si="115"/>
        <v>33.6058965</v>
      </c>
      <c r="J283">
        <f t="shared" si="116"/>
        <v>3.0550815</v>
      </c>
    </row>
    <row r="284" spans="1:22" x14ac:dyDescent="0.2">
      <c r="A284">
        <f t="shared" si="110"/>
        <v>17</v>
      </c>
      <c r="B284">
        <f t="shared" si="111"/>
        <v>114.28571428571429</v>
      </c>
      <c r="C284">
        <f t="shared" si="112"/>
        <v>80</v>
      </c>
      <c r="F284" s="7">
        <f t="shared" si="113"/>
        <v>13</v>
      </c>
      <c r="G284" s="7">
        <f t="shared" si="114"/>
        <v>43.993173600000006</v>
      </c>
      <c r="H284" s="7">
        <f t="shared" si="115"/>
        <v>36.660978</v>
      </c>
      <c r="J284">
        <f t="shared" si="116"/>
        <v>3.0550815</v>
      </c>
    </row>
    <row r="285" spans="1:22" x14ac:dyDescent="0.2">
      <c r="A285">
        <f t="shared" si="110"/>
        <v>18</v>
      </c>
      <c r="B285">
        <f t="shared" si="111"/>
        <v>121.42857142857143</v>
      </c>
      <c r="C285">
        <f t="shared" si="112"/>
        <v>85</v>
      </c>
      <c r="F285" s="7">
        <f t="shared" si="113"/>
        <v>14</v>
      </c>
      <c r="G285" s="7">
        <f t="shared" si="114"/>
        <v>47.659271400000002</v>
      </c>
      <c r="H285" s="7">
        <f t="shared" si="115"/>
        <v>39.7160595</v>
      </c>
      <c r="J285">
        <f t="shared" si="116"/>
        <v>3.0550815</v>
      </c>
      <c r="M285" t="s">
        <v>55</v>
      </c>
    </row>
    <row r="286" spans="1:22" x14ac:dyDescent="0.2">
      <c r="A286">
        <f t="shared" si="110"/>
        <v>19</v>
      </c>
      <c r="B286">
        <f t="shared" si="111"/>
        <v>128.57142857142858</v>
      </c>
      <c r="C286">
        <f t="shared" si="112"/>
        <v>90</v>
      </c>
      <c r="F286" s="7">
        <f t="shared" si="113"/>
        <v>15</v>
      </c>
      <c r="G286" s="7">
        <f t="shared" si="114"/>
        <v>51.325369200000004</v>
      </c>
      <c r="H286" s="7">
        <f t="shared" si="115"/>
        <v>42.771141</v>
      </c>
      <c r="J286">
        <f t="shared" si="116"/>
        <v>3.0550815</v>
      </c>
      <c r="M286" s="1">
        <v>1</v>
      </c>
      <c r="N286" s="1">
        <v>1.6</v>
      </c>
      <c r="O286" s="1">
        <v>1.25</v>
      </c>
      <c r="P286" s="1">
        <v>1.4</v>
      </c>
    </row>
    <row r="287" spans="1:22" x14ac:dyDescent="0.2">
      <c r="A287">
        <f t="shared" si="110"/>
        <v>20</v>
      </c>
      <c r="B287">
        <f t="shared" si="111"/>
        <v>135.71428571428572</v>
      </c>
      <c r="C287">
        <f t="shared" si="112"/>
        <v>95</v>
      </c>
      <c r="F287" s="7">
        <f t="shared" si="113"/>
        <v>16</v>
      </c>
      <c r="G287" s="7">
        <f t="shared" si="114"/>
        <v>54.991467</v>
      </c>
      <c r="H287" s="7">
        <f t="shared" si="115"/>
        <v>45.8262225</v>
      </c>
      <c r="J287">
        <f t="shared" si="116"/>
        <v>3.0550815</v>
      </c>
      <c r="M287" t="s">
        <v>56</v>
      </c>
      <c r="R287" t="s">
        <v>57</v>
      </c>
      <c r="S287" t="s">
        <v>58</v>
      </c>
    </row>
    <row r="288" spans="1:22" x14ac:dyDescent="0.2">
      <c r="A288">
        <f t="shared" si="110"/>
        <v>21</v>
      </c>
      <c r="F288" s="7">
        <f t="shared" si="113"/>
        <v>17</v>
      </c>
      <c r="G288" s="7">
        <f>G287+15.002844/4</f>
        <v>58.742178000000003</v>
      </c>
      <c r="H288" s="7">
        <f t="shared" si="115"/>
        <v>48.881304</v>
      </c>
      <c r="J288">
        <f t="shared" si="116"/>
        <v>3.0550815</v>
      </c>
      <c r="M288" s="8">
        <f>1/M286</f>
        <v>1</v>
      </c>
      <c r="N288" s="8">
        <f>1/N286</f>
        <v>0.625</v>
      </c>
      <c r="O288" s="8">
        <f>1/O286</f>
        <v>0.8</v>
      </c>
      <c r="P288" s="8">
        <f>1/P286</f>
        <v>0.7142857142857143</v>
      </c>
      <c r="Q288" s="8"/>
      <c r="R288" s="8">
        <f>SUM(M288:P288)</f>
        <v>3.1392857142857142</v>
      </c>
      <c r="S288">
        <f>100/R288</f>
        <v>31.854379977246872</v>
      </c>
    </row>
    <row r="289" spans="1:33" x14ac:dyDescent="0.2">
      <c r="A289">
        <f t="shared" si="110"/>
        <v>22</v>
      </c>
      <c r="F289" s="7">
        <f t="shared" si="113"/>
        <v>18</v>
      </c>
      <c r="G289" s="7">
        <f t="shared" ref="G289:G299" si="117">G288+15.002844/4</f>
        <v>62.492889000000005</v>
      </c>
      <c r="H289" s="7">
        <f t="shared" si="115"/>
        <v>51.9363855</v>
      </c>
      <c r="J289">
        <f t="shared" si="116"/>
        <v>3.0550815</v>
      </c>
    </row>
    <row r="290" spans="1:33" x14ac:dyDescent="0.2">
      <c r="A290">
        <f t="shared" si="110"/>
        <v>23</v>
      </c>
      <c r="F290" s="7">
        <f t="shared" si="113"/>
        <v>19</v>
      </c>
      <c r="G290" s="7">
        <f t="shared" si="117"/>
        <v>66.243600000000001</v>
      </c>
      <c r="H290" s="7">
        <f t="shared" si="115"/>
        <v>54.991467</v>
      </c>
      <c r="J290">
        <f t="shared" si="116"/>
        <v>3.0550815</v>
      </c>
      <c r="M290">
        <f>M288*S293</f>
        <v>0.99544937428896474</v>
      </c>
      <c r="N290">
        <f>N288*S293</f>
        <v>0.62215585893060299</v>
      </c>
      <c r="O290">
        <f>O288*S293</f>
        <v>0.79635949943117179</v>
      </c>
      <c r="P290">
        <f>P288*S293</f>
        <v>0.71103526734926059</v>
      </c>
      <c r="R290" t="s">
        <v>58</v>
      </c>
      <c r="S290" t="s">
        <v>57</v>
      </c>
    </row>
    <row r="291" spans="1:33" x14ac:dyDescent="0.2">
      <c r="A291">
        <f t="shared" si="110"/>
        <v>24</v>
      </c>
      <c r="F291" s="7">
        <f t="shared" si="113"/>
        <v>20</v>
      </c>
      <c r="G291" s="7">
        <f t="shared" si="117"/>
        <v>69.994310999999996</v>
      </c>
      <c r="H291" s="7">
        <f>H290+15.002844/5</f>
        <v>57.992035799999996</v>
      </c>
      <c r="J291">
        <f t="shared" si="116"/>
        <v>3.0005687999999964</v>
      </c>
      <c r="M291">
        <f>M288*S294</f>
        <v>1.0618126659082292</v>
      </c>
      <c r="N291">
        <f>N288*S294</f>
        <v>0.66363291619264331</v>
      </c>
      <c r="O291">
        <f>O288*S294</f>
        <v>0.84945013272658343</v>
      </c>
      <c r="P291">
        <f>P288*S294</f>
        <v>0.75843761850587799</v>
      </c>
      <c r="R291">
        <v>32</v>
      </c>
      <c r="S291">
        <f>100/R291</f>
        <v>3.125</v>
      </c>
    </row>
    <row r="292" spans="1:33" x14ac:dyDescent="0.2">
      <c r="A292">
        <f t="shared" si="110"/>
        <v>25</v>
      </c>
      <c r="F292" s="7">
        <f t="shared" si="113"/>
        <v>21</v>
      </c>
      <c r="G292" s="7">
        <f t="shared" si="117"/>
        <v>73.745021999999992</v>
      </c>
      <c r="H292" s="7">
        <f t="shared" ref="H292:H305" si="118">H291+15.002844/5</f>
        <v>60.992604599999993</v>
      </c>
      <c r="J292">
        <f t="shared" si="116"/>
        <v>3.0005687999999964</v>
      </c>
      <c r="M292">
        <f>M288*S295</f>
        <v>1.1376564277588168</v>
      </c>
      <c r="N292">
        <f>N288*S295</f>
        <v>0.71103526734926048</v>
      </c>
      <c r="O292">
        <f>O288*S295</f>
        <v>0.91012514220705354</v>
      </c>
      <c r="P292">
        <f>P288*S295</f>
        <v>0.81261173411344056</v>
      </c>
    </row>
    <row r="293" spans="1:33" x14ac:dyDescent="0.2">
      <c r="A293">
        <f t="shared" si="110"/>
        <v>26</v>
      </c>
      <c r="F293" s="7">
        <f t="shared" si="113"/>
        <v>22</v>
      </c>
      <c r="G293" s="7">
        <f t="shared" si="117"/>
        <v>77.495732999999987</v>
      </c>
      <c r="H293" s="7">
        <f t="shared" si="118"/>
        <v>63.993173399999989</v>
      </c>
      <c r="J293">
        <f t="shared" si="116"/>
        <v>3.0005687999999964</v>
      </c>
      <c r="M293">
        <f>M288*S296</f>
        <v>1.3272658323852864</v>
      </c>
      <c r="N293">
        <f>N288*S296</f>
        <v>0.82954114524080402</v>
      </c>
      <c r="O293">
        <f>O288*S296</f>
        <v>1.0618126659082292</v>
      </c>
      <c r="P293">
        <f>P288*S296</f>
        <v>0.94804702313234746</v>
      </c>
      <c r="R293" t="s">
        <v>59</v>
      </c>
      <c r="S293">
        <f>S291/R288</f>
        <v>0.99544937428896474</v>
      </c>
      <c r="T293" t="s">
        <v>60</v>
      </c>
      <c r="U293">
        <v>32</v>
      </c>
    </row>
    <row r="294" spans="1:33" x14ac:dyDescent="0.2">
      <c r="A294">
        <f t="shared" si="110"/>
        <v>27</v>
      </c>
      <c r="F294" s="7">
        <f t="shared" si="113"/>
        <v>23</v>
      </c>
      <c r="G294" s="7">
        <f t="shared" si="117"/>
        <v>81.246443999999983</v>
      </c>
      <c r="H294" s="7">
        <f t="shared" si="118"/>
        <v>66.993742199999986</v>
      </c>
      <c r="J294">
        <f t="shared" si="116"/>
        <v>3.0005687999999964</v>
      </c>
      <c r="S294">
        <f>(100/30)/R288</f>
        <v>1.0618126659082292</v>
      </c>
      <c r="T294" t="s">
        <v>61</v>
      </c>
      <c r="U294">
        <v>15</v>
      </c>
    </row>
    <row r="295" spans="1:33" x14ac:dyDescent="0.2">
      <c r="A295">
        <f t="shared" si="110"/>
        <v>28</v>
      </c>
      <c r="F295" s="7">
        <f t="shared" si="113"/>
        <v>24</v>
      </c>
      <c r="G295" s="7">
        <f t="shared" si="117"/>
        <v>84.997154999999978</v>
      </c>
      <c r="H295" s="7">
        <f t="shared" si="118"/>
        <v>69.994310999999982</v>
      </c>
      <c r="J295">
        <f t="shared" si="116"/>
        <v>3.0005687999999964</v>
      </c>
      <c r="M295" s="4" t="s">
        <v>73</v>
      </c>
      <c r="S295">
        <f>(100/28)/R288</f>
        <v>1.1376564277588168</v>
      </c>
      <c r="T295" t="s">
        <v>62</v>
      </c>
      <c r="U295">
        <v>7</v>
      </c>
    </row>
    <row r="296" spans="1:33" x14ac:dyDescent="0.2">
      <c r="A296">
        <f t="shared" si="110"/>
        <v>29</v>
      </c>
      <c r="F296" s="7">
        <f t="shared" si="113"/>
        <v>25</v>
      </c>
      <c r="G296" s="7">
        <f t="shared" si="117"/>
        <v>88.747865999999973</v>
      </c>
      <c r="H296" s="7">
        <f t="shared" si="118"/>
        <v>72.994879799999978</v>
      </c>
      <c r="J296">
        <f t="shared" si="116"/>
        <v>3.0005687999999964</v>
      </c>
      <c r="S296">
        <f>(100/24)/R288</f>
        <v>1.3272658323852864</v>
      </c>
      <c r="T296" t="s">
        <v>63</v>
      </c>
      <c r="U296">
        <v>4</v>
      </c>
      <c r="V296">
        <v>3</v>
      </c>
      <c r="W296">
        <v>2</v>
      </c>
      <c r="X296">
        <v>1</v>
      </c>
    </row>
    <row r="297" spans="1:33" x14ac:dyDescent="0.2">
      <c r="A297">
        <f t="shared" si="110"/>
        <v>30</v>
      </c>
      <c r="F297" s="7">
        <f t="shared" si="113"/>
        <v>26</v>
      </c>
      <c r="G297" s="7">
        <f t="shared" si="117"/>
        <v>92.498576999999969</v>
      </c>
      <c r="H297" s="7">
        <f t="shared" si="118"/>
        <v>75.995448599999975</v>
      </c>
      <c r="J297">
        <f t="shared" si="116"/>
        <v>3.0005687999999964</v>
      </c>
      <c r="M297" s="9" t="s">
        <v>64</v>
      </c>
      <c r="N297" s="9" t="s">
        <v>65</v>
      </c>
      <c r="O297" s="9"/>
      <c r="P297" s="6"/>
      <c r="Q297" s="9"/>
      <c r="R297" s="9"/>
      <c r="S297" s="6"/>
      <c r="T297" s="9"/>
      <c r="U297" s="9"/>
      <c r="V297" s="6"/>
      <c r="W297" s="9"/>
      <c r="X297" s="9"/>
      <c r="Y297" s="6"/>
      <c r="Z297" s="9"/>
      <c r="AA297" s="9"/>
      <c r="AB297" s="6"/>
      <c r="AC297" s="9"/>
      <c r="AD297" s="9"/>
      <c r="AE297" s="6"/>
      <c r="AF297" s="9"/>
      <c r="AG297" s="9"/>
    </row>
    <row r="298" spans="1:33" x14ac:dyDescent="0.2">
      <c r="A298">
        <f t="shared" si="110"/>
        <v>31</v>
      </c>
      <c r="F298" s="7">
        <f t="shared" si="113"/>
        <v>27</v>
      </c>
      <c r="G298" s="7">
        <f t="shared" si="117"/>
        <v>96.249287999999964</v>
      </c>
      <c r="H298" s="7">
        <f t="shared" si="118"/>
        <v>78.996017399999971</v>
      </c>
      <c r="J298">
        <f t="shared" si="116"/>
        <v>3.0005687999999964</v>
      </c>
      <c r="M298" s="9" t="s">
        <v>66</v>
      </c>
      <c r="N298" s="9"/>
      <c r="O298" s="9"/>
      <c r="P298" s="6"/>
      <c r="Q298" s="9"/>
      <c r="R298" s="9"/>
      <c r="S298" s="6"/>
      <c r="T298" s="9"/>
      <c r="U298" s="9"/>
      <c r="V298" s="6"/>
      <c r="W298" s="9"/>
      <c r="X298" s="9"/>
      <c r="Y298" s="6"/>
      <c r="Z298" s="9"/>
      <c r="AA298" s="9"/>
      <c r="AB298" s="6"/>
      <c r="AC298" s="9"/>
      <c r="AD298" s="9"/>
      <c r="AE298" s="6"/>
      <c r="AF298" s="9"/>
      <c r="AG298" s="9"/>
    </row>
    <row r="299" spans="1:33" x14ac:dyDescent="0.2">
      <c r="A299">
        <f t="shared" si="110"/>
        <v>32</v>
      </c>
      <c r="F299" s="7">
        <f t="shared" si="113"/>
        <v>28</v>
      </c>
      <c r="G299" s="7">
        <f t="shared" si="117"/>
        <v>99.99999899999996</v>
      </c>
      <c r="H299" s="7">
        <f t="shared" si="118"/>
        <v>81.996586199999967</v>
      </c>
      <c r="J299">
        <f t="shared" si="116"/>
        <v>3.0005687999999964</v>
      </c>
      <c r="M299" s="9">
        <v>1</v>
      </c>
      <c r="N299" s="9"/>
      <c r="O299" s="9"/>
      <c r="P299" s="6">
        <v>2</v>
      </c>
      <c r="Q299" s="9"/>
      <c r="R299" s="9"/>
      <c r="S299" s="6">
        <v>3</v>
      </c>
      <c r="T299" s="9"/>
      <c r="U299" s="9"/>
      <c r="V299" s="6">
        <v>4</v>
      </c>
      <c r="W299" s="9"/>
      <c r="X299" s="9"/>
      <c r="Y299" s="6">
        <v>5</v>
      </c>
      <c r="Z299" s="9"/>
      <c r="AA299" s="9"/>
      <c r="AB299" s="6">
        <v>6</v>
      </c>
      <c r="AC299" s="9"/>
      <c r="AD299" s="9"/>
      <c r="AE299" s="6">
        <v>7</v>
      </c>
      <c r="AF299" s="9"/>
      <c r="AG299" s="9"/>
    </row>
    <row r="300" spans="1:33" x14ac:dyDescent="0.2">
      <c r="A300">
        <f t="shared" si="110"/>
        <v>33</v>
      </c>
      <c r="F300" s="7">
        <f t="shared" si="113"/>
        <v>29</v>
      </c>
      <c r="G300" s="7"/>
      <c r="H300" s="7">
        <f t="shared" si="118"/>
        <v>84.997154999999964</v>
      </c>
      <c r="J300">
        <f t="shared" si="116"/>
        <v>3.0005687999999964</v>
      </c>
      <c r="M300" s="9"/>
      <c r="N300" s="9"/>
      <c r="O300" s="9" t="s">
        <v>57</v>
      </c>
      <c r="P300" s="6"/>
      <c r="Q300" s="9"/>
      <c r="R300" s="9" t="s">
        <v>57</v>
      </c>
      <c r="S300" s="6"/>
      <c r="T300" s="9"/>
      <c r="U300" s="9" t="s">
        <v>57</v>
      </c>
      <c r="V300" s="6"/>
      <c r="W300" s="9"/>
      <c r="X300" s="9" t="s">
        <v>57</v>
      </c>
      <c r="Y300" s="6"/>
      <c r="Z300" s="9"/>
      <c r="AA300" s="9"/>
      <c r="AB300" s="6"/>
      <c r="AC300" s="9"/>
      <c r="AD300" s="9"/>
      <c r="AE300" s="6"/>
      <c r="AF300" s="9"/>
      <c r="AG300" s="9"/>
    </row>
    <row r="301" spans="1:33" x14ac:dyDescent="0.2">
      <c r="A301">
        <f t="shared" si="110"/>
        <v>34</v>
      </c>
      <c r="F301" s="7">
        <f t="shared" si="113"/>
        <v>30</v>
      </c>
      <c r="G301" s="7"/>
      <c r="H301" s="7">
        <f t="shared" si="118"/>
        <v>87.99772379999996</v>
      </c>
      <c r="J301">
        <f t="shared" si="116"/>
        <v>3.0005687999999964</v>
      </c>
      <c r="M301" s="9">
        <v>1</v>
      </c>
      <c r="N301" s="9">
        <f>$M$290</f>
        <v>0.99544937428896474</v>
      </c>
      <c r="O301" s="9">
        <v>0</v>
      </c>
      <c r="P301" s="6">
        <v>1</v>
      </c>
      <c r="Q301" s="9">
        <f>$M$291</f>
        <v>1.0618126659082292</v>
      </c>
      <c r="R301" s="9">
        <v>0</v>
      </c>
      <c r="S301" s="6">
        <v>1</v>
      </c>
      <c r="T301" s="9">
        <f>$M$292</f>
        <v>1.1376564277588168</v>
      </c>
      <c r="U301" s="9">
        <v>0</v>
      </c>
      <c r="V301" s="6">
        <v>1</v>
      </c>
      <c r="W301" s="9">
        <f>$M$293</f>
        <v>1.3272658323852864</v>
      </c>
      <c r="X301" s="9">
        <v>0</v>
      </c>
      <c r="Y301" s="6">
        <v>1</v>
      </c>
      <c r="Z301" s="9">
        <f>$M$293</f>
        <v>1.3272658323852864</v>
      </c>
      <c r="AA301" s="9">
        <v>0</v>
      </c>
      <c r="AB301" s="6">
        <v>1</v>
      </c>
      <c r="AC301" s="9">
        <f>$M$293</f>
        <v>1.3272658323852864</v>
      </c>
      <c r="AD301" s="9">
        <v>0</v>
      </c>
      <c r="AE301" s="6">
        <v>1</v>
      </c>
      <c r="AF301" s="9">
        <f>$M$293</f>
        <v>1.3272658323852864</v>
      </c>
      <c r="AG301" s="9">
        <v>0</v>
      </c>
    </row>
    <row r="302" spans="1:33" x14ac:dyDescent="0.2">
      <c r="A302">
        <f t="shared" si="110"/>
        <v>35</v>
      </c>
      <c r="F302" s="7">
        <f t="shared" si="113"/>
        <v>31</v>
      </c>
      <c r="G302" s="7"/>
      <c r="H302" s="7">
        <f t="shared" si="118"/>
        <v>90.998292599999957</v>
      </c>
      <c r="J302">
        <f t="shared" si="116"/>
        <v>3.0005687999999964</v>
      </c>
      <c r="M302" s="9">
        <f>1+M301</f>
        <v>2</v>
      </c>
      <c r="N302" s="9">
        <f>$M$290</f>
        <v>0.99544937428896474</v>
      </c>
      <c r="O302" s="9">
        <f>O301+N301</f>
        <v>0.99544937428896474</v>
      </c>
      <c r="P302" s="6">
        <f>1+P301</f>
        <v>2</v>
      </c>
      <c r="Q302" s="9">
        <f t="shared" ref="Q302:Q315" si="119">$M$291</f>
        <v>1.0618126659082292</v>
      </c>
      <c r="R302" s="9">
        <f>R301+Q301</f>
        <v>1.0618126659082292</v>
      </c>
      <c r="S302" s="6">
        <f>1+S301</f>
        <v>2</v>
      </c>
      <c r="T302" s="9">
        <f t="shared" ref="T302:T307" si="120">$M$292</f>
        <v>1.1376564277588168</v>
      </c>
      <c r="U302" s="9">
        <f>U301+T301</f>
        <v>1.1376564277588168</v>
      </c>
      <c r="V302" s="6">
        <f>1+V301</f>
        <v>2</v>
      </c>
      <c r="W302" s="9">
        <f t="shared" ref="W302:W304" si="121">$M$293</f>
        <v>1.3272658323852864</v>
      </c>
      <c r="X302" s="9">
        <f>X301+W301</f>
        <v>1.3272658323852864</v>
      </c>
      <c r="Y302" s="6">
        <f>1+Y301</f>
        <v>2</v>
      </c>
      <c r="Z302" s="9">
        <f t="shared" ref="Z302:Z303" si="122">$M$293</f>
        <v>1.3272658323852864</v>
      </c>
      <c r="AA302" s="9">
        <f>AA301+Z301</f>
        <v>1.3272658323852864</v>
      </c>
      <c r="AB302" s="6">
        <f>1+AB301</f>
        <v>2</v>
      </c>
      <c r="AC302" s="9">
        <f t="shared" ref="AC302" si="123">$M$293</f>
        <v>1.3272658323852864</v>
      </c>
      <c r="AD302" s="9">
        <f>AD301+AC301</f>
        <v>1.3272658323852864</v>
      </c>
      <c r="AE302" s="6">
        <f>1+AE301</f>
        <v>2</v>
      </c>
      <c r="AF302" s="9">
        <f>$N$293</f>
        <v>0.82954114524080402</v>
      </c>
      <c r="AG302" s="9">
        <f>AG301+AF301</f>
        <v>1.3272658323852864</v>
      </c>
    </row>
    <row r="303" spans="1:33" x14ac:dyDescent="0.2">
      <c r="A303">
        <f t="shared" si="110"/>
        <v>36</v>
      </c>
      <c r="F303" s="7">
        <f t="shared" si="113"/>
        <v>32</v>
      </c>
      <c r="G303" s="7"/>
      <c r="H303" s="7">
        <f t="shared" si="118"/>
        <v>93.998861399999953</v>
      </c>
      <c r="J303">
        <f t="shared" si="116"/>
        <v>3.0005687999999964</v>
      </c>
      <c r="M303" s="9">
        <f t="shared" ref="M303:M366" si="124">1+M302</f>
        <v>3</v>
      </c>
      <c r="N303" s="9">
        <f t="shared" ref="N303:N332" si="125">$M$290</f>
        <v>0.99544937428896474</v>
      </c>
      <c r="O303" s="9">
        <f t="shared" ref="O303:O366" si="126">O302+N302</f>
        <v>1.9908987485779295</v>
      </c>
      <c r="P303" s="6">
        <f t="shared" ref="P303:P366" si="127">1+P302</f>
        <v>3</v>
      </c>
      <c r="Q303" s="9">
        <f t="shared" si="119"/>
        <v>1.0618126659082292</v>
      </c>
      <c r="R303" s="9">
        <f t="shared" ref="R303:R366" si="128">R302+Q302</f>
        <v>2.1236253318164584</v>
      </c>
      <c r="S303" s="6">
        <f t="shared" ref="S303:S366" si="129">1+S302</f>
        <v>3</v>
      </c>
      <c r="T303" s="9">
        <f t="shared" si="120"/>
        <v>1.1376564277588168</v>
      </c>
      <c r="U303" s="9">
        <f t="shared" ref="U303:U366" si="130">U302+T302</f>
        <v>2.2753128555176336</v>
      </c>
      <c r="V303" s="6">
        <f t="shared" ref="V303:V366" si="131">1+V302</f>
        <v>3</v>
      </c>
      <c r="W303" s="9">
        <f t="shared" si="121"/>
        <v>1.3272658323852864</v>
      </c>
      <c r="X303" s="9">
        <f t="shared" ref="X303:X366" si="132">X302+W302</f>
        <v>2.6545316647705728</v>
      </c>
      <c r="Y303" s="6">
        <f t="shared" ref="Y303:Y366" si="133">1+Y302</f>
        <v>3</v>
      </c>
      <c r="Z303" s="9">
        <f t="shared" si="122"/>
        <v>1.3272658323852864</v>
      </c>
      <c r="AA303" s="9">
        <f t="shared" ref="AA303:AA366" si="134">AA302+Z302</f>
        <v>2.6545316647705728</v>
      </c>
      <c r="AB303" s="6">
        <f t="shared" ref="AB303:AB366" si="135">1+AB302</f>
        <v>3</v>
      </c>
      <c r="AC303" s="9">
        <f t="shared" ref="AC303:AC304" si="136">$N$293</f>
        <v>0.82954114524080402</v>
      </c>
      <c r="AD303" s="9">
        <f t="shared" ref="AD303:AD366" si="137">AD302+AC302</f>
        <v>2.6545316647705728</v>
      </c>
      <c r="AE303" s="6">
        <f t="shared" ref="AE303:AE366" si="138">1+AE302</f>
        <v>3</v>
      </c>
      <c r="AF303" s="9">
        <f t="shared" ref="AF303" si="139">$O$293</f>
        <v>1.0618126659082292</v>
      </c>
      <c r="AG303" s="9">
        <f t="shared" ref="AG303:AG366" si="140">AG302+AF302</f>
        <v>2.1568069776260903</v>
      </c>
    </row>
    <row r="304" spans="1:33" x14ac:dyDescent="0.2">
      <c r="A304">
        <f t="shared" si="110"/>
        <v>37</v>
      </c>
      <c r="F304" s="7">
        <f t="shared" si="113"/>
        <v>33</v>
      </c>
      <c r="G304" s="7"/>
      <c r="H304" s="7">
        <f t="shared" si="118"/>
        <v>96.999430199999949</v>
      </c>
      <c r="J304">
        <f t="shared" si="116"/>
        <v>3.0005687999999964</v>
      </c>
      <c r="M304" s="9">
        <f t="shared" si="124"/>
        <v>4</v>
      </c>
      <c r="N304" s="9">
        <f t="shared" si="125"/>
        <v>0.99544937428896474</v>
      </c>
      <c r="O304" s="9">
        <f t="shared" si="126"/>
        <v>2.986348122866894</v>
      </c>
      <c r="P304" s="6">
        <f t="shared" si="127"/>
        <v>4</v>
      </c>
      <c r="Q304" s="9">
        <f t="shared" si="119"/>
        <v>1.0618126659082292</v>
      </c>
      <c r="R304" s="9">
        <f t="shared" si="128"/>
        <v>3.1854379977246876</v>
      </c>
      <c r="S304" s="6">
        <f t="shared" si="129"/>
        <v>4</v>
      </c>
      <c r="T304" s="9">
        <f t="shared" si="120"/>
        <v>1.1376564277588168</v>
      </c>
      <c r="U304" s="9">
        <f t="shared" si="130"/>
        <v>3.4129692832764507</v>
      </c>
      <c r="V304" s="6">
        <f t="shared" si="131"/>
        <v>4</v>
      </c>
      <c r="W304" s="9">
        <f t="shared" si="121"/>
        <v>1.3272658323852864</v>
      </c>
      <c r="X304" s="9">
        <f t="shared" si="132"/>
        <v>3.981797497155859</v>
      </c>
      <c r="Y304" s="6">
        <f t="shared" si="133"/>
        <v>4</v>
      </c>
      <c r="Z304" s="9">
        <f t="shared" ref="Z304" si="141">$N$293</f>
        <v>0.82954114524080402</v>
      </c>
      <c r="AA304" s="9">
        <f t="shared" si="134"/>
        <v>3.981797497155859</v>
      </c>
      <c r="AB304" s="6">
        <f t="shared" si="135"/>
        <v>4</v>
      </c>
      <c r="AC304" s="9">
        <f t="shared" si="136"/>
        <v>0.82954114524080402</v>
      </c>
      <c r="AD304" s="9">
        <f t="shared" si="137"/>
        <v>3.4840728100113769</v>
      </c>
      <c r="AE304" s="6">
        <f t="shared" si="138"/>
        <v>4</v>
      </c>
      <c r="AF304" s="9">
        <f>$P$293</f>
        <v>0.94804702313234746</v>
      </c>
      <c r="AG304" s="9">
        <f t="shared" si="140"/>
        <v>3.2186196435343195</v>
      </c>
    </row>
    <row r="305" spans="1:33" x14ac:dyDescent="0.2">
      <c r="A305">
        <f t="shared" si="110"/>
        <v>38</v>
      </c>
      <c r="F305" s="7"/>
      <c r="G305" s="7"/>
      <c r="H305" s="7">
        <f t="shared" si="118"/>
        <v>99.999998999999946</v>
      </c>
      <c r="J305">
        <f t="shared" si="116"/>
        <v>3.0005687999999964</v>
      </c>
      <c r="M305" s="9">
        <f t="shared" si="124"/>
        <v>5</v>
      </c>
      <c r="N305" s="9">
        <f t="shared" si="125"/>
        <v>0.99544937428896474</v>
      </c>
      <c r="O305" s="9">
        <f t="shared" si="126"/>
        <v>3.981797497155859</v>
      </c>
      <c r="P305" s="6">
        <f t="shared" si="127"/>
        <v>5</v>
      </c>
      <c r="Q305" s="9">
        <f t="shared" si="119"/>
        <v>1.0618126659082292</v>
      </c>
      <c r="R305" s="9">
        <f t="shared" si="128"/>
        <v>4.2472506636329168</v>
      </c>
      <c r="S305" s="6">
        <f t="shared" si="129"/>
        <v>5</v>
      </c>
      <c r="T305" s="9">
        <f t="shared" si="120"/>
        <v>1.1376564277588168</v>
      </c>
      <c r="U305" s="9">
        <f t="shared" si="130"/>
        <v>4.5506257110352673</v>
      </c>
      <c r="V305" s="6">
        <f t="shared" si="131"/>
        <v>5</v>
      </c>
      <c r="W305" s="9">
        <f>$N$293</f>
        <v>0.82954114524080402</v>
      </c>
      <c r="X305" s="9">
        <f t="shared" si="132"/>
        <v>5.3090633295411456</v>
      </c>
      <c r="Y305" s="6">
        <f t="shared" si="133"/>
        <v>5</v>
      </c>
      <c r="Z305" s="9">
        <f>$N$293</f>
        <v>0.82954114524080402</v>
      </c>
      <c r="AA305" s="9">
        <f t="shared" si="134"/>
        <v>4.8113386423966631</v>
      </c>
      <c r="AB305" s="6">
        <f t="shared" si="135"/>
        <v>5</v>
      </c>
      <c r="AC305" s="9">
        <f t="shared" ref="AC305:AC306" si="142">$O$293</f>
        <v>1.0618126659082292</v>
      </c>
      <c r="AD305" s="9">
        <f t="shared" si="137"/>
        <v>4.3136139552521806</v>
      </c>
      <c r="AE305" s="6">
        <f t="shared" si="138"/>
        <v>5</v>
      </c>
      <c r="AF305" s="9">
        <f t="shared" ref="AF305" si="143">$M$293</f>
        <v>1.3272658323852864</v>
      </c>
      <c r="AG305" s="9">
        <f t="shared" si="140"/>
        <v>4.166666666666667</v>
      </c>
    </row>
    <row r="306" spans="1:33" x14ac:dyDescent="0.2">
      <c r="A306">
        <f t="shared" si="110"/>
        <v>39</v>
      </c>
      <c r="F306" s="7"/>
      <c r="G306" s="7"/>
      <c r="H306" s="7"/>
      <c r="M306" s="9">
        <f t="shared" si="124"/>
        <v>6</v>
      </c>
      <c r="N306" s="9">
        <f t="shared" si="125"/>
        <v>0.99544937428896474</v>
      </c>
      <c r="O306" s="9">
        <f t="shared" si="126"/>
        <v>4.9772468714448239</v>
      </c>
      <c r="P306" s="6">
        <f t="shared" si="127"/>
        <v>6</v>
      </c>
      <c r="Q306" s="9">
        <f t="shared" si="119"/>
        <v>1.0618126659082292</v>
      </c>
      <c r="R306" s="9">
        <f t="shared" si="128"/>
        <v>5.3090633295411465</v>
      </c>
      <c r="S306" s="6">
        <f t="shared" si="129"/>
        <v>6</v>
      </c>
      <c r="T306" s="9">
        <f t="shared" si="120"/>
        <v>1.1376564277588168</v>
      </c>
      <c r="U306" s="9">
        <f t="shared" si="130"/>
        <v>5.6882821387940838</v>
      </c>
      <c r="V306" s="6">
        <f t="shared" si="131"/>
        <v>6</v>
      </c>
      <c r="W306" s="9">
        <f t="shared" ref="W306:W308" si="144">$N$293</f>
        <v>0.82954114524080402</v>
      </c>
      <c r="X306" s="9">
        <f t="shared" si="132"/>
        <v>6.1386044747819497</v>
      </c>
      <c r="Y306" s="6">
        <f t="shared" si="133"/>
        <v>6</v>
      </c>
      <c r="Z306" s="9">
        <f t="shared" ref="Z306" si="145">$N$293</f>
        <v>0.82954114524080402</v>
      </c>
      <c r="AA306" s="9">
        <f t="shared" si="134"/>
        <v>5.6408797876374672</v>
      </c>
      <c r="AB306" s="6">
        <f t="shared" si="135"/>
        <v>6</v>
      </c>
      <c r="AC306" s="9">
        <f t="shared" si="142"/>
        <v>1.0618126659082292</v>
      </c>
      <c r="AD306" s="9">
        <f t="shared" si="137"/>
        <v>5.3754266211604094</v>
      </c>
      <c r="AE306" s="6">
        <f t="shared" si="138"/>
        <v>6</v>
      </c>
      <c r="AF306" s="9">
        <f t="shared" ref="AF306" si="146">$N$293</f>
        <v>0.82954114524080402</v>
      </c>
      <c r="AG306" s="9">
        <f t="shared" si="140"/>
        <v>5.4939324990519536</v>
      </c>
    </row>
    <row r="307" spans="1:33" x14ac:dyDescent="0.2">
      <c r="A307">
        <f t="shared" si="110"/>
        <v>40</v>
      </c>
      <c r="F307" s="7"/>
      <c r="G307" s="7"/>
      <c r="H307" s="7"/>
      <c r="M307" s="9">
        <f t="shared" si="124"/>
        <v>7</v>
      </c>
      <c r="N307" s="9">
        <f t="shared" si="125"/>
        <v>0.99544937428896474</v>
      </c>
      <c r="O307" s="9">
        <f t="shared" si="126"/>
        <v>5.9726962457337889</v>
      </c>
      <c r="P307" s="6">
        <f t="shared" si="127"/>
        <v>7</v>
      </c>
      <c r="Q307" s="9">
        <f t="shared" si="119"/>
        <v>1.0618126659082292</v>
      </c>
      <c r="R307" s="9">
        <f t="shared" si="128"/>
        <v>6.3708759954493761</v>
      </c>
      <c r="S307" s="6">
        <f t="shared" si="129"/>
        <v>7</v>
      </c>
      <c r="T307" s="9">
        <f t="shared" si="120"/>
        <v>1.1376564277588168</v>
      </c>
      <c r="U307" s="9">
        <f t="shared" si="130"/>
        <v>6.8259385665529004</v>
      </c>
      <c r="V307" s="6">
        <f t="shared" si="131"/>
        <v>7</v>
      </c>
      <c r="W307" s="9">
        <f t="shared" si="144"/>
        <v>0.82954114524080402</v>
      </c>
      <c r="X307" s="9">
        <f t="shared" si="132"/>
        <v>6.9681456200227538</v>
      </c>
      <c r="Y307" s="6">
        <f t="shared" si="133"/>
        <v>7</v>
      </c>
      <c r="Z307" s="9">
        <f t="shared" ref="Z307:Z308" si="147">$O$293</f>
        <v>1.0618126659082292</v>
      </c>
      <c r="AA307" s="9">
        <f t="shared" si="134"/>
        <v>6.4704209328782714</v>
      </c>
      <c r="AB307" s="6">
        <f t="shared" si="135"/>
        <v>7</v>
      </c>
      <c r="AC307" s="9">
        <f t="shared" ref="AC307:AC308" si="148">$P$293</f>
        <v>0.94804702313234746</v>
      </c>
      <c r="AD307" s="9">
        <f t="shared" si="137"/>
        <v>6.437239287068639</v>
      </c>
      <c r="AE307" s="6">
        <f t="shared" si="138"/>
        <v>7</v>
      </c>
      <c r="AF307" s="9">
        <f t="shared" ref="AF307:AF367" si="149">$O$293</f>
        <v>1.0618126659082292</v>
      </c>
      <c r="AG307" s="9">
        <f t="shared" si="140"/>
        <v>6.3234736442927577</v>
      </c>
    </row>
    <row r="308" spans="1:33" x14ac:dyDescent="0.2">
      <c r="F308" s="7"/>
      <c r="G308" s="7" t="s">
        <v>49</v>
      </c>
      <c r="H308" s="7"/>
      <c r="J308">
        <f>LOG(J291/J273,2)*1200</f>
        <v>-31.169828840013846</v>
      </c>
      <c r="M308" s="9">
        <f t="shared" si="124"/>
        <v>8</v>
      </c>
      <c r="N308" s="9">
        <f t="shared" si="125"/>
        <v>0.99544937428896474</v>
      </c>
      <c r="O308" s="9">
        <f t="shared" si="126"/>
        <v>6.9681456200227538</v>
      </c>
      <c r="P308" s="6">
        <f t="shared" si="127"/>
        <v>8</v>
      </c>
      <c r="Q308" s="9">
        <f t="shared" si="119"/>
        <v>1.0618126659082292</v>
      </c>
      <c r="R308" s="9">
        <f t="shared" si="128"/>
        <v>7.4326886613576058</v>
      </c>
      <c r="S308" s="6">
        <f t="shared" si="129"/>
        <v>8</v>
      </c>
      <c r="T308" s="9">
        <f>$N$292</f>
        <v>0.71103526734926048</v>
      </c>
      <c r="U308" s="9">
        <f t="shared" si="130"/>
        <v>7.963594994311717</v>
      </c>
      <c r="V308" s="6">
        <f t="shared" si="131"/>
        <v>8</v>
      </c>
      <c r="W308" s="9">
        <f t="shared" si="144"/>
        <v>0.82954114524080402</v>
      </c>
      <c r="X308" s="9">
        <f t="shared" si="132"/>
        <v>7.797686765263558</v>
      </c>
      <c r="Y308" s="6">
        <f t="shared" si="133"/>
        <v>8</v>
      </c>
      <c r="Z308" s="9">
        <f t="shared" si="147"/>
        <v>1.0618126659082292</v>
      </c>
      <c r="AA308" s="9">
        <f t="shared" si="134"/>
        <v>7.532233598786501</v>
      </c>
      <c r="AB308" s="6">
        <f t="shared" si="135"/>
        <v>8</v>
      </c>
      <c r="AC308" s="9">
        <f t="shared" si="148"/>
        <v>0.94804702313234746</v>
      </c>
      <c r="AD308" s="9">
        <f t="shared" si="137"/>
        <v>7.3852863102009865</v>
      </c>
      <c r="AE308" s="6">
        <f t="shared" si="138"/>
        <v>8</v>
      </c>
      <c r="AF308" s="9">
        <f t="shared" ref="AF308" si="150">$P$293</f>
        <v>0.94804702313234746</v>
      </c>
      <c r="AG308" s="9">
        <f t="shared" si="140"/>
        <v>7.3852863102009874</v>
      </c>
    </row>
    <row r="309" spans="1:33" x14ac:dyDescent="0.2">
      <c r="B309" t="s">
        <v>42</v>
      </c>
      <c r="M309" s="9">
        <f t="shared" si="124"/>
        <v>9</v>
      </c>
      <c r="N309" s="9">
        <f t="shared" si="125"/>
        <v>0.99544937428896474</v>
      </c>
      <c r="O309" s="9">
        <f t="shared" si="126"/>
        <v>7.9635949943117188</v>
      </c>
      <c r="P309" s="6">
        <f t="shared" si="127"/>
        <v>9</v>
      </c>
      <c r="Q309" s="9">
        <f t="shared" si="119"/>
        <v>1.0618126659082292</v>
      </c>
      <c r="R309" s="9">
        <f t="shared" si="128"/>
        <v>8.4945013272658354</v>
      </c>
      <c r="S309" s="6">
        <f t="shared" si="129"/>
        <v>9</v>
      </c>
      <c r="T309" s="9">
        <f t="shared" ref="T309:T314" si="151">$N$292</f>
        <v>0.71103526734926048</v>
      </c>
      <c r="U309" s="9">
        <f t="shared" si="130"/>
        <v>8.6746302616609778</v>
      </c>
      <c r="V309" s="6">
        <f t="shared" si="131"/>
        <v>9</v>
      </c>
      <c r="W309" s="9">
        <f>$O$293</f>
        <v>1.0618126659082292</v>
      </c>
      <c r="X309" s="9">
        <f t="shared" si="132"/>
        <v>8.6272279105043612</v>
      </c>
      <c r="Y309" s="6">
        <f t="shared" si="133"/>
        <v>9</v>
      </c>
      <c r="Z309" s="9">
        <f>$O$293</f>
        <v>1.0618126659082292</v>
      </c>
      <c r="AA309" s="9">
        <f t="shared" si="134"/>
        <v>8.5940462646947307</v>
      </c>
      <c r="AB309" s="6">
        <f t="shared" si="135"/>
        <v>9</v>
      </c>
      <c r="AC309" s="9">
        <f t="shared" ref="AC309:AC366" si="152">$M$293</f>
        <v>1.3272658323852864</v>
      </c>
      <c r="AD309" s="9">
        <f t="shared" si="137"/>
        <v>8.3333333333333339</v>
      </c>
      <c r="AE309" s="6">
        <f t="shared" si="138"/>
        <v>9</v>
      </c>
      <c r="AF309" s="9">
        <f t="shared" ref="AF309" si="153">$M$293</f>
        <v>1.3272658323852864</v>
      </c>
      <c r="AG309" s="9">
        <f t="shared" si="140"/>
        <v>8.3333333333333357</v>
      </c>
    </row>
    <row r="310" spans="1:33" x14ac:dyDescent="0.2">
      <c r="G310" t="s">
        <v>54</v>
      </c>
      <c r="H310" s="2">
        <f>PI()*29*6/100</f>
        <v>5.4663712172462393</v>
      </c>
      <c r="M310" s="9">
        <f t="shared" si="124"/>
        <v>10</v>
      </c>
      <c r="N310" s="9">
        <f t="shared" si="125"/>
        <v>0.99544937428896474</v>
      </c>
      <c r="O310" s="9">
        <f t="shared" si="126"/>
        <v>8.9590443686006829</v>
      </c>
      <c r="P310" s="6">
        <f t="shared" si="127"/>
        <v>10</v>
      </c>
      <c r="Q310" s="9">
        <f t="shared" si="119"/>
        <v>1.0618126659082292</v>
      </c>
      <c r="R310" s="9">
        <f t="shared" si="128"/>
        <v>9.556313993174065</v>
      </c>
      <c r="S310" s="6">
        <f t="shared" si="129"/>
        <v>10</v>
      </c>
      <c r="T310" s="9">
        <f t="shared" si="151"/>
        <v>0.71103526734926048</v>
      </c>
      <c r="U310" s="9">
        <f t="shared" si="130"/>
        <v>9.3856655290102378</v>
      </c>
      <c r="V310" s="6">
        <f t="shared" si="131"/>
        <v>10</v>
      </c>
      <c r="W310" s="9">
        <f t="shared" ref="W310:W312" si="154">$O$293</f>
        <v>1.0618126659082292</v>
      </c>
      <c r="X310" s="9">
        <f t="shared" si="132"/>
        <v>9.6890405764125909</v>
      </c>
      <c r="Y310" s="6">
        <f t="shared" si="133"/>
        <v>10</v>
      </c>
      <c r="Z310" s="9">
        <f t="shared" ref="Z310:Z312" si="155">$P$293</f>
        <v>0.94804702313234746</v>
      </c>
      <c r="AA310" s="9">
        <f t="shared" si="134"/>
        <v>9.6558589306029603</v>
      </c>
      <c r="AB310" s="6">
        <f t="shared" si="135"/>
        <v>10</v>
      </c>
      <c r="AC310" s="9">
        <f t="shared" si="152"/>
        <v>1.3272658323852864</v>
      </c>
      <c r="AD310" s="9">
        <f t="shared" si="137"/>
        <v>9.6605991657186205</v>
      </c>
      <c r="AE310" s="6">
        <f t="shared" si="138"/>
        <v>10</v>
      </c>
      <c r="AF310" s="9">
        <f t="shared" ref="AF310" si="156">$N$293</f>
        <v>0.82954114524080402</v>
      </c>
      <c r="AG310" s="9">
        <f t="shared" si="140"/>
        <v>9.6605991657186223</v>
      </c>
    </row>
    <row r="311" spans="1:33" x14ac:dyDescent="0.2">
      <c r="H311" t="s">
        <v>51</v>
      </c>
      <c r="M311" s="9">
        <f t="shared" si="124"/>
        <v>11</v>
      </c>
      <c r="N311" s="9">
        <f t="shared" si="125"/>
        <v>0.99544937428896474</v>
      </c>
      <c r="O311" s="9">
        <f t="shared" si="126"/>
        <v>9.9544937428896478</v>
      </c>
      <c r="P311" s="6">
        <f t="shared" si="127"/>
        <v>11</v>
      </c>
      <c r="Q311" s="9">
        <f t="shared" si="119"/>
        <v>1.0618126659082292</v>
      </c>
      <c r="R311" s="9">
        <f t="shared" si="128"/>
        <v>10.618126659082295</v>
      </c>
      <c r="S311" s="6">
        <f t="shared" si="129"/>
        <v>11</v>
      </c>
      <c r="T311" s="9">
        <f t="shared" si="151"/>
        <v>0.71103526734926048</v>
      </c>
      <c r="U311" s="9">
        <f t="shared" si="130"/>
        <v>10.096700796359498</v>
      </c>
      <c r="V311" s="6">
        <f t="shared" si="131"/>
        <v>11</v>
      </c>
      <c r="W311" s="9">
        <f t="shared" si="154"/>
        <v>1.0618126659082292</v>
      </c>
      <c r="X311" s="9">
        <f t="shared" si="132"/>
        <v>10.750853242320821</v>
      </c>
      <c r="Y311" s="6">
        <f t="shared" si="133"/>
        <v>11</v>
      </c>
      <c r="Z311" s="9">
        <f t="shared" si="155"/>
        <v>0.94804702313234746</v>
      </c>
      <c r="AA311" s="9">
        <f t="shared" si="134"/>
        <v>10.603905953735307</v>
      </c>
      <c r="AB311" s="6">
        <f t="shared" si="135"/>
        <v>11</v>
      </c>
      <c r="AC311" s="9">
        <f t="shared" ref="AC311:AC368" si="157">$N$293</f>
        <v>0.82954114524080402</v>
      </c>
      <c r="AD311" s="9">
        <f t="shared" si="137"/>
        <v>10.987864998103907</v>
      </c>
      <c r="AE311" s="6">
        <f t="shared" si="138"/>
        <v>11</v>
      </c>
      <c r="AF311" s="9">
        <f t="shared" si="149"/>
        <v>1.0618126659082292</v>
      </c>
      <c r="AG311" s="9">
        <f t="shared" si="140"/>
        <v>10.490140310959426</v>
      </c>
    </row>
    <row r="312" spans="1:33" x14ac:dyDescent="0.2">
      <c r="H312" t="s">
        <v>52</v>
      </c>
      <c r="M312" s="9">
        <f t="shared" si="124"/>
        <v>12</v>
      </c>
      <c r="N312" s="9">
        <f t="shared" si="125"/>
        <v>0.99544937428896474</v>
      </c>
      <c r="O312" s="9">
        <f t="shared" si="126"/>
        <v>10.949943117178613</v>
      </c>
      <c r="P312" s="6">
        <f t="shared" si="127"/>
        <v>12</v>
      </c>
      <c r="Q312" s="9">
        <f t="shared" si="119"/>
        <v>1.0618126659082292</v>
      </c>
      <c r="R312" s="9">
        <f t="shared" si="128"/>
        <v>11.679939324990524</v>
      </c>
      <c r="S312" s="6">
        <f t="shared" si="129"/>
        <v>12</v>
      </c>
      <c r="T312" s="9">
        <f t="shared" si="151"/>
        <v>0.71103526734926048</v>
      </c>
      <c r="U312" s="9">
        <f t="shared" si="130"/>
        <v>10.807736063708758</v>
      </c>
      <c r="V312" s="6">
        <f t="shared" si="131"/>
        <v>12</v>
      </c>
      <c r="W312" s="9">
        <f t="shared" si="154"/>
        <v>1.0618126659082292</v>
      </c>
      <c r="X312" s="9">
        <f t="shared" si="132"/>
        <v>11.81266590822905</v>
      </c>
      <c r="Y312" s="6">
        <f t="shared" si="133"/>
        <v>12</v>
      </c>
      <c r="Z312" s="9">
        <f t="shared" si="155"/>
        <v>0.94804702313234746</v>
      </c>
      <c r="AA312" s="9">
        <f t="shared" si="134"/>
        <v>11.551952976867653</v>
      </c>
      <c r="AB312" s="6">
        <f t="shared" si="135"/>
        <v>12</v>
      </c>
      <c r="AC312" s="9">
        <f t="shared" si="157"/>
        <v>0.82954114524080402</v>
      </c>
      <c r="AD312" s="9">
        <f t="shared" si="137"/>
        <v>11.81740614334471</v>
      </c>
      <c r="AE312" s="6">
        <f t="shared" si="138"/>
        <v>12</v>
      </c>
      <c r="AF312" s="9">
        <f t="shared" ref="AF312" si="158">$P$293</f>
        <v>0.94804702313234746</v>
      </c>
      <c r="AG312" s="9">
        <f t="shared" si="140"/>
        <v>11.551952976867655</v>
      </c>
    </row>
    <row r="313" spans="1:33" x14ac:dyDescent="0.2">
      <c r="M313" s="9">
        <f t="shared" si="124"/>
        <v>13</v>
      </c>
      <c r="N313" s="9">
        <f t="shared" si="125"/>
        <v>0.99544937428896474</v>
      </c>
      <c r="O313" s="9">
        <f t="shared" si="126"/>
        <v>11.945392491467578</v>
      </c>
      <c r="P313" s="6">
        <f t="shared" si="127"/>
        <v>13</v>
      </c>
      <c r="Q313" s="9">
        <f t="shared" si="119"/>
        <v>1.0618126659082292</v>
      </c>
      <c r="R313" s="9">
        <f t="shared" si="128"/>
        <v>12.741751990898754</v>
      </c>
      <c r="S313" s="6">
        <f t="shared" si="129"/>
        <v>13</v>
      </c>
      <c r="T313" s="9">
        <f t="shared" si="151"/>
        <v>0.71103526734926048</v>
      </c>
      <c r="U313" s="9">
        <f t="shared" si="130"/>
        <v>11.518771331058018</v>
      </c>
      <c r="V313" s="6">
        <f t="shared" si="131"/>
        <v>13</v>
      </c>
      <c r="W313" s="9">
        <f>$P$293</f>
        <v>0.94804702313234746</v>
      </c>
      <c r="X313" s="9">
        <f t="shared" si="132"/>
        <v>12.87447857413728</v>
      </c>
      <c r="Y313" s="6">
        <f t="shared" si="133"/>
        <v>13</v>
      </c>
      <c r="Z313" s="9">
        <f>$M$293</f>
        <v>1.3272658323852864</v>
      </c>
      <c r="AA313" s="9">
        <f t="shared" si="134"/>
        <v>12.5</v>
      </c>
      <c r="AB313" s="6">
        <f t="shared" si="135"/>
        <v>13</v>
      </c>
      <c r="AC313" s="9">
        <f t="shared" ref="AC313:AC370" si="159">$O$293</f>
        <v>1.0618126659082292</v>
      </c>
      <c r="AD313" s="9">
        <f t="shared" si="137"/>
        <v>12.646947288585514</v>
      </c>
      <c r="AE313" s="6">
        <f t="shared" si="138"/>
        <v>13</v>
      </c>
      <c r="AF313" s="9">
        <f t="shared" ref="AF313" si="160">$M$293</f>
        <v>1.3272658323852864</v>
      </c>
      <c r="AG313" s="9">
        <f t="shared" si="140"/>
        <v>12.500000000000004</v>
      </c>
    </row>
    <row r="314" spans="1:33" x14ac:dyDescent="0.2">
      <c r="G314" t="s">
        <v>54</v>
      </c>
      <c r="H314" s="2">
        <f>PI()*28*6/100</f>
        <v>5.2778756580308528</v>
      </c>
      <c r="M314" s="9">
        <f t="shared" si="124"/>
        <v>14</v>
      </c>
      <c r="N314" s="9">
        <f t="shared" si="125"/>
        <v>0.99544937428896474</v>
      </c>
      <c r="O314" s="9">
        <f t="shared" si="126"/>
        <v>12.940841865756543</v>
      </c>
      <c r="P314" s="6">
        <f t="shared" si="127"/>
        <v>14</v>
      </c>
      <c r="Q314" s="9">
        <f t="shared" si="119"/>
        <v>1.0618126659082292</v>
      </c>
      <c r="R314" s="9">
        <f t="shared" si="128"/>
        <v>13.803564656806984</v>
      </c>
      <c r="S314" s="6">
        <f t="shared" si="129"/>
        <v>14</v>
      </c>
      <c r="T314" s="9">
        <f t="shared" si="151"/>
        <v>0.71103526734926048</v>
      </c>
      <c r="U314" s="9">
        <f t="shared" si="130"/>
        <v>12.229806598407277</v>
      </c>
      <c r="V314" s="6">
        <f t="shared" si="131"/>
        <v>14</v>
      </c>
      <c r="W314" s="9">
        <f t="shared" ref="W314:W316" si="161">$P$293</f>
        <v>0.94804702313234746</v>
      </c>
      <c r="X314" s="9">
        <f t="shared" si="132"/>
        <v>13.822525597269628</v>
      </c>
      <c r="Y314" s="6">
        <f t="shared" si="133"/>
        <v>14</v>
      </c>
      <c r="Z314" s="9">
        <f t="shared" ref="Z314:Z315" si="162">$M$293</f>
        <v>1.3272658323852864</v>
      </c>
      <c r="AA314" s="9">
        <f t="shared" si="134"/>
        <v>13.827265832385287</v>
      </c>
      <c r="AB314" s="6">
        <f t="shared" si="135"/>
        <v>14</v>
      </c>
      <c r="AC314" s="9">
        <f t="shared" si="159"/>
        <v>1.0618126659082292</v>
      </c>
      <c r="AD314" s="9">
        <f t="shared" si="137"/>
        <v>13.708759954493743</v>
      </c>
      <c r="AE314" s="6">
        <f t="shared" si="138"/>
        <v>14</v>
      </c>
      <c r="AF314" s="9">
        <f t="shared" ref="AF314" si="163">$N$293</f>
        <v>0.82954114524080402</v>
      </c>
      <c r="AG314" s="9">
        <f t="shared" si="140"/>
        <v>13.82726583238529</v>
      </c>
    </row>
    <row r="315" spans="1:33" x14ac:dyDescent="0.2">
      <c r="H315" t="s">
        <v>51</v>
      </c>
      <c r="M315" s="9">
        <f t="shared" si="124"/>
        <v>15</v>
      </c>
      <c r="N315" s="9">
        <f t="shared" si="125"/>
        <v>0.99544937428896474</v>
      </c>
      <c r="O315" s="9">
        <f t="shared" si="126"/>
        <v>13.936291240045508</v>
      </c>
      <c r="P315" s="6">
        <f t="shared" si="127"/>
        <v>15</v>
      </c>
      <c r="Q315" s="9">
        <f t="shared" si="119"/>
        <v>1.0618126659082292</v>
      </c>
      <c r="R315" s="9">
        <f t="shared" si="128"/>
        <v>14.865377322715213</v>
      </c>
      <c r="S315" s="6">
        <f t="shared" si="129"/>
        <v>15</v>
      </c>
      <c r="T315" s="9">
        <f>$O$292</f>
        <v>0.91012514220705354</v>
      </c>
      <c r="U315" s="9">
        <f t="shared" si="130"/>
        <v>12.940841865756537</v>
      </c>
      <c r="V315" s="6">
        <f t="shared" si="131"/>
        <v>15</v>
      </c>
      <c r="W315" s="9">
        <f t="shared" si="161"/>
        <v>0.94804702313234746</v>
      </c>
      <c r="X315" s="9">
        <f t="shared" si="132"/>
        <v>14.770572620401975</v>
      </c>
      <c r="Y315" s="6">
        <f t="shared" si="133"/>
        <v>15</v>
      </c>
      <c r="Z315" s="9">
        <f t="shared" si="162"/>
        <v>1.3272658323852864</v>
      </c>
      <c r="AA315" s="9">
        <f t="shared" si="134"/>
        <v>15.154531664770573</v>
      </c>
      <c r="AB315" s="6">
        <f t="shared" si="135"/>
        <v>15</v>
      </c>
      <c r="AC315" s="9">
        <f t="shared" ref="AC315:AC372" si="164">$P$293</f>
        <v>0.94804702313234746</v>
      </c>
      <c r="AD315" s="9">
        <f t="shared" si="137"/>
        <v>14.770572620401973</v>
      </c>
      <c r="AE315" s="6">
        <f t="shared" si="138"/>
        <v>15</v>
      </c>
      <c r="AF315" s="9">
        <f t="shared" si="149"/>
        <v>1.0618126659082292</v>
      </c>
      <c r="AG315" s="9">
        <f t="shared" si="140"/>
        <v>14.656806977626093</v>
      </c>
    </row>
    <row r="316" spans="1:33" x14ac:dyDescent="0.2">
      <c r="H316" t="s">
        <v>53</v>
      </c>
      <c r="M316" s="9">
        <f t="shared" si="124"/>
        <v>16</v>
      </c>
      <c r="N316" s="9">
        <f t="shared" si="125"/>
        <v>0.99544937428896474</v>
      </c>
      <c r="O316" s="9">
        <f t="shared" si="126"/>
        <v>14.931740614334473</v>
      </c>
      <c r="P316" s="6">
        <f t="shared" si="127"/>
        <v>16</v>
      </c>
      <c r="Q316" s="9">
        <f>$N$291</f>
        <v>0.66363291619264331</v>
      </c>
      <c r="R316" s="9">
        <f t="shared" si="128"/>
        <v>15.927189988623443</v>
      </c>
      <c r="S316" s="6">
        <f t="shared" si="129"/>
        <v>16</v>
      </c>
      <c r="T316" s="9">
        <f t="shared" ref="T316:T321" si="165">$O$292</f>
        <v>0.91012514220705354</v>
      </c>
      <c r="U316" s="9">
        <f t="shared" si="130"/>
        <v>13.850967007963591</v>
      </c>
      <c r="V316" s="6">
        <f t="shared" si="131"/>
        <v>16</v>
      </c>
      <c r="W316" s="9">
        <f t="shared" si="161"/>
        <v>0.94804702313234746</v>
      </c>
      <c r="X316" s="9">
        <f t="shared" si="132"/>
        <v>15.718619643534321</v>
      </c>
      <c r="Y316" s="6">
        <f t="shared" si="133"/>
        <v>16</v>
      </c>
      <c r="Z316" s="9">
        <f t="shared" ref="Z316" si="166">$N$293</f>
        <v>0.82954114524080402</v>
      </c>
      <c r="AA316" s="9">
        <f t="shared" si="134"/>
        <v>16.48179749715586</v>
      </c>
      <c r="AB316" s="6">
        <f t="shared" si="135"/>
        <v>16</v>
      </c>
      <c r="AC316" s="9">
        <f t="shared" si="164"/>
        <v>0.94804702313234746</v>
      </c>
      <c r="AD316" s="9">
        <f t="shared" si="137"/>
        <v>15.718619643534321</v>
      </c>
      <c r="AE316" s="6">
        <f t="shared" si="138"/>
        <v>16</v>
      </c>
      <c r="AF316" s="9">
        <f t="shared" ref="AF316" si="167">$P$293</f>
        <v>0.94804702313234746</v>
      </c>
      <c r="AG316" s="9">
        <f t="shared" si="140"/>
        <v>15.718619643534323</v>
      </c>
    </row>
    <row r="317" spans="1:33" x14ac:dyDescent="0.2">
      <c r="M317" s="9">
        <f t="shared" si="124"/>
        <v>17</v>
      </c>
      <c r="N317" s="9">
        <f t="shared" si="125"/>
        <v>0.99544937428896474</v>
      </c>
      <c r="O317" s="9">
        <f t="shared" si="126"/>
        <v>15.927189988623438</v>
      </c>
      <c r="P317" s="6">
        <f t="shared" si="127"/>
        <v>17</v>
      </c>
      <c r="Q317" s="9">
        <f t="shared" ref="Q317:Q330" si="168">$N$291</f>
        <v>0.66363291619264331</v>
      </c>
      <c r="R317" s="9">
        <f t="shared" si="128"/>
        <v>16.590822904816086</v>
      </c>
      <c r="S317" s="6">
        <f t="shared" si="129"/>
        <v>17</v>
      </c>
      <c r="T317" s="9">
        <f t="shared" si="165"/>
        <v>0.91012514220705354</v>
      </c>
      <c r="U317" s="9">
        <f t="shared" si="130"/>
        <v>14.761092150170645</v>
      </c>
      <c r="V317" s="6">
        <f t="shared" si="131"/>
        <v>17</v>
      </c>
      <c r="W317" s="9">
        <f>$M$293</f>
        <v>1.3272658323852864</v>
      </c>
      <c r="X317" s="9">
        <f t="shared" si="132"/>
        <v>16.666666666666668</v>
      </c>
      <c r="Y317" s="6">
        <f t="shared" si="133"/>
        <v>17</v>
      </c>
      <c r="Z317" s="9">
        <f>$N$293</f>
        <v>0.82954114524080402</v>
      </c>
      <c r="AA317" s="9">
        <f t="shared" si="134"/>
        <v>17.311338642396663</v>
      </c>
      <c r="AB317" s="6">
        <f t="shared" si="135"/>
        <v>17</v>
      </c>
      <c r="AC317" s="9">
        <f t="shared" ref="AC317" si="169">$M$293</f>
        <v>1.3272658323852864</v>
      </c>
      <c r="AD317" s="9">
        <f t="shared" si="137"/>
        <v>16.666666666666668</v>
      </c>
      <c r="AE317" s="6">
        <f t="shared" si="138"/>
        <v>17</v>
      </c>
      <c r="AF317" s="9">
        <f t="shared" ref="AF317" si="170">$M$293</f>
        <v>1.3272658323852864</v>
      </c>
      <c r="AG317" s="9">
        <f t="shared" si="140"/>
        <v>16.666666666666671</v>
      </c>
    </row>
    <row r="318" spans="1:33" x14ac:dyDescent="0.2">
      <c r="M318" s="9">
        <f t="shared" si="124"/>
        <v>18</v>
      </c>
      <c r="N318" s="9">
        <f t="shared" si="125"/>
        <v>0.99544937428896474</v>
      </c>
      <c r="O318" s="9">
        <f t="shared" si="126"/>
        <v>16.922639362912403</v>
      </c>
      <c r="P318" s="6">
        <f t="shared" si="127"/>
        <v>18</v>
      </c>
      <c r="Q318" s="9">
        <f t="shared" si="168"/>
        <v>0.66363291619264331</v>
      </c>
      <c r="R318" s="9">
        <f t="shared" si="128"/>
        <v>17.25445582100873</v>
      </c>
      <c r="S318" s="6">
        <f t="shared" si="129"/>
        <v>18</v>
      </c>
      <c r="T318" s="9">
        <f t="shared" si="165"/>
        <v>0.91012514220705354</v>
      </c>
      <c r="U318" s="9">
        <f t="shared" si="130"/>
        <v>15.671217292377699</v>
      </c>
      <c r="V318" s="6">
        <f t="shared" si="131"/>
        <v>18</v>
      </c>
      <c r="W318" s="9">
        <f t="shared" ref="W318:W320" si="171">$M$293</f>
        <v>1.3272658323852864</v>
      </c>
      <c r="X318" s="9">
        <f t="shared" si="132"/>
        <v>17.993932499051954</v>
      </c>
      <c r="Y318" s="6">
        <f t="shared" si="133"/>
        <v>18</v>
      </c>
      <c r="Z318" s="9">
        <f t="shared" ref="Z318" si="172">$N$293</f>
        <v>0.82954114524080402</v>
      </c>
      <c r="AA318" s="9">
        <f t="shared" si="134"/>
        <v>18.140879787637466</v>
      </c>
      <c r="AB318" s="6">
        <f t="shared" si="135"/>
        <v>18</v>
      </c>
      <c r="AC318" s="9">
        <f t="shared" si="152"/>
        <v>1.3272658323852864</v>
      </c>
      <c r="AD318" s="9">
        <f t="shared" si="137"/>
        <v>17.993932499051954</v>
      </c>
      <c r="AE318" s="6">
        <f t="shared" si="138"/>
        <v>18</v>
      </c>
      <c r="AF318" s="9">
        <f t="shared" ref="AF318" si="173">$N$293</f>
        <v>0.82954114524080402</v>
      </c>
      <c r="AG318" s="9">
        <f t="shared" si="140"/>
        <v>17.993932499051958</v>
      </c>
    </row>
    <row r="319" spans="1:33" x14ac:dyDescent="0.2">
      <c r="M319" s="9">
        <f t="shared" si="124"/>
        <v>19</v>
      </c>
      <c r="N319" s="9">
        <f t="shared" si="125"/>
        <v>0.99544937428896474</v>
      </c>
      <c r="O319" s="9">
        <f t="shared" si="126"/>
        <v>17.918088737201366</v>
      </c>
      <c r="P319" s="6">
        <f t="shared" si="127"/>
        <v>19</v>
      </c>
      <c r="Q319" s="9">
        <f t="shared" si="168"/>
        <v>0.66363291619264331</v>
      </c>
      <c r="R319" s="9">
        <f t="shared" si="128"/>
        <v>17.918088737201373</v>
      </c>
      <c r="S319" s="6">
        <f t="shared" si="129"/>
        <v>19</v>
      </c>
      <c r="T319" s="9">
        <f t="shared" si="165"/>
        <v>0.91012514220705354</v>
      </c>
      <c r="U319" s="9">
        <f t="shared" si="130"/>
        <v>16.581342434584752</v>
      </c>
      <c r="V319" s="6">
        <f t="shared" si="131"/>
        <v>19</v>
      </c>
      <c r="W319" s="9">
        <f t="shared" si="171"/>
        <v>1.3272658323852864</v>
      </c>
      <c r="X319" s="9">
        <f t="shared" si="132"/>
        <v>19.321198331437241</v>
      </c>
      <c r="Y319" s="6">
        <f t="shared" si="133"/>
        <v>19</v>
      </c>
      <c r="Z319" s="9">
        <f t="shared" ref="Z319:Z320" si="174">$O$293</f>
        <v>1.0618126659082292</v>
      </c>
      <c r="AA319" s="9">
        <f t="shared" si="134"/>
        <v>18.97042093287827</v>
      </c>
      <c r="AB319" s="6">
        <f t="shared" si="135"/>
        <v>19</v>
      </c>
      <c r="AC319" s="9">
        <f t="shared" si="157"/>
        <v>0.82954114524080402</v>
      </c>
      <c r="AD319" s="9">
        <f t="shared" si="137"/>
        <v>19.321198331437241</v>
      </c>
      <c r="AE319" s="6">
        <f t="shared" si="138"/>
        <v>19</v>
      </c>
      <c r="AF319" s="9">
        <f t="shared" si="149"/>
        <v>1.0618126659082292</v>
      </c>
      <c r="AG319" s="9">
        <f t="shared" si="140"/>
        <v>18.823473644292761</v>
      </c>
    </row>
    <row r="320" spans="1:33" x14ac:dyDescent="0.2">
      <c r="M320" s="9">
        <f t="shared" si="124"/>
        <v>20</v>
      </c>
      <c r="N320" s="9">
        <f t="shared" si="125"/>
        <v>0.99544937428896474</v>
      </c>
      <c r="O320" s="9">
        <f t="shared" si="126"/>
        <v>18.913538111490329</v>
      </c>
      <c r="P320" s="6">
        <f t="shared" si="127"/>
        <v>20</v>
      </c>
      <c r="Q320" s="9">
        <f t="shared" si="168"/>
        <v>0.66363291619264331</v>
      </c>
      <c r="R320" s="9">
        <f t="shared" si="128"/>
        <v>18.581721653394016</v>
      </c>
      <c r="S320" s="6">
        <f t="shared" si="129"/>
        <v>20</v>
      </c>
      <c r="T320" s="9">
        <f t="shared" si="165"/>
        <v>0.91012514220705354</v>
      </c>
      <c r="U320" s="9">
        <f t="shared" si="130"/>
        <v>17.491467576791806</v>
      </c>
      <c r="V320" s="6">
        <f t="shared" si="131"/>
        <v>20</v>
      </c>
      <c r="W320" s="9">
        <f t="shared" si="171"/>
        <v>1.3272658323852864</v>
      </c>
      <c r="X320" s="9">
        <f t="shared" si="132"/>
        <v>20.648464163822528</v>
      </c>
      <c r="Y320" s="6">
        <f t="shared" si="133"/>
        <v>20</v>
      </c>
      <c r="Z320" s="9">
        <f t="shared" si="174"/>
        <v>1.0618126659082292</v>
      </c>
      <c r="AA320" s="9">
        <f t="shared" si="134"/>
        <v>20.032233598786497</v>
      </c>
      <c r="AB320" s="6">
        <f t="shared" si="135"/>
        <v>20</v>
      </c>
      <c r="AC320" s="9">
        <f t="shared" si="157"/>
        <v>0.82954114524080402</v>
      </c>
      <c r="AD320" s="9">
        <f t="shared" si="137"/>
        <v>20.150739476678044</v>
      </c>
      <c r="AE320" s="6">
        <f t="shared" si="138"/>
        <v>20</v>
      </c>
      <c r="AF320" s="9">
        <f t="shared" ref="AF320" si="175">$P$293</f>
        <v>0.94804702313234746</v>
      </c>
      <c r="AG320" s="9">
        <f t="shared" si="140"/>
        <v>19.885286310200989</v>
      </c>
    </row>
    <row r="321" spans="13:33" x14ac:dyDescent="0.2">
      <c r="M321" s="9">
        <f t="shared" si="124"/>
        <v>21</v>
      </c>
      <c r="N321" s="9">
        <f t="shared" si="125"/>
        <v>0.99544937428896474</v>
      </c>
      <c r="O321" s="9">
        <f t="shared" si="126"/>
        <v>19.908987485779292</v>
      </c>
      <c r="P321" s="6">
        <f t="shared" si="127"/>
        <v>21</v>
      </c>
      <c r="Q321" s="9">
        <f t="shared" si="168"/>
        <v>0.66363291619264331</v>
      </c>
      <c r="R321" s="9">
        <f t="shared" si="128"/>
        <v>19.245354569586659</v>
      </c>
      <c r="S321" s="6">
        <f t="shared" si="129"/>
        <v>21</v>
      </c>
      <c r="T321" s="9">
        <f t="shared" si="165"/>
        <v>0.91012514220705354</v>
      </c>
      <c r="U321" s="9">
        <f t="shared" si="130"/>
        <v>18.40159271899886</v>
      </c>
      <c r="V321" s="6">
        <f t="shared" si="131"/>
        <v>21</v>
      </c>
      <c r="W321" s="9">
        <f>$N$293</f>
        <v>0.82954114524080402</v>
      </c>
      <c r="X321" s="9">
        <f t="shared" si="132"/>
        <v>21.975729996207814</v>
      </c>
      <c r="Y321" s="6">
        <f t="shared" si="133"/>
        <v>21</v>
      </c>
      <c r="Z321" s="9">
        <f>$O$293</f>
        <v>1.0618126659082292</v>
      </c>
      <c r="AA321" s="9">
        <f t="shared" si="134"/>
        <v>21.094046264694725</v>
      </c>
      <c r="AB321" s="6">
        <f t="shared" si="135"/>
        <v>21</v>
      </c>
      <c r="AC321" s="9">
        <f t="shared" si="159"/>
        <v>1.0618126659082292</v>
      </c>
      <c r="AD321" s="9">
        <f t="shared" si="137"/>
        <v>20.980280621918848</v>
      </c>
      <c r="AE321" s="6">
        <f t="shared" si="138"/>
        <v>21</v>
      </c>
      <c r="AF321" s="9">
        <f t="shared" ref="AF321" si="176">$M$293</f>
        <v>1.3272658323852864</v>
      </c>
      <c r="AG321" s="9">
        <f t="shared" si="140"/>
        <v>20.833333333333336</v>
      </c>
    </row>
    <row r="322" spans="13:33" x14ac:dyDescent="0.2">
      <c r="M322" s="9">
        <f t="shared" si="124"/>
        <v>22</v>
      </c>
      <c r="N322" s="9">
        <f t="shared" si="125"/>
        <v>0.99544937428896474</v>
      </c>
      <c r="O322" s="9">
        <f t="shared" si="126"/>
        <v>20.904436860068255</v>
      </c>
      <c r="P322" s="6">
        <f t="shared" si="127"/>
        <v>22</v>
      </c>
      <c r="Q322" s="9">
        <f t="shared" si="168"/>
        <v>0.66363291619264331</v>
      </c>
      <c r="R322" s="9">
        <f t="shared" si="128"/>
        <v>19.908987485779303</v>
      </c>
      <c r="S322" s="6">
        <f t="shared" si="129"/>
        <v>22</v>
      </c>
      <c r="T322" s="9">
        <f>$P$292</f>
        <v>0.81261173411344056</v>
      </c>
      <c r="U322" s="9">
        <f t="shared" si="130"/>
        <v>19.311717861205913</v>
      </c>
      <c r="V322" s="6">
        <f t="shared" si="131"/>
        <v>22</v>
      </c>
      <c r="W322" s="9">
        <f t="shared" ref="W322:W324" si="177">$N$293</f>
        <v>0.82954114524080402</v>
      </c>
      <c r="X322" s="9">
        <f t="shared" si="132"/>
        <v>22.805271141448618</v>
      </c>
      <c r="Y322" s="6">
        <f t="shared" si="133"/>
        <v>22</v>
      </c>
      <c r="Z322" s="9">
        <f t="shared" ref="Z322:Z324" si="178">$P$293</f>
        <v>0.94804702313234746</v>
      </c>
      <c r="AA322" s="9">
        <f t="shared" si="134"/>
        <v>22.155858930602953</v>
      </c>
      <c r="AB322" s="6">
        <f t="shared" si="135"/>
        <v>22</v>
      </c>
      <c r="AC322" s="9">
        <f t="shared" si="159"/>
        <v>1.0618126659082292</v>
      </c>
      <c r="AD322" s="9">
        <f t="shared" si="137"/>
        <v>22.042093287827075</v>
      </c>
      <c r="AE322" s="6">
        <f t="shared" si="138"/>
        <v>22</v>
      </c>
      <c r="AF322" s="9">
        <f t="shared" ref="AF322" si="179">$N$293</f>
        <v>0.82954114524080402</v>
      </c>
      <c r="AG322" s="9">
        <f t="shared" si="140"/>
        <v>22.160599165718622</v>
      </c>
    </row>
    <row r="323" spans="13:33" x14ac:dyDescent="0.2">
      <c r="M323" s="9">
        <f t="shared" si="124"/>
        <v>23</v>
      </c>
      <c r="N323" s="9">
        <f t="shared" si="125"/>
        <v>0.99544937428896474</v>
      </c>
      <c r="O323" s="9">
        <f t="shared" si="126"/>
        <v>21.899886234357218</v>
      </c>
      <c r="P323" s="6">
        <f t="shared" si="127"/>
        <v>23</v>
      </c>
      <c r="Q323" s="9">
        <f t="shared" si="168"/>
        <v>0.66363291619264331</v>
      </c>
      <c r="R323" s="9">
        <f t="shared" si="128"/>
        <v>20.572620401971946</v>
      </c>
      <c r="S323" s="6">
        <f t="shared" si="129"/>
        <v>23</v>
      </c>
      <c r="T323" s="9">
        <f t="shared" ref="T323:T328" si="180">$P$292</f>
        <v>0.81261173411344056</v>
      </c>
      <c r="U323" s="9">
        <f t="shared" si="130"/>
        <v>20.124329595319352</v>
      </c>
      <c r="V323" s="6">
        <f t="shared" si="131"/>
        <v>23</v>
      </c>
      <c r="W323" s="9">
        <f t="shared" si="177"/>
        <v>0.82954114524080402</v>
      </c>
      <c r="X323" s="9">
        <f t="shared" si="132"/>
        <v>23.634812286689421</v>
      </c>
      <c r="Y323" s="6">
        <f t="shared" si="133"/>
        <v>23</v>
      </c>
      <c r="Z323" s="9">
        <f t="shared" si="178"/>
        <v>0.94804702313234746</v>
      </c>
      <c r="AA323" s="9">
        <f t="shared" si="134"/>
        <v>23.1039059537353</v>
      </c>
      <c r="AB323" s="6">
        <f t="shared" si="135"/>
        <v>23</v>
      </c>
      <c r="AC323" s="9">
        <f t="shared" si="164"/>
        <v>0.94804702313234746</v>
      </c>
      <c r="AD323" s="9">
        <f t="shared" si="137"/>
        <v>23.103905953735303</v>
      </c>
      <c r="AE323" s="6">
        <f t="shared" si="138"/>
        <v>23</v>
      </c>
      <c r="AF323" s="9">
        <f t="shared" si="149"/>
        <v>1.0618126659082292</v>
      </c>
      <c r="AG323" s="9">
        <f t="shared" si="140"/>
        <v>22.990140310959426</v>
      </c>
    </row>
    <row r="324" spans="13:33" x14ac:dyDescent="0.2">
      <c r="M324" s="9">
        <f t="shared" si="124"/>
        <v>24</v>
      </c>
      <c r="N324" s="9">
        <f t="shared" si="125"/>
        <v>0.99544937428896474</v>
      </c>
      <c r="O324" s="9">
        <f t="shared" si="126"/>
        <v>22.895335608646182</v>
      </c>
      <c r="P324" s="6">
        <f t="shared" si="127"/>
        <v>24</v>
      </c>
      <c r="Q324" s="9">
        <f t="shared" si="168"/>
        <v>0.66363291619264331</v>
      </c>
      <c r="R324" s="9">
        <f t="shared" si="128"/>
        <v>21.236253318164589</v>
      </c>
      <c r="S324" s="6">
        <f t="shared" si="129"/>
        <v>24</v>
      </c>
      <c r="T324" s="9">
        <f t="shared" si="180"/>
        <v>0.81261173411344056</v>
      </c>
      <c r="U324" s="9">
        <f t="shared" si="130"/>
        <v>20.936941329432791</v>
      </c>
      <c r="V324" s="6">
        <f t="shared" si="131"/>
        <v>24</v>
      </c>
      <c r="W324" s="9">
        <f t="shared" si="177"/>
        <v>0.82954114524080402</v>
      </c>
      <c r="X324" s="9">
        <f t="shared" si="132"/>
        <v>24.464353431930224</v>
      </c>
      <c r="Y324" s="6">
        <f t="shared" si="133"/>
        <v>24</v>
      </c>
      <c r="Z324" s="9">
        <f t="shared" si="178"/>
        <v>0.94804702313234746</v>
      </c>
      <c r="AA324" s="9">
        <f t="shared" si="134"/>
        <v>24.051952976867646</v>
      </c>
      <c r="AB324" s="6">
        <f t="shared" si="135"/>
        <v>24</v>
      </c>
      <c r="AC324" s="9">
        <f t="shared" si="164"/>
        <v>0.94804702313234746</v>
      </c>
      <c r="AD324" s="9">
        <f t="shared" si="137"/>
        <v>24.05195297686765</v>
      </c>
      <c r="AE324" s="6">
        <f t="shared" si="138"/>
        <v>24</v>
      </c>
      <c r="AF324" s="9">
        <f t="shared" ref="AF324" si="181">$P$293</f>
        <v>0.94804702313234746</v>
      </c>
      <c r="AG324" s="9">
        <f t="shared" si="140"/>
        <v>24.051952976867653</v>
      </c>
    </row>
    <row r="325" spans="13:33" x14ac:dyDescent="0.2">
      <c r="M325" s="9">
        <f t="shared" si="124"/>
        <v>25</v>
      </c>
      <c r="N325" s="9">
        <f t="shared" si="125"/>
        <v>0.99544937428896474</v>
      </c>
      <c r="O325" s="9">
        <f t="shared" si="126"/>
        <v>23.890784982935145</v>
      </c>
      <c r="P325" s="6">
        <f t="shared" si="127"/>
        <v>25</v>
      </c>
      <c r="Q325" s="9">
        <f t="shared" si="168"/>
        <v>0.66363291619264331</v>
      </c>
      <c r="R325" s="9">
        <f t="shared" si="128"/>
        <v>21.899886234357233</v>
      </c>
      <c r="S325" s="6">
        <f t="shared" si="129"/>
        <v>25</v>
      </c>
      <c r="T325" s="9">
        <f t="shared" si="180"/>
        <v>0.81261173411344056</v>
      </c>
      <c r="U325" s="9">
        <f t="shared" si="130"/>
        <v>21.74955306354623</v>
      </c>
      <c r="V325" s="6">
        <f t="shared" si="131"/>
        <v>25</v>
      </c>
      <c r="W325" s="9">
        <f>$O$293</f>
        <v>1.0618126659082292</v>
      </c>
      <c r="X325" s="9">
        <f t="shared" si="132"/>
        <v>25.293894577171027</v>
      </c>
      <c r="Y325" s="6">
        <f t="shared" si="133"/>
        <v>25</v>
      </c>
      <c r="Z325" s="9">
        <f>$M$293</f>
        <v>1.3272658323852864</v>
      </c>
      <c r="AA325" s="9">
        <f t="shared" si="134"/>
        <v>24.999999999999993</v>
      </c>
      <c r="AB325" s="6">
        <f t="shared" si="135"/>
        <v>25</v>
      </c>
      <c r="AC325" s="9">
        <f t="shared" ref="AC325" si="182">$M$293</f>
        <v>1.3272658323852864</v>
      </c>
      <c r="AD325" s="9">
        <f t="shared" si="137"/>
        <v>24.999999999999996</v>
      </c>
      <c r="AE325" s="6">
        <f t="shared" si="138"/>
        <v>25</v>
      </c>
      <c r="AF325" s="9">
        <f t="shared" ref="AF325" si="183">$M$293</f>
        <v>1.3272658323852864</v>
      </c>
      <c r="AG325" s="9">
        <f t="shared" si="140"/>
        <v>25</v>
      </c>
    </row>
    <row r="326" spans="13:33" x14ac:dyDescent="0.2">
      <c r="M326" s="9">
        <f t="shared" si="124"/>
        <v>26</v>
      </c>
      <c r="N326" s="9">
        <f t="shared" si="125"/>
        <v>0.99544937428896474</v>
      </c>
      <c r="O326" s="9">
        <f t="shared" si="126"/>
        <v>24.886234357224108</v>
      </c>
      <c r="P326" s="6">
        <f t="shared" si="127"/>
        <v>26</v>
      </c>
      <c r="Q326" s="9">
        <f t="shared" si="168"/>
        <v>0.66363291619264331</v>
      </c>
      <c r="R326" s="9">
        <f t="shared" si="128"/>
        <v>22.563519150549876</v>
      </c>
      <c r="S326" s="6">
        <f t="shared" si="129"/>
        <v>26</v>
      </c>
      <c r="T326" s="9">
        <f t="shared" si="180"/>
        <v>0.81261173411344056</v>
      </c>
      <c r="U326" s="9">
        <f t="shared" si="130"/>
        <v>22.562164797659669</v>
      </c>
      <c r="V326" s="6">
        <f t="shared" si="131"/>
        <v>26</v>
      </c>
      <c r="W326" s="9">
        <f t="shared" ref="W326:W328" si="184">$O$293</f>
        <v>1.0618126659082292</v>
      </c>
      <c r="X326" s="9">
        <f t="shared" si="132"/>
        <v>26.355707243079255</v>
      </c>
      <c r="Y326" s="6">
        <f t="shared" si="133"/>
        <v>26</v>
      </c>
      <c r="Z326" s="9">
        <f t="shared" ref="Z326:Z327" si="185">$M$293</f>
        <v>1.3272658323852864</v>
      </c>
      <c r="AA326" s="9">
        <f t="shared" si="134"/>
        <v>26.32726583238528</v>
      </c>
      <c r="AB326" s="6">
        <f t="shared" si="135"/>
        <v>26</v>
      </c>
      <c r="AC326" s="9">
        <f t="shared" si="152"/>
        <v>1.3272658323852864</v>
      </c>
      <c r="AD326" s="9">
        <f t="shared" si="137"/>
        <v>26.327265832385283</v>
      </c>
      <c r="AE326" s="6">
        <f t="shared" si="138"/>
        <v>26</v>
      </c>
      <c r="AF326" s="9">
        <f t="shared" ref="AF326" si="186">$N$293</f>
        <v>0.82954114524080402</v>
      </c>
      <c r="AG326" s="9">
        <f t="shared" si="140"/>
        <v>26.327265832385287</v>
      </c>
    </row>
    <row r="327" spans="13:33" x14ac:dyDescent="0.2">
      <c r="M327" s="9">
        <f t="shared" si="124"/>
        <v>27</v>
      </c>
      <c r="N327" s="9">
        <f t="shared" si="125"/>
        <v>0.99544937428896474</v>
      </c>
      <c r="O327" s="9">
        <f t="shared" si="126"/>
        <v>25.881683731513071</v>
      </c>
      <c r="P327" s="6">
        <f t="shared" si="127"/>
        <v>27</v>
      </c>
      <c r="Q327" s="9">
        <f t="shared" si="168"/>
        <v>0.66363291619264331</v>
      </c>
      <c r="R327" s="9">
        <f t="shared" si="128"/>
        <v>23.227152066742519</v>
      </c>
      <c r="S327" s="6">
        <f t="shared" si="129"/>
        <v>27</v>
      </c>
      <c r="T327" s="9">
        <f t="shared" si="180"/>
        <v>0.81261173411344056</v>
      </c>
      <c r="U327" s="9">
        <f t="shared" si="130"/>
        <v>23.374776531773108</v>
      </c>
      <c r="V327" s="6">
        <f t="shared" si="131"/>
        <v>27</v>
      </c>
      <c r="W327" s="9">
        <f t="shared" si="184"/>
        <v>1.0618126659082292</v>
      </c>
      <c r="X327" s="9">
        <f t="shared" si="132"/>
        <v>27.417519908987483</v>
      </c>
      <c r="Y327" s="6">
        <f t="shared" si="133"/>
        <v>27</v>
      </c>
      <c r="Z327" s="9">
        <f t="shared" si="185"/>
        <v>1.3272658323852864</v>
      </c>
      <c r="AA327" s="9">
        <f t="shared" si="134"/>
        <v>27.654531664770566</v>
      </c>
      <c r="AB327" s="6">
        <f t="shared" si="135"/>
        <v>27</v>
      </c>
      <c r="AC327" s="9">
        <f t="shared" si="157"/>
        <v>0.82954114524080402</v>
      </c>
      <c r="AD327" s="9">
        <f t="shared" si="137"/>
        <v>27.65453166477057</v>
      </c>
      <c r="AE327" s="6">
        <f t="shared" si="138"/>
        <v>27</v>
      </c>
      <c r="AF327" s="9">
        <f t="shared" si="149"/>
        <v>1.0618126659082292</v>
      </c>
      <c r="AG327" s="9">
        <f t="shared" si="140"/>
        <v>27.15680697762609</v>
      </c>
    </row>
    <row r="328" spans="13:33" x14ac:dyDescent="0.2">
      <c r="M328" s="9">
        <f t="shared" si="124"/>
        <v>28</v>
      </c>
      <c r="N328" s="9">
        <f t="shared" si="125"/>
        <v>0.99544937428896474</v>
      </c>
      <c r="O328" s="9">
        <f t="shared" si="126"/>
        <v>26.877133105802034</v>
      </c>
      <c r="P328" s="6">
        <f t="shared" si="127"/>
        <v>28</v>
      </c>
      <c r="Q328" s="9">
        <f t="shared" si="168"/>
        <v>0.66363291619264331</v>
      </c>
      <c r="R328" s="9">
        <f t="shared" si="128"/>
        <v>23.890784982935163</v>
      </c>
      <c r="S328" s="6">
        <f t="shared" si="129"/>
        <v>28</v>
      </c>
      <c r="T328" s="9">
        <f t="shared" si="180"/>
        <v>0.81261173411344056</v>
      </c>
      <c r="U328" s="9">
        <f t="shared" si="130"/>
        <v>24.187388265886547</v>
      </c>
      <c r="V328" s="6">
        <f t="shared" si="131"/>
        <v>28</v>
      </c>
      <c r="W328" s="9">
        <f t="shared" si="184"/>
        <v>1.0618126659082292</v>
      </c>
      <c r="X328" s="9">
        <f t="shared" si="132"/>
        <v>28.479332574895711</v>
      </c>
      <c r="Y328" s="6">
        <f t="shared" si="133"/>
        <v>28</v>
      </c>
      <c r="Z328" s="9">
        <f t="shared" ref="Z328" si="187">$N$293</f>
        <v>0.82954114524080402</v>
      </c>
      <c r="AA328" s="9">
        <f t="shared" si="134"/>
        <v>28.981797497155853</v>
      </c>
      <c r="AB328" s="6">
        <f t="shared" si="135"/>
        <v>28</v>
      </c>
      <c r="AC328" s="9">
        <f t="shared" si="157"/>
        <v>0.82954114524080402</v>
      </c>
      <c r="AD328" s="9">
        <f t="shared" si="137"/>
        <v>28.484072810011373</v>
      </c>
      <c r="AE328" s="6">
        <f t="shared" si="138"/>
        <v>28</v>
      </c>
      <c r="AF328" s="9">
        <f t="shared" ref="AF328" si="188">$P$293</f>
        <v>0.94804702313234746</v>
      </c>
      <c r="AG328" s="9">
        <f t="shared" si="140"/>
        <v>28.218619643534318</v>
      </c>
    </row>
    <row r="329" spans="13:33" x14ac:dyDescent="0.2">
      <c r="M329" s="9">
        <f t="shared" si="124"/>
        <v>29</v>
      </c>
      <c r="N329" s="9">
        <f t="shared" si="125"/>
        <v>0.99544937428896474</v>
      </c>
      <c r="O329" s="9">
        <f t="shared" si="126"/>
        <v>27.872582480090998</v>
      </c>
      <c r="P329" s="6">
        <f t="shared" si="127"/>
        <v>29</v>
      </c>
      <c r="Q329" s="9">
        <f t="shared" si="168"/>
        <v>0.66363291619264331</v>
      </c>
      <c r="R329" s="9">
        <f t="shared" si="128"/>
        <v>24.554417899127806</v>
      </c>
      <c r="S329" s="6">
        <f t="shared" si="129"/>
        <v>29</v>
      </c>
      <c r="T329" s="9">
        <f>$M$292</f>
        <v>1.1376564277588168</v>
      </c>
      <c r="U329" s="9">
        <f t="shared" si="130"/>
        <v>24.999999999999986</v>
      </c>
      <c r="V329" s="6">
        <f t="shared" si="131"/>
        <v>29</v>
      </c>
      <c r="W329" s="9">
        <f>$P$293</f>
        <v>0.94804702313234746</v>
      </c>
      <c r="X329" s="9">
        <f t="shared" si="132"/>
        <v>29.541145240803939</v>
      </c>
      <c r="Y329" s="6">
        <f t="shared" si="133"/>
        <v>29</v>
      </c>
      <c r="Z329" s="9">
        <f>$N$293</f>
        <v>0.82954114524080402</v>
      </c>
      <c r="AA329" s="9">
        <f t="shared" si="134"/>
        <v>29.811338642396656</v>
      </c>
      <c r="AB329" s="6">
        <f t="shared" si="135"/>
        <v>29</v>
      </c>
      <c r="AC329" s="9">
        <f t="shared" si="159"/>
        <v>1.0618126659082292</v>
      </c>
      <c r="AD329" s="9">
        <f t="shared" si="137"/>
        <v>29.313613955252176</v>
      </c>
      <c r="AE329" s="6">
        <f t="shared" si="138"/>
        <v>29</v>
      </c>
      <c r="AF329" s="9">
        <f t="shared" ref="AF329" si="189">$M$293</f>
        <v>1.3272658323852864</v>
      </c>
      <c r="AG329" s="9">
        <f t="shared" si="140"/>
        <v>29.166666666666664</v>
      </c>
    </row>
    <row r="330" spans="13:33" x14ac:dyDescent="0.2">
      <c r="M330" s="9">
        <f t="shared" si="124"/>
        <v>30</v>
      </c>
      <c r="N330" s="9">
        <f t="shared" si="125"/>
        <v>0.99544937428896474</v>
      </c>
      <c r="O330" s="9">
        <f t="shared" si="126"/>
        <v>28.868031854379961</v>
      </c>
      <c r="P330" s="6">
        <f t="shared" si="127"/>
        <v>30</v>
      </c>
      <c r="Q330" s="9">
        <f t="shared" si="168"/>
        <v>0.66363291619264331</v>
      </c>
      <c r="R330" s="9">
        <f t="shared" si="128"/>
        <v>25.218050815320449</v>
      </c>
      <c r="S330" s="6">
        <f t="shared" si="129"/>
        <v>30</v>
      </c>
      <c r="T330" s="9">
        <f t="shared" ref="T330:T335" si="190">$M$292</f>
        <v>1.1376564277588168</v>
      </c>
      <c r="U330" s="9">
        <f t="shared" si="130"/>
        <v>26.137656427758802</v>
      </c>
      <c r="V330" s="6">
        <f t="shared" si="131"/>
        <v>30</v>
      </c>
      <c r="W330" s="9">
        <f t="shared" ref="W330:W332" si="191">$P$293</f>
        <v>0.94804702313234746</v>
      </c>
      <c r="X330" s="9">
        <f t="shared" si="132"/>
        <v>30.489192263936285</v>
      </c>
      <c r="Y330" s="6">
        <f t="shared" si="133"/>
        <v>30</v>
      </c>
      <c r="Z330" s="9">
        <f t="shared" ref="Z330" si="192">$N$293</f>
        <v>0.82954114524080402</v>
      </c>
      <c r="AA330" s="9">
        <f t="shared" si="134"/>
        <v>30.640879787637459</v>
      </c>
      <c r="AB330" s="6">
        <f t="shared" si="135"/>
        <v>30</v>
      </c>
      <c r="AC330" s="9">
        <f t="shared" si="159"/>
        <v>1.0618126659082292</v>
      </c>
      <c r="AD330" s="9">
        <f t="shared" si="137"/>
        <v>30.375426621160404</v>
      </c>
      <c r="AE330" s="6">
        <f t="shared" si="138"/>
        <v>30</v>
      </c>
      <c r="AF330" s="9">
        <f t="shared" ref="AF330" si="193">$N$293</f>
        <v>0.82954114524080402</v>
      </c>
      <c r="AG330" s="9">
        <f t="shared" si="140"/>
        <v>30.493932499051951</v>
      </c>
    </row>
    <row r="331" spans="13:33" x14ac:dyDescent="0.2">
      <c r="M331" s="9">
        <f t="shared" si="124"/>
        <v>31</v>
      </c>
      <c r="N331" s="9">
        <f t="shared" si="125"/>
        <v>0.99544937428896474</v>
      </c>
      <c r="O331" s="9">
        <f t="shared" si="126"/>
        <v>29.863481228668924</v>
      </c>
      <c r="P331" s="6">
        <f t="shared" si="127"/>
        <v>31</v>
      </c>
      <c r="Q331" s="9">
        <f>$O$291</f>
        <v>0.84945013272658343</v>
      </c>
      <c r="R331" s="9">
        <f t="shared" si="128"/>
        <v>25.881683731513093</v>
      </c>
      <c r="S331" s="6">
        <f t="shared" si="129"/>
        <v>31</v>
      </c>
      <c r="T331" s="9">
        <f t="shared" si="190"/>
        <v>1.1376564277588168</v>
      </c>
      <c r="U331" s="9">
        <f t="shared" si="130"/>
        <v>27.275312855517619</v>
      </c>
      <c r="V331" s="6">
        <f t="shared" si="131"/>
        <v>31</v>
      </c>
      <c r="W331" s="9">
        <f t="shared" si="191"/>
        <v>0.94804702313234746</v>
      </c>
      <c r="X331" s="9">
        <f t="shared" si="132"/>
        <v>31.437239287068632</v>
      </c>
      <c r="Y331" s="6">
        <f t="shared" si="133"/>
        <v>31</v>
      </c>
      <c r="Z331" s="9">
        <f t="shared" ref="Z331:Z332" si="194">$O$293</f>
        <v>1.0618126659082292</v>
      </c>
      <c r="AA331" s="9">
        <f t="shared" si="134"/>
        <v>31.470420932878262</v>
      </c>
      <c r="AB331" s="6">
        <f t="shared" si="135"/>
        <v>31</v>
      </c>
      <c r="AC331" s="9">
        <f t="shared" si="164"/>
        <v>0.94804702313234746</v>
      </c>
      <c r="AD331" s="9">
        <f t="shared" si="137"/>
        <v>31.437239287068632</v>
      </c>
      <c r="AE331" s="6">
        <f t="shared" si="138"/>
        <v>31</v>
      </c>
      <c r="AF331" s="9">
        <f t="shared" si="149"/>
        <v>1.0618126659082292</v>
      </c>
      <c r="AG331" s="9">
        <f t="shared" si="140"/>
        <v>31.323473644292754</v>
      </c>
    </row>
    <row r="332" spans="13:33" x14ac:dyDescent="0.2">
      <c r="M332" s="9">
        <f t="shared" si="124"/>
        <v>32</v>
      </c>
      <c r="N332" s="9">
        <f t="shared" si="125"/>
        <v>0.99544937428896474</v>
      </c>
      <c r="O332" s="9">
        <f t="shared" si="126"/>
        <v>30.858930602957887</v>
      </c>
      <c r="P332" s="6">
        <f t="shared" si="127"/>
        <v>32</v>
      </c>
      <c r="Q332" s="9">
        <f t="shared" ref="Q332:Q345" si="195">$O$291</f>
        <v>0.84945013272658343</v>
      </c>
      <c r="R332" s="9">
        <f t="shared" si="128"/>
        <v>26.731133864239677</v>
      </c>
      <c r="S332" s="6">
        <f t="shared" si="129"/>
        <v>32</v>
      </c>
      <c r="T332" s="9">
        <f t="shared" si="190"/>
        <v>1.1376564277588168</v>
      </c>
      <c r="U332" s="9">
        <f t="shared" si="130"/>
        <v>28.412969283276436</v>
      </c>
      <c r="V332" s="6">
        <f t="shared" si="131"/>
        <v>32</v>
      </c>
      <c r="W332" s="9">
        <f t="shared" si="191"/>
        <v>0.94804702313234746</v>
      </c>
      <c r="X332" s="9">
        <f t="shared" si="132"/>
        <v>32.385286310200982</v>
      </c>
      <c r="Y332" s="6">
        <f t="shared" si="133"/>
        <v>32</v>
      </c>
      <c r="Z332" s="9">
        <f t="shared" si="194"/>
        <v>1.0618126659082292</v>
      </c>
      <c r="AA332" s="9">
        <f t="shared" si="134"/>
        <v>32.53223359878649</v>
      </c>
      <c r="AB332" s="6">
        <f t="shared" si="135"/>
        <v>32</v>
      </c>
      <c r="AC332" s="9">
        <f t="shared" si="164"/>
        <v>0.94804702313234746</v>
      </c>
      <c r="AD332" s="9">
        <f t="shared" si="137"/>
        <v>32.385286310200982</v>
      </c>
      <c r="AE332" s="6">
        <f t="shared" si="138"/>
        <v>32</v>
      </c>
      <c r="AF332" s="9">
        <f t="shared" ref="AF332" si="196">$P$293</f>
        <v>0.94804702313234746</v>
      </c>
      <c r="AG332" s="9">
        <f t="shared" si="140"/>
        <v>32.385286310200982</v>
      </c>
    </row>
    <row r="333" spans="13:33" x14ac:dyDescent="0.2">
      <c r="M333" s="9">
        <f t="shared" si="124"/>
        <v>33</v>
      </c>
      <c r="N333" s="9">
        <f>$N$290</f>
        <v>0.62215585893060299</v>
      </c>
      <c r="O333" s="9">
        <f t="shared" si="126"/>
        <v>31.85437997724685</v>
      </c>
      <c r="P333" s="6">
        <f t="shared" si="127"/>
        <v>33</v>
      </c>
      <c r="Q333" s="9">
        <f t="shared" si="195"/>
        <v>0.84945013272658343</v>
      </c>
      <c r="R333" s="9">
        <f t="shared" si="128"/>
        <v>27.580583996966261</v>
      </c>
      <c r="S333" s="6">
        <f t="shared" si="129"/>
        <v>33</v>
      </c>
      <c r="T333" s="9">
        <f t="shared" si="190"/>
        <v>1.1376564277588168</v>
      </c>
      <c r="U333" s="9">
        <f t="shared" si="130"/>
        <v>29.550625711035252</v>
      </c>
      <c r="V333" s="6">
        <f t="shared" si="131"/>
        <v>33</v>
      </c>
      <c r="W333" s="9">
        <f>$M$293</f>
        <v>1.3272658323852864</v>
      </c>
      <c r="X333" s="9">
        <f t="shared" si="132"/>
        <v>33.333333333333329</v>
      </c>
      <c r="Y333" s="6">
        <f t="shared" si="133"/>
        <v>33</v>
      </c>
      <c r="Z333" s="9">
        <f>$O$293</f>
        <v>1.0618126659082292</v>
      </c>
      <c r="AA333" s="9">
        <f t="shared" si="134"/>
        <v>33.594046264694718</v>
      </c>
      <c r="AB333" s="6">
        <f t="shared" si="135"/>
        <v>33</v>
      </c>
      <c r="AC333" s="9">
        <f t="shared" ref="AC333" si="197">$M$293</f>
        <v>1.3272658323852864</v>
      </c>
      <c r="AD333" s="9">
        <f t="shared" si="137"/>
        <v>33.333333333333329</v>
      </c>
      <c r="AE333" s="6">
        <f t="shared" si="138"/>
        <v>33</v>
      </c>
      <c r="AF333" s="9">
        <f t="shared" ref="AF333" si="198">$M$293</f>
        <v>1.3272658323852864</v>
      </c>
      <c r="AG333" s="9">
        <f t="shared" si="140"/>
        <v>33.333333333333329</v>
      </c>
    </row>
    <row r="334" spans="13:33" x14ac:dyDescent="0.2">
      <c r="M334" s="9">
        <f t="shared" si="124"/>
        <v>34</v>
      </c>
      <c r="N334" s="9">
        <f t="shared" ref="N334:N364" si="199">$N$290</f>
        <v>0.62215585893060299</v>
      </c>
      <c r="O334" s="9">
        <f t="shared" si="126"/>
        <v>32.476535836177455</v>
      </c>
      <c r="P334" s="6">
        <f t="shared" si="127"/>
        <v>34</v>
      </c>
      <c r="Q334" s="9">
        <f t="shared" si="195"/>
        <v>0.84945013272658343</v>
      </c>
      <c r="R334" s="9">
        <f t="shared" si="128"/>
        <v>28.430034129692846</v>
      </c>
      <c r="S334" s="6">
        <f t="shared" si="129"/>
        <v>34</v>
      </c>
      <c r="T334" s="9">
        <f t="shared" si="190"/>
        <v>1.1376564277588168</v>
      </c>
      <c r="U334" s="9">
        <f t="shared" si="130"/>
        <v>30.688282138794069</v>
      </c>
      <c r="V334" s="6">
        <f t="shared" si="131"/>
        <v>34</v>
      </c>
      <c r="W334" s="9">
        <f t="shared" ref="W334:W336" si="200">$M$293</f>
        <v>1.3272658323852864</v>
      </c>
      <c r="X334" s="9">
        <f t="shared" si="132"/>
        <v>34.660599165718615</v>
      </c>
      <c r="Y334" s="6">
        <f t="shared" si="133"/>
        <v>34</v>
      </c>
      <c r="Z334" s="9">
        <f t="shared" ref="Z334:Z336" si="201">$P$293</f>
        <v>0.94804702313234746</v>
      </c>
      <c r="AA334" s="9">
        <f t="shared" si="134"/>
        <v>34.655858930602946</v>
      </c>
      <c r="AB334" s="6">
        <f t="shared" si="135"/>
        <v>34</v>
      </c>
      <c r="AC334" s="9">
        <f t="shared" si="152"/>
        <v>1.3272658323852864</v>
      </c>
      <c r="AD334" s="9">
        <f t="shared" si="137"/>
        <v>34.660599165718615</v>
      </c>
      <c r="AE334" s="6">
        <f t="shared" si="138"/>
        <v>34</v>
      </c>
      <c r="AF334" s="9">
        <f t="shared" ref="AF334" si="202">$N$293</f>
        <v>0.82954114524080402</v>
      </c>
      <c r="AG334" s="9">
        <f t="shared" si="140"/>
        <v>34.660599165718615</v>
      </c>
    </row>
    <row r="335" spans="13:33" x14ac:dyDescent="0.2">
      <c r="M335" s="9">
        <f t="shared" si="124"/>
        <v>35</v>
      </c>
      <c r="N335" s="9">
        <f t="shared" si="199"/>
        <v>0.62215585893060299</v>
      </c>
      <c r="O335" s="9">
        <f t="shared" si="126"/>
        <v>33.098691695108059</v>
      </c>
      <c r="P335" s="6">
        <f t="shared" si="127"/>
        <v>35</v>
      </c>
      <c r="Q335" s="9">
        <f t="shared" si="195"/>
        <v>0.84945013272658343</v>
      </c>
      <c r="R335" s="9">
        <f t="shared" si="128"/>
        <v>29.27948426241943</v>
      </c>
      <c r="S335" s="6">
        <f t="shared" si="129"/>
        <v>35</v>
      </c>
      <c r="T335" s="9">
        <f t="shared" si="190"/>
        <v>1.1376564277588168</v>
      </c>
      <c r="U335" s="9">
        <f t="shared" si="130"/>
        <v>31.825938566552885</v>
      </c>
      <c r="V335" s="6">
        <f t="shared" si="131"/>
        <v>35</v>
      </c>
      <c r="W335" s="9">
        <f t="shared" si="200"/>
        <v>1.3272658323852864</v>
      </c>
      <c r="X335" s="9">
        <f t="shared" si="132"/>
        <v>35.987864998103902</v>
      </c>
      <c r="Y335" s="6">
        <f t="shared" si="133"/>
        <v>35</v>
      </c>
      <c r="Z335" s="9">
        <f t="shared" si="201"/>
        <v>0.94804702313234746</v>
      </c>
      <c r="AA335" s="9">
        <f t="shared" si="134"/>
        <v>35.603905953735293</v>
      </c>
      <c r="AB335" s="6">
        <f t="shared" si="135"/>
        <v>35</v>
      </c>
      <c r="AC335" s="9">
        <f t="shared" si="157"/>
        <v>0.82954114524080402</v>
      </c>
      <c r="AD335" s="9">
        <f t="shared" si="137"/>
        <v>35.987864998103902</v>
      </c>
      <c r="AE335" s="6">
        <f t="shared" si="138"/>
        <v>35</v>
      </c>
      <c r="AF335" s="9">
        <f t="shared" si="149"/>
        <v>1.0618126659082292</v>
      </c>
      <c r="AG335" s="9">
        <f t="shared" si="140"/>
        <v>35.490140310959418</v>
      </c>
    </row>
    <row r="336" spans="13:33" x14ac:dyDescent="0.2">
      <c r="M336" s="9">
        <f t="shared" si="124"/>
        <v>36</v>
      </c>
      <c r="N336" s="9">
        <f t="shared" si="199"/>
        <v>0.62215585893060299</v>
      </c>
      <c r="O336" s="9">
        <f t="shared" si="126"/>
        <v>33.720847554038663</v>
      </c>
      <c r="P336" s="6">
        <f t="shared" si="127"/>
        <v>36</v>
      </c>
      <c r="Q336" s="9">
        <f t="shared" si="195"/>
        <v>0.84945013272658343</v>
      </c>
      <c r="R336" s="9">
        <f t="shared" si="128"/>
        <v>30.128934395146015</v>
      </c>
      <c r="S336" s="6">
        <f t="shared" si="129"/>
        <v>36</v>
      </c>
      <c r="T336" s="9">
        <f>$N$292</f>
        <v>0.71103526734926048</v>
      </c>
      <c r="U336" s="9">
        <f t="shared" si="130"/>
        <v>32.963594994311705</v>
      </c>
      <c r="V336" s="6">
        <f t="shared" si="131"/>
        <v>36</v>
      </c>
      <c r="W336" s="9">
        <f t="shared" si="200"/>
        <v>1.3272658323852864</v>
      </c>
      <c r="X336" s="9">
        <f t="shared" si="132"/>
        <v>37.315130830489188</v>
      </c>
      <c r="Y336" s="6">
        <f t="shared" si="133"/>
        <v>36</v>
      </c>
      <c r="Z336" s="9">
        <f t="shared" si="201"/>
        <v>0.94804702313234746</v>
      </c>
      <c r="AA336" s="9">
        <f t="shared" si="134"/>
        <v>36.551952976867639</v>
      </c>
      <c r="AB336" s="6">
        <f t="shared" si="135"/>
        <v>36</v>
      </c>
      <c r="AC336" s="9">
        <f t="shared" si="157"/>
        <v>0.82954114524080402</v>
      </c>
      <c r="AD336" s="9">
        <f t="shared" si="137"/>
        <v>36.817406143344705</v>
      </c>
      <c r="AE336" s="6">
        <f t="shared" si="138"/>
        <v>36</v>
      </c>
      <c r="AF336" s="9">
        <f t="shared" ref="AF336" si="203">$P$293</f>
        <v>0.94804702313234746</v>
      </c>
      <c r="AG336" s="9">
        <f t="shared" si="140"/>
        <v>36.551952976867646</v>
      </c>
    </row>
    <row r="337" spans="13:33" x14ac:dyDescent="0.2">
      <c r="M337" s="9">
        <f t="shared" si="124"/>
        <v>37</v>
      </c>
      <c r="N337" s="9">
        <f t="shared" si="199"/>
        <v>0.62215585893060299</v>
      </c>
      <c r="O337" s="9">
        <f t="shared" si="126"/>
        <v>34.343003412969267</v>
      </c>
      <c r="P337" s="6">
        <f t="shared" si="127"/>
        <v>37</v>
      </c>
      <c r="Q337" s="9">
        <f t="shared" si="195"/>
        <v>0.84945013272658343</v>
      </c>
      <c r="R337" s="9">
        <f t="shared" si="128"/>
        <v>30.978384527872599</v>
      </c>
      <c r="S337" s="6">
        <f t="shared" si="129"/>
        <v>37</v>
      </c>
      <c r="T337" s="9">
        <f t="shared" ref="T337:T342" si="204">$N$292</f>
        <v>0.71103526734926048</v>
      </c>
      <c r="U337" s="9">
        <f t="shared" si="130"/>
        <v>33.674630261660965</v>
      </c>
      <c r="V337" s="6">
        <f t="shared" si="131"/>
        <v>37</v>
      </c>
      <c r="W337" s="9">
        <f>$N$293</f>
        <v>0.82954114524080402</v>
      </c>
      <c r="X337" s="9">
        <f t="shared" si="132"/>
        <v>38.642396662874475</v>
      </c>
      <c r="Y337" s="6">
        <f t="shared" si="133"/>
        <v>37</v>
      </c>
      <c r="Z337" s="9">
        <f t="shared" ref="Z337:Z387" si="205">$M$293</f>
        <v>1.3272658323852864</v>
      </c>
      <c r="AA337" s="9">
        <f t="shared" si="134"/>
        <v>37.499999999999986</v>
      </c>
      <c r="AB337" s="6">
        <f t="shared" si="135"/>
        <v>37</v>
      </c>
      <c r="AC337" s="9">
        <f t="shared" si="159"/>
        <v>1.0618126659082292</v>
      </c>
      <c r="AD337" s="9">
        <f t="shared" si="137"/>
        <v>37.646947288585508</v>
      </c>
      <c r="AE337" s="6">
        <f t="shared" si="138"/>
        <v>37</v>
      </c>
      <c r="AF337" s="9">
        <f t="shared" ref="AF337" si="206">$M$293</f>
        <v>1.3272658323852864</v>
      </c>
      <c r="AG337" s="9">
        <f t="shared" si="140"/>
        <v>37.499999999999993</v>
      </c>
    </row>
    <row r="338" spans="13:33" x14ac:dyDescent="0.2">
      <c r="M338" s="9">
        <f t="shared" si="124"/>
        <v>38</v>
      </c>
      <c r="N338" s="9">
        <f t="shared" si="199"/>
        <v>0.62215585893060299</v>
      </c>
      <c r="O338" s="9">
        <f t="shared" si="126"/>
        <v>34.965159271899871</v>
      </c>
      <c r="P338" s="6">
        <f t="shared" si="127"/>
        <v>38</v>
      </c>
      <c r="Q338" s="9">
        <f t="shared" si="195"/>
        <v>0.84945013272658343</v>
      </c>
      <c r="R338" s="9">
        <f t="shared" si="128"/>
        <v>31.827834660599184</v>
      </c>
      <c r="S338" s="6">
        <f t="shared" si="129"/>
        <v>38</v>
      </c>
      <c r="T338" s="9">
        <f t="shared" si="204"/>
        <v>0.71103526734926048</v>
      </c>
      <c r="U338" s="9">
        <f t="shared" si="130"/>
        <v>34.385665529010225</v>
      </c>
      <c r="V338" s="6">
        <f t="shared" si="131"/>
        <v>38</v>
      </c>
      <c r="W338" s="9">
        <f t="shared" ref="W338:W340" si="207">$N$293</f>
        <v>0.82954114524080402</v>
      </c>
      <c r="X338" s="9">
        <f t="shared" si="132"/>
        <v>39.471937808115278</v>
      </c>
      <c r="Y338" s="6">
        <f t="shared" si="133"/>
        <v>38</v>
      </c>
      <c r="Z338" s="9">
        <f t="shared" si="205"/>
        <v>1.3272658323852864</v>
      </c>
      <c r="AA338" s="9">
        <f t="shared" si="134"/>
        <v>38.827265832385272</v>
      </c>
      <c r="AB338" s="6">
        <f t="shared" si="135"/>
        <v>38</v>
      </c>
      <c r="AC338" s="9">
        <f t="shared" si="159"/>
        <v>1.0618126659082292</v>
      </c>
      <c r="AD338" s="9">
        <f t="shared" si="137"/>
        <v>38.708759954493736</v>
      </c>
      <c r="AE338" s="6">
        <f t="shared" si="138"/>
        <v>38</v>
      </c>
      <c r="AF338" s="9">
        <f t="shared" ref="AF338" si="208">$N$293</f>
        <v>0.82954114524080402</v>
      </c>
      <c r="AG338" s="9">
        <f t="shared" si="140"/>
        <v>38.82726583238528</v>
      </c>
    </row>
    <row r="339" spans="13:33" x14ac:dyDescent="0.2">
      <c r="M339" s="9">
        <f t="shared" si="124"/>
        <v>39</v>
      </c>
      <c r="N339" s="9">
        <f t="shared" si="199"/>
        <v>0.62215585893060299</v>
      </c>
      <c r="O339" s="9">
        <f t="shared" si="126"/>
        <v>35.587315130830476</v>
      </c>
      <c r="P339" s="6">
        <f t="shared" si="127"/>
        <v>39</v>
      </c>
      <c r="Q339" s="9">
        <f t="shared" si="195"/>
        <v>0.84945013272658343</v>
      </c>
      <c r="R339" s="9">
        <f t="shared" si="128"/>
        <v>32.677284793325768</v>
      </c>
      <c r="S339" s="6">
        <f t="shared" si="129"/>
        <v>39</v>
      </c>
      <c r="T339" s="9">
        <f t="shared" si="204"/>
        <v>0.71103526734926048</v>
      </c>
      <c r="U339" s="9">
        <f t="shared" si="130"/>
        <v>35.096700796359485</v>
      </c>
      <c r="V339" s="6">
        <f t="shared" si="131"/>
        <v>39</v>
      </c>
      <c r="W339" s="9">
        <f t="shared" si="207"/>
        <v>0.82954114524080402</v>
      </c>
      <c r="X339" s="9">
        <f t="shared" si="132"/>
        <v>40.301478953356082</v>
      </c>
      <c r="Y339" s="6">
        <f t="shared" si="133"/>
        <v>39</v>
      </c>
      <c r="Z339" s="9">
        <f t="shared" si="205"/>
        <v>1.3272658323852864</v>
      </c>
      <c r="AA339" s="9">
        <f t="shared" si="134"/>
        <v>40.154531664770559</v>
      </c>
      <c r="AB339" s="6">
        <f t="shared" si="135"/>
        <v>39</v>
      </c>
      <c r="AC339" s="9">
        <f t="shared" si="164"/>
        <v>0.94804702313234746</v>
      </c>
      <c r="AD339" s="9">
        <f t="shared" si="137"/>
        <v>39.770572620401964</v>
      </c>
      <c r="AE339" s="6">
        <f t="shared" si="138"/>
        <v>39</v>
      </c>
      <c r="AF339" s="9">
        <f t="shared" si="149"/>
        <v>1.0618126659082292</v>
      </c>
      <c r="AG339" s="9">
        <f t="shared" si="140"/>
        <v>39.656806977626083</v>
      </c>
    </row>
    <row r="340" spans="13:33" x14ac:dyDescent="0.2">
      <c r="M340" s="9">
        <f t="shared" si="124"/>
        <v>40</v>
      </c>
      <c r="N340" s="9">
        <f t="shared" si="199"/>
        <v>0.62215585893060299</v>
      </c>
      <c r="O340" s="9">
        <f t="shared" si="126"/>
        <v>36.20947098976108</v>
      </c>
      <c r="P340" s="6">
        <f t="shared" si="127"/>
        <v>40</v>
      </c>
      <c r="Q340" s="9">
        <f t="shared" si="195"/>
        <v>0.84945013272658343</v>
      </c>
      <c r="R340" s="9">
        <f t="shared" si="128"/>
        <v>33.526734926052349</v>
      </c>
      <c r="S340" s="6">
        <f t="shared" si="129"/>
        <v>40</v>
      </c>
      <c r="T340" s="9">
        <f t="shared" si="204"/>
        <v>0.71103526734926048</v>
      </c>
      <c r="U340" s="9">
        <f t="shared" si="130"/>
        <v>35.807736063708745</v>
      </c>
      <c r="V340" s="6">
        <f t="shared" si="131"/>
        <v>40</v>
      </c>
      <c r="W340" s="9">
        <f t="shared" si="207"/>
        <v>0.82954114524080402</v>
      </c>
      <c r="X340" s="9">
        <f t="shared" si="132"/>
        <v>41.131020098596885</v>
      </c>
      <c r="Y340" s="6">
        <f t="shared" si="133"/>
        <v>40</v>
      </c>
      <c r="Z340" s="9">
        <f t="shared" ref="Z340:Z390" si="209">$N$293</f>
        <v>0.82954114524080402</v>
      </c>
      <c r="AA340" s="9">
        <f t="shared" si="134"/>
        <v>41.481797497155846</v>
      </c>
      <c r="AB340" s="6">
        <f t="shared" si="135"/>
        <v>40</v>
      </c>
      <c r="AC340" s="9">
        <f t="shared" si="164"/>
        <v>0.94804702313234746</v>
      </c>
      <c r="AD340" s="9">
        <f t="shared" si="137"/>
        <v>40.718619643534311</v>
      </c>
      <c r="AE340" s="6">
        <f t="shared" si="138"/>
        <v>40</v>
      </c>
      <c r="AF340" s="9">
        <f t="shared" ref="AF340" si="210">$P$293</f>
        <v>0.94804702313234746</v>
      </c>
      <c r="AG340" s="9">
        <f t="shared" si="140"/>
        <v>40.718619643534311</v>
      </c>
    </row>
    <row r="341" spans="13:33" x14ac:dyDescent="0.2">
      <c r="M341" s="9">
        <f t="shared" si="124"/>
        <v>41</v>
      </c>
      <c r="N341" s="9">
        <f t="shared" si="199"/>
        <v>0.62215585893060299</v>
      </c>
      <c r="O341" s="9">
        <f t="shared" si="126"/>
        <v>36.831626848691684</v>
      </c>
      <c r="P341" s="6">
        <f t="shared" si="127"/>
        <v>41</v>
      </c>
      <c r="Q341" s="9">
        <f t="shared" si="195"/>
        <v>0.84945013272658343</v>
      </c>
      <c r="R341" s="9">
        <f t="shared" si="128"/>
        <v>34.37618505877893</v>
      </c>
      <c r="S341" s="6">
        <f t="shared" si="129"/>
        <v>41</v>
      </c>
      <c r="T341" s="9">
        <f t="shared" si="204"/>
        <v>0.71103526734926048</v>
      </c>
      <c r="U341" s="9">
        <f t="shared" si="130"/>
        <v>36.518771331058005</v>
      </c>
      <c r="V341" s="6">
        <f t="shared" si="131"/>
        <v>41</v>
      </c>
      <c r="W341" s="9">
        <f>$O$293</f>
        <v>1.0618126659082292</v>
      </c>
      <c r="X341" s="9">
        <f t="shared" si="132"/>
        <v>41.960561243837688</v>
      </c>
      <c r="Y341" s="6">
        <f t="shared" si="133"/>
        <v>41</v>
      </c>
      <c r="Z341" s="9">
        <f t="shared" si="209"/>
        <v>0.82954114524080402</v>
      </c>
      <c r="AA341" s="9">
        <f t="shared" si="134"/>
        <v>42.311338642396649</v>
      </c>
      <c r="AB341" s="6">
        <f t="shared" si="135"/>
        <v>41</v>
      </c>
      <c r="AC341" s="9">
        <f t="shared" ref="AC341" si="211">$M$293</f>
        <v>1.3272658323852864</v>
      </c>
      <c r="AD341" s="9">
        <f t="shared" si="137"/>
        <v>41.666666666666657</v>
      </c>
      <c r="AE341" s="6">
        <f t="shared" si="138"/>
        <v>41</v>
      </c>
      <c r="AF341" s="9">
        <f t="shared" ref="AF341" si="212">$M$293</f>
        <v>1.3272658323852864</v>
      </c>
      <c r="AG341" s="9">
        <f t="shared" si="140"/>
        <v>41.666666666666657</v>
      </c>
    </row>
    <row r="342" spans="13:33" x14ac:dyDescent="0.2">
      <c r="M342" s="9">
        <f t="shared" si="124"/>
        <v>42</v>
      </c>
      <c r="N342" s="9">
        <f t="shared" si="199"/>
        <v>0.62215585893060299</v>
      </c>
      <c r="O342" s="9">
        <f t="shared" si="126"/>
        <v>37.453782707622288</v>
      </c>
      <c r="P342" s="6">
        <f t="shared" si="127"/>
        <v>42</v>
      </c>
      <c r="Q342" s="9">
        <f t="shared" si="195"/>
        <v>0.84945013272658343</v>
      </c>
      <c r="R342" s="9">
        <f t="shared" si="128"/>
        <v>35.225635191505511</v>
      </c>
      <c r="S342" s="6">
        <f t="shared" si="129"/>
        <v>42</v>
      </c>
      <c r="T342" s="9">
        <f t="shared" si="204"/>
        <v>0.71103526734926048</v>
      </c>
      <c r="U342" s="9">
        <f t="shared" si="130"/>
        <v>37.229806598407265</v>
      </c>
      <c r="V342" s="6">
        <f t="shared" si="131"/>
        <v>42</v>
      </c>
      <c r="W342" s="9">
        <f t="shared" ref="W342:W344" si="213">$O$293</f>
        <v>1.0618126659082292</v>
      </c>
      <c r="X342" s="9">
        <f t="shared" si="132"/>
        <v>43.022373909745916</v>
      </c>
      <c r="Y342" s="6">
        <f t="shared" si="133"/>
        <v>42</v>
      </c>
      <c r="Z342" s="9">
        <f t="shared" si="209"/>
        <v>0.82954114524080402</v>
      </c>
      <c r="AA342" s="9">
        <f t="shared" si="134"/>
        <v>43.140879787637452</v>
      </c>
      <c r="AB342" s="6">
        <f t="shared" si="135"/>
        <v>42</v>
      </c>
      <c r="AC342" s="9">
        <f t="shared" si="152"/>
        <v>1.3272658323852864</v>
      </c>
      <c r="AD342" s="9">
        <f t="shared" si="137"/>
        <v>42.993932499051944</v>
      </c>
      <c r="AE342" s="6">
        <f t="shared" si="138"/>
        <v>42</v>
      </c>
      <c r="AF342" s="9">
        <f t="shared" ref="AF342" si="214">$N$293</f>
        <v>0.82954114524080402</v>
      </c>
      <c r="AG342" s="9">
        <f t="shared" si="140"/>
        <v>42.993932499051944</v>
      </c>
    </row>
    <row r="343" spans="13:33" x14ac:dyDescent="0.2">
      <c r="M343" s="9">
        <f t="shared" si="124"/>
        <v>43</v>
      </c>
      <c r="N343" s="9">
        <f t="shared" si="199"/>
        <v>0.62215585893060299</v>
      </c>
      <c r="O343" s="9">
        <f t="shared" si="126"/>
        <v>38.075938566552892</v>
      </c>
      <c r="P343" s="6">
        <f t="shared" si="127"/>
        <v>43</v>
      </c>
      <c r="Q343" s="9">
        <f t="shared" si="195"/>
        <v>0.84945013272658343</v>
      </c>
      <c r="R343" s="9">
        <f t="shared" si="128"/>
        <v>36.075085324232091</v>
      </c>
      <c r="S343" s="6">
        <f t="shared" si="129"/>
        <v>43</v>
      </c>
      <c r="T343" s="9">
        <f>$O$292</f>
        <v>0.91012514220705354</v>
      </c>
      <c r="U343" s="9">
        <f t="shared" si="130"/>
        <v>37.940841865756525</v>
      </c>
      <c r="V343" s="6">
        <f t="shared" si="131"/>
        <v>43</v>
      </c>
      <c r="W343" s="9">
        <f t="shared" si="213"/>
        <v>1.0618126659082292</v>
      </c>
      <c r="X343" s="9">
        <f t="shared" si="132"/>
        <v>44.084186575654144</v>
      </c>
      <c r="Y343" s="6">
        <f t="shared" si="133"/>
        <v>43</v>
      </c>
      <c r="Z343" s="9">
        <f t="shared" ref="Z343:Z393" si="215">$O$293</f>
        <v>1.0618126659082292</v>
      </c>
      <c r="AA343" s="9">
        <f t="shared" si="134"/>
        <v>43.970420932878255</v>
      </c>
      <c r="AB343" s="6">
        <f t="shared" si="135"/>
        <v>43</v>
      </c>
      <c r="AC343" s="9">
        <f t="shared" si="157"/>
        <v>0.82954114524080402</v>
      </c>
      <c r="AD343" s="9">
        <f t="shared" si="137"/>
        <v>44.32119833143723</v>
      </c>
      <c r="AE343" s="6">
        <f t="shared" si="138"/>
        <v>43</v>
      </c>
      <c r="AF343" s="9">
        <f t="shared" si="149"/>
        <v>1.0618126659082292</v>
      </c>
      <c r="AG343" s="9">
        <f t="shared" si="140"/>
        <v>43.823473644292747</v>
      </c>
    </row>
    <row r="344" spans="13:33" x14ac:dyDescent="0.2">
      <c r="M344" s="9">
        <f t="shared" si="124"/>
        <v>44</v>
      </c>
      <c r="N344" s="9">
        <f t="shared" si="199"/>
        <v>0.62215585893060299</v>
      </c>
      <c r="O344" s="9">
        <f t="shared" si="126"/>
        <v>38.698094425483497</v>
      </c>
      <c r="P344" s="6">
        <f t="shared" si="127"/>
        <v>44</v>
      </c>
      <c r="Q344" s="9">
        <f t="shared" si="195"/>
        <v>0.84945013272658343</v>
      </c>
      <c r="R344" s="9">
        <f t="shared" si="128"/>
        <v>36.924535456958672</v>
      </c>
      <c r="S344" s="6">
        <f t="shared" si="129"/>
        <v>44</v>
      </c>
      <c r="T344" s="9">
        <f t="shared" ref="T344:T349" si="216">$O$292</f>
        <v>0.91012514220705354</v>
      </c>
      <c r="U344" s="9">
        <f t="shared" si="130"/>
        <v>38.850967007963575</v>
      </c>
      <c r="V344" s="6">
        <f t="shared" si="131"/>
        <v>44</v>
      </c>
      <c r="W344" s="9">
        <f t="shared" si="213"/>
        <v>1.0618126659082292</v>
      </c>
      <c r="X344" s="9">
        <f t="shared" si="132"/>
        <v>45.145999241562372</v>
      </c>
      <c r="Y344" s="6">
        <f t="shared" si="133"/>
        <v>44</v>
      </c>
      <c r="Z344" s="9">
        <f t="shared" si="215"/>
        <v>1.0618126659082292</v>
      </c>
      <c r="AA344" s="9">
        <f t="shared" si="134"/>
        <v>45.032233598786483</v>
      </c>
      <c r="AB344" s="6">
        <f t="shared" si="135"/>
        <v>44</v>
      </c>
      <c r="AC344" s="9">
        <f t="shared" si="157"/>
        <v>0.82954114524080402</v>
      </c>
      <c r="AD344" s="9">
        <f t="shared" si="137"/>
        <v>45.150739476678034</v>
      </c>
      <c r="AE344" s="6">
        <f t="shared" si="138"/>
        <v>44</v>
      </c>
      <c r="AF344" s="9">
        <f t="shared" ref="AF344" si="217">$P$293</f>
        <v>0.94804702313234746</v>
      </c>
      <c r="AG344" s="9">
        <f t="shared" si="140"/>
        <v>44.885286310200975</v>
      </c>
    </row>
    <row r="345" spans="13:33" x14ac:dyDescent="0.2">
      <c r="M345" s="9">
        <f t="shared" si="124"/>
        <v>45</v>
      </c>
      <c r="N345" s="9">
        <f t="shared" si="199"/>
        <v>0.62215585893060299</v>
      </c>
      <c r="O345" s="9">
        <f t="shared" si="126"/>
        <v>39.320250284414101</v>
      </c>
      <c r="P345" s="6">
        <f t="shared" si="127"/>
        <v>45</v>
      </c>
      <c r="Q345" s="9">
        <f t="shared" si="195"/>
        <v>0.84945013272658343</v>
      </c>
      <c r="R345" s="9">
        <f t="shared" si="128"/>
        <v>37.773985589685253</v>
      </c>
      <c r="S345" s="6">
        <f t="shared" si="129"/>
        <v>45</v>
      </c>
      <c r="T345" s="9">
        <f t="shared" si="216"/>
        <v>0.91012514220705354</v>
      </c>
      <c r="U345" s="9">
        <f t="shared" si="130"/>
        <v>39.761092150170626</v>
      </c>
      <c r="V345" s="6">
        <f t="shared" si="131"/>
        <v>45</v>
      </c>
      <c r="W345" s="9">
        <f>$P$293</f>
        <v>0.94804702313234746</v>
      </c>
      <c r="X345" s="9">
        <f t="shared" si="132"/>
        <v>46.2078119074706</v>
      </c>
      <c r="Y345" s="6">
        <f t="shared" si="133"/>
        <v>45</v>
      </c>
      <c r="Z345" s="9">
        <f t="shared" si="215"/>
        <v>1.0618126659082292</v>
      </c>
      <c r="AA345" s="9">
        <f t="shared" si="134"/>
        <v>46.094046264694711</v>
      </c>
      <c r="AB345" s="6">
        <f t="shared" si="135"/>
        <v>45</v>
      </c>
      <c r="AC345" s="9">
        <f t="shared" si="159"/>
        <v>1.0618126659082292</v>
      </c>
      <c r="AD345" s="9">
        <f t="shared" si="137"/>
        <v>45.980280621918837</v>
      </c>
      <c r="AE345" s="6">
        <f t="shared" si="138"/>
        <v>45</v>
      </c>
      <c r="AF345" s="9">
        <f t="shared" ref="AF345" si="218">$M$293</f>
        <v>1.3272658323852864</v>
      </c>
      <c r="AG345" s="9">
        <f t="shared" si="140"/>
        <v>45.833333333333321</v>
      </c>
    </row>
    <row r="346" spans="13:33" x14ac:dyDescent="0.2">
      <c r="M346" s="9">
        <f t="shared" si="124"/>
        <v>46</v>
      </c>
      <c r="N346" s="9">
        <f t="shared" si="199"/>
        <v>0.62215585893060299</v>
      </c>
      <c r="O346" s="9">
        <f t="shared" si="126"/>
        <v>39.942406143344705</v>
      </c>
      <c r="P346" s="6">
        <f t="shared" si="127"/>
        <v>46</v>
      </c>
      <c r="Q346" s="9">
        <f>$P$291</f>
        <v>0.75843761850587799</v>
      </c>
      <c r="R346" s="9">
        <f t="shared" si="128"/>
        <v>38.623435722411834</v>
      </c>
      <c r="S346" s="6">
        <f t="shared" si="129"/>
        <v>46</v>
      </c>
      <c r="T346" s="9">
        <f t="shared" si="216"/>
        <v>0.91012514220705354</v>
      </c>
      <c r="U346" s="9">
        <f t="shared" si="130"/>
        <v>40.671217292377676</v>
      </c>
      <c r="V346" s="6">
        <f t="shared" si="131"/>
        <v>46</v>
      </c>
      <c r="W346" s="9">
        <f t="shared" ref="W346:W348" si="219">$P$293</f>
        <v>0.94804702313234746</v>
      </c>
      <c r="X346" s="9">
        <f t="shared" si="132"/>
        <v>47.155858930602946</v>
      </c>
      <c r="Y346" s="6">
        <f t="shared" si="133"/>
        <v>46</v>
      </c>
      <c r="Z346" s="9">
        <f t="shared" ref="Z346:Z396" si="220">$P$293</f>
        <v>0.94804702313234746</v>
      </c>
      <c r="AA346" s="9">
        <f t="shared" si="134"/>
        <v>47.155858930602939</v>
      </c>
      <c r="AB346" s="6">
        <f t="shared" si="135"/>
        <v>46</v>
      </c>
      <c r="AC346" s="9">
        <f t="shared" si="159"/>
        <v>1.0618126659082292</v>
      </c>
      <c r="AD346" s="9">
        <f t="shared" si="137"/>
        <v>47.042093287827065</v>
      </c>
      <c r="AE346" s="6">
        <f t="shared" si="138"/>
        <v>46</v>
      </c>
      <c r="AF346" s="9">
        <f t="shared" ref="AF346" si="221">$N$293</f>
        <v>0.82954114524080402</v>
      </c>
      <c r="AG346" s="9">
        <f t="shared" si="140"/>
        <v>47.160599165718608</v>
      </c>
    </row>
    <row r="347" spans="13:33" x14ac:dyDescent="0.2">
      <c r="M347" s="9">
        <f t="shared" si="124"/>
        <v>47</v>
      </c>
      <c r="N347" s="9">
        <f t="shared" si="199"/>
        <v>0.62215585893060299</v>
      </c>
      <c r="O347" s="9">
        <f t="shared" si="126"/>
        <v>40.564562002275309</v>
      </c>
      <c r="P347" s="6">
        <f t="shared" si="127"/>
        <v>47</v>
      </c>
      <c r="Q347" s="9">
        <f t="shared" ref="Q347:Q360" si="222">$P$291</f>
        <v>0.75843761850587799</v>
      </c>
      <c r="R347" s="9">
        <f t="shared" si="128"/>
        <v>39.381873340917714</v>
      </c>
      <c r="S347" s="6">
        <f t="shared" si="129"/>
        <v>47</v>
      </c>
      <c r="T347" s="9">
        <f t="shared" si="216"/>
        <v>0.91012514220705354</v>
      </c>
      <c r="U347" s="9">
        <f t="shared" si="130"/>
        <v>41.581342434584727</v>
      </c>
      <c r="V347" s="6">
        <f t="shared" si="131"/>
        <v>47</v>
      </c>
      <c r="W347" s="9">
        <f t="shared" si="219"/>
        <v>0.94804702313234746</v>
      </c>
      <c r="X347" s="9">
        <f t="shared" si="132"/>
        <v>48.103905953735293</v>
      </c>
      <c r="Y347" s="6">
        <f t="shared" si="133"/>
        <v>47</v>
      </c>
      <c r="Z347" s="9">
        <f t="shared" si="220"/>
        <v>0.94804702313234746</v>
      </c>
      <c r="AA347" s="9">
        <f t="shared" si="134"/>
        <v>48.103905953735286</v>
      </c>
      <c r="AB347" s="6">
        <f t="shared" si="135"/>
        <v>47</v>
      </c>
      <c r="AC347" s="9">
        <f t="shared" si="164"/>
        <v>0.94804702313234746</v>
      </c>
      <c r="AD347" s="9">
        <f t="shared" si="137"/>
        <v>48.103905953735293</v>
      </c>
      <c r="AE347" s="6">
        <f t="shared" si="138"/>
        <v>47</v>
      </c>
      <c r="AF347" s="9">
        <f t="shared" si="149"/>
        <v>1.0618126659082292</v>
      </c>
      <c r="AG347" s="9">
        <f t="shared" si="140"/>
        <v>47.990140310959411</v>
      </c>
    </row>
    <row r="348" spans="13:33" x14ac:dyDescent="0.2">
      <c r="M348" s="9">
        <f t="shared" si="124"/>
        <v>48</v>
      </c>
      <c r="N348" s="9">
        <f t="shared" si="199"/>
        <v>0.62215585893060299</v>
      </c>
      <c r="O348" s="9">
        <f t="shared" si="126"/>
        <v>41.186717861205913</v>
      </c>
      <c r="P348" s="6">
        <f t="shared" si="127"/>
        <v>48</v>
      </c>
      <c r="Q348" s="9">
        <f t="shared" si="222"/>
        <v>0.75843761850587799</v>
      </c>
      <c r="R348" s="9">
        <f t="shared" si="128"/>
        <v>40.140310959423594</v>
      </c>
      <c r="S348" s="6">
        <f t="shared" si="129"/>
        <v>48</v>
      </c>
      <c r="T348" s="9">
        <f t="shared" si="216"/>
        <v>0.91012514220705354</v>
      </c>
      <c r="U348" s="9">
        <f t="shared" si="130"/>
        <v>42.491467576791777</v>
      </c>
      <c r="V348" s="6">
        <f t="shared" si="131"/>
        <v>48</v>
      </c>
      <c r="W348" s="9">
        <f t="shared" si="219"/>
        <v>0.94804702313234746</v>
      </c>
      <c r="X348" s="9">
        <f t="shared" si="132"/>
        <v>49.051952976867639</v>
      </c>
      <c r="Y348" s="6">
        <f t="shared" si="133"/>
        <v>48</v>
      </c>
      <c r="Z348" s="9">
        <f t="shared" si="220"/>
        <v>0.94804702313234746</v>
      </c>
      <c r="AA348" s="9">
        <f t="shared" si="134"/>
        <v>49.051952976867632</v>
      </c>
      <c r="AB348" s="6">
        <f t="shared" si="135"/>
        <v>48</v>
      </c>
      <c r="AC348" s="9">
        <f t="shared" si="164"/>
        <v>0.94804702313234746</v>
      </c>
      <c r="AD348" s="9">
        <f t="shared" si="137"/>
        <v>49.051952976867639</v>
      </c>
      <c r="AE348" s="6">
        <f t="shared" si="138"/>
        <v>48</v>
      </c>
      <c r="AF348" s="9">
        <f t="shared" ref="AF348" si="223">$P$293</f>
        <v>0.94804702313234746</v>
      </c>
      <c r="AG348" s="9">
        <f t="shared" si="140"/>
        <v>49.051952976867639</v>
      </c>
    </row>
    <row r="349" spans="13:33" x14ac:dyDescent="0.2">
      <c r="M349" s="9">
        <f t="shared" si="124"/>
        <v>49</v>
      </c>
      <c r="N349" s="9">
        <f t="shared" si="199"/>
        <v>0.62215585893060299</v>
      </c>
      <c r="O349" s="9">
        <f t="shared" si="126"/>
        <v>41.808873720136518</v>
      </c>
      <c r="P349" s="6">
        <f t="shared" si="127"/>
        <v>49</v>
      </c>
      <c r="Q349" s="9">
        <f t="shared" si="222"/>
        <v>0.75843761850587799</v>
      </c>
      <c r="R349" s="9">
        <f t="shared" si="128"/>
        <v>40.898748577929474</v>
      </c>
      <c r="S349" s="6">
        <f t="shared" si="129"/>
        <v>49</v>
      </c>
      <c r="T349" s="9">
        <f t="shared" si="216"/>
        <v>0.91012514220705354</v>
      </c>
      <c r="U349" s="9">
        <f t="shared" si="130"/>
        <v>43.401592718998828</v>
      </c>
      <c r="V349" s="6">
        <f t="shared" si="131"/>
        <v>49</v>
      </c>
      <c r="W349" s="9">
        <f>$M$293</f>
        <v>1.3272658323852864</v>
      </c>
      <c r="X349" s="9">
        <f t="shared" si="132"/>
        <v>49.999999999999986</v>
      </c>
      <c r="Y349" s="6">
        <f t="shared" si="133"/>
        <v>49</v>
      </c>
      <c r="Z349" s="9">
        <f t="shared" ref="Z349" si="224">$M$293</f>
        <v>1.3272658323852864</v>
      </c>
      <c r="AA349" s="9">
        <f t="shared" si="134"/>
        <v>49.999999999999979</v>
      </c>
      <c r="AB349" s="6">
        <f t="shared" si="135"/>
        <v>49</v>
      </c>
      <c r="AC349" s="9">
        <f t="shared" ref="AC349" si="225">$M$293</f>
        <v>1.3272658323852864</v>
      </c>
      <c r="AD349" s="9">
        <f t="shared" si="137"/>
        <v>49.999999999999986</v>
      </c>
      <c r="AE349" s="6">
        <f t="shared" si="138"/>
        <v>49</v>
      </c>
      <c r="AF349" s="9">
        <f t="shared" ref="AF349" si="226">$M$293</f>
        <v>1.3272658323852864</v>
      </c>
      <c r="AG349" s="9">
        <f t="shared" si="140"/>
        <v>49.999999999999986</v>
      </c>
    </row>
    <row r="350" spans="13:33" x14ac:dyDescent="0.2">
      <c r="M350" s="9">
        <f t="shared" si="124"/>
        <v>50</v>
      </c>
      <c r="N350" s="9">
        <f t="shared" si="199"/>
        <v>0.62215585893060299</v>
      </c>
      <c r="O350" s="9">
        <f t="shared" si="126"/>
        <v>42.431029579067122</v>
      </c>
      <c r="P350" s="6">
        <f t="shared" si="127"/>
        <v>50</v>
      </c>
      <c r="Q350" s="9">
        <f t="shared" si="222"/>
        <v>0.75843761850587799</v>
      </c>
      <c r="R350" s="9">
        <f t="shared" si="128"/>
        <v>41.657186196435354</v>
      </c>
      <c r="S350" s="6">
        <f t="shared" si="129"/>
        <v>50</v>
      </c>
      <c r="T350" s="9">
        <f>$P$292</f>
        <v>0.81261173411344056</v>
      </c>
      <c r="U350" s="9">
        <f t="shared" si="130"/>
        <v>44.311717861205878</v>
      </c>
      <c r="V350" s="6">
        <f t="shared" si="131"/>
        <v>50</v>
      </c>
      <c r="W350" s="9">
        <f t="shared" ref="W350:W352" si="227">$M$293</f>
        <v>1.3272658323852864</v>
      </c>
      <c r="X350" s="9">
        <f t="shared" si="132"/>
        <v>51.327265832385272</v>
      </c>
      <c r="Y350" s="6">
        <f t="shared" si="133"/>
        <v>50</v>
      </c>
      <c r="Z350" s="9">
        <f t="shared" si="205"/>
        <v>1.3272658323852864</v>
      </c>
      <c r="AA350" s="9">
        <f t="shared" si="134"/>
        <v>51.327265832385265</v>
      </c>
      <c r="AB350" s="6">
        <f t="shared" si="135"/>
        <v>50</v>
      </c>
      <c r="AC350" s="9">
        <f t="shared" si="152"/>
        <v>1.3272658323852864</v>
      </c>
      <c r="AD350" s="9">
        <f t="shared" si="137"/>
        <v>51.327265832385272</v>
      </c>
      <c r="AE350" s="6">
        <f t="shared" si="138"/>
        <v>50</v>
      </c>
      <c r="AF350" s="9">
        <f t="shared" ref="AF350" si="228">$N$293</f>
        <v>0.82954114524080402</v>
      </c>
      <c r="AG350" s="9">
        <f t="shared" si="140"/>
        <v>51.327265832385272</v>
      </c>
    </row>
    <row r="351" spans="13:33" x14ac:dyDescent="0.2">
      <c r="M351" s="9">
        <f t="shared" si="124"/>
        <v>51</v>
      </c>
      <c r="N351" s="9">
        <f t="shared" si="199"/>
        <v>0.62215585893060299</v>
      </c>
      <c r="O351" s="9">
        <f t="shared" si="126"/>
        <v>43.053185437997726</v>
      </c>
      <c r="P351" s="6">
        <f t="shared" si="127"/>
        <v>51</v>
      </c>
      <c r="Q351" s="9">
        <f t="shared" si="222"/>
        <v>0.75843761850587799</v>
      </c>
      <c r="R351" s="9">
        <f t="shared" si="128"/>
        <v>42.415623814941235</v>
      </c>
      <c r="S351" s="6">
        <f t="shared" si="129"/>
        <v>51</v>
      </c>
      <c r="T351" s="9">
        <f t="shared" ref="T351:T356" si="229">$P$292</f>
        <v>0.81261173411344056</v>
      </c>
      <c r="U351" s="9">
        <f t="shared" si="130"/>
        <v>45.124329595319317</v>
      </c>
      <c r="V351" s="6">
        <f t="shared" si="131"/>
        <v>51</v>
      </c>
      <c r="W351" s="9">
        <f t="shared" si="227"/>
        <v>1.3272658323852864</v>
      </c>
      <c r="X351" s="9">
        <f t="shared" si="132"/>
        <v>52.654531664770559</v>
      </c>
      <c r="Y351" s="6">
        <f t="shared" si="133"/>
        <v>51</v>
      </c>
      <c r="Z351" s="9">
        <f t="shared" si="205"/>
        <v>1.3272658323852864</v>
      </c>
      <c r="AA351" s="9">
        <f t="shared" si="134"/>
        <v>52.654531664770552</v>
      </c>
      <c r="AB351" s="6">
        <f t="shared" si="135"/>
        <v>51</v>
      </c>
      <c r="AC351" s="9">
        <f t="shared" si="157"/>
        <v>0.82954114524080402</v>
      </c>
      <c r="AD351" s="9">
        <f t="shared" si="137"/>
        <v>52.654531664770559</v>
      </c>
      <c r="AE351" s="6">
        <f t="shared" si="138"/>
        <v>51</v>
      </c>
      <c r="AF351" s="9">
        <f t="shared" si="149"/>
        <v>1.0618126659082292</v>
      </c>
      <c r="AG351" s="9">
        <f t="shared" si="140"/>
        <v>52.156806977626076</v>
      </c>
    </row>
    <row r="352" spans="13:33" x14ac:dyDescent="0.2">
      <c r="M352" s="9">
        <f t="shared" si="124"/>
        <v>52</v>
      </c>
      <c r="N352" s="9">
        <f t="shared" si="199"/>
        <v>0.62215585893060299</v>
      </c>
      <c r="O352" s="9">
        <f t="shared" si="126"/>
        <v>43.67534129692833</v>
      </c>
      <c r="P352" s="6">
        <f t="shared" si="127"/>
        <v>52</v>
      </c>
      <c r="Q352" s="9">
        <f t="shared" si="222"/>
        <v>0.75843761850587799</v>
      </c>
      <c r="R352" s="9">
        <f t="shared" si="128"/>
        <v>43.174061433447115</v>
      </c>
      <c r="S352" s="6">
        <f t="shared" si="129"/>
        <v>52</v>
      </c>
      <c r="T352" s="9">
        <f t="shared" si="229"/>
        <v>0.81261173411344056</v>
      </c>
      <c r="U352" s="9">
        <f t="shared" si="130"/>
        <v>45.936941329432756</v>
      </c>
      <c r="V352" s="6">
        <f t="shared" si="131"/>
        <v>52</v>
      </c>
      <c r="W352" s="9">
        <f t="shared" si="227"/>
        <v>1.3272658323852864</v>
      </c>
      <c r="X352" s="9">
        <f t="shared" si="132"/>
        <v>53.981797497155846</v>
      </c>
      <c r="Y352" s="6">
        <f t="shared" si="133"/>
        <v>52</v>
      </c>
      <c r="Z352" s="9">
        <f t="shared" si="209"/>
        <v>0.82954114524080402</v>
      </c>
      <c r="AA352" s="9">
        <f t="shared" si="134"/>
        <v>53.981797497155839</v>
      </c>
      <c r="AB352" s="6">
        <f t="shared" si="135"/>
        <v>52</v>
      </c>
      <c r="AC352" s="9">
        <f t="shared" si="157"/>
        <v>0.82954114524080402</v>
      </c>
      <c r="AD352" s="9">
        <f t="shared" si="137"/>
        <v>53.484072810011362</v>
      </c>
      <c r="AE352" s="6">
        <f t="shared" si="138"/>
        <v>52</v>
      </c>
      <c r="AF352" s="9">
        <f t="shared" ref="AF352" si="230">$P$293</f>
        <v>0.94804702313234746</v>
      </c>
      <c r="AG352" s="9">
        <f t="shared" si="140"/>
        <v>53.218619643534304</v>
      </c>
    </row>
    <row r="353" spans="13:33" x14ac:dyDescent="0.2">
      <c r="M353" s="9">
        <f t="shared" si="124"/>
        <v>53</v>
      </c>
      <c r="N353" s="9">
        <f t="shared" si="199"/>
        <v>0.62215585893060299</v>
      </c>
      <c r="O353" s="9">
        <f t="shared" si="126"/>
        <v>44.297497155858935</v>
      </c>
      <c r="P353" s="6">
        <f t="shared" si="127"/>
        <v>53</v>
      </c>
      <c r="Q353" s="9">
        <f t="shared" si="222"/>
        <v>0.75843761850587799</v>
      </c>
      <c r="R353" s="9">
        <f t="shared" si="128"/>
        <v>43.932499051952995</v>
      </c>
      <c r="S353" s="6">
        <f t="shared" si="129"/>
        <v>53</v>
      </c>
      <c r="T353" s="9">
        <f t="shared" si="229"/>
        <v>0.81261173411344056</v>
      </c>
      <c r="U353" s="9">
        <f t="shared" si="130"/>
        <v>46.749553063546195</v>
      </c>
      <c r="V353" s="6">
        <f t="shared" si="131"/>
        <v>53</v>
      </c>
      <c r="W353" s="9">
        <f>$N$293</f>
        <v>0.82954114524080402</v>
      </c>
      <c r="X353" s="9">
        <f t="shared" si="132"/>
        <v>55.309063329541132</v>
      </c>
      <c r="Y353" s="6">
        <f t="shared" si="133"/>
        <v>53</v>
      </c>
      <c r="Z353" s="9">
        <f t="shared" si="209"/>
        <v>0.82954114524080402</v>
      </c>
      <c r="AA353" s="9">
        <f t="shared" si="134"/>
        <v>54.811338642396642</v>
      </c>
      <c r="AB353" s="6">
        <f t="shared" si="135"/>
        <v>53</v>
      </c>
      <c r="AC353" s="9">
        <f t="shared" si="159"/>
        <v>1.0618126659082292</v>
      </c>
      <c r="AD353" s="9">
        <f t="shared" si="137"/>
        <v>54.313613955252166</v>
      </c>
      <c r="AE353" s="6">
        <f t="shared" si="138"/>
        <v>53</v>
      </c>
      <c r="AF353" s="9">
        <f t="shared" ref="AF353" si="231">$M$293</f>
        <v>1.3272658323852864</v>
      </c>
      <c r="AG353" s="9">
        <f t="shared" si="140"/>
        <v>54.16666666666665</v>
      </c>
    </row>
    <row r="354" spans="13:33" x14ac:dyDescent="0.2">
      <c r="M354" s="9">
        <f t="shared" si="124"/>
        <v>54</v>
      </c>
      <c r="N354" s="9">
        <f t="shared" si="199"/>
        <v>0.62215585893060299</v>
      </c>
      <c r="O354" s="9">
        <f t="shared" si="126"/>
        <v>44.919653014789539</v>
      </c>
      <c r="P354" s="6">
        <f t="shared" si="127"/>
        <v>54</v>
      </c>
      <c r="Q354" s="9">
        <f t="shared" si="222"/>
        <v>0.75843761850587799</v>
      </c>
      <c r="R354" s="9">
        <f t="shared" si="128"/>
        <v>44.690936670458875</v>
      </c>
      <c r="S354" s="6">
        <f t="shared" si="129"/>
        <v>54</v>
      </c>
      <c r="T354" s="9">
        <f t="shared" si="229"/>
        <v>0.81261173411344056</v>
      </c>
      <c r="U354" s="9">
        <f t="shared" si="130"/>
        <v>47.562164797659634</v>
      </c>
      <c r="V354" s="6">
        <f t="shared" si="131"/>
        <v>54</v>
      </c>
      <c r="W354" s="9">
        <f t="shared" ref="W354:W356" si="232">$N$293</f>
        <v>0.82954114524080402</v>
      </c>
      <c r="X354" s="9">
        <f t="shared" si="132"/>
        <v>56.138604474781935</v>
      </c>
      <c r="Y354" s="6">
        <f t="shared" si="133"/>
        <v>54</v>
      </c>
      <c r="Z354" s="9">
        <f t="shared" si="209"/>
        <v>0.82954114524080402</v>
      </c>
      <c r="AA354" s="9">
        <f t="shared" si="134"/>
        <v>55.640879787637445</v>
      </c>
      <c r="AB354" s="6">
        <f t="shared" si="135"/>
        <v>54</v>
      </c>
      <c r="AC354" s="9">
        <f t="shared" si="159"/>
        <v>1.0618126659082292</v>
      </c>
      <c r="AD354" s="9">
        <f t="shared" si="137"/>
        <v>55.375426621160393</v>
      </c>
      <c r="AE354" s="6">
        <f t="shared" si="138"/>
        <v>54</v>
      </c>
      <c r="AF354" s="9">
        <f t="shared" ref="AF354" si="233">$N$293</f>
        <v>0.82954114524080402</v>
      </c>
      <c r="AG354" s="9">
        <f t="shared" si="140"/>
        <v>55.493932499051937</v>
      </c>
    </row>
    <row r="355" spans="13:33" x14ac:dyDescent="0.2">
      <c r="M355" s="9">
        <f t="shared" si="124"/>
        <v>55</v>
      </c>
      <c r="N355" s="9">
        <f t="shared" si="199"/>
        <v>0.62215585893060299</v>
      </c>
      <c r="O355" s="9">
        <f t="shared" si="126"/>
        <v>45.541808873720143</v>
      </c>
      <c r="P355" s="6">
        <f t="shared" si="127"/>
        <v>55</v>
      </c>
      <c r="Q355" s="9">
        <f t="shared" si="222"/>
        <v>0.75843761850587799</v>
      </c>
      <c r="R355" s="9">
        <f t="shared" si="128"/>
        <v>45.449374288964755</v>
      </c>
      <c r="S355" s="6">
        <f t="shared" si="129"/>
        <v>55</v>
      </c>
      <c r="T355" s="9">
        <f t="shared" si="229"/>
        <v>0.81261173411344056</v>
      </c>
      <c r="U355" s="9">
        <f t="shared" si="130"/>
        <v>48.374776531773072</v>
      </c>
      <c r="V355" s="6">
        <f t="shared" si="131"/>
        <v>55</v>
      </c>
      <c r="W355" s="9">
        <f t="shared" si="232"/>
        <v>0.82954114524080402</v>
      </c>
      <c r="X355" s="9">
        <f t="shared" si="132"/>
        <v>56.968145620022739</v>
      </c>
      <c r="Y355" s="6">
        <f t="shared" si="133"/>
        <v>55</v>
      </c>
      <c r="Z355" s="9">
        <f t="shared" si="215"/>
        <v>1.0618126659082292</v>
      </c>
      <c r="AA355" s="9">
        <f t="shared" si="134"/>
        <v>56.470420932878248</v>
      </c>
      <c r="AB355" s="6">
        <f t="shared" si="135"/>
        <v>55</v>
      </c>
      <c r="AC355" s="9">
        <f t="shared" si="164"/>
        <v>0.94804702313234746</v>
      </c>
      <c r="AD355" s="9">
        <f t="shared" si="137"/>
        <v>56.437239287068621</v>
      </c>
      <c r="AE355" s="6">
        <f t="shared" si="138"/>
        <v>55</v>
      </c>
      <c r="AF355" s="9">
        <f t="shared" si="149"/>
        <v>1.0618126659082292</v>
      </c>
      <c r="AG355" s="9">
        <f t="shared" si="140"/>
        <v>56.32347364429274</v>
      </c>
    </row>
    <row r="356" spans="13:33" x14ac:dyDescent="0.2">
      <c r="M356" s="9">
        <f t="shared" si="124"/>
        <v>56</v>
      </c>
      <c r="N356" s="9">
        <f t="shared" si="199"/>
        <v>0.62215585893060299</v>
      </c>
      <c r="O356" s="9">
        <f t="shared" si="126"/>
        <v>46.163964732650747</v>
      </c>
      <c r="P356" s="6">
        <f t="shared" si="127"/>
        <v>56</v>
      </c>
      <c r="Q356" s="9">
        <f t="shared" si="222"/>
        <v>0.75843761850587799</v>
      </c>
      <c r="R356" s="9">
        <f t="shared" si="128"/>
        <v>46.207811907470635</v>
      </c>
      <c r="S356" s="6">
        <f t="shared" si="129"/>
        <v>56</v>
      </c>
      <c r="T356" s="9">
        <f t="shared" si="229"/>
        <v>0.81261173411344056</v>
      </c>
      <c r="U356" s="9">
        <f t="shared" si="130"/>
        <v>49.187388265886511</v>
      </c>
      <c r="V356" s="6">
        <f t="shared" si="131"/>
        <v>56</v>
      </c>
      <c r="W356" s="9">
        <f t="shared" si="232"/>
        <v>0.82954114524080402</v>
      </c>
      <c r="X356" s="9">
        <f t="shared" si="132"/>
        <v>57.797686765263542</v>
      </c>
      <c r="Y356" s="6">
        <f t="shared" si="133"/>
        <v>56</v>
      </c>
      <c r="Z356" s="9">
        <f t="shared" si="215"/>
        <v>1.0618126659082292</v>
      </c>
      <c r="AA356" s="9">
        <f t="shared" si="134"/>
        <v>57.532233598786476</v>
      </c>
      <c r="AB356" s="6">
        <f t="shared" si="135"/>
        <v>56</v>
      </c>
      <c r="AC356" s="9">
        <f t="shared" si="164"/>
        <v>0.94804702313234746</v>
      </c>
      <c r="AD356" s="9">
        <f t="shared" si="137"/>
        <v>57.385286310200968</v>
      </c>
      <c r="AE356" s="6">
        <f t="shared" si="138"/>
        <v>56</v>
      </c>
      <c r="AF356" s="9">
        <f t="shared" ref="AF356" si="234">$P$293</f>
        <v>0.94804702313234746</v>
      </c>
      <c r="AG356" s="9">
        <f t="shared" si="140"/>
        <v>57.385286310200968</v>
      </c>
    </row>
    <row r="357" spans="13:33" x14ac:dyDescent="0.2">
      <c r="M357" s="9">
        <f t="shared" si="124"/>
        <v>57</v>
      </c>
      <c r="N357" s="9">
        <f t="shared" si="199"/>
        <v>0.62215585893060299</v>
      </c>
      <c r="O357" s="9">
        <f t="shared" si="126"/>
        <v>46.786120591581351</v>
      </c>
      <c r="P357" s="6">
        <f t="shared" si="127"/>
        <v>57</v>
      </c>
      <c r="Q357" s="9">
        <f t="shared" si="222"/>
        <v>0.75843761850587799</v>
      </c>
      <c r="R357" s="9">
        <f t="shared" si="128"/>
        <v>46.966249525976515</v>
      </c>
      <c r="S357" s="6">
        <f t="shared" si="129"/>
        <v>57</v>
      </c>
      <c r="T357" s="9">
        <f>$M$292</f>
        <v>1.1376564277588168</v>
      </c>
      <c r="U357" s="9">
        <f t="shared" si="130"/>
        <v>49.99999999999995</v>
      </c>
      <c r="V357" s="6">
        <f t="shared" si="131"/>
        <v>57</v>
      </c>
      <c r="W357" s="9">
        <f>$O$293</f>
        <v>1.0618126659082292</v>
      </c>
      <c r="X357" s="9">
        <f t="shared" si="132"/>
        <v>58.627227910504345</v>
      </c>
      <c r="Y357" s="6">
        <f t="shared" si="133"/>
        <v>57</v>
      </c>
      <c r="Z357" s="9">
        <f t="shared" si="215"/>
        <v>1.0618126659082292</v>
      </c>
      <c r="AA357" s="9">
        <f t="shared" si="134"/>
        <v>58.594046264694704</v>
      </c>
      <c r="AB357" s="6">
        <f t="shared" si="135"/>
        <v>57</v>
      </c>
      <c r="AC357" s="9">
        <f t="shared" ref="AC357" si="235">$M$293</f>
        <v>1.3272658323852864</v>
      </c>
      <c r="AD357" s="9">
        <f t="shared" si="137"/>
        <v>58.333333333333314</v>
      </c>
      <c r="AE357" s="6">
        <f t="shared" si="138"/>
        <v>57</v>
      </c>
      <c r="AF357" s="9">
        <f t="shared" ref="AF357" si="236">$M$293</f>
        <v>1.3272658323852864</v>
      </c>
      <c r="AG357" s="9">
        <f t="shared" si="140"/>
        <v>58.333333333333314</v>
      </c>
    </row>
    <row r="358" spans="13:33" x14ac:dyDescent="0.2">
      <c r="M358" s="9">
        <f t="shared" si="124"/>
        <v>58</v>
      </c>
      <c r="N358" s="9">
        <f t="shared" si="199"/>
        <v>0.62215585893060299</v>
      </c>
      <c r="O358" s="9">
        <f t="shared" si="126"/>
        <v>47.408276450511956</v>
      </c>
      <c r="P358" s="6">
        <f t="shared" si="127"/>
        <v>58</v>
      </c>
      <c r="Q358" s="9">
        <f t="shared" si="222"/>
        <v>0.75843761850587799</v>
      </c>
      <c r="R358" s="9">
        <f t="shared" si="128"/>
        <v>47.724687144482395</v>
      </c>
      <c r="S358" s="6">
        <f t="shared" si="129"/>
        <v>58</v>
      </c>
      <c r="T358" s="9">
        <f t="shared" ref="T358:T363" si="237">$M$292</f>
        <v>1.1376564277588168</v>
      </c>
      <c r="U358" s="9">
        <f t="shared" si="130"/>
        <v>51.13765642775877</v>
      </c>
      <c r="V358" s="6">
        <f t="shared" si="131"/>
        <v>58</v>
      </c>
      <c r="W358" s="9">
        <f t="shared" ref="W358:W360" si="238">$O$293</f>
        <v>1.0618126659082292</v>
      </c>
      <c r="X358" s="9">
        <f t="shared" si="132"/>
        <v>59.689040576412573</v>
      </c>
      <c r="Y358" s="6">
        <f t="shared" si="133"/>
        <v>58</v>
      </c>
      <c r="Z358" s="9">
        <f t="shared" si="220"/>
        <v>0.94804702313234746</v>
      </c>
      <c r="AA358" s="9">
        <f t="shared" si="134"/>
        <v>59.655858930602932</v>
      </c>
      <c r="AB358" s="6">
        <f t="shared" si="135"/>
        <v>58</v>
      </c>
      <c r="AC358" s="9">
        <f t="shared" si="152"/>
        <v>1.3272658323852864</v>
      </c>
      <c r="AD358" s="9">
        <f t="shared" si="137"/>
        <v>59.660599165718601</v>
      </c>
      <c r="AE358" s="6">
        <f t="shared" si="138"/>
        <v>58</v>
      </c>
      <c r="AF358" s="9">
        <f t="shared" ref="AF358" si="239">$N$293</f>
        <v>0.82954114524080402</v>
      </c>
      <c r="AG358" s="9">
        <f t="shared" si="140"/>
        <v>59.660599165718601</v>
      </c>
    </row>
    <row r="359" spans="13:33" x14ac:dyDescent="0.2">
      <c r="M359" s="9">
        <f t="shared" si="124"/>
        <v>59</v>
      </c>
      <c r="N359" s="9">
        <f t="shared" si="199"/>
        <v>0.62215585893060299</v>
      </c>
      <c r="O359" s="9">
        <f t="shared" si="126"/>
        <v>48.03043230944256</v>
      </c>
      <c r="P359" s="6">
        <f t="shared" si="127"/>
        <v>59</v>
      </c>
      <c r="Q359" s="9">
        <f t="shared" si="222"/>
        <v>0.75843761850587799</v>
      </c>
      <c r="R359" s="9">
        <f t="shared" si="128"/>
        <v>48.483124762988275</v>
      </c>
      <c r="S359" s="6">
        <f t="shared" si="129"/>
        <v>59</v>
      </c>
      <c r="T359" s="9">
        <f t="shared" si="237"/>
        <v>1.1376564277588168</v>
      </c>
      <c r="U359" s="9">
        <f t="shared" si="130"/>
        <v>52.275312855517591</v>
      </c>
      <c r="V359" s="6">
        <f t="shared" si="131"/>
        <v>59</v>
      </c>
      <c r="W359" s="9">
        <f t="shared" si="238"/>
        <v>1.0618126659082292</v>
      </c>
      <c r="X359" s="9">
        <f t="shared" si="132"/>
        <v>60.750853242320801</v>
      </c>
      <c r="Y359" s="6">
        <f t="shared" si="133"/>
        <v>59</v>
      </c>
      <c r="Z359" s="9">
        <f t="shared" si="220"/>
        <v>0.94804702313234746</v>
      </c>
      <c r="AA359" s="9">
        <f t="shared" si="134"/>
        <v>60.603905953735278</v>
      </c>
      <c r="AB359" s="6">
        <f t="shared" si="135"/>
        <v>59</v>
      </c>
      <c r="AC359" s="9">
        <f t="shared" si="157"/>
        <v>0.82954114524080402</v>
      </c>
      <c r="AD359" s="9">
        <f t="shared" si="137"/>
        <v>60.987864998103888</v>
      </c>
      <c r="AE359" s="6">
        <f t="shared" si="138"/>
        <v>59</v>
      </c>
      <c r="AF359" s="9">
        <f t="shared" si="149"/>
        <v>1.0618126659082292</v>
      </c>
      <c r="AG359" s="9">
        <f t="shared" si="140"/>
        <v>60.490140310959404</v>
      </c>
    </row>
    <row r="360" spans="13:33" x14ac:dyDescent="0.2">
      <c r="M360" s="9">
        <f t="shared" si="124"/>
        <v>60</v>
      </c>
      <c r="N360" s="9">
        <f t="shared" si="199"/>
        <v>0.62215585893060299</v>
      </c>
      <c r="O360" s="9">
        <f t="shared" si="126"/>
        <v>48.652588168373164</v>
      </c>
      <c r="P360" s="6">
        <f t="shared" si="127"/>
        <v>60</v>
      </c>
      <c r="Q360" s="9">
        <f t="shared" si="222"/>
        <v>0.75843761850587799</v>
      </c>
      <c r="R360" s="9">
        <f t="shared" si="128"/>
        <v>49.241562381494155</v>
      </c>
      <c r="S360" s="6">
        <f t="shared" si="129"/>
        <v>60</v>
      </c>
      <c r="T360" s="9">
        <f t="shared" si="237"/>
        <v>1.1376564277588168</v>
      </c>
      <c r="U360" s="9">
        <f t="shared" si="130"/>
        <v>53.412969283276411</v>
      </c>
      <c r="V360" s="6">
        <f t="shared" si="131"/>
        <v>60</v>
      </c>
      <c r="W360" s="9">
        <f t="shared" si="238"/>
        <v>1.0618126659082292</v>
      </c>
      <c r="X360" s="9">
        <f t="shared" si="132"/>
        <v>61.812665908229029</v>
      </c>
      <c r="Y360" s="6">
        <f t="shared" si="133"/>
        <v>60</v>
      </c>
      <c r="Z360" s="9">
        <f t="shared" si="220"/>
        <v>0.94804702313234746</v>
      </c>
      <c r="AA360" s="9">
        <f t="shared" si="134"/>
        <v>61.551952976867625</v>
      </c>
      <c r="AB360" s="6">
        <f t="shared" si="135"/>
        <v>60</v>
      </c>
      <c r="AC360" s="9">
        <f t="shared" si="157"/>
        <v>0.82954114524080402</v>
      </c>
      <c r="AD360" s="9">
        <f t="shared" si="137"/>
        <v>61.817406143344691</v>
      </c>
      <c r="AE360" s="6">
        <f t="shared" si="138"/>
        <v>60</v>
      </c>
      <c r="AF360" s="9">
        <f t="shared" ref="AF360" si="240">$P$293</f>
        <v>0.94804702313234746</v>
      </c>
      <c r="AG360" s="9">
        <f t="shared" si="140"/>
        <v>61.551952976867632</v>
      </c>
    </row>
    <row r="361" spans="13:33" x14ac:dyDescent="0.2">
      <c r="M361" s="9">
        <f t="shared" si="124"/>
        <v>61</v>
      </c>
      <c r="N361" s="9">
        <f t="shared" si="199"/>
        <v>0.62215585893060299</v>
      </c>
      <c r="O361" s="9">
        <f t="shared" si="126"/>
        <v>49.274744027303768</v>
      </c>
      <c r="P361" s="6">
        <f t="shared" si="127"/>
        <v>61</v>
      </c>
      <c r="Q361" s="9">
        <f t="shared" ref="Q361:Q375" si="241">$M$291</f>
        <v>1.0618126659082292</v>
      </c>
      <c r="R361" s="9">
        <f t="shared" si="128"/>
        <v>50.000000000000036</v>
      </c>
      <c r="S361" s="6">
        <f t="shared" si="129"/>
        <v>61</v>
      </c>
      <c r="T361" s="9">
        <f t="shared" si="237"/>
        <v>1.1376564277588168</v>
      </c>
      <c r="U361" s="9">
        <f t="shared" si="130"/>
        <v>54.550625711035231</v>
      </c>
      <c r="V361" s="6">
        <f t="shared" si="131"/>
        <v>61</v>
      </c>
      <c r="W361" s="9">
        <f>$P$293</f>
        <v>0.94804702313234746</v>
      </c>
      <c r="X361" s="9">
        <f t="shared" si="132"/>
        <v>62.874478574137257</v>
      </c>
      <c r="Y361" s="6">
        <f t="shared" si="133"/>
        <v>61</v>
      </c>
      <c r="Z361" s="9">
        <f t="shared" ref="Z361" si="242">$M$293</f>
        <v>1.3272658323852864</v>
      </c>
      <c r="AA361" s="9">
        <f t="shared" si="134"/>
        <v>62.499999999999972</v>
      </c>
      <c r="AB361" s="6">
        <f t="shared" si="135"/>
        <v>61</v>
      </c>
      <c r="AC361" s="9">
        <f t="shared" si="159"/>
        <v>1.0618126659082292</v>
      </c>
      <c r="AD361" s="9">
        <f t="shared" si="137"/>
        <v>62.646947288585494</v>
      </c>
      <c r="AE361" s="6">
        <f t="shared" si="138"/>
        <v>61</v>
      </c>
      <c r="AF361" s="9">
        <f t="shared" ref="AF361" si="243">$M$293</f>
        <v>1.3272658323852864</v>
      </c>
      <c r="AG361" s="9">
        <f t="shared" si="140"/>
        <v>62.499999999999979</v>
      </c>
    </row>
    <row r="362" spans="13:33" x14ac:dyDescent="0.2">
      <c r="M362" s="9">
        <f t="shared" si="124"/>
        <v>62</v>
      </c>
      <c r="N362" s="9">
        <f t="shared" si="199"/>
        <v>0.62215585893060299</v>
      </c>
      <c r="O362" s="9">
        <f t="shared" si="126"/>
        <v>49.896899886234372</v>
      </c>
      <c r="P362" s="6">
        <f t="shared" si="127"/>
        <v>62</v>
      </c>
      <c r="Q362" s="9">
        <f t="shared" si="241"/>
        <v>1.0618126659082292</v>
      </c>
      <c r="R362" s="9">
        <f t="shared" si="128"/>
        <v>51.061812665908263</v>
      </c>
      <c r="S362" s="6">
        <f t="shared" si="129"/>
        <v>62</v>
      </c>
      <c r="T362" s="9">
        <f t="shared" si="237"/>
        <v>1.1376564277588168</v>
      </c>
      <c r="U362" s="9">
        <f t="shared" si="130"/>
        <v>55.688282138794051</v>
      </c>
      <c r="V362" s="6">
        <f t="shared" si="131"/>
        <v>62</v>
      </c>
      <c r="W362" s="9">
        <f t="shared" ref="W362:W364" si="244">$P$293</f>
        <v>0.94804702313234746</v>
      </c>
      <c r="X362" s="9">
        <f t="shared" si="132"/>
        <v>63.822525597269603</v>
      </c>
      <c r="Y362" s="6">
        <f t="shared" si="133"/>
        <v>62</v>
      </c>
      <c r="Z362" s="9">
        <f t="shared" si="205"/>
        <v>1.3272658323852864</v>
      </c>
      <c r="AA362" s="9">
        <f t="shared" si="134"/>
        <v>63.827265832385258</v>
      </c>
      <c r="AB362" s="6">
        <f t="shared" si="135"/>
        <v>62</v>
      </c>
      <c r="AC362" s="9">
        <f t="shared" si="159"/>
        <v>1.0618126659082292</v>
      </c>
      <c r="AD362" s="9">
        <f t="shared" si="137"/>
        <v>63.708759954493722</v>
      </c>
      <c r="AE362" s="6">
        <f t="shared" si="138"/>
        <v>62</v>
      </c>
      <c r="AF362" s="9">
        <f t="shared" ref="AF362" si="245">$N$293</f>
        <v>0.82954114524080402</v>
      </c>
      <c r="AG362" s="9">
        <f t="shared" si="140"/>
        <v>63.827265832385265</v>
      </c>
    </row>
    <row r="363" spans="13:33" x14ac:dyDescent="0.2">
      <c r="M363" s="9">
        <f t="shared" si="124"/>
        <v>63</v>
      </c>
      <c r="N363" s="9">
        <f t="shared" si="199"/>
        <v>0.62215585893060299</v>
      </c>
      <c r="O363" s="9">
        <f t="shared" si="126"/>
        <v>50.519055745164977</v>
      </c>
      <c r="P363" s="6">
        <f t="shared" si="127"/>
        <v>63</v>
      </c>
      <c r="Q363" s="9">
        <f t="shared" si="241"/>
        <v>1.0618126659082292</v>
      </c>
      <c r="R363" s="9">
        <f t="shared" si="128"/>
        <v>52.123625331816491</v>
      </c>
      <c r="S363" s="6">
        <f t="shared" si="129"/>
        <v>63</v>
      </c>
      <c r="T363" s="9">
        <f t="shared" si="237"/>
        <v>1.1376564277588168</v>
      </c>
      <c r="U363" s="9">
        <f t="shared" si="130"/>
        <v>56.825938566552871</v>
      </c>
      <c r="V363" s="6">
        <f t="shared" si="131"/>
        <v>63</v>
      </c>
      <c r="W363" s="9">
        <f t="shared" si="244"/>
        <v>0.94804702313234746</v>
      </c>
      <c r="X363" s="9">
        <f t="shared" si="132"/>
        <v>64.77057262040195</v>
      </c>
      <c r="Y363" s="6">
        <f t="shared" si="133"/>
        <v>63</v>
      </c>
      <c r="Z363" s="9">
        <f t="shared" si="205"/>
        <v>1.3272658323852864</v>
      </c>
      <c r="AA363" s="9">
        <f t="shared" si="134"/>
        <v>65.154531664770545</v>
      </c>
      <c r="AB363" s="6">
        <f t="shared" si="135"/>
        <v>63</v>
      </c>
      <c r="AC363" s="9">
        <f t="shared" si="164"/>
        <v>0.94804702313234746</v>
      </c>
      <c r="AD363" s="9">
        <f t="shared" si="137"/>
        <v>64.77057262040195</v>
      </c>
      <c r="AE363" s="6">
        <f t="shared" si="138"/>
        <v>63</v>
      </c>
      <c r="AF363" s="9">
        <f t="shared" si="149"/>
        <v>1.0618126659082292</v>
      </c>
      <c r="AG363" s="9">
        <f t="shared" si="140"/>
        <v>64.656806977626076</v>
      </c>
    </row>
    <row r="364" spans="13:33" x14ac:dyDescent="0.2">
      <c r="M364" s="9">
        <f t="shared" si="124"/>
        <v>64</v>
      </c>
      <c r="N364" s="9">
        <f t="shared" si="199"/>
        <v>0.62215585893060299</v>
      </c>
      <c r="O364" s="9">
        <f t="shared" si="126"/>
        <v>51.141211604095581</v>
      </c>
      <c r="P364" s="6">
        <f t="shared" si="127"/>
        <v>64</v>
      </c>
      <c r="Q364" s="9">
        <f t="shared" si="241"/>
        <v>1.0618126659082292</v>
      </c>
      <c r="R364" s="9">
        <f t="shared" si="128"/>
        <v>53.185437997724719</v>
      </c>
      <c r="S364" s="6">
        <f t="shared" si="129"/>
        <v>64</v>
      </c>
      <c r="T364" s="9">
        <f>$N$292</f>
        <v>0.71103526734926048</v>
      </c>
      <c r="U364" s="9">
        <f t="shared" si="130"/>
        <v>57.963594994311691</v>
      </c>
      <c r="V364" s="6">
        <f t="shared" si="131"/>
        <v>64</v>
      </c>
      <c r="W364" s="9">
        <f t="shared" si="244"/>
        <v>0.94804702313234746</v>
      </c>
      <c r="X364" s="9">
        <f t="shared" si="132"/>
        <v>65.718619643534296</v>
      </c>
      <c r="Y364" s="6">
        <f t="shared" si="133"/>
        <v>64</v>
      </c>
      <c r="Z364" s="9">
        <f t="shared" si="209"/>
        <v>0.82954114524080402</v>
      </c>
      <c r="AA364" s="9">
        <f t="shared" si="134"/>
        <v>66.481797497155824</v>
      </c>
      <c r="AB364" s="6">
        <f t="shared" si="135"/>
        <v>64</v>
      </c>
      <c r="AC364" s="9">
        <f t="shared" si="164"/>
        <v>0.94804702313234746</v>
      </c>
      <c r="AD364" s="9">
        <f t="shared" si="137"/>
        <v>65.718619643534296</v>
      </c>
      <c r="AE364" s="6">
        <f t="shared" si="138"/>
        <v>64</v>
      </c>
      <c r="AF364" s="9">
        <f t="shared" ref="AF364" si="246">$P$293</f>
        <v>0.94804702313234746</v>
      </c>
      <c r="AG364" s="9">
        <f t="shared" si="140"/>
        <v>65.718619643534311</v>
      </c>
    </row>
    <row r="365" spans="13:33" x14ac:dyDescent="0.2">
      <c r="M365" s="9">
        <f t="shared" si="124"/>
        <v>65</v>
      </c>
      <c r="N365" s="9">
        <f>$O$290</f>
        <v>0.79635949943117179</v>
      </c>
      <c r="O365" s="9">
        <f t="shared" si="126"/>
        <v>51.763367463026185</v>
      </c>
      <c r="P365" s="6">
        <f t="shared" si="127"/>
        <v>65</v>
      </c>
      <c r="Q365" s="9">
        <f t="shared" si="241"/>
        <v>1.0618126659082292</v>
      </c>
      <c r="R365" s="9">
        <f t="shared" si="128"/>
        <v>54.247250663632947</v>
      </c>
      <c r="S365" s="6">
        <f t="shared" si="129"/>
        <v>65</v>
      </c>
      <c r="T365" s="9">
        <f t="shared" ref="T365:T370" si="247">$N$292</f>
        <v>0.71103526734926048</v>
      </c>
      <c r="U365" s="9">
        <f t="shared" si="130"/>
        <v>58.674630261660951</v>
      </c>
      <c r="V365" s="6">
        <f t="shared" si="131"/>
        <v>65</v>
      </c>
      <c r="W365" s="9">
        <f>$M$293</f>
        <v>1.3272658323852864</v>
      </c>
      <c r="X365" s="9">
        <f t="shared" si="132"/>
        <v>66.666666666666643</v>
      </c>
      <c r="Y365" s="6">
        <f t="shared" si="133"/>
        <v>65</v>
      </c>
      <c r="Z365" s="9">
        <f t="shared" si="209"/>
        <v>0.82954114524080402</v>
      </c>
      <c r="AA365" s="9">
        <f t="shared" si="134"/>
        <v>67.311338642396635</v>
      </c>
      <c r="AB365" s="6">
        <f t="shared" si="135"/>
        <v>65</v>
      </c>
      <c r="AC365" s="9">
        <f t="shared" ref="AC365" si="248">$M$293</f>
        <v>1.3272658323852864</v>
      </c>
      <c r="AD365" s="9">
        <f t="shared" si="137"/>
        <v>66.666666666666643</v>
      </c>
      <c r="AE365" s="6">
        <f t="shared" si="138"/>
        <v>65</v>
      </c>
      <c r="AF365" s="9">
        <f t="shared" ref="AF365" si="249">$M$293</f>
        <v>1.3272658323852864</v>
      </c>
      <c r="AG365" s="9">
        <f t="shared" si="140"/>
        <v>66.666666666666657</v>
      </c>
    </row>
    <row r="366" spans="13:33" x14ac:dyDescent="0.2">
      <c r="M366" s="9">
        <f t="shared" si="124"/>
        <v>66</v>
      </c>
      <c r="N366" s="9">
        <f t="shared" ref="N366:N396" si="250">$O$290</f>
        <v>0.79635949943117179</v>
      </c>
      <c r="O366" s="9">
        <f t="shared" si="126"/>
        <v>52.559726962457354</v>
      </c>
      <c r="P366" s="6">
        <f t="shared" si="127"/>
        <v>66</v>
      </c>
      <c r="Q366" s="9">
        <f t="shared" si="241"/>
        <v>1.0618126659082292</v>
      </c>
      <c r="R366" s="9">
        <f t="shared" si="128"/>
        <v>55.309063329541175</v>
      </c>
      <c r="S366" s="6">
        <f t="shared" si="129"/>
        <v>66</v>
      </c>
      <c r="T366" s="9">
        <f t="shared" si="247"/>
        <v>0.71103526734926048</v>
      </c>
      <c r="U366" s="9">
        <f t="shared" si="130"/>
        <v>59.385665529010211</v>
      </c>
      <c r="V366" s="6">
        <f t="shared" si="131"/>
        <v>66</v>
      </c>
      <c r="W366" s="9">
        <f t="shared" ref="W366:W368" si="251">$M$293</f>
        <v>1.3272658323852864</v>
      </c>
      <c r="X366" s="9">
        <f t="shared" si="132"/>
        <v>67.993932499051922</v>
      </c>
      <c r="Y366" s="6">
        <f t="shared" si="133"/>
        <v>66</v>
      </c>
      <c r="Z366" s="9">
        <f t="shared" si="209"/>
        <v>0.82954114524080402</v>
      </c>
      <c r="AA366" s="9">
        <f t="shared" si="134"/>
        <v>68.140879787637445</v>
      </c>
      <c r="AB366" s="6">
        <f t="shared" si="135"/>
        <v>66</v>
      </c>
      <c r="AC366" s="9">
        <f t="shared" si="152"/>
        <v>1.3272658323852864</v>
      </c>
      <c r="AD366" s="9">
        <f t="shared" si="137"/>
        <v>67.993932499051922</v>
      </c>
      <c r="AE366" s="6">
        <f t="shared" si="138"/>
        <v>66</v>
      </c>
      <c r="AF366" s="9">
        <f t="shared" ref="AF366" si="252">$N$293</f>
        <v>0.82954114524080402</v>
      </c>
      <c r="AG366" s="9">
        <f t="shared" si="140"/>
        <v>67.993932499051937</v>
      </c>
    </row>
    <row r="367" spans="13:33" x14ac:dyDescent="0.2">
      <c r="M367" s="9">
        <f t="shared" ref="M367:M428" si="253">1+M366</f>
        <v>67</v>
      </c>
      <c r="N367" s="9">
        <f t="shared" si="250"/>
        <v>0.79635949943117179</v>
      </c>
      <c r="O367" s="9">
        <f t="shared" ref="O367:O429" si="254">O366+N366</f>
        <v>53.356086461888523</v>
      </c>
      <c r="P367" s="6">
        <f t="shared" ref="P367:P420" si="255">1+P366</f>
        <v>67</v>
      </c>
      <c r="Q367" s="9">
        <f t="shared" si="241"/>
        <v>1.0618126659082292</v>
      </c>
      <c r="R367" s="9">
        <f t="shared" ref="R367:R421" si="256">R366+Q366</f>
        <v>56.370875995449403</v>
      </c>
      <c r="S367" s="6">
        <f t="shared" ref="S367:S412" si="257">1+S366</f>
        <v>67</v>
      </c>
      <c r="T367" s="9">
        <f t="shared" si="247"/>
        <v>0.71103526734926048</v>
      </c>
      <c r="U367" s="9">
        <f t="shared" ref="U367:U413" si="258">U366+T366</f>
        <v>60.096700796359471</v>
      </c>
      <c r="V367" s="6">
        <f t="shared" ref="V367:V396" si="259">1+V366</f>
        <v>67</v>
      </c>
      <c r="W367" s="9">
        <f t="shared" si="251"/>
        <v>1.3272658323852864</v>
      </c>
      <c r="X367" s="9">
        <f t="shared" ref="X367:X397" si="260">X366+W366</f>
        <v>69.321198331437202</v>
      </c>
      <c r="Y367" s="6">
        <f t="shared" ref="Y367:Y396" si="261">1+Y366</f>
        <v>67</v>
      </c>
      <c r="Z367" s="9">
        <f t="shared" si="215"/>
        <v>1.0618126659082292</v>
      </c>
      <c r="AA367" s="9">
        <f t="shared" ref="AA367:AA397" si="262">AA366+Z366</f>
        <v>68.970420932878255</v>
      </c>
      <c r="AB367" s="6">
        <f t="shared" ref="AB367:AB396" si="263">1+AB366</f>
        <v>67</v>
      </c>
      <c r="AC367" s="9">
        <f t="shared" si="157"/>
        <v>0.82954114524080402</v>
      </c>
      <c r="AD367" s="9">
        <f t="shared" ref="AD367:AD397" si="264">AD366+AC366</f>
        <v>69.321198331437202</v>
      </c>
      <c r="AE367" s="6">
        <f t="shared" ref="AE367:AE396" si="265">1+AE366</f>
        <v>67</v>
      </c>
      <c r="AF367" s="9">
        <f t="shared" si="149"/>
        <v>1.0618126659082292</v>
      </c>
      <c r="AG367" s="9">
        <f t="shared" ref="AG367:AG397" si="266">AG366+AF366</f>
        <v>68.823473644292747</v>
      </c>
    </row>
    <row r="368" spans="13:33" x14ac:dyDescent="0.2">
      <c r="M368" s="9">
        <f t="shared" si="253"/>
        <v>68</v>
      </c>
      <c r="N368" s="9">
        <f t="shared" si="250"/>
        <v>0.79635949943117179</v>
      </c>
      <c r="O368" s="9">
        <f t="shared" si="254"/>
        <v>54.152445961319692</v>
      </c>
      <c r="P368" s="6">
        <f t="shared" si="255"/>
        <v>68</v>
      </c>
      <c r="Q368" s="9">
        <f t="shared" si="241"/>
        <v>1.0618126659082292</v>
      </c>
      <c r="R368" s="9">
        <f t="shared" si="256"/>
        <v>57.432688661357631</v>
      </c>
      <c r="S368" s="6">
        <f t="shared" si="257"/>
        <v>68</v>
      </c>
      <c r="T368" s="9">
        <f t="shared" si="247"/>
        <v>0.71103526734926048</v>
      </c>
      <c r="U368" s="9">
        <f t="shared" si="258"/>
        <v>60.807736063708731</v>
      </c>
      <c r="V368" s="6">
        <f t="shared" si="259"/>
        <v>68</v>
      </c>
      <c r="W368" s="9">
        <f t="shared" si="251"/>
        <v>1.3272658323852864</v>
      </c>
      <c r="X368" s="9">
        <f t="shared" si="260"/>
        <v>70.648464163822482</v>
      </c>
      <c r="Y368" s="6">
        <f t="shared" si="261"/>
        <v>68</v>
      </c>
      <c r="Z368" s="9">
        <f t="shared" si="215"/>
        <v>1.0618126659082292</v>
      </c>
      <c r="AA368" s="9">
        <f t="shared" si="262"/>
        <v>70.03223359878649</v>
      </c>
      <c r="AB368" s="6">
        <f t="shared" si="263"/>
        <v>68</v>
      </c>
      <c r="AC368" s="9">
        <f t="shared" si="157"/>
        <v>0.82954114524080402</v>
      </c>
      <c r="AD368" s="9">
        <f t="shared" si="264"/>
        <v>70.150739476678012</v>
      </c>
      <c r="AE368" s="6">
        <f t="shared" si="265"/>
        <v>68</v>
      </c>
      <c r="AF368" s="9">
        <f t="shared" ref="AF368" si="267">$P$293</f>
        <v>0.94804702313234746</v>
      </c>
      <c r="AG368" s="9">
        <f t="shared" si="266"/>
        <v>69.885286310200982</v>
      </c>
    </row>
    <row r="369" spans="13:33" x14ac:dyDescent="0.2">
      <c r="M369" s="9">
        <f t="shared" si="253"/>
        <v>69</v>
      </c>
      <c r="N369" s="9">
        <f t="shared" si="250"/>
        <v>0.79635949943117179</v>
      </c>
      <c r="O369" s="9">
        <f t="shared" si="254"/>
        <v>54.948805460750862</v>
      </c>
      <c r="P369" s="6">
        <f t="shared" si="255"/>
        <v>69</v>
      </c>
      <c r="Q369" s="9">
        <f t="shared" si="241"/>
        <v>1.0618126659082292</v>
      </c>
      <c r="R369" s="9">
        <f t="shared" si="256"/>
        <v>58.494501327265858</v>
      </c>
      <c r="S369" s="6">
        <f t="shared" si="257"/>
        <v>69</v>
      </c>
      <c r="T369" s="9">
        <f t="shared" si="247"/>
        <v>0.71103526734926048</v>
      </c>
      <c r="U369" s="9">
        <f t="shared" si="258"/>
        <v>61.518771331057991</v>
      </c>
      <c r="V369" s="6">
        <f t="shared" si="259"/>
        <v>69</v>
      </c>
      <c r="W369" s="9">
        <f>$N$293</f>
        <v>0.82954114524080402</v>
      </c>
      <c r="X369" s="9">
        <f t="shared" si="260"/>
        <v>71.975729996207761</v>
      </c>
      <c r="Y369" s="6">
        <f t="shared" si="261"/>
        <v>69</v>
      </c>
      <c r="Z369" s="9">
        <f t="shared" si="215"/>
        <v>1.0618126659082292</v>
      </c>
      <c r="AA369" s="9">
        <f t="shared" si="262"/>
        <v>71.094046264694725</v>
      </c>
      <c r="AB369" s="6">
        <f t="shared" si="263"/>
        <v>69</v>
      </c>
      <c r="AC369" s="9">
        <f t="shared" si="159"/>
        <v>1.0618126659082292</v>
      </c>
      <c r="AD369" s="9">
        <f t="shared" si="264"/>
        <v>70.980280621918823</v>
      </c>
      <c r="AE369" s="6">
        <f t="shared" si="265"/>
        <v>69</v>
      </c>
      <c r="AF369" s="9">
        <f t="shared" ref="AF369" si="268">$M$293</f>
        <v>1.3272658323852864</v>
      </c>
      <c r="AG369" s="9">
        <f t="shared" si="266"/>
        <v>70.833333333333329</v>
      </c>
    </row>
    <row r="370" spans="13:33" x14ac:dyDescent="0.2">
      <c r="M370" s="9">
        <f t="shared" si="253"/>
        <v>70</v>
      </c>
      <c r="N370" s="9">
        <f t="shared" si="250"/>
        <v>0.79635949943117179</v>
      </c>
      <c r="O370" s="9">
        <f t="shared" si="254"/>
        <v>55.745164960182031</v>
      </c>
      <c r="P370" s="6">
        <f t="shared" si="255"/>
        <v>70</v>
      </c>
      <c r="Q370" s="9">
        <f t="shared" si="241"/>
        <v>1.0618126659082292</v>
      </c>
      <c r="R370" s="9">
        <f t="shared" si="256"/>
        <v>59.556313993174086</v>
      </c>
      <c r="S370" s="6">
        <f t="shared" si="257"/>
        <v>70</v>
      </c>
      <c r="T370" s="9">
        <f t="shared" si="247"/>
        <v>0.71103526734926048</v>
      </c>
      <c r="U370" s="9">
        <f t="shared" si="258"/>
        <v>62.229806598407251</v>
      </c>
      <c r="V370" s="6">
        <f t="shared" si="259"/>
        <v>70</v>
      </c>
      <c r="W370" s="9">
        <f t="shared" ref="W370:W372" si="269">$N$293</f>
        <v>0.82954114524080402</v>
      </c>
      <c r="X370" s="9">
        <f t="shared" si="260"/>
        <v>72.805271141448571</v>
      </c>
      <c r="Y370" s="6">
        <f t="shared" si="261"/>
        <v>70</v>
      </c>
      <c r="Z370" s="9">
        <f t="shared" si="220"/>
        <v>0.94804702313234746</v>
      </c>
      <c r="AA370" s="9">
        <f t="shared" si="262"/>
        <v>72.15585893060296</v>
      </c>
      <c r="AB370" s="6">
        <f t="shared" si="263"/>
        <v>70</v>
      </c>
      <c r="AC370" s="9">
        <f t="shared" si="159"/>
        <v>1.0618126659082292</v>
      </c>
      <c r="AD370" s="9">
        <f t="shared" si="264"/>
        <v>72.042093287827058</v>
      </c>
      <c r="AE370" s="6">
        <f t="shared" si="265"/>
        <v>70</v>
      </c>
      <c r="AF370" s="9">
        <f t="shared" ref="AF370" si="270">$N$293</f>
        <v>0.82954114524080402</v>
      </c>
      <c r="AG370" s="9">
        <f t="shared" si="266"/>
        <v>72.160599165718608</v>
      </c>
    </row>
    <row r="371" spans="13:33" x14ac:dyDescent="0.2">
      <c r="M371" s="9">
        <f t="shared" si="253"/>
        <v>71</v>
      </c>
      <c r="N371" s="9">
        <f t="shared" si="250"/>
        <v>0.79635949943117179</v>
      </c>
      <c r="O371" s="9">
        <f t="shared" si="254"/>
        <v>56.5415244596132</v>
      </c>
      <c r="P371" s="6">
        <f t="shared" si="255"/>
        <v>71</v>
      </c>
      <c r="Q371" s="9">
        <f t="shared" si="241"/>
        <v>1.0618126659082292</v>
      </c>
      <c r="R371" s="9">
        <f t="shared" si="256"/>
        <v>60.618126659082314</v>
      </c>
      <c r="S371" s="6">
        <f t="shared" si="257"/>
        <v>71</v>
      </c>
      <c r="T371" s="9">
        <f>$O$292</f>
        <v>0.91012514220705354</v>
      </c>
      <c r="U371" s="9">
        <f t="shared" si="258"/>
        <v>62.940841865756511</v>
      </c>
      <c r="V371" s="6">
        <f t="shared" si="259"/>
        <v>71</v>
      </c>
      <c r="W371" s="9">
        <f t="shared" si="269"/>
        <v>0.82954114524080402</v>
      </c>
      <c r="X371" s="9">
        <f t="shared" si="260"/>
        <v>73.634812286689382</v>
      </c>
      <c r="Y371" s="6">
        <f t="shared" si="261"/>
        <v>71</v>
      </c>
      <c r="Z371" s="9">
        <f t="shared" si="220"/>
        <v>0.94804702313234746</v>
      </c>
      <c r="AA371" s="9">
        <f t="shared" si="262"/>
        <v>73.103905953735307</v>
      </c>
      <c r="AB371" s="6">
        <f t="shared" si="263"/>
        <v>71</v>
      </c>
      <c r="AC371" s="9">
        <f t="shared" si="164"/>
        <v>0.94804702313234746</v>
      </c>
      <c r="AD371" s="9">
        <f t="shared" si="264"/>
        <v>73.103905953735293</v>
      </c>
      <c r="AE371" s="6">
        <f t="shared" si="265"/>
        <v>71</v>
      </c>
      <c r="AF371" s="9">
        <f t="shared" ref="AF371:AF395" si="271">$O$293</f>
        <v>1.0618126659082292</v>
      </c>
      <c r="AG371" s="9">
        <f t="shared" si="266"/>
        <v>72.990140310959418</v>
      </c>
    </row>
    <row r="372" spans="13:33" x14ac:dyDescent="0.2">
      <c r="M372" s="9">
        <f t="shared" si="253"/>
        <v>72</v>
      </c>
      <c r="N372" s="9">
        <f t="shared" si="250"/>
        <v>0.79635949943117179</v>
      </c>
      <c r="O372" s="9">
        <f t="shared" si="254"/>
        <v>57.337883959044369</v>
      </c>
      <c r="P372" s="6">
        <f t="shared" si="255"/>
        <v>72</v>
      </c>
      <c r="Q372" s="9">
        <f t="shared" si="241"/>
        <v>1.0618126659082292</v>
      </c>
      <c r="R372" s="9">
        <f t="shared" si="256"/>
        <v>61.679939324990542</v>
      </c>
      <c r="S372" s="6">
        <f t="shared" si="257"/>
        <v>72</v>
      </c>
      <c r="T372" s="9">
        <f t="shared" ref="T372:T377" si="272">$O$292</f>
        <v>0.91012514220705354</v>
      </c>
      <c r="U372" s="9">
        <f t="shared" si="258"/>
        <v>63.850967007963561</v>
      </c>
      <c r="V372" s="6">
        <f t="shared" si="259"/>
        <v>72</v>
      </c>
      <c r="W372" s="9">
        <f t="shared" si="269"/>
        <v>0.82954114524080402</v>
      </c>
      <c r="X372" s="9">
        <f t="shared" si="260"/>
        <v>74.464353431930192</v>
      </c>
      <c r="Y372" s="6">
        <f t="shared" si="261"/>
        <v>72</v>
      </c>
      <c r="Z372" s="9">
        <f t="shared" si="220"/>
        <v>0.94804702313234746</v>
      </c>
      <c r="AA372" s="9">
        <f t="shared" si="262"/>
        <v>74.051952976867653</v>
      </c>
      <c r="AB372" s="6">
        <f t="shared" si="263"/>
        <v>72</v>
      </c>
      <c r="AC372" s="9">
        <f t="shared" si="164"/>
        <v>0.94804702313234746</v>
      </c>
      <c r="AD372" s="9">
        <f t="shared" si="264"/>
        <v>74.051952976867639</v>
      </c>
      <c r="AE372" s="6">
        <f t="shared" si="265"/>
        <v>72</v>
      </c>
      <c r="AF372" s="9">
        <f t="shared" ref="AF372" si="273">$P$293</f>
        <v>0.94804702313234746</v>
      </c>
      <c r="AG372" s="9">
        <f t="shared" si="266"/>
        <v>74.051952976867653</v>
      </c>
    </row>
    <row r="373" spans="13:33" x14ac:dyDescent="0.2">
      <c r="M373" s="9">
        <f t="shared" si="253"/>
        <v>73</v>
      </c>
      <c r="N373" s="9">
        <f t="shared" si="250"/>
        <v>0.79635949943117179</v>
      </c>
      <c r="O373" s="9">
        <f t="shared" si="254"/>
        <v>58.134243458475538</v>
      </c>
      <c r="P373" s="6">
        <f t="shared" si="255"/>
        <v>73</v>
      </c>
      <c r="Q373" s="9">
        <f t="shared" si="241"/>
        <v>1.0618126659082292</v>
      </c>
      <c r="R373" s="9">
        <f t="shared" si="256"/>
        <v>62.74175199089877</v>
      </c>
      <c r="S373" s="6">
        <f t="shared" si="257"/>
        <v>73</v>
      </c>
      <c r="T373" s="9">
        <f t="shared" si="272"/>
        <v>0.91012514220705354</v>
      </c>
      <c r="U373" s="9">
        <f t="shared" si="258"/>
        <v>64.761092150170612</v>
      </c>
      <c r="V373" s="6">
        <f t="shared" si="259"/>
        <v>73</v>
      </c>
      <c r="W373" s="9">
        <f>$O$293</f>
        <v>1.0618126659082292</v>
      </c>
      <c r="X373" s="9">
        <f t="shared" si="260"/>
        <v>75.293894577171002</v>
      </c>
      <c r="Y373" s="6">
        <f t="shared" si="261"/>
        <v>73</v>
      </c>
      <c r="Z373" s="9">
        <f t="shared" ref="Z373" si="274">$M$293</f>
        <v>1.3272658323852864</v>
      </c>
      <c r="AA373" s="9">
        <f t="shared" si="262"/>
        <v>75</v>
      </c>
      <c r="AB373" s="6">
        <f t="shared" si="263"/>
        <v>73</v>
      </c>
      <c r="AC373" s="9">
        <f t="shared" ref="AC373:AC390" si="275">$M$293</f>
        <v>1.3272658323852864</v>
      </c>
      <c r="AD373" s="9">
        <f t="shared" si="264"/>
        <v>74.999999999999986</v>
      </c>
      <c r="AE373" s="6">
        <f t="shared" si="265"/>
        <v>73</v>
      </c>
      <c r="AF373" s="9">
        <f t="shared" ref="AF373" si="276">$M$293</f>
        <v>1.3272658323852864</v>
      </c>
      <c r="AG373" s="9">
        <f t="shared" si="266"/>
        <v>75</v>
      </c>
    </row>
    <row r="374" spans="13:33" x14ac:dyDescent="0.2">
      <c r="M374" s="9">
        <f t="shared" si="253"/>
        <v>74</v>
      </c>
      <c r="N374" s="9">
        <f t="shared" si="250"/>
        <v>0.79635949943117179</v>
      </c>
      <c r="O374" s="9">
        <f t="shared" si="254"/>
        <v>58.930602957906707</v>
      </c>
      <c r="P374" s="6">
        <f t="shared" si="255"/>
        <v>74</v>
      </c>
      <c r="Q374" s="9">
        <f t="shared" si="241"/>
        <v>1.0618126659082292</v>
      </c>
      <c r="R374" s="9">
        <f t="shared" si="256"/>
        <v>63.803564656806998</v>
      </c>
      <c r="S374" s="6">
        <f t="shared" si="257"/>
        <v>74</v>
      </c>
      <c r="T374" s="9">
        <f t="shared" si="272"/>
        <v>0.91012514220705354</v>
      </c>
      <c r="U374" s="9">
        <f t="shared" si="258"/>
        <v>65.671217292377662</v>
      </c>
      <c r="V374" s="6">
        <f t="shared" si="259"/>
        <v>74</v>
      </c>
      <c r="W374" s="9">
        <f t="shared" ref="W374:W376" si="277">$O$293</f>
        <v>1.0618126659082292</v>
      </c>
      <c r="X374" s="9">
        <f t="shared" si="260"/>
        <v>76.355707243079237</v>
      </c>
      <c r="Y374" s="6">
        <f t="shared" si="261"/>
        <v>74</v>
      </c>
      <c r="Z374" s="9">
        <f t="shared" si="205"/>
        <v>1.3272658323852864</v>
      </c>
      <c r="AA374" s="9">
        <f t="shared" si="262"/>
        <v>76.32726583238528</v>
      </c>
      <c r="AB374" s="6">
        <f t="shared" si="263"/>
        <v>74</v>
      </c>
      <c r="AC374" s="9">
        <f t="shared" si="275"/>
        <v>1.3272658323852864</v>
      </c>
      <c r="AD374" s="9">
        <f t="shared" si="264"/>
        <v>76.327265832385265</v>
      </c>
      <c r="AE374" s="6">
        <f t="shared" si="265"/>
        <v>74</v>
      </c>
      <c r="AF374" s="9">
        <f t="shared" ref="AF374" si="278">$N$293</f>
        <v>0.82954114524080402</v>
      </c>
      <c r="AG374" s="9">
        <f t="shared" si="266"/>
        <v>76.32726583238528</v>
      </c>
    </row>
    <row r="375" spans="13:33" x14ac:dyDescent="0.2">
      <c r="M375" s="9">
        <f t="shared" si="253"/>
        <v>75</v>
      </c>
      <c r="N375" s="9">
        <f t="shared" si="250"/>
        <v>0.79635949943117179</v>
      </c>
      <c r="O375" s="9">
        <f t="shared" si="254"/>
        <v>59.726962457337876</v>
      </c>
      <c r="P375" s="6">
        <f t="shared" si="255"/>
        <v>75</v>
      </c>
      <c r="Q375" s="9">
        <f t="shared" si="241"/>
        <v>1.0618126659082292</v>
      </c>
      <c r="R375" s="9">
        <f t="shared" si="256"/>
        <v>64.865377322715233</v>
      </c>
      <c r="S375" s="6">
        <f t="shared" si="257"/>
        <v>75</v>
      </c>
      <c r="T375" s="9">
        <f t="shared" si="272"/>
        <v>0.91012514220705354</v>
      </c>
      <c r="U375" s="9">
        <f t="shared" si="258"/>
        <v>66.581342434584712</v>
      </c>
      <c r="V375" s="6">
        <f t="shared" si="259"/>
        <v>75</v>
      </c>
      <c r="W375" s="9">
        <f t="shared" si="277"/>
        <v>1.0618126659082292</v>
      </c>
      <c r="X375" s="9">
        <f t="shared" si="260"/>
        <v>77.417519908987472</v>
      </c>
      <c r="Y375" s="6">
        <f t="shared" si="261"/>
        <v>75</v>
      </c>
      <c r="Z375" s="9">
        <f t="shared" si="205"/>
        <v>1.3272658323852864</v>
      </c>
      <c r="AA375" s="9">
        <f t="shared" si="262"/>
        <v>77.654531664770559</v>
      </c>
      <c r="AB375" s="6">
        <f t="shared" si="263"/>
        <v>75</v>
      </c>
      <c r="AC375" s="9">
        <f t="shared" ref="AC375:AC392" si="279">$N$293</f>
        <v>0.82954114524080402</v>
      </c>
      <c r="AD375" s="9">
        <f t="shared" si="264"/>
        <v>77.654531664770545</v>
      </c>
      <c r="AE375" s="6">
        <f t="shared" si="265"/>
        <v>75</v>
      </c>
      <c r="AF375" s="9">
        <f t="shared" si="271"/>
        <v>1.0618126659082292</v>
      </c>
      <c r="AG375" s="9">
        <f t="shared" si="266"/>
        <v>77.15680697762609</v>
      </c>
    </row>
    <row r="376" spans="13:33" x14ac:dyDescent="0.2">
      <c r="M376" s="9">
        <f t="shared" si="253"/>
        <v>76</v>
      </c>
      <c r="N376" s="9">
        <f t="shared" si="250"/>
        <v>0.79635949943117179</v>
      </c>
      <c r="O376" s="9">
        <f t="shared" si="254"/>
        <v>60.523321956769045</v>
      </c>
      <c r="P376" s="6">
        <f t="shared" si="255"/>
        <v>76</v>
      </c>
      <c r="Q376" s="9">
        <f t="shared" ref="Q376:Q390" si="280">$N$291</f>
        <v>0.66363291619264331</v>
      </c>
      <c r="R376" s="9">
        <f t="shared" si="256"/>
        <v>65.927189988623468</v>
      </c>
      <c r="S376" s="6">
        <f t="shared" si="257"/>
        <v>76</v>
      </c>
      <c r="T376" s="9">
        <f t="shared" si="272"/>
        <v>0.91012514220705354</v>
      </c>
      <c r="U376" s="9">
        <f t="shared" si="258"/>
        <v>67.491467576791763</v>
      </c>
      <c r="V376" s="6">
        <f t="shared" si="259"/>
        <v>76</v>
      </c>
      <c r="W376" s="9">
        <f t="shared" si="277"/>
        <v>1.0618126659082292</v>
      </c>
      <c r="X376" s="9">
        <f t="shared" si="260"/>
        <v>78.479332574895707</v>
      </c>
      <c r="Y376" s="6">
        <f t="shared" si="261"/>
        <v>76</v>
      </c>
      <c r="Z376" s="9">
        <f t="shared" si="209"/>
        <v>0.82954114524080402</v>
      </c>
      <c r="AA376" s="9">
        <f t="shared" si="262"/>
        <v>78.981797497155839</v>
      </c>
      <c r="AB376" s="6">
        <f t="shared" si="263"/>
        <v>76</v>
      </c>
      <c r="AC376" s="9">
        <f t="shared" si="279"/>
        <v>0.82954114524080402</v>
      </c>
      <c r="AD376" s="9">
        <f t="shared" si="264"/>
        <v>78.484072810011355</v>
      </c>
      <c r="AE376" s="6">
        <f t="shared" si="265"/>
        <v>76</v>
      </c>
      <c r="AF376" s="9">
        <f t="shared" ref="AF376" si="281">$P$293</f>
        <v>0.94804702313234746</v>
      </c>
      <c r="AG376" s="9">
        <f t="shared" si="266"/>
        <v>78.218619643534325</v>
      </c>
    </row>
    <row r="377" spans="13:33" x14ac:dyDescent="0.2">
      <c r="M377" s="9">
        <f t="shared" si="253"/>
        <v>77</v>
      </c>
      <c r="N377" s="9">
        <f t="shared" si="250"/>
        <v>0.79635949943117179</v>
      </c>
      <c r="O377" s="9">
        <f t="shared" si="254"/>
        <v>61.319681456200215</v>
      </c>
      <c r="P377" s="6">
        <f t="shared" si="255"/>
        <v>77</v>
      </c>
      <c r="Q377" s="9">
        <f t="shared" si="280"/>
        <v>0.66363291619264331</v>
      </c>
      <c r="R377" s="9">
        <f t="shared" si="256"/>
        <v>66.590822904816108</v>
      </c>
      <c r="S377" s="6">
        <f t="shared" si="257"/>
        <v>77</v>
      </c>
      <c r="T377" s="9">
        <f t="shared" si="272"/>
        <v>0.91012514220705354</v>
      </c>
      <c r="U377" s="9">
        <f t="shared" si="258"/>
        <v>68.401592718998813</v>
      </c>
      <c r="V377" s="6">
        <f t="shared" si="259"/>
        <v>77</v>
      </c>
      <c r="W377" s="9">
        <f>$P$293</f>
        <v>0.94804702313234746</v>
      </c>
      <c r="X377" s="9">
        <f t="shared" si="260"/>
        <v>79.541145240803942</v>
      </c>
      <c r="Y377" s="6">
        <f t="shared" si="261"/>
        <v>77</v>
      </c>
      <c r="Z377" s="9">
        <f t="shared" si="209"/>
        <v>0.82954114524080402</v>
      </c>
      <c r="AA377" s="9">
        <f t="shared" si="262"/>
        <v>79.811338642396649</v>
      </c>
      <c r="AB377" s="6">
        <f t="shared" si="263"/>
        <v>77</v>
      </c>
      <c r="AC377" s="9">
        <f t="shared" ref="AC377:AC394" si="282">$O$293</f>
        <v>1.0618126659082292</v>
      </c>
      <c r="AD377" s="9">
        <f t="shared" si="264"/>
        <v>79.313613955252166</v>
      </c>
      <c r="AE377" s="6">
        <f t="shared" si="265"/>
        <v>77</v>
      </c>
      <c r="AF377" s="9">
        <f t="shared" ref="AF377" si="283">$M$293</f>
        <v>1.3272658323852864</v>
      </c>
      <c r="AG377" s="9">
        <f t="shared" si="266"/>
        <v>79.166666666666671</v>
      </c>
    </row>
    <row r="378" spans="13:33" x14ac:dyDescent="0.2">
      <c r="M378" s="9">
        <f t="shared" si="253"/>
        <v>78</v>
      </c>
      <c r="N378" s="9">
        <f t="shared" si="250"/>
        <v>0.79635949943117179</v>
      </c>
      <c r="O378" s="9">
        <f t="shared" si="254"/>
        <v>62.116040955631384</v>
      </c>
      <c r="P378" s="6">
        <f t="shared" si="255"/>
        <v>78</v>
      </c>
      <c r="Q378" s="9">
        <f t="shared" si="280"/>
        <v>0.66363291619264331</v>
      </c>
      <c r="R378" s="9">
        <f t="shared" si="256"/>
        <v>67.254455821008747</v>
      </c>
      <c r="S378" s="6">
        <f t="shared" si="257"/>
        <v>78</v>
      </c>
      <c r="T378" s="9">
        <f>$P$292</f>
        <v>0.81261173411344056</v>
      </c>
      <c r="U378" s="9">
        <f t="shared" si="258"/>
        <v>69.311717861205864</v>
      </c>
      <c r="V378" s="6">
        <f t="shared" si="259"/>
        <v>78</v>
      </c>
      <c r="W378" s="9">
        <f t="shared" ref="W378:W380" si="284">$P$293</f>
        <v>0.94804702313234746</v>
      </c>
      <c r="X378" s="9">
        <f t="shared" si="260"/>
        <v>80.489192263936289</v>
      </c>
      <c r="Y378" s="6">
        <f t="shared" si="261"/>
        <v>78</v>
      </c>
      <c r="Z378" s="9">
        <f t="shared" si="209"/>
        <v>0.82954114524080402</v>
      </c>
      <c r="AA378" s="9">
        <f t="shared" si="262"/>
        <v>80.640879787637459</v>
      </c>
      <c r="AB378" s="6">
        <f t="shared" si="263"/>
        <v>78</v>
      </c>
      <c r="AC378" s="9">
        <f t="shared" si="282"/>
        <v>1.0618126659082292</v>
      </c>
      <c r="AD378" s="9">
        <f t="shared" si="264"/>
        <v>80.3754266211604</v>
      </c>
      <c r="AE378" s="6">
        <f t="shared" si="265"/>
        <v>78</v>
      </c>
      <c r="AF378" s="9">
        <f t="shared" ref="AF378" si="285">$N$293</f>
        <v>0.82954114524080402</v>
      </c>
      <c r="AG378" s="9">
        <f t="shared" si="266"/>
        <v>80.493932499051951</v>
      </c>
    </row>
    <row r="379" spans="13:33" x14ac:dyDescent="0.2">
      <c r="M379" s="9">
        <f t="shared" si="253"/>
        <v>79</v>
      </c>
      <c r="N379" s="9">
        <f t="shared" si="250"/>
        <v>0.79635949943117179</v>
      </c>
      <c r="O379" s="9">
        <f t="shared" si="254"/>
        <v>62.912400455062553</v>
      </c>
      <c r="P379" s="6">
        <f t="shared" si="255"/>
        <v>79</v>
      </c>
      <c r="Q379" s="9">
        <f t="shared" si="280"/>
        <v>0.66363291619264331</v>
      </c>
      <c r="R379" s="9">
        <f t="shared" si="256"/>
        <v>67.918088737201387</v>
      </c>
      <c r="S379" s="6">
        <f t="shared" si="257"/>
        <v>79</v>
      </c>
      <c r="T379" s="9">
        <f t="shared" ref="T379:T384" si="286">$P$292</f>
        <v>0.81261173411344056</v>
      </c>
      <c r="U379" s="9">
        <f t="shared" si="258"/>
        <v>70.12432959531931</v>
      </c>
      <c r="V379" s="6">
        <f t="shared" si="259"/>
        <v>79</v>
      </c>
      <c r="W379" s="9">
        <f t="shared" si="284"/>
        <v>0.94804702313234746</v>
      </c>
      <c r="X379" s="9">
        <f t="shared" si="260"/>
        <v>81.437239287068635</v>
      </c>
      <c r="Y379" s="6">
        <f t="shared" si="261"/>
        <v>79</v>
      </c>
      <c r="Z379" s="9">
        <f t="shared" si="215"/>
        <v>1.0618126659082292</v>
      </c>
      <c r="AA379" s="9">
        <f t="shared" si="262"/>
        <v>81.47042093287827</v>
      </c>
      <c r="AB379" s="6">
        <f t="shared" si="263"/>
        <v>79</v>
      </c>
      <c r="AC379" s="9">
        <f t="shared" ref="AC379:AC396" si="287">$P$293</f>
        <v>0.94804702313234746</v>
      </c>
      <c r="AD379" s="9">
        <f t="shared" si="264"/>
        <v>81.437239287068635</v>
      </c>
      <c r="AE379" s="6">
        <f t="shared" si="265"/>
        <v>79</v>
      </c>
      <c r="AF379" s="9">
        <f t="shared" si="271"/>
        <v>1.0618126659082292</v>
      </c>
      <c r="AG379" s="9">
        <f t="shared" si="266"/>
        <v>81.323473644292761</v>
      </c>
    </row>
    <row r="380" spans="13:33" x14ac:dyDescent="0.2">
      <c r="M380" s="9">
        <f t="shared" si="253"/>
        <v>80</v>
      </c>
      <c r="N380" s="9">
        <f t="shared" si="250"/>
        <v>0.79635949943117179</v>
      </c>
      <c r="O380" s="9">
        <f t="shared" si="254"/>
        <v>63.708759954493722</v>
      </c>
      <c r="P380" s="6">
        <f t="shared" si="255"/>
        <v>80</v>
      </c>
      <c r="Q380" s="9">
        <f t="shared" si="280"/>
        <v>0.66363291619264331</v>
      </c>
      <c r="R380" s="9">
        <f t="shared" si="256"/>
        <v>68.581721653394027</v>
      </c>
      <c r="S380" s="6">
        <f t="shared" si="257"/>
        <v>80</v>
      </c>
      <c r="T380" s="9">
        <f t="shared" si="286"/>
        <v>0.81261173411344056</v>
      </c>
      <c r="U380" s="9">
        <f t="shared" si="258"/>
        <v>70.936941329432756</v>
      </c>
      <c r="V380" s="6">
        <f t="shared" si="259"/>
        <v>80</v>
      </c>
      <c r="W380" s="9">
        <f t="shared" si="284"/>
        <v>0.94804702313234746</v>
      </c>
      <c r="X380" s="9">
        <f t="shared" si="260"/>
        <v>82.385286310200982</v>
      </c>
      <c r="Y380" s="6">
        <f t="shared" si="261"/>
        <v>80</v>
      </c>
      <c r="Z380" s="9">
        <f t="shared" si="215"/>
        <v>1.0618126659082292</v>
      </c>
      <c r="AA380" s="9">
        <f t="shared" si="262"/>
        <v>82.532233598786505</v>
      </c>
      <c r="AB380" s="6">
        <f t="shared" si="263"/>
        <v>80</v>
      </c>
      <c r="AC380" s="9">
        <f t="shared" si="287"/>
        <v>0.94804702313234746</v>
      </c>
      <c r="AD380" s="9">
        <f t="shared" si="264"/>
        <v>82.385286310200982</v>
      </c>
      <c r="AE380" s="6">
        <f t="shared" si="265"/>
        <v>80</v>
      </c>
      <c r="AF380" s="9">
        <f t="shared" ref="AF380" si="288">$P$293</f>
        <v>0.94804702313234746</v>
      </c>
      <c r="AG380" s="9">
        <f t="shared" si="266"/>
        <v>82.385286310200996</v>
      </c>
    </row>
    <row r="381" spans="13:33" x14ac:dyDescent="0.2">
      <c r="M381" s="9">
        <f t="shared" si="253"/>
        <v>81</v>
      </c>
      <c r="N381" s="9">
        <f t="shared" si="250"/>
        <v>0.79635949943117179</v>
      </c>
      <c r="O381" s="9">
        <f t="shared" si="254"/>
        <v>64.505119453924891</v>
      </c>
      <c r="P381" s="6">
        <f t="shared" si="255"/>
        <v>81</v>
      </c>
      <c r="Q381" s="9">
        <f t="shared" si="280"/>
        <v>0.66363291619264331</v>
      </c>
      <c r="R381" s="9">
        <f t="shared" si="256"/>
        <v>69.245354569586667</v>
      </c>
      <c r="S381" s="6">
        <f t="shared" si="257"/>
        <v>81</v>
      </c>
      <c r="T381" s="9">
        <f t="shared" si="286"/>
        <v>0.81261173411344056</v>
      </c>
      <c r="U381" s="9">
        <f t="shared" si="258"/>
        <v>71.749553063546202</v>
      </c>
      <c r="V381" s="6">
        <f t="shared" si="259"/>
        <v>81</v>
      </c>
      <c r="W381" s="9">
        <f>$M$293</f>
        <v>1.3272658323852864</v>
      </c>
      <c r="X381" s="9">
        <f t="shared" si="260"/>
        <v>83.333333333333329</v>
      </c>
      <c r="Y381" s="6">
        <f t="shared" si="261"/>
        <v>81</v>
      </c>
      <c r="Z381" s="9">
        <f t="shared" si="215"/>
        <v>1.0618126659082292</v>
      </c>
      <c r="AA381" s="9">
        <f t="shared" si="262"/>
        <v>83.59404626469474</v>
      </c>
      <c r="AB381" s="6">
        <f t="shared" si="263"/>
        <v>81</v>
      </c>
      <c r="AC381" s="9">
        <f t="shared" ref="AC381" si="289">$M$293</f>
        <v>1.3272658323852864</v>
      </c>
      <c r="AD381" s="9">
        <f t="shared" si="264"/>
        <v>83.333333333333329</v>
      </c>
      <c r="AE381" s="6">
        <f t="shared" si="265"/>
        <v>81</v>
      </c>
      <c r="AF381" s="9">
        <f t="shared" ref="AF381" si="290">$M$293</f>
        <v>1.3272658323852864</v>
      </c>
      <c r="AG381" s="9">
        <f t="shared" si="266"/>
        <v>83.333333333333343</v>
      </c>
    </row>
    <row r="382" spans="13:33" x14ac:dyDescent="0.2">
      <c r="M382" s="9">
        <f t="shared" si="253"/>
        <v>82</v>
      </c>
      <c r="N382" s="9">
        <f t="shared" si="250"/>
        <v>0.79635949943117179</v>
      </c>
      <c r="O382" s="9">
        <f t="shared" si="254"/>
        <v>65.301478953356067</v>
      </c>
      <c r="P382" s="6">
        <f t="shared" si="255"/>
        <v>82</v>
      </c>
      <c r="Q382" s="9">
        <f t="shared" si="280"/>
        <v>0.66363291619264331</v>
      </c>
      <c r="R382" s="9">
        <f t="shared" si="256"/>
        <v>69.908987485779306</v>
      </c>
      <c r="S382" s="6">
        <f t="shared" si="257"/>
        <v>82</v>
      </c>
      <c r="T382" s="9">
        <f t="shared" si="286"/>
        <v>0.81261173411344056</v>
      </c>
      <c r="U382" s="9">
        <f t="shared" si="258"/>
        <v>72.562164797659648</v>
      </c>
      <c r="V382" s="6">
        <f t="shared" si="259"/>
        <v>82</v>
      </c>
      <c r="W382" s="9">
        <f t="shared" ref="W382:W384" si="291">$M$293</f>
        <v>1.3272658323852864</v>
      </c>
      <c r="X382" s="9">
        <f t="shared" si="260"/>
        <v>84.660599165718608</v>
      </c>
      <c r="Y382" s="6">
        <f t="shared" si="261"/>
        <v>82</v>
      </c>
      <c r="Z382" s="9">
        <f t="shared" si="220"/>
        <v>0.94804702313234746</v>
      </c>
      <c r="AA382" s="9">
        <f t="shared" si="262"/>
        <v>84.655858930602975</v>
      </c>
      <c r="AB382" s="6">
        <f t="shared" si="263"/>
        <v>82</v>
      </c>
      <c r="AC382" s="9">
        <f t="shared" si="275"/>
        <v>1.3272658323852864</v>
      </c>
      <c r="AD382" s="9">
        <f t="shared" si="264"/>
        <v>84.660599165718608</v>
      </c>
      <c r="AE382" s="6">
        <f t="shared" si="265"/>
        <v>82</v>
      </c>
      <c r="AF382" s="9">
        <f t="shared" ref="AF382" si="292">$N$293</f>
        <v>0.82954114524080402</v>
      </c>
      <c r="AG382" s="9">
        <f t="shared" si="266"/>
        <v>84.660599165718622</v>
      </c>
    </row>
    <row r="383" spans="13:33" x14ac:dyDescent="0.2">
      <c r="M383" s="9">
        <f t="shared" si="253"/>
        <v>83</v>
      </c>
      <c r="N383" s="9">
        <f t="shared" si="250"/>
        <v>0.79635949943117179</v>
      </c>
      <c r="O383" s="9">
        <f t="shared" si="254"/>
        <v>66.097838452787244</v>
      </c>
      <c r="P383" s="6">
        <f t="shared" si="255"/>
        <v>83</v>
      </c>
      <c r="Q383" s="9">
        <f t="shared" si="280"/>
        <v>0.66363291619264331</v>
      </c>
      <c r="R383" s="9">
        <f t="shared" si="256"/>
        <v>70.572620401971946</v>
      </c>
      <c r="S383" s="6">
        <f t="shared" si="257"/>
        <v>83</v>
      </c>
      <c r="T383" s="9">
        <f t="shared" si="286"/>
        <v>0.81261173411344056</v>
      </c>
      <c r="U383" s="9">
        <f t="shared" si="258"/>
        <v>73.374776531773094</v>
      </c>
      <c r="V383" s="6">
        <f t="shared" si="259"/>
        <v>83</v>
      </c>
      <c r="W383" s="9">
        <f t="shared" si="291"/>
        <v>1.3272658323852864</v>
      </c>
      <c r="X383" s="9">
        <f t="shared" si="260"/>
        <v>85.987864998103888</v>
      </c>
      <c r="Y383" s="6">
        <f t="shared" si="261"/>
        <v>83</v>
      </c>
      <c r="Z383" s="9">
        <f t="shared" si="220"/>
        <v>0.94804702313234746</v>
      </c>
      <c r="AA383" s="9">
        <f t="shared" si="262"/>
        <v>85.603905953735321</v>
      </c>
      <c r="AB383" s="6">
        <f t="shared" si="263"/>
        <v>83</v>
      </c>
      <c r="AC383" s="9">
        <f t="shared" si="279"/>
        <v>0.82954114524080402</v>
      </c>
      <c r="AD383" s="9">
        <f t="shared" si="264"/>
        <v>85.987864998103888</v>
      </c>
      <c r="AE383" s="6">
        <f t="shared" si="265"/>
        <v>83</v>
      </c>
      <c r="AF383" s="9">
        <f t="shared" si="271"/>
        <v>1.0618126659082292</v>
      </c>
      <c r="AG383" s="9">
        <f t="shared" si="266"/>
        <v>85.490140310959433</v>
      </c>
    </row>
    <row r="384" spans="13:33" x14ac:dyDescent="0.2">
      <c r="M384" s="9">
        <f t="shared" si="253"/>
        <v>84</v>
      </c>
      <c r="N384" s="9">
        <f t="shared" si="250"/>
        <v>0.79635949943117179</v>
      </c>
      <c r="O384" s="9">
        <f t="shared" si="254"/>
        <v>66.89419795221842</v>
      </c>
      <c r="P384" s="6">
        <f t="shared" si="255"/>
        <v>84</v>
      </c>
      <c r="Q384" s="9">
        <f t="shared" si="280"/>
        <v>0.66363291619264331</v>
      </c>
      <c r="R384" s="9">
        <f t="shared" si="256"/>
        <v>71.236253318164586</v>
      </c>
      <c r="S384" s="6">
        <f t="shared" si="257"/>
        <v>84</v>
      </c>
      <c r="T384" s="9">
        <f t="shared" si="286"/>
        <v>0.81261173411344056</v>
      </c>
      <c r="U384" s="9">
        <f t="shared" si="258"/>
        <v>74.18738826588654</v>
      </c>
      <c r="V384" s="6">
        <f t="shared" si="259"/>
        <v>84</v>
      </c>
      <c r="W384" s="9">
        <f t="shared" si="291"/>
        <v>1.3272658323852864</v>
      </c>
      <c r="X384" s="9">
        <f t="shared" si="260"/>
        <v>87.315130830489167</v>
      </c>
      <c r="Y384" s="6">
        <f t="shared" si="261"/>
        <v>84</v>
      </c>
      <c r="Z384" s="9">
        <f t="shared" si="220"/>
        <v>0.94804702313234746</v>
      </c>
      <c r="AA384" s="9">
        <f t="shared" si="262"/>
        <v>86.551952976867668</v>
      </c>
      <c r="AB384" s="6">
        <f t="shared" si="263"/>
        <v>84</v>
      </c>
      <c r="AC384" s="9">
        <f t="shared" si="279"/>
        <v>0.82954114524080402</v>
      </c>
      <c r="AD384" s="9">
        <f t="shared" si="264"/>
        <v>86.817406143344698</v>
      </c>
      <c r="AE384" s="6">
        <f t="shared" si="265"/>
        <v>84</v>
      </c>
      <c r="AF384" s="9">
        <f t="shared" ref="AF384" si="293">$P$293</f>
        <v>0.94804702313234746</v>
      </c>
      <c r="AG384" s="9">
        <f t="shared" si="266"/>
        <v>86.551952976867668</v>
      </c>
    </row>
    <row r="385" spans="13:33" x14ac:dyDescent="0.2">
      <c r="M385" s="9">
        <f t="shared" si="253"/>
        <v>85</v>
      </c>
      <c r="N385" s="9">
        <f t="shared" si="250"/>
        <v>0.79635949943117179</v>
      </c>
      <c r="O385" s="9">
        <f t="shared" si="254"/>
        <v>67.690557451649596</v>
      </c>
      <c r="P385" s="6">
        <f t="shared" si="255"/>
        <v>85</v>
      </c>
      <c r="Q385" s="9">
        <f t="shared" si="280"/>
        <v>0.66363291619264331</v>
      </c>
      <c r="R385" s="9">
        <f t="shared" si="256"/>
        <v>71.899886234357226</v>
      </c>
      <c r="S385" s="6">
        <f t="shared" si="257"/>
        <v>85</v>
      </c>
      <c r="T385" s="9">
        <f>$M$292</f>
        <v>1.1376564277588168</v>
      </c>
      <c r="U385" s="9">
        <f t="shared" si="258"/>
        <v>74.999999999999986</v>
      </c>
      <c r="V385" s="6">
        <f t="shared" si="259"/>
        <v>85</v>
      </c>
      <c r="W385" s="9">
        <f>$N$293</f>
        <v>0.82954114524080402</v>
      </c>
      <c r="X385" s="9">
        <f t="shared" si="260"/>
        <v>88.642396662874447</v>
      </c>
      <c r="Y385" s="6">
        <f t="shared" si="261"/>
        <v>85</v>
      </c>
      <c r="Z385" s="9">
        <f t="shared" ref="Z385" si="294">$M$293</f>
        <v>1.3272658323852864</v>
      </c>
      <c r="AA385" s="9">
        <f t="shared" si="262"/>
        <v>87.500000000000014</v>
      </c>
      <c r="AB385" s="6">
        <f t="shared" si="263"/>
        <v>85</v>
      </c>
      <c r="AC385" s="9">
        <f t="shared" si="282"/>
        <v>1.0618126659082292</v>
      </c>
      <c r="AD385" s="9">
        <f t="shared" si="264"/>
        <v>87.646947288585508</v>
      </c>
      <c r="AE385" s="6">
        <f t="shared" si="265"/>
        <v>85</v>
      </c>
      <c r="AF385" s="9">
        <f t="shared" ref="AF385" si="295">$M$293</f>
        <v>1.3272658323852864</v>
      </c>
      <c r="AG385" s="9">
        <f t="shared" si="266"/>
        <v>87.500000000000014</v>
      </c>
    </row>
    <row r="386" spans="13:33" x14ac:dyDescent="0.2">
      <c r="M386" s="9">
        <f t="shared" si="253"/>
        <v>86</v>
      </c>
      <c r="N386" s="9">
        <f t="shared" si="250"/>
        <v>0.79635949943117179</v>
      </c>
      <c r="O386" s="9">
        <f t="shared" si="254"/>
        <v>68.486916951080772</v>
      </c>
      <c r="P386" s="6">
        <f t="shared" si="255"/>
        <v>86</v>
      </c>
      <c r="Q386" s="9">
        <f t="shared" si="280"/>
        <v>0.66363291619264331</v>
      </c>
      <c r="R386" s="9">
        <f t="shared" si="256"/>
        <v>72.563519150549865</v>
      </c>
      <c r="S386" s="6">
        <f t="shared" si="257"/>
        <v>86</v>
      </c>
      <c r="T386" s="9">
        <f t="shared" ref="T386:T391" si="296">$M$292</f>
        <v>1.1376564277588168</v>
      </c>
      <c r="U386" s="9">
        <f t="shared" si="258"/>
        <v>76.137656427758799</v>
      </c>
      <c r="V386" s="6">
        <f t="shared" si="259"/>
        <v>86</v>
      </c>
      <c r="W386" s="9">
        <f t="shared" ref="W386:W388" si="297">$N$293</f>
        <v>0.82954114524080402</v>
      </c>
      <c r="X386" s="9">
        <f t="shared" si="260"/>
        <v>89.471937808115257</v>
      </c>
      <c r="Y386" s="6">
        <f t="shared" si="261"/>
        <v>86</v>
      </c>
      <c r="Z386" s="9">
        <f t="shared" si="205"/>
        <v>1.3272658323852864</v>
      </c>
      <c r="AA386" s="9">
        <f t="shared" si="262"/>
        <v>88.827265832385294</v>
      </c>
      <c r="AB386" s="6">
        <f t="shared" si="263"/>
        <v>86</v>
      </c>
      <c r="AC386" s="9">
        <f t="shared" si="282"/>
        <v>1.0618126659082292</v>
      </c>
      <c r="AD386" s="9">
        <f t="shared" si="264"/>
        <v>88.708759954493743</v>
      </c>
      <c r="AE386" s="6">
        <f t="shared" si="265"/>
        <v>86</v>
      </c>
      <c r="AF386" s="9">
        <f t="shared" ref="AF386" si="298">$N$293</f>
        <v>0.82954114524080402</v>
      </c>
      <c r="AG386" s="9">
        <f t="shared" si="266"/>
        <v>88.827265832385294</v>
      </c>
    </row>
    <row r="387" spans="13:33" x14ac:dyDescent="0.2">
      <c r="M387" s="9">
        <f t="shared" si="253"/>
        <v>87</v>
      </c>
      <c r="N387" s="9">
        <f t="shared" si="250"/>
        <v>0.79635949943117179</v>
      </c>
      <c r="O387" s="9">
        <f t="shared" si="254"/>
        <v>69.283276450511948</v>
      </c>
      <c r="P387" s="6">
        <f t="shared" si="255"/>
        <v>87</v>
      </c>
      <c r="Q387" s="9">
        <f t="shared" si="280"/>
        <v>0.66363291619264331</v>
      </c>
      <c r="R387" s="9">
        <f t="shared" si="256"/>
        <v>73.227152066742505</v>
      </c>
      <c r="S387" s="6">
        <f t="shared" si="257"/>
        <v>87</v>
      </c>
      <c r="T387" s="9">
        <f t="shared" si="296"/>
        <v>1.1376564277588168</v>
      </c>
      <c r="U387" s="9">
        <f t="shared" si="258"/>
        <v>77.275312855517612</v>
      </c>
      <c r="V387" s="6">
        <f t="shared" si="259"/>
        <v>87</v>
      </c>
      <c r="W387" s="9">
        <f t="shared" si="297"/>
        <v>0.82954114524080402</v>
      </c>
      <c r="X387" s="9">
        <f t="shared" si="260"/>
        <v>90.301478953356067</v>
      </c>
      <c r="Y387" s="6">
        <f t="shared" si="261"/>
        <v>87</v>
      </c>
      <c r="Z387" s="9">
        <f t="shared" si="205"/>
        <v>1.3272658323852864</v>
      </c>
      <c r="AA387" s="9">
        <f t="shared" si="262"/>
        <v>90.154531664770573</v>
      </c>
      <c r="AB387" s="6">
        <f t="shared" si="263"/>
        <v>87</v>
      </c>
      <c r="AC387" s="9">
        <f t="shared" si="287"/>
        <v>0.94804702313234746</v>
      </c>
      <c r="AD387" s="9">
        <f t="shared" si="264"/>
        <v>89.770572620401978</v>
      </c>
      <c r="AE387" s="6">
        <f t="shared" si="265"/>
        <v>87</v>
      </c>
      <c r="AF387" s="9">
        <f t="shared" si="271"/>
        <v>1.0618126659082292</v>
      </c>
      <c r="AG387" s="9">
        <f t="shared" si="266"/>
        <v>89.656806977626104</v>
      </c>
    </row>
    <row r="388" spans="13:33" x14ac:dyDescent="0.2">
      <c r="M388" s="9">
        <f t="shared" si="253"/>
        <v>88</v>
      </c>
      <c r="N388" s="9">
        <f t="shared" si="250"/>
        <v>0.79635949943117179</v>
      </c>
      <c r="O388" s="9">
        <f t="shared" si="254"/>
        <v>70.079635949943125</v>
      </c>
      <c r="P388" s="6">
        <f t="shared" si="255"/>
        <v>88</v>
      </c>
      <c r="Q388" s="9">
        <f t="shared" si="280"/>
        <v>0.66363291619264331</v>
      </c>
      <c r="R388" s="9">
        <f t="shared" si="256"/>
        <v>73.890784982935145</v>
      </c>
      <c r="S388" s="6">
        <f t="shared" si="257"/>
        <v>88</v>
      </c>
      <c r="T388" s="9">
        <f t="shared" si="296"/>
        <v>1.1376564277588168</v>
      </c>
      <c r="U388" s="9">
        <f t="shared" si="258"/>
        <v>78.412969283276425</v>
      </c>
      <c r="V388" s="6">
        <f t="shared" si="259"/>
        <v>88</v>
      </c>
      <c r="W388" s="9">
        <f t="shared" si="297"/>
        <v>0.82954114524080402</v>
      </c>
      <c r="X388" s="9">
        <f t="shared" si="260"/>
        <v>91.131020098596878</v>
      </c>
      <c r="Y388" s="6">
        <f t="shared" si="261"/>
        <v>88</v>
      </c>
      <c r="Z388" s="9">
        <f t="shared" si="209"/>
        <v>0.82954114524080402</v>
      </c>
      <c r="AA388" s="9">
        <f t="shared" si="262"/>
        <v>91.481797497155853</v>
      </c>
      <c r="AB388" s="6">
        <f t="shared" si="263"/>
        <v>88</v>
      </c>
      <c r="AC388" s="9">
        <f t="shared" si="287"/>
        <v>0.94804702313234746</v>
      </c>
      <c r="AD388" s="9">
        <f t="shared" si="264"/>
        <v>90.718619643534325</v>
      </c>
      <c r="AE388" s="6">
        <f t="shared" si="265"/>
        <v>88</v>
      </c>
      <c r="AF388" s="9">
        <f t="shared" ref="AF388" si="299">$P$293</f>
        <v>0.94804702313234746</v>
      </c>
      <c r="AG388" s="9">
        <f t="shared" si="266"/>
        <v>90.718619643534339</v>
      </c>
    </row>
    <row r="389" spans="13:33" x14ac:dyDescent="0.2">
      <c r="M389" s="9">
        <f t="shared" si="253"/>
        <v>89</v>
      </c>
      <c r="N389" s="9">
        <f t="shared" si="250"/>
        <v>0.79635949943117179</v>
      </c>
      <c r="O389" s="9">
        <f t="shared" si="254"/>
        <v>70.875995449374301</v>
      </c>
      <c r="P389" s="6">
        <f t="shared" si="255"/>
        <v>89</v>
      </c>
      <c r="Q389" s="9">
        <f t="shared" si="280"/>
        <v>0.66363291619264331</v>
      </c>
      <c r="R389" s="9">
        <f t="shared" si="256"/>
        <v>74.554417899127785</v>
      </c>
      <c r="S389" s="6">
        <f t="shared" si="257"/>
        <v>89</v>
      </c>
      <c r="T389" s="9">
        <f t="shared" si="296"/>
        <v>1.1376564277588168</v>
      </c>
      <c r="U389" s="9">
        <f t="shared" si="258"/>
        <v>79.550625711035238</v>
      </c>
      <c r="V389" s="6">
        <f t="shared" si="259"/>
        <v>89</v>
      </c>
      <c r="W389" s="9">
        <f>$O$293</f>
        <v>1.0618126659082292</v>
      </c>
      <c r="X389" s="9">
        <f t="shared" si="260"/>
        <v>91.960561243837688</v>
      </c>
      <c r="Y389" s="6">
        <f t="shared" si="261"/>
        <v>89</v>
      </c>
      <c r="Z389" s="9">
        <f t="shared" si="209"/>
        <v>0.82954114524080402</v>
      </c>
      <c r="AA389" s="9">
        <f t="shared" si="262"/>
        <v>92.311338642396663</v>
      </c>
      <c r="AB389" s="6">
        <f t="shared" si="263"/>
        <v>89</v>
      </c>
      <c r="AC389" s="9">
        <f t="shared" ref="AC389" si="300">$M$293</f>
        <v>1.3272658323852864</v>
      </c>
      <c r="AD389" s="9">
        <f t="shared" si="264"/>
        <v>91.666666666666671</v>
      </c>
      <c r="AE389" s="6">
        <f t="shared" si="265"/>
        <v>89</v>
      </c>
      <c r="AF389" s="9">
        <f t="shared" ref="AF389" si="301">$M$293</f>
        <v>1.3272658323852864</v>
      </c>
      <c r="AG389" s="9">
        <f t="shared" si="266"/>
        <v>91.666666666666686</v>
      </c>
    </row>
    <row r="390" spans="13:33" x14ac:dyDescent="0.2">
      <c r="M390" s="9">
        <f t="shared" si="253"/>
        <v>90</v>
      </c>
      <c r="N390" s="9">
        <f t="shared" si="250"/>
        <v>0.79635949943117179</v>
      </c>
      <c r="O390" s="9">
        <f t="shared" si="254"/>
        <v>71.672354948805477</v>
      </c>
      <c r="P390" s="6">
        <f t="shared" si="255"/>
        <v>90</v>
      </c>
      <c r="Q390" s="9">
        <f t="shared" si="280"/>
        <v>0.66363291619264331</v>
      </c>
      <c r="R390" s="9">
        <f t="shared" si="256"/>
        <v>75.218050815320424</v>
      </c>
      <c r="S390" s="6">
        <f t="shared" si="257"/>
        <v>90</v>
      </c>
      <c r="T390" s="9">
        <f t="shared" si="296"/>
        <v>1.1376564277588168</v>
      </c>
      <c r="U390" s="9">
        <f t="shared" si="258"/>
        <v>80.688282138794051</v>
      </c>
      <c r="V390" s="6">
        <f t="shared" si="259"/>
        <v>90</v>
      </c>
      <c r="W390" s="9">
        <f t="shared" ref="W390:W392" si="302">$O$293</f>
        <v>1.0618126659082292</v>
      </c>
      <c r="X390" s="9">
        <f t="shared" si="260"/>
        <v>93.022373909745923</v>
      </c>
      <c r="Y390" s="6">
        <f t="shared" si="261"/>
        <v>90</v>
      </c>
      <c r="Z390" s="9">
        <f t="shared" si="209"/>
        <v>0.82954114524080402</v>
      </c>
      <c r="AA390" s="9">
        <f t="shared" si="262"/>
        <v>93.140879787637473</v>
      </c>
      <c r="AB390" s="6">
        <f t="shared" si="263"/>
        <v>90</v>
      </c>
      <c r="AC390" s="9">
        <f t="shared" si="275"/>
        <v>1.3272658323852864</v>
      </c>
      <c r="AD390" s="9">
        <f t="shared" si="264"/>
        <v>92.993932499051951</v>
      </c>
      <c r="AE390" s="6">
        <f t="shared" si="265"/>
        <v>90</v>
      </c>
      <c r="AF390" s="9">
        <f t="shared" ref="AF390" si="303">$N$293</f>
        <v>0.82954114524080402</v>
      </c>
      <c r="AG390" s="9">
        <f t="shared" si="266"/>
        <v>92.993932499051965</v>
      </c>
    </row>
    <row r="391" spans="13:33" x14ac:dyDescent="0.2">
      <c r="M391" s="9">
        <f t="shared" si="253"/>
        <v>91</v>
      </c>
      <c r="N391" s="9">
        <f t="shared" si="250"/>
        <v>0.79635949943117179</v>
      </c>
      <c r="O391" s="9">
        <f t="shared" si="254"/>
        <v>72.468714448236653</v>
      </c>
      <c r="P391" s="6">
        <f t="shared" si="255"/>
        <v>91</v>
      </c>
      <c r="Q391" s="9">
        <f t="shared" ref="Q391:Q405" si="304">$O$291</f>
        <v>0.84945013272658343</v>
      </c>
      <c r="R391" s="9">
        <f t="shared" si="256"/>
        <v>75.881683731513064</v>
      </c>
      <c r="S391" s="6">
        <f t="shared" si="257"/>
        <v>91</v>
      </c>
      <c r="T391" s="9">
        <f t="shared" si="296"/>
        <v>1.1376564277588168</v>
      </c>
      <c r="U391" s="9">
        <f t="shared" si="258"/>
        <v>81.825938566552864</v>
      </c>
      <c r="V391" s="6">
        <f t="shared" si="259"/>
        <v>91</v>
      </c>
      <c r="W391" s="9">
        <f t="shared" si="302"/>
        <v>1.0618126659082292</v>
      </c>
      <c r="X391" s="9">
        <f t="shared" si="260"/>
        <v>94.084186575654158</v>
      </c>
      <c r="Y391" s="6">
        <f t="shared" si="261"/>
        <v>91</v>
      </c>
      <c r="Z391" s="9">
        <f t="shared" si="215"/>
        <v>1.0618126659082292</v>
      </c>
      <c r="AA391" s="9">
        <f t="shared" si="262"/>
        <v>93.970420932878284</v>
      </c>
      <c r="AB391" s="6">
        <f t="shared" si="263"/>
        <v>91</v>
      </c>
      <c r="AC391" s="9">
        <f t="shared" si="279"/>
        <v>0.82954114524080402</v>
      </c>
      <c r="AD391" s="9">
        <f t="shared" si="264"/>
        <v>94.32119833143723</v>
      </c>
      <c r="AE391" s="6">
        <f t="shared" si="265"/>
        <v>91</v>
      </c>
      <c r="AF391" s="9">
        <f t="shared" si="271"/>
        <v>1.0618126659082292</v>
      </c>
      <c r="AG391" s="9">
        <f t="shared" si="266"/>
        <v>93.823473644292775</v>
      </c>
    </row>
    <row r="392" spans="13:33" x14ac:dyDescent="0.2">
      <c r="M392" s="9">
        <f t="shared" si="253"/>
        <v>92</v>
      </c>
      <c r="N392" s="9">
        <f t="shared" si="250"/>
        <v>0.79635949943117179</v>
      </c>
      <c r="O392" s="9">
        <f t="shared" si="254"/>
        <v>73.26507394766783</v>
      </c>
      <c r="P392" s="6">
        <f t="shared" si="255"/>
        <v>92</v>
      </c>
      <c r="Q392" s="9">
        <f t="shared" si="304"/>
        <v>0.84945013272658343</v>
      </c>
      <c r="R392" s="9">
        <f t="shared" si="256"/>
        <v>76.731133864239652</v>
      </c>
      <c r="S392" s="6">
        <f t="shared" si="257"/>
        <v>92</v>
      </c>
      <c r="T392" s="9">
        <f>$N$292</f>
        <v>0.71103526734926048</v>
      </c>
      <c r="U392" s="9">
        <f t="shared" si="258"/>
        <v>82.963594994311677</v>
      </c>
      <c r="V392" s="6">
        <f t="shared" si="259"/>
        <v>92</v>
      </c>
      <c r="W392" s="9">
        <f t="shared" si="302"/>
        <v>1.0618126659082292</v>
      </c>
      <c r="X392" s="9">
        <f t="shared" si="260"/>
        <v>95.145999241562393</v>
      </c>
      <c r="Y392" s="6">
        <f t="shared" si="261"/>
        <v>92</v>
      </c>
      <c r="Z392" s="9">
        <f t="shared" si="215"/>
        <v>1.0618126659082292</v>
      </c>
      <c r="AA392" s="9">
        <f t="shared" si="262"/>
        <v>95.032233598786519</v>
      </c>
      <c r="AB392" s="6">
        <f t="shared" si="263"/>
        <v>92</v>
      </c>
      <c r="AC392" s="9">
        <f t="shared" si="279"/>
        <v>0.82954114524080402</v>
      </c>
      <c r="AD392" s="9">
        <f t="shared" si="264"/>
        <v>95.150739476678041</v>
      </c>
      <c r="AE392" s="6">
        <f t="shared" si="265"/>
        <v>92</v>
      </c>
      <c r="AF392" s="9">
        <f t="shared" ref="AF392" si="305">$P$293</f>
        <v>0.94804702313234746</v>
      </c>
      <c r="AG392" s="9">
        <f t="shared" si="266"/>
        <v>94.88528631020101</v>
      </c>
    </row>
    <row r="393" spans="13:33" x14ac:dyDescent="0.2">
      <c r="M393" s="9">
        <f t="shared" si="253"/>
        <v>93</v>
      </c>
      <c r="N393" s="9">
        <f t="shared" si="250"/>
        <v>0.79635949943117179</v>
      </c>
      <c r="O393" s="9">
        <f t="shared" si="254"/>
        <v>74.061433447099006</v>
      </c>
      <c r="P393" s="6">
        <f t="shared" si="255"/>
        <v>93</v>
      </c>
      <c r="Q393" s="9">
        <f t="shared" si="304"/>
        <v>0.84945013272658343</v>
      </c>
      <c r="R393" s="9">
        <f t="shared" si="256"/>
        <v>77.58058399696624</v>
      </c>
      <c r="S393" s="6">
        <f t="shared" si="257"/>
        <v>93</v>
      </c>
      <c r="T393" s="9">
        <f t="shared" ref="T393:T398" si="306">$N$292</f>
        <v>0.71103526734926048</v>
      </c>
      <c r="U393" s="9">
        <f t="shared" si="258"/>
        <v>83.674630261660937</v>
      </c>
      <c r="V393" s="6">
        <f t="shared" si="259"/>
        <v>93</v>
      </c>
      <c r="W393" s="9">
        <f>$P$293</f>
        <v>0.94804702313234746</v>
      </c>
      <c r="X393" s="9">
        <f t="shared" si="260"/>
        <v>96.207811907470628</v>
      </c>
      <c r="Y393" s="6">
        <f t="shared" si="261"/>
        <v>93</v>
      </c>
      <c r="Z393" s="9">
        <f t="shared" si="215"/>
        <v>1.0618126659082292</v>
      </c>
      <c r="AA393" s="9">
        <f t="shared" si="262"/>
        <v>96.094046264694754</v>
      </c>
      <c r="AB393" s="6">
        <f t="shared" si="263"/>
        <v>93</v>
      </c>
      <c r="AC393" s="9">
        <f t="shared" si="282"/>
        <v>1.0618126659082292</v>
      </c>
      <c r="AD393" s="9">
        <f t="shared" si="264"/>
        <v>95.980280621918851</v>
      </c>
      <c r="AE393" s="6">
        <f t="shared" si="265"/>
        <v>93</v>
      </c>
      <c r="AF393" s="9">
        <f t="shared" ref="AF393" si="307">$M$293</f>
        <v>1.3272658323852864</v>
      </c>
      <c r="AG393" s="9">
        <f t="shared" si="266"/>
        <v>95.833333333333357</v>
      </c>
    </row>
    <row r="394" spans="13:33" x14ac:dyDescent="0.2">
      <c r="M394" s="9">
        <f t="shared" si="253"/>
        <v>94</v>
      </c>
      <c r="N394" s="9">
        <f t="shared" si="250"/>
        <v>0.79635949943117179</v>
      </c>
      <c r="O394" s="9">
        <f t="shared" si="254"/>
        <v>74.857792946530182</v>
      </c>
      <c r="P394" s="6">
        <f t="shared" si="255"/>
        <v>94</v>
      </c>
      <c r="Q394" s="9">
        <f t="shared" si="304"/>
        <v>0.84945013272658343</v>
      </c>
      <c r="R394" s="9">
        <f t="shared" si="256"/>
        <v>78.430034129692828</v>
      </c>
      <c r="S394" s="6">
        <f t="shared" si="257"/>
        <v>94</v>
      </c>
      <c r="T394" s="9">
        <f t="shared" si="306"/>
        <v>0.71103526734926048</v>
      </c>
      <c r="U394" s="9">
        <f t="shared" si="258"/>
        <v>84.385665529010197</v>
      </c>
      <c r="V394" s="6">
        <f t="shared" si="259"/>
        <v>94</v>
      </c>
      <c r="W394" s="9">
        <f t="shared" ref="W394:W396" si="308">$P$293</f>
        <v>0.94804702313234746</v>
      </c>
      <c r="X394" s="9">
        <f t="shared" si="260"/>
        <v>97.155858930602975</v>
      </c>
      <c r="Y394" s="6">
        <f t="shared" si="261"/>
        <v>94</v>
      </c>
      <c r="Z394" s="9">
        <f t="shared" si="220"/>
        <v>0.94804702313234746</v>
      </c>
      <c r="AA394" s="9">
        <f t="shared" si="262"/>
        <v>97.155858930602989</v>
      </c>
      <c r="AB394" s="6">
        <f t="shared" si="263"/>
        <v>94</v>
      </c>
      <c r="AC394" s="9">
        <f t="shared" si="282"/>
        <v>1.0618126659082292</v>
      </c>
      <c r="AD394" s="9">
        <f t="shared" si="264"/>
        <v>97.042093287827086</v>
      </c>
      <c r="AE394" s="6">
        <f t="shared" si="265"/>
        <v>94</v>
      </c>
      <c r="AF394" s="9">
        <f t="shared" ref="AF394" si="309">$N$293</f>
        <v>0.82954114524080402</v>
      </c>
      <c r="AG394" s="9">
        <f t="shared" si="266"/>
        <v>97.160599165718637</v>
      </c>
    </row>
    <row r="395" spans="13:33" x14ac:dyDescent="0.2">
      <c r="M395" s="9">
        <f t="shared" si="253"/>
        <v>95</v>
      </c>
      <c r="N395" s="9">
        <f t="shared" si="250"/>
        <v>0.79635949943117179</v>
      </c>
      <c r="O395" s="9">
        <f t="shared" si="254"/>
        <v>75.654152445961358</v>
      </c>
      <c r="P395" s="6">
        <f t="shared" si="255"/>
        <v>95</v>
      </c>
      <c r="Q395" s="9">
        <f t="shared" si="304"/>
        <v>0.84945013272658343</v>
      </c>
      <c r="R395" s="9">
        <f t="shared" si="256"/>
        <v>79.279484262419416</v>
      </c>
      <c r="S395" s="6">
        <f t="shared" si="257"/>
        <v>95</v>
      </c>
      <c r="T395" s="9">
        <f t="shared" si="306"/>
        <v>0.71103526734926048</v>
      </c>
      <c r="U395" s="9">
        <f t="shared" si="258"/>
        <v>85.096700796359457</v>
      </c>
      <c r="V395" s="6">
        <f t="shared" si="259"/>
        <v>95</v>
      </c>
      <c r="W395" s="9">
        <f t="shared" si="308"/>
        <v>0.94804702313234746</v>
      </c>
      <c r="X395" s="9">
        <f t="shared" si="260"/>
        <v>98.103905953735321</v>
      </c>
      <c r="Y395" s="6">
        <f t="shared" si="261"/>
        <v>95</v>
      </c>
      <c r="Z395" s="9">
        <f t="shared" si="220"/>
        <v>0.94804702313234746</v>
      </c>
      <c r="AA395" s="9">
        <f t="shared" si="262"/>
        <v>98.103905953735335</v>
      </c>
      <c r="AB395" s="6">
        <f t="shared" si="263"/>
        <v>95</v>
      </c>
      <c r="AC395" s="9">
        <f t="shared" si="287"/>
        <v>0.94804702313234746</v>
      </c>
      <c r="AD395" s="9">
        <f t="shared" si="264"/>
        <v>98.103905953735321</v>
      </c>
      <c r="AE395" s="6">
        <f t="shared" si="265"/>
        <v>95</v>
      </c>
      <c r="AF395" s="9">
        <f t="shared" si="271"/>
        <v>1.0618126659082292</v>
      </c>
      <c r="AG395" s="9">
        <f t="shared" si="266"/>
        <v>97.990140310959447</v>
      </c>
    </row>
    <row r="396" spans="13:33" x14ac:dyDescent="0.2">
      <c r="M396" s="9">
        <f t="shared" si="253"/>
        <v>96</v>
      </c>
      <c r="N396" s="9">
        <f t="shared" si="250"/>
        <v>0.79635949943117179</v>
      </c>
      <c r="O396" s="9">
        <f t="shared" si="254"/>
        <v>76.450511945392535</v>
      </c>
      <c r="P396" s="6">
        <f t="shared" si="255"/>
        <v>96</v>
      </c>
      <c r="Q396" s="9">
        <f t="shared" si="304"/>
        <v>0.84945013272658343</v>
      </c>
      <c r="R396" s="9">
        <f t="shared" si="256"/>
        <v>80.128934395146004</v>
      </c>
      <c r="S396" s="6">
        <f t="shared" si="257"/>
        <v>96</v>
      </c>
      <c r="T396" s="9">
        <f t="shared" si="306"/>
        <v>0.71103526734926048</v>
      </c>
      <c r="U396" s="9">
        <f t="shared" si="258"/>
        <v>85.807736063708717</v>
      </c>
      <c r="V396" s="6">
        <f t="shared" si="259"/>
        <v>96</v>
      </c>
      <c r="W396" s="9">
        <f t="shared" si="308"/>
        <v>0.94804702313234746</v>
      </c>
      <c r="X396" s="9">
        <f t="shared" si="260"/>
        <v>99.051952976867668</v>
      </c>
      <c r="Y396" s="6">
        <f t="shared" si="261"/>
        <v>96</v>
      </c>
      <c r="Z396" s="9">
        <f t="shared" si="220"/>
        <v>0.94804702313234746</v>
      </c>
      <c r="AA396" s="9">
        <f t="shared" si="262"/>
        <v>99.051952976867682</v>
      </c>
      <c r="AB396" s="6">
        <f t="shared" si="263"/>
        <v>96</v>
      </c>
      <c r="AC396" s="9">
        <f t="shared" si="287"/>
        <v>0.94804702313234746</v>
      </c>
      <c r="AD396" s="9">
        <f t="shared" si="264"/>
        <v>99.051952976867668</v>
      </c>
      <c r="AE396" s="6">
        <f t="shared" si="265"/>
        <v>96</v>
      </c>
      <c r="AF396" s="9">
        <f t="shared" ref="AF396" si="310">$P$293</f>
        <v>0.94804702313234746</v>
      </c>
      <c r="AG396" s="9">
        <f t="shared" si="266"/>
        <v>99.051952976867682</v>
      </c>
    </row>
    <row r="397" spans="13:33" x14ac:dyDescent="0.2">
      <c r="M397" s="9">
        <f t="shared" si="253"/>
        <v>97</v>
      </c>
      <c r="N397" s="10">
        <f>$P$290</f>
        <v>0.71103526734926059</v>
      </c>
      <c r="O397" s="9">
        <f t="shared" si="254"/>
        <v>77.246871444823711</v>
      </c>
      <c r="P397" s="6">
        <f t="shared" si="255"/>
        <v>97</v>
      </c>
      <c r="Q397" s="9">
        <f t="shared" si="304"/>
        <v>0.84945013272658343</v>
      </c>
      <c r="R397" s="9">
        <f t="shared" si="256"/>
        <v>80.978384527872592</v>
      </c>
      <c r="S397" s="6">
        <f t="shared" si="257"/>
        <v>97</v>
      </c>
      <c r="T397" s="9">
        <f t="shared" si="306"/>
        <v>0.71103526734926048</v>
      </c>
      <c r="U397" s="9">
        <f t="shared" si="258"/>
        <v>86.518771331057977</v>
      </c>
      <c r="V397" s="6"/>
      <c r="W397" s="9"/>
      <c r="X397" s="9">
        <f t="shared" si="260"/>
        <v>100.00000000000001</v>
      </c>
      <c r="Y397" s="6"/>
      <c r="Z397" s="9"/>
      <c r="AA397" s="9">
        <f t="shared" si="262"/>
        <v>100.00000000000003</v>
      </c>
      <c r="AB397" s="6"/>
      <c r="AC397" s="9"/>
      <c r="AD397" s="9">
        <f t="shared" si="264"/>
        <v>100.00000000000001</v>
      </c>
      <c r="AE397" s="6"/>
      <c r="AF397" s="9"/>
      <c r="AG397" s="9">
        <f t="shared" si="266"/>
        <v>100.00000000000003</v>
      </c>
    </row>
    <row r="398" spans="13:33" x14ac:dyDescent="0.2">
      <c r="M398" s="9">
        <f t="shared" si="253"/>
        <v>98</v>
      </c>
      <c r="N398" s="10">
        <f t="shared" ref="N398:N428" si="311">$P$290</f>
        <v>0.71103526734926059</v>
      </c>
      <c r="O398" s="9">
        <f t="shared" si="254"/>
        <v>77.957906712172971</v>
      </c>
      <c r="P398" s="6">
        <f t="shared" si="255"/>
        <v>98</v>
      </c>
      <c r="Q398" s="9">
        <f t="shared" si="304"/>
        <v>0.84945013272658343</v>
      </c>
      <c r="R398" s="9">
        <f t="shared" si="256"/>
        <v>81.82783466059918</v>
      </c>
      <c r="S398" s="6">
        <f t="shared" si="257"/>
        <v>98</v>
      </c>
      <c r="T398" s="9">
        <f t="shared" si="306"/>
        <v>0.71103526734926048</v>
      </c>
      <c r="U398" s="9">
        <f t="shared" si="258"/>
        <v>87.229806598407237</v>
      </c>
      <c r="V398" s="6"/>
      <c r="W398" s="9"/>
      <c r="X398" s="9"/>
      <c r="Y398" s="6"/>
      <c r="Z398" s="9"/>
      <c r="AA398" s="9"/>
      <c r="AB398" s="6"/>
      <c r="AC398" s="9"/>
      <c r="AD398" s="9"/>
      <c r="AE398" s="6"/>
      <c r="AF398" s="9"/>
      <c r="AG398" s="9"/>
    </row>
    <row r="399" spans="13:33" x14ac:dyDescent="0.2">
      <c r="M399" s="9">
        <f t="shared" si="253"/>
        <v>99</v>
      </c>
      <c r="N399" s="10">
        <f t="shared" si="311"/>
        <v>0.71103526734926059</v>
      </c>
      <c r="O399" s="9">
        <f t="shared" si="254"/>
        <v>78.668941979522231</v>
      </c>
      <c r="P399" s="6">
        <f t="shared" si="255"/>
        <v>99</v>
      </c>
      <c r="Q399" s="9">
        <f t="shared" si="304"/>
        <v>0.84945013272658343</v>
      </c>
      <c r="R399" s="9">
        <f t="shared" si="256"/>
        <v>82.677284793325768</v>
      </c>
      <c r="S399" s="6">
        <f t="shared" si="257"/>
        <v>99</v>
      </c>
      <c r="T399" s="9">
        <f>$O$292</f>
        <v>0.91012514220705354</v>
      </c>
      <c r="U399" s="9">
        <f t="shared" si="258"/>
        <v>87.940841865756497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3:33" x14ac:dyDescent="0.2">
      <c r="M400" s="9">
        <f t="shared" si="253"/>
        <v>100</v>
      </c>
      <c r="N400" s="10">
        <f t="shared" si="311"/>
        <v>0.71103526734926059</v>
      </c>
      <c r="O400" s="9">
        <f t="shared" si="254"/>
        <v>79.379977246871491</v>
      </c>
      <c r="P400" s="6">
        <f t="shared" si="255"/>
        <v>100</v>
      </c>
      <c r="Q400" s="9">
        <f t="shared" si="304"/>
        <v>0.84945013272658343</v>
      </c>
      <c r="R400" s="9">
        <f t="shared" si="256"/>
        <v>83.526734926052356</v>
      </c>
      <c r="S400" s="6">
        <f t="shared" si="257"/>
        <v>100</v>
      </c>
      <c r="T400" s="9">
        <f t="shared" ref="T400:T405" si="312">$O$292</f>
        <v>0.91012514220705354</v>
      </c>
      <c r="U400" s="9">
        <f t="shared" si="258"/>
        <v>88.850967007963547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3:33" x14ac:dyDescent="0.2">
      <c r="M401" s="9">
        <f t="shared" si="253"/>
        <v>101</v>
      </c>
      <c r="N401" s="10">
        <f t="shared" si="311"/>
        <v>0.71103526734926059</v>
      </c>
      <c r="O401" s="9">
        <f t="shared" si="254"/>
        <v>80.091012514220751</v>
      </c>
      <c r="P401" s="6">
        <f t="shared" si="255"/>
        <v>101</v>
      </c>
      <c r="Q401" s="9">
        <f t="shared" si="304"/>
        <v>0.84945013272658343</v>
      </c>
      <c r="R401" s="9">
        <f t="shared" si="256"/>
        <v>84.376185058778944</v>
      </c>
      <c r="S401" s="6">
        <f t="shared" si="257"/>
        <v>101</v>
      </c>
      <c r="T401" s="9">
        <f t="shared" si="312"/>
        <v>0.91012514220705354</v>
      </c>
      <c r="U401" s="9">
        <f t="shared" si="258"/>
        <v>89.761092150170597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3:33" x14ac:dyDescent="0.2">
      <c r="M402" s="9">
        <f t="shared" si="253"/>
        <v>102</v>
      </c>
      <c r="N402" s="10">
        <f t="shared" si="311"/>
        <v>0.71103526734926059</v>
      </c>
      <c r="O402" s="9">
        <f t="shared" si="254"/>
        <v>80.80204778157001</v>
      </c>
      <c r="P402" s="6">
        <f t="shared" si="255"/>
        <v>102</v>
      </c>
      <c r="Q402" s="9">
        <f t="shared" si="304"/>
        <v>0.84945013272658343</v>
      </c>
      <c r="R402" s="9">
        <f t="shared" si="256"/>
        <v>85.225635191505532</v>
      </c>
      <c r="S402" s="6">
        <f t="shared" si="257"/>
        <v>102</v>
      </c>
      <c r="T402" s="9">
        <f t="shared" si="312"/>
        <v>0.91012514220705354</v>
      </c>
      <c r="U402" s="9">
        <f t="shared" si="258"/>
        <v>90.671217292377648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3:33" x14ac:dyDescent="0.2">
      <c r="M403" s="9">
        <f t="shared" si="253"/>
        <v>103</v>
      </c>
      <c r="N403" s="10">
        <f t="shared" si="311"/>
        <v>0.71103526734926059</v>
      </c>
      <c r="O403" s="9">
        <f t="shared" si="254"/>
        <v>81.51308304891927</v>
      </c>
      <c r="P403" s="6">
        <f t="shared" si="255"/>
        <v>103</v>
      </c>
      <c r="Q403" s="9">
        <f t="shared" si="304"/>
        <v>0.84945013272658343</v>
      </c>
      <c r="R403" s="9">
        <f t="shared" si="256"/>
        <v>86.07508532423212</v>
      </c>
      <c r="S403" s="6">
        <f t="shared" si="257"/>
        <v>103</v>
      </c>
      <c r="T403" s="9">
        <f t="shared" si="312"/>
        <v>0.91012514220705354</v>
      </c>
      <c r="U403" s="9">
        <f t="shared" si="258"/>
        <v>91.581342434584698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3:33" x14ac:dyDescent="0.2">
      <c r="M404" s="9">
        <f t="shared" si="253"/>
        <v>104</v>
      </c>
      <c r="N404" s="10">
        <f t="shared" si="311"/>
        <v>0.71103526734926059</v>
      </c>
      <c r="O404" s="9">
        <f t="shared" si="254"/>
        <v>82.22411831626853</v>
      </c>
      <c r="P404" s="6">
        <f t="shared" si="255"/>
        <v>104</v>
      </c>
      <c r="Q404" s="9">
        <f t="shared" si="304"/>
        <v>0.84945013272658343</v>
      </c>
      <c r="R404" s="9">
        <f t="shared" si="256"/>
        <v>86.924535456958708</v>
      </c>
      <c r="S404" s="6">
        <f t="shared" si="257"/>
        <v>104</v>
      </c>
      <c r="T404" s="9">
        <f t="shared" si="312"/>
        <v>0.91012514220705354</v>
      </c>
      <c r="U404" s="9">
        <f t="shared" si="258"/>
        <v>92.491467576791749</v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3:33" x14ac:dyDescent="0.2">
      <c r="M405" s="9">
        <f t="shared" si="253"/>
        <v>105</v>
      </c>
      <c r="N405" s="10">
        <f t="shared" si="311"/>
        <v>0.71103526734926059</v>
      </c>
      <c r="O405" s="9">
        <f t="shared" si="254"/>
        <v>82.93515358361779</v>
      </c>
      <c r="P405" s="6">
        <f t="shared" si="255"/>
        <v>105</v>
      </c>
      <c r="Q405" s="9">
        <f t="shared" si="304"/>
        <v>0.84945013272658343</v>
      </c>
      <c r="R405" s="9">
        <f t="shared" si="256"/>
        <v>87.773985589685296</v>
      </c>
      <c r="S405" s="6">
        <f t="shared" si="257"/>
        <v>105</v>
      </c>
      <c r="T405" s="9">
        <f t="shared" si="312"/>
        <v>0.91012514220705354</v>
      </c>
      <c r="U405" s="9">
        <f t="shared" si="258"/>
        <v>93.401592718998799</v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3:33" x14ac:dyDescent="0.2">
      <c r="M406" s="9">
        <f t="shared" si="253"/>
        <v>106</v>
      </c>
      <c r="N406" s="10">
        <f t="shared" si="311"/>
        <v>0.71103526734926059</v>
      </c>
      <c r="O406" s="9">
        <f t="shared" si="254"/>
        <v>83.64618885096705</v>
      </c>
      <c r="P406" s="6">
        <f t="shared" si="255"/>
        <v>106</v>
      </c>
      <c r="Q406" s="9">
        <f t="shared" ref="Q406:Q420" si="313">$P$291</f>
        <v>0.75843761850587799</v>
      </c>
      <c r="R406" s="9">
        <f t="shared" si="256"/>
        <v>88.623435722411884</v>
      </c>
      <c r="S406" s="6">
        <f t="shared" si="257"/>
        <v>106</v>
      </c>
      <c r="T406" s="9">
        <f>$P$292</f>
        <v>0.81261173411344056</v>
      </c>
      <c r="U406" s="9">
        <f t="shared" si="258"/>
        <v>94.31171786120585</v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3:33" x14ac:dyDescent="0.2">
      <c r="M407" s="9">
        <f t="shared" si="253"/>
        <v>107</v>
      </c>
      <c r="N407" s="10">
        <f t="shared" si="311"/>
        <v>0.71103526734926059</v>
      </c>
      <c r="O407" s="9">
        <f t="shared" si="254"/>
        <v>84.35722411831631</v>
      </c>
      <c r="P407" s="6">
        <f t="shared" si="255"/>
        <v>107</v>
      </c>
      <c r="Q407" s="9">
        <f t="shared" si="313"/>
        <v>0.75843761850587799</v>
      </c>
      <c r="R407" s="9">
        <f t="shared" si="256"/>
        <v>89.381873340917764</v>
      </c>
      <c r="S407" s="6">
        <f t="shared" si="257"/>
        <v>107</v>
      </c>
      <c r="T407" s="9">
        <f t="shared" ref="T407:T412" si="314">$P$292</f>
        <v>0.81261173411344056</v>
      </c>
      <c r="U407" s="9">
        <f t="shared" si="258"/>
        <v>95.124329595319296</v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3:33" x14ac:dyDescent="0.2">
      <c r="M408" s="9">
        <f t="shared" si="253"/>
        <v>108</v>
      </c>
      <c r="N408" s="10">
        <f t="shared" si="311"/>
        <v>0.71103526734926059</v>
      </c>
      <c r="O408" s="9">
        <f t="shared" si="254"/>
        <v>85.06825938566557</v>
      </c>
      <c r="P408" s="6">
        <f t="shared" si="255"/>
        <v>108</v>
      </c>
      <c r="Q408" s="9">
        <f t="shared" si="313"/>
        <v>0.75843761850587799</v>
      </c>
      <c r="R408" s="9">
        <f t="shared" si="256"/>
        <v>90.140310959423644</v>
      </c>
      <c r="S408" s="6">
        <f t="shared" si="257"/>
        <v>108</v>
      </c>
      <c r="T408" s="9">
        <f t="shared" si="314"/>
        <v>0.81261173411344056</v>
      </c>
      <c r="U408" s="9">
        <f t="shared" si="258"/>
        <v>95.936941329432742</v>
      </c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3:33" x14ac:dyDescent="0.2">
      <c r="M409" s="9">
        <f t="shared" si="253"/>
        <v>109</v>
      </c>
      <c r="N409" s="10">
        <f t="shared" si="311"/>
        <v>0.71103526734926059</v>
      </c>
      <c r="O409" s="9">
        <f t="shared" si="254"/>
        <v>85.77929465301483</v>
      </c>
      <c r="P409" s="6">
        <f t="shared" si="255"/>
        <v>109</v>
      </c>
      <c r="Q409" s="9">
        <f t="shared" si="313"/>
        <v>0.75843761850587799</v>
      </c>
      <c r="R409" s="9">
        <f t="shared" si="256"/>
        <v>90.898748577929524</v>
      </c>
      <c r="S409" s="6">
        <f t="shared" si="257"/>
        <v>109</v>
      </c>
      <c r="T409" s="9">
        <f t="shared" si="314"/>
        <v>0.81261173411344056</v>
      </c>
      <c r="U409" s="9">
        <f t="shared" si="258"/>
        <v>96.749553063546188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3:33" x14ac:dyDescent="0.2">
      <c r="M410" s="9">
        <f t="shared" si="253"/>
        <v>110</v>
      </c>
      <c r="N410" s="10">
        <f t="shared" si="311"/>
        <v>0.71103526734926059</v>
      </c>
      <c r="O410" s="9">
        <f t="shared" si="254"/>
        <v>86.49032992036409</v>
      </c>
      <c r="P410" s="6">
        <f t="shared" si="255"/>
        <v>110</v>
      </c>
      <c r="Q410" s="9">
        <f t="shared" si="313"/>
        <v>0.75843761850587799</v>
      </c>
      <c r="R410" s="9">
        <f t="shared" si="256"/>
        <v>91.657186196435404</v>
      </c>
      <c r="S410" s="6">
        <f t="shared" si="257"/>
        <v>110</v>
      </c>
      <c r="T410" s="9">
        <f t="shared" si="314"/>
        <v>0.81261173411344056</v>
      </c>
      <c r="U410" s="9">
        <f t="shared" si="258"/>
        <v>97.562164797659634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3:33" x14ac:dyDescent="0.2">
      <c r="M411" s="9">
        <f t="shared" si="253"/>
        <v>111</v>
      </c>
      <c r="N411" s="10">
        <f t="shared" si="311"/>
        <v>0.71103526734926059</v>
      </c>
      <c r="O411" s="9">
        <f t="shared" si="254"/>
        <v>87.20136518771335</v>
      </c>
      <c r="P411" s="6">
        <f t="shared" si="255"/>
        <v>111</v>
      </c>
      <c r="Q411" s="9">
        <f t="shared" si="313"/>
        <v>0.75843761850587799</v>
      </c>
      <c r="R411" s="9">
        <f t="shared" si="256"/>
        <v>92.415623814941284</v>
      </c>
      <c r="S411" s="6">
        <f t="shared" si="257"/>
        <v>111</v>
      </c>
      <c r="T411" s="9">
        <f t="shared" si="314"/>
        <v>0.81261173411344056</v>
      </c>
      <c r="U411" s="9">
        <f t="shared" si="258"/>
        <v>98.37477653177308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3:33" x14ac:dyDescent="0.2">
      <c r="M412" s="9">
        <f t="shared" si="253"/>
        <v>112</v>
      </c>
      <c r="N412" s="10">
        <f t="shared" si="311"/>
        <v>0.71103526734926059</v>
      </c>
      <c r="O412" s="9">
        <f t="shared" si="254"/>
        <v>87.91240045506261</v>
      </c>
      <c r="P412" s="6">
        <f t="shared" si="255"/>
        <v>112</v>
      </c>
      <c r="Q412" s="9">
        <f t="shared" si="313"/>
        <v>0.75843761850587799</v>
      </c>
      <c r="R412" s="9">
        <f t="shared" si="256"/>
        <v>93.174061433447164</v>
      </c>
      <c r="S412" s="6">
        <f t="shared" si="257"/>
        <v>112</v>
      </c>
      <c r="T412" s="9">
        <f t="shared" si="314"/>
        <v>0.81261173411344056</v>
      </c>
      <c r="U412" s="9">
        <f t="shared" si="258"/>
        <v>99.187388265886526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3:33" x14ac:dyDescent="0.2">
      <c r="M413" s="9">
        <f t="shared" si="253"/>
        <v>113</v>
      </c>
      <c r="N413" s="10">
        <f t="shared" si="311"/>
        <v>0.71103526734926059</v>
      </c>
      <c r="O413" s="9">
        <f t="shared" si="254"/>
        <v>88.62343572241187</v>
      </c>
      <c r="P413" s="6">
        <f t="shared" si="255"/>
        <v>113</v>
      </c>
      <c r="Q413" s="9">
        <f t="shared" si="313"/>
        <v>0.75843761850587799</v>
      </c>
      <c r="R413" s="9">
        <f t="shared" si="256"/>
        <v>93.932499051953044</v>
      </c>
      <c r="S413" s="6"/>
      <c r="T413" s="9"/>
      <c r="U413" s="9">
        <f t="shared" si="258"/>
        <v>99.999999999999972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3:33" x14ac:dyDescent="0.2">
      <c r="M414" s="9">
        <f t="shared" si="253"/>
        <v>114</v>
      </c>
      <c r="N414" s="10">
        <f t="shared" si="311"/>
        <v>0.71103526734926059</v>
      </c>
      <c r="O414" s="9">
        <f t="shared" si="254"/>
        <v>89.33447098976113</v>
      </c>
      <c r="P414" s="6">
        <f t="shared" si="255"/>
        <v>114</v>
      </c>
      <c r="Q414" s="9">
        <f t="shared" si="313"/>
        <v>0.75843761850587799</v>
      </c>
      <c r="R414" s="9">
        <f t="shared" si="256"/>
        <v>94.690936670458925</v>
      </c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3:33" x14ac:dyDescent="0.2">
      <c r="M415" s="9">
        <f t="shared" si="253"/>
        <v>115</v>
      </c>
      <c r="N415" s="10">
        <f t="shared" si="311"/>
        <v>0.71103526734926059</v>
      </c>
      <c r="O415" s="9">
        <f t="shared" si="254"/>
        <v>90.045506257110389</v>
      </c>
      <c r="P415" s="6">
        <f t="shared" si="255"/>
        <v>115</v>
      </c>
      <c r="Q415" s="9">
        <f t="shared" si="313"/>
        <v>0.75843761850587799</v>
      </c>
      <c r="R415" s="9">
        <f t="shared" si="256"/>
        <v>95.449374288964805</v>
      </c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3:33" x14ac:dyDescent="0.2">
      <c r="M416" s="9">
        <f t="shared" si="253"/>
        <v>116</v>
      </c>
      <c r="N416" s="10">
        <f t="shared" si="311"/>
        <v>0.71103526734926059</v>
      </c>
      <c r="O416" s="9">
        <f t="shared" si="254"/>
        <v>90.756541524459649</v>
      </c>
      <c r="P416" s="6">
        <f t="shared" si="255"/>
        <v>116</v>
      </c>
      <c r="Q416" s="9">
        <f t="shared" si="313"/>
        <v>0.75843761850587799</v>
      </c>
      <c r="R416" s="9">
        <f t="shared" si="256"/>
        <v>96.207811907470685</v>
      </c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3:33" x14ac:dyDescent="0.2">
      <c r="M417" s="9">
        <f t="shared" si="253"/>
        <v>117</v>
      </c>
      <c r="N417" s="10">
        <f t="shared" si="311"/>
        <v>0.71103526734926059</v>
      </c>
      <c r="O417" s="9">
        <f t="shared" si="254"/>
        <v>91.467576791808909</v>
      </c>
      <c r="P417" s="6">
        <f t="shared" si="255"/>
        <v>117</v>
      </c>
      <c r="Q417" s="9">
        <f t="shared" si="313"/>
        <v>0.75843761850587799</v>
      </c>
      <c r="R417" s="9">
        <f t="shared" si="256"/>
        <v>96.966249525976565</v>
      </c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3:33" x14ac:dyDescent="0.2">
      <c r="M418" s="9">
        <f t="shared" si="253"/>
        <v>118</v>
      </c>
      <c r="N418" s="10">
        <f t="shared" si="311"/>
        <v>0.71103526734926059</v>
      </c>
      <c r="O418" s="9">
        <f t="shared" si="254"/>
        <v>92.178612059158169</v>
      </c>
      <c r="P418" s="6">
        <f t="shared" si="255"/>
        <v>118</v>
      </c>
      <c r="Q418" s="9">
        <f t="shared" si="313"/>
        <v>0.75843761850587799</v>
      </c>
      <c r="R418" s="9">
        <f t="shared" si="256"/>
        <v>97.724687144482445</v>
      </c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3:33" x14ac:dyDescent="0.2">
      <c r="M419" s="9">
        <f t="shared" si="253"/>
        <v>119</v>
      </c>
      <c r="N419" s="10">
        <f t="shared" si="311"/>
        <v>0.71103526734926059</v>
      </c>
      <c r="O419" s="9">
        <f t="shared" si="254"/>
        <v>92.889647326507429</v>
      </c>
      <c r="P419" s="6">
        <f t="shared" si="255"/>
        <v>119</v>
      </c>
      <c r="Q419" s="9">
        <f t="shared" si="313"/>
        <v>0.75843761850587799</v>
      </c>
      <c r="R419" s="9">
        <f t="shared" si="256"/>
        <v>98.483124762988325</v>
      </c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3:33" x14ac:dyDescent="0.2">
      <c r="M420" s="9">
        <f t="shared" si="253"/>
        <v>120</v>
      </c>
      <c r="N420" s="10">
        <f t="shared" si="311"/>
        <v>0.71103526734926059</v>
      </c>
      <c r="O420" s="9">
        <f t="shared" si="254"/>
        <v>93.600682593856689</v>
      </c>
      <c r="P420" s="6">
        <f t="shared" si="255"/>
        <v>120</v>
      </c>
      <c r="Q420" s="9">
        <f t="shared" si="313"/>
        <v>0.75843761850587799</v>
      </c>
      <c r="R420" s="9">
        <f t="shared" si="256"/>
        <v>99.241562381494205</v>
      </c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3:33" x14ac:dyDescent="0.2">
      <c r="M421" s="9">
        <f t="shared" si="253"/>
        <v>121</v>
      </c>
      <c r="N421" s="10">
        <f t="shared" si="311"/>
        <v>0.71103526734926059</v>
      </c>
      <c r="O421" s="9">
        <f t="shared" si="254"/>
        <v>94.311717861205949</v>
      </c>
      <c r="P421" s="6"/>
      <c r="Q421" s="10"/>
      <c r="R421" s="9">
        <f t="shared" si="256"/>
        <v>100.00000000000009</v>
      </c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3:33" x14ac:dyDescent="0.2">
      <c r="M422" s="9">
        <f t="shared" si="253"/>
        <v>122</v>
      </c>
      <c r="N422" s="10">
        <f t="shared" si="311"/>
        <v>0.71103526734926059</v>
      </c>
      <c r="O422" s="9">
        <f t="shared" si="254"/>
        <v>95.022753128555209</v>
      </c>
      <c r="P422" s="6"/>
      <c r="Q422" s="21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3:33" x14ac:dyDescent="0.2">
      <c r="M423" s="9">
        <f t="shared" si="253"/>
        <v>123</v>
      </c>
      <c r="N423" s="10">
        <f t="shared" si="311"/>
        <v>0.71103526734926059</v>
      </c>
      <c r="O423" s="9">
        <f t="shared" si="254"/>
        <v>95.733788395904469</v>
      </c>
      <c r="P423" s="6"/>
      <c r="Q423" s="21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3:33" x14ac:dyDescent="0.2">
      <c r="M424" s="9">
        <f t="shared" si="253"/>
        <v>124</v>
      </c>
      <c r="N424" s="10">
        <f t="shared" si="311"/>
        <v>0.71103526734926059</v>
      </c>
      <c r="O424" s="9">
        <f t="shared" si="254"/>
        <v>96.444823663253729</v>
      </c>
      <c r="P424" s="6"/>
      <c r="Q424" s="21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3:33" x14ac:dyDescent="0.2">
      <c r="M425" s="9">
        <f t="shared" si="253"/>
        <v>125</v>
      </c>
      <c r="N425" s="10">
        <f t="shared" si="311"/>
        <v>0.71103526734926059</v>
      </c>
      <c r="O425" s="9">
        <f t="shared" si="254"/>
        <v>97.155858930602989</v>
      </c>
      <c r="P425" s="6"/>
      <c r="Q425" s="21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3:33" x14ac:dyDescent="0.2">
      <c r="M426" s="9">
        <f t="shared" si="253"/>
        <v>126</v>
      </c>
      <c r="N426" s="10">
        <f t="shared" si="311"/>
        <v>0.71103526734926059</v>
      </c>
      <c r="O426" s="9">
        <f t="shared" si="254"/>
        <v>97.866894197952249</v>
      </c>
      <c r="P426" s="6"/>
      <c r="Q426" s="21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3:33" x14ac:dyDescent="0.2">
      <c r="M427" s="9">
        <f t="shared" si="253"/>
        <v>127</v>
      </c>
      <c r="N427" s="10">
        <f t="shared" si="311"/>
        <v>0.71103526734926059</v>
      </c>
      <c r="O427" s="9">
        <f t="shared" si="254"/>
        <v>98.577929465301509</v>
      </c>
      <c r="P427" s="6"/>
      <c r="Q427" s="21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3:33" x14ac:dyDescent="0.2">
      <c r="M428" s="9">
        <f t="shared" si="253"/>
        <v>128</v>
      </c>
      <c r="N428" s="10">
        <f t="shared" si="311"/>
        <v>0.71103526734926059</v>
      </c>
      <c r="O428" s="9">
        <f t="shared" si="254"/>
        <v>99.288964732650768</v>
      </c>
      <c r="P428" s="6"/>
      <c r="Q428" s="21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3:33" x14ac:dyDescent="0.2">
      <c r="M429" s="9"/>
      <c r="N429" s="9"/>
      <c r="O429" s="9">
        <f t="shared" si="254"/>
        <v>100.00000000000003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3:33" x14ac:dyDescent="0.2">
      <c r="M430" s="9"/>
      <c r="N430" s="10"/>
      <c r="O430" s="9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3:33" x14ac:dyDescent="0.2"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</sheetData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2019-10-03T07:49:48Z</dcterms:created>
  <dcterms:modified xsi:type="dcterms:W3CDTF">2020-02-02T20:52:22Z</dcterms:modified>
</cp:coreProperties>
</file>