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8505" windowHeight="4500" activeTab="1"/>
  </bookViews>
  <sheets>
    <sheet name="游客人数趋势图" sheetId="16" r:id="rId1"/>
    <sheet name="Sheet1" sheetId="1" r:id="rId2"/>
    <sheet name="排序" sheetId="11" r:id="rId3"/>
    <sheet name="筛选" sheetId="12" r:id="rId4"/>
    <sheet name="分类汇总" sheetId="13" r:id="rId5"/>
    <sheet name="Sheet5" sheetId="5" r:id="rId6"/>
    <sheet name="合并计算" sheetId="14" r:id="rId7"/>
  </sheets>
  <definedNames>
    <definedName name="_xlnm._FilterDatabase" localSheetId="3" hidden="1">筛选!$L$2:$L$32</definedName>
  </definedNames>
  <calcPr calcId="145621"/>
</workbook>
</file>

<file path=xl/calcChain.xml><?xml version="1.0" encoding="utf-8"?>
<calcChain xmlns="http://schemas.openxmlformats.org/spreadsheetml/2006/main">
  <c r="E35" i="13" l="1"/>
  <c r="E34" i="13"/>
  <c r="E15" i="13"/>
  <c r="J14" i="13"/>
  <c r="I14" i="13"/>
  <c r="L14" i="13" s="1"/>
  <c r="J33" i="13"/>
  <c r="I33" i="13"/>
  <c r="L33" i="13" s="1"/>
  <c r="J32" i="13"/>
  <c r="I32" i="13"/>
  <c r="L32" i="13" s="1"/>
  <c r="J31" i="13"/>
  <c r="I31" i="13"/>
  <c r="L31" i="13" s="1"/>
  <c r="J13" i="13"/>
  <c r="I13" i="13"/>
  <c r="L13" i="13" s="1"/>
  <c r="J30" i="13"/>
  <c r="I30" i="13"/>
  <c r="L30" i="13" s="1"/>
  <c r="J29" i="13"/>
  <c r="I29" i="13"/>
  <c r="L29" i="13" s="1"/>
  <c r="J28" i="13"/>
  <c r="I28" i="13"/>
  <c r="L28" i="13" s="1"/>
  <c r="J27" i="13"/>
  <c r="I27" i="13"/>
  <c r="L27" i="13" s="1"/>
  <c r="J26" i="13"/>
  <c r="I26" i="13"/>
  <c r="L26" i="13" s="1"/>
  <c r="J25" i="13"/>
  <c r="I25" i="13"/>
  <c r="L25" i="13" s="1"/>
  <c r="J12" i="13"/>
  <c r="I12" i="13"/>
  <c r="L12" i="13" s="1"/>
  <c r="J24" i="13"/>
  <c r="I24" i="13"/>
  <c r="L24" i="13" s="1"/>
  <c r="J11" i="13"/>
  <c r="I11" i="13"/>
  <c r="L11" i="13" s="1"/>
  <c r="J23" i="13"/>
  <c r="I23" i="13"/>
  <c r="L23" i="13" s="1"/>
  <c r="J10" i="13"/>
  <c r="I10" i="13"/>
  <c r="L10" i="13" s="1"/>
  <c r="J9" i="13"/>
  <c r="I9" i="13"/>
  <c r="L9" i="13" s="1"/>
  <c r="J8" i="13"/>
  <c r="I8" i="13"/>
  <c r="L8" i="13" s="1"/>
  <c r="J7" i="13"/>
  <c r="I7" i="13"/>
  <c r="L7" i="13" s="1"/>
  <c r="J6" i="13"/>
  <c r="I6" i="13"/>
  <c r="L6" i="13" s="1"/>
  <c r="J5" i="13"/>
  <c r="I5" i="13"/>
  <c r="L5" i="13" s="1"/>
  <c r="J22" i="13"/>
  <c r="I22" i="13"/>
  <c r="L22" i="13" s="1"/>
  <c r="J21" i="13"/>
  <c r="I21" i="13"/>
  <c r="L21" i="13" s="1"/>
  <c r="J20" i="13"/>
  <c r="I20" i="13"/>
  <c r="L20" i="13" s="1"/>
  <c r="J19" i="13"/>
  <c r="I19" i="13"/>
  <c r="L19" i="13" s="1"/>
  <c r="J4" i="13"/>
  <c r="I4" i="13"/>
  <c r="L4" i="13" s="1"/>
  <c r="J3" i="13"/>
  <c r="I3" i="13"/>
  <c r="L3" i="13" s="1"/>
  <c r="J18" i="13"/>
  <c r="I18" i="13"/>
  <c r="L18" i="13" s="1"/>
  <c r="J17" i="13"/>
  <c r="I17" i="13"/>
  <c r="L17" i="13" s="1"/>
  <c r="J2" i="13"/>
  <c r="I2" i="13"/>
  <c r="L2" i="13" s="1"/>
  <c r="J16" i="13"/>
  <c r="I16" i="13"/>
  <c r="L16" i="13" s="1"/>
  <c r="K16" i="13" l="1"/>
  <c r="K2" i="13"/>
  <c r="K17" i="13"/>
  <c r="K18" i="13"/>
  <c r="K3" i="13"/>
  <c r="K4" i="13"/>
  <c r="K19" i="13"/>
  <c r="K20" i="13"/>
  <c r="K21" i="13"/>
  <c r="K22" i="13"/>
  <c r="K5" i="13"/>
  <c r="K6" i="13"/>
  <c r="K7" i="13"/>
  <c r="K8" i="13"/>
  <c r="K9" i="13"/>
  <c r="K10" i="13"/>
  <c r="K23" i="13"/>
  <c r="K11" i="13"/>
  <c r="K24" i="13"/>
  <c r="K12" i="13"/>
  <c r="K25" i="13"/>
  <c r="K26" i="13"/>
  <c r="K27" i="13"/>
  <c r="K28" i="13"/>
  <c r="K29" i="13"/>
  <c r="K30" i="13"/>
  <c r="K13" i="13"/>
  <c r="K31" i="13"/>
  <c r="K32" i="13"/>
  <c r="K33" i="13"/>
  <c r="K14" i="13"/>
  <c r="C49" i="1"/>
  <c r="C50" i="1"/>
  <c r="C51" i="1"/>
  <c r="D51" i="1"/>
  <c r="E51" i="1"/>
  <c r="F51" i="1"/>
  <c r="G51" i="1"/>
  <c r="D50" i="1"/>
  <c r="E50" i="1"/>
  <c r="F50" i="1"/>
  <c r="G50" i="1"/>
  <c r="D49" i="1"/>
  <c r="E49" i="1"/>
  <c r="F49" i="1"/>
  <c r="G49" i="1"/>
  <c r="D48" i="1"/>
  <c r="E48" i="1"/>
  <c r="F48" i="1"/>
  <c r="G48" i="1"/>
  <c r="C48" i="1"/>
  <c r="J32" i="12"/>
  <c r="I32" i="12"/>
  <c r="L32" i="12" s="1"/>
  <c r="J31" i="12"/>
  <c r="I31" i="12"/>
  <c r="L31" i="12" s="1"/>
  <c r="J30" i="12"/>
  <c r="I30" i="12"/>
  <c r="L30" i="12" s="1"/>
  <c r="J29" i="12"/>
  <c r="I29" i="12"/>
  <c r="L29" i="12" s="1"/>
  <c r="J28" i="12"/>
  <c r="I28" i="12"/>
  <c r="L28" i="12" s="1"/>
  <c r="J27" i="12"/>
  <c r="I27" i="12"/>
  <c r="L27" i="12" s="1"/>
  <c r="J26" i="12"/>
  <c r="I26" i="12"/>
  <c r="L26" i="12" s="1"/>
  <c r="J25" i="12"/>
  <c r="I25" i="12"/>
  <c r="L25" i="12" s="1"/>
  <c r="J24" i="12"/>
  <c r="I24" i="12"/>
  <c r="L24" i="12" s="1"/>
  <c r="J23" i="12"/>
  <c r="I23" i="12"/>
  <c r="L23" i="12" s="1"/>
  <c r="J22" i="12"/>
  <c r="I22" i="12"/>
  <c r="L22" i="12" s="1"/>
  <c r="J21" i="12"/>
  <c r="I21" i="12"/>
  <c r="L21" i="12" s="1"/>
  <c r="J20" i="12"/>
  <c r="I20" i="12"/>
  <c r="L20" i="12" s="1"/>
  <c r="J19" i="12"/>
  <c r="I19" i="12"/>
  <c r="L19" i="12" s="1"/>
  <c r="J18" i="12"/>
  <c r="I18" i="12"/>
  <c r="L18" i="12" s="1"/>
  <c r="J17" i="12"/>
  <c r="I17" i="12"/>
  <c r="L17" i="12" s="1"/>
  <c r="J16" i="12"/>
  <c r="I16" i="12"/>
  <c r="L16" i="12" s="1"/>
  <c r="J15" i="12"/>
  <c r="I15" i="12"/>
  <c r="L15" i="12" s="1"/>
  <c r="J14" i="12"/>
  <c r="I14" i="12"/>
  <c r="L14" i="12" s="1"/>
  <c r="J13" i="12"/>
  <c r="I13" i="12"/>
  <c r="L13" i="12" s="1"/>
  <c r="J12" i="12"/>
  <c r="I12" i="12"/>
  <c r="L12" i="12" s="1"/>
  <c r="J11" i="12"/>
  <c r="I11" i="12"/>
  <c r="L11" i="12" s="1"/>
  <c r="J10" i="12"/>
  <c r="I10" i="12"/>
  <c r="L10" i="12" s="1"/>
  <c r="J9" i="12"/>
  <c r="I9" i="12"/>
  <c r="L9" i="12" s="1"/>
  <c r="J8" i="12"/>
  <c r="I8" i="12"/>
  <c r="L8" i="12" s="1"/>
  <c r="J7" i="12"/>
  <c r="I7" i="12"/>
  <c r="L7" i="12" s="1"/>
  <c r="J6" i="12"/>
  <c r="I6" i="12"/>
  <c r="L6" i="12" s="1"/>
  <c r="J5" i="12"/>
  <c r="I5" i="12"/>
  <c r="L5" i="12" s="1"/>
  <c r="J4" i="12"/>
  <c r="I4" i="12"/>
  <c r="L4" i="12" s="1"/>
  <c r="J3" i="12"/>
  <c r="I3" i="12"/>
  <c r="L3" i="12" s="1"/>
  <c r="J2" i="12"/>
  <c r="I2" i="12"/>
  <c r="L2" i="12" s="1"/>
  <c r="L16" i="11"/>
  <c r="J16" i="11"/>
  <c r="I16" i="11"/>
  <c r="J23" i="11"/>
  <c r="I23" i="11"/>
  <c r="L23" i="11" s="1"/>
  <c r="J19" i="11"/>
  <c r="I19" i="11"/>
  <c r="L19" i="11" s="1"/>
  <c r="J15" i="11"/>
  <c r="I15" i="11"/>
  <c r="J6" i="11"/>
  <c r="I6" i="11"/>
  <c r="L6" i="11" s="1"/>
  <c r="J4" i="11"/>
  <c r="I4" i="11"/>
  <c r="L4" i="11" s="1"/>
  <c r="J5" i="11"/>
  <c r="I5" i="11"/>
  <c r="L5" i="11" s="1"/>
  <c r="J24" i="11"/>
  <c r="I24" i="11"/>
  <c r="L13" i="11"/>
  <c r="J13" i="11"/>
  <c r="I13" i="11"/>
  <c r="J20" i="11"/>
  <c r="I20" i="11"/>
  <c r="L20" i="11" s="1"/>
  <c r="J27" i="11"/>
  <c r="I27" i="11"/>
  <c r="L27" i="11" s="1"/>
  <c r="J22" i="11"/>
  <c r="I22" i="11"/>
  <c r="L22" i="11" s="1"/>
  <c r="J25" i="11"/>
  <c r="I25" i="11"/>
  <c r="L25" i="11" s="1"/>
  <c r="J18" i="11"/>
  <c r="I18" i="11"/>
  <c r="L18" i="11" s="1"/>
  <c r="J3" i="11"/>
  <c r="I3" i="11"/>
  <c r="L3" i="11" s="1"/>
  <c r="J29" i="11"/>
  <c r="I29" i="11"/>
  <c r="L12" i="11"/>
  <c r="J12" i="11"/>
  <c r="I12" i="11"/>
  <c r="J21" i="11"/>
  <c r="I21" i="11"/>
  <c r="L21" i="11" s="1"/>
  <c r="J8" i="11"/>
  <c r="I8" i="11"/>
  <c r="L8" i="11" s="1"/>
  <c r="J2" i="11"/>
  <c r="I2" i="11"/>
  <c r="J11" i="11"/>
  <c r="I11" i="11"/>
  <c r="L11" i="11" s="1"/>
  <c r="L26" i="11"/>
  <c r="J26" i="11"/>
  <c r="I26" i="11"/>
  <c r="J14" i="11"/>
  <c r="I14" i="11"/>
  <c r="L14" i="11" s="1"/>
  <c r="J31" i="11"/>
  <c r="I31" i="11"/>
  <c r="L31" i="11" s="1"/>
  <c r="L30" i="11"/>
  <c r="J30" i="11"/>
  <c r="I30" i="11"/>
  <c r="J32" i="11"/>
  <c r="I32" i="11"/>
  <c r="L32" i="11" s="1"/>
  <c r="J28" i="11"/>
  <c r="I28" i="11"/>
  <c r="L28" i="11" s="1"/>
  <c r="J17" i="11"/>
  <c r="I17" i="11"/>
  <c r="J7" i="11"/>
  <c r="I7" i="11"/>
  <c r="L7" i="11" s="1"/>
  <c r="L9" i="11"/>
  <c r="J9" i="11"/>
  <c r="I9" i="11"/>
  <c r="J10" i="11"/>
  <c r="I10" i="11"/>
  <c r="L10" i="11" s="1"/>
  <c r="K4" i="12" l="1"/>
  <c r="K8" i="12"/>
  <c r="K12" i="12"/>
  <c r="K16" i="12"/>
  <c r="K20" i="12"/>
  <c r="K24" i="12"/>
  <c r="K3" i="12"/>
  <c r="K7" i="12"/>
  <c r="K11" i="12"/>
  <c r="K15" i="12"/>
  <c r="K19" i="12"/>
  <c r="K23" i="12"/>
  <c r="K2" i="11"/>
  <c r="K2" i="12"/>
  <c r="K6" i="12"/>
  <c r="K10" i="12"/>
  <c r="K14" i="12"/>
  <c r="K18" i="12"/>
  <c r="K22" i="12"/>
  <c r="K26" i="12"/>
  <c r="K17" i="11"/>
  <c r="K5" i="12"/>
  <c r="K9" i="12"/>
  <c r="K13" i="12"/>
  <c r="K17" i="12"/>
  <c r="K21" i="12"/>
  <c r="K25" i="12"/>
  <c r="K27" i="12"/>
  <c r="K28" i="12"/>
  <c r="K29" i="12"/>
  <c r="K30" i="12"/>
  <c r="K31" i="12"/>
  <c r="K32" i="12"/>
  <c r="K29" i="11"/>
  <c r="K24" i="11"/>
  <c r="K15" i="11"/>
  <c r="K7" i="11"/>
  <c r="K30" i="11"/>
  <c r="K11" i="11"/>
  <c r="K12" i="11"/>
  <c r="K25" i="11"/>
  <c r="K13" i="11"/>
  <c r="K6" i="11"/>
  <c r="K16" i="11"/>
  <c r="L17" i="11"/>
  <c r="K21" i="11"/>
  <c r="L29" i="11"/>
  <c r="K18" i="11"/>
  <c r="K20" i="11"/>
  <c r="L24" i="11"/>
  <c r="K4" i="11"/>
  <c r="L15" i="11"/>
  <c r="K23" i="11"/>
  <c r="K31" i="11"/>
  <c r="K22" i="11"/>
  <c r="K9" i="11"/>
  <c r="K32" i="11"/>
  <c r="K26" i="11"/>
  <c r="L2" i="11"/>
  <c r="K10" i="11"/>
  <c r="K28" i="11"/>
  <c r="K14" i="11"/>
  <c r="K8" i="11"/>
  <c r="K3" i="11"/>
  <c r="K27" i="11"/>
  <c r="K5" i="11"/>
  <c r="K19" i="11"/>
  <c r="C40" i="1"/>
  <c r="D40" i="1"/>
  <c r="E40" i="1"/>
  <c r="C44" i="1"/>
  <c r="D44" i="1"/>
  <c r="E44" i="1"/>
  <c r="C43" i="1"/>
  <c r="D43" i="1"/>
  <c r="E43" i="1"/>
  <c r="B44" i="1"/>
  <c r="B43" i="1"/>
  <c r="C42" i="1"/>
  <c r="D42" i="1"/>
  <c r="E42" i="1"/>
  <c r="B42" i="1"/>
  <c r="C41" i="1"/>
  <c r="D41" i="1"/>
  <c r="E41" i="1"/>
  <c r="B41" i="1"/>
  <c r="B40" i="1"/>
  <c r="C39" i="1"/>
  <c r="D39" i="1"/>
  <c r="E39" i="1"/>
  <c r="B39" i="1"/>
  <c r="C38" i="1"/>
  <c r="D38" i="1"/>
  <c r="E38" i="1"/>
  <c r="B38" i="1"/>
  <c r="C37" i="1"/>
  <c r="D37" i="1"/>
  <c r="E37" i="1"/>
  <c r="B37" i="1"/>
  <c r="L5" i="1"/>
  <c r="L13" i="1"/>
  <c r="L17" i="1"/>
  <c r="L2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L3" i="1" s="1"/>
  <c r="I4" i="1"/>
  <c r="I5" i="1"/>
  <c r="I6" i="1"/>
  <c r="L6" i="1" s="1"/>
  <c r="I7" i="1"/>
  <c r="L7" i="1" s="1"/>
  <c r="I8" i="1"/>
  <c r="I9" i="1"/>
  <c r="L9" i="1" s="1"/>
  <c r="I10" i="1"/>
  <c r="L10" i="1" s="1"/>
  <c r="I11" i="1"/>
  <c r="L11" i="1" s="1"/>
  <c r="I12" i="1"/>
  <c r="I13" i="1"/>
  <c r="I14" i="1"/>
  <c r="L14" i="1" s="1"/>
  <c r="I15" i="1"/>
  <c r="L15" i="1" s="1"/>
  <c r="I16" i="1"/>
  <c r="I17" i="1"/>
  <c r="I18" i="1"/>
  <c r="L18" i="1" s="1"/>
  <c r="I19" i="1"/>
  <c r="I20" i="1"/>
  <c r="I21" i="1"/>
  <c r="L21" i="1" s="1"/>
  <c r="I22" i="1"/>
  <c r="L22" i="1" s="1"/>
  <c r="I23" i="1"/>
  <c r="L23" i="1" s="1"/>
  <c r="I24" i="1"/>
  <c r="I25" i="1"/>
  <c r="L25" i="1" s="1"/>
  <c r="I26" i="1"/>
  <c r="L26" i="1" s="1"/>
  <c r="I27" i="1"/>
  <c r="L27" i="1" s="1"/>
  <c r="I28" i="1"/>
  <c r="K28" i="1" s="1"/>
  <c r="I29" i="1"/>
  <c r="I30" i="1"/>
  <c r="L30" i="1" s="1"/>
  <c r="I31" i="1"/>
  <c r="L31" i="1" s="1"/>
  <c r="I32" i="1"/>
  <c r="L32" i="1" s="1"/>
  <c r="I2" i="1"/>
  <c r="K19" i="1" l="1"/>
  <c r="K24" i="1"/>
  <c r="K20" i="1"/>
  <c r="K16" i="1"/>
  <c r="K12" i="1"/>
  <c r="K8" i="1"/>
  <c r="K4" i="1"/>
  <c r="K22" i="1"/>
  <c r="K14" i="1"/>
  <c r="K32" i="1"/>
  <c r="L19" i="1"/>
  <c r="K31" i="1"/>
  <c r="K27" i="1"/>
  <c r="K23" i="1"/>
  <c r="K15" i="1"/>
  <c r="K11" i="1"/>
  <c r="K7" i="1"/>
  <c r="K3" i="1"/>
  <c r="K18" i="1"/>
  <c r="K26" i="1"/>
  <c r="K10" i="1"/>
  <c r="K2" i="1"/>
  <c r="K29" i="1"/>
  <c r="K25" i="1"/>
  <c r="K21" i="1"/>
  <c r="K17" i="1"/>
  <c r="K13" i="1"/>
  <c r="K9" i="1"/>
  <c r="K5" i="1"/>
  <c r="L28" i="1"/>
  <c r="L24" i="1"/>
  <c r="L20" i="1"/>
  <c r="L16" i="1"/>
  <c r="L12" i="1"/>
  <c r="L8" i="1"/>
  <c r="L4" i="1"/>
  <c r="K30" i="1"/>
  <c r="K6" i="1"/>
</calcChain>
</file>

<file path=xl/sharedStrings.xml><?xml version="1.0" encoding="utf-8"?>
<sst xmlns="http://schemas.openxmlformats.org/spreadsheetml/2006/main" count="368" uniqueCount="86">
  <si>
    <t>地名</t>
  </si>
  <si>
    <t>九寨沟</t>
  </si>
  <si>
    <t>乐山大佛</t>
  </si>
  <si>
    <t>上海</t>
    <phoneticPr fontId="1" type="noConversion"/>
  </si>
  <si>
    <t>北京</t>
    <phoneticPr fontId="1" type="noConversion"/>
  </si>
  <si>
    <t>青岛</t>
    <phoneticPr fontId="1" type="noConversion"/>
  </si>
  <si>
    <t>黄山</t>
    <phoneticPr fontId="1" type="noConversion"/>
  </si>
  <si>
    <t>张家界</t>
    <phoneticPr fontId="1" type="noConversion"/>
  </si>
  <si>
    <t>丽江</t>
    <phoneticPr fontId="1" type="noConversion"/>
  </si>
  <si>
    <t>编号</t>
    <phoneticPr fontId="1" type="noConversion"/>
  </si>
  <si>
    <t>敦煌</t>
    <phoneticPr fontId="1" type="noConversion"/>
  </si>
  <si>
    <t>三亚</t>
    <phoneticPr fontId="1" type="noConversion"/>
  </si>
  <si>
    <t>峨眉山</t>
    <phoneticPr fontId="1" type="noConversion"/>
  </si>
  <si>
    <t>拉萨</t>
    <phoneticPr fontId="1" type="noConversion"/>
  </si>
  <si>
    <t>香港</t>
    <phoneticPr fontId="1" type="noConversion"/>
  </si>
  <si>
    <t>厦门</t>
    <phoneticPr fontId="1" type="noConversion"/>
  </si>
  <si>
    <t>杭州</t>
    <phoneticPr fontId="1" type="noConversion"/>
  </si>
  <si>
    <t>北海</t>
    <phoneticPr fontId="1" type="noConversion"/>
  </si>
  <si>
    <t>2011年</t>
    <phoneticPr fontId="1" type="noConversion"/>
  </si>
  <si>
    <t>2012年</t>
    <phoneticPr fontId="1" type="noConversion"/>
  </si>
  <si>
    <t>2013年</t>
    <phoneticPr fontId="1" type="noConversion"/>
  </si>
  <si>
    <t>2014年</t>
    <phoneticPr fontId="1" type="noConversion"/>
  </si>
  <si>
    <t>2015年</t>
  </si>
  <si>
    <t>五年平均人数</t>
    <phoneticPr fontId="1" type="noConversion"/>
  </si>
  <si>
    <t>五年总人数</t>
    <phoneticPr fontId="1" type="noConversion"/>
  </si>
  <si>
    <t>最大值</t>
    <phoneticPr fontId="1" type="noConversion"/>
  </si>
  <si>
    <t>最小值</t>
    <phoneticPr fontId="1" type="noConversion"/>
  </si>
  <si>
    <t>100000-149999</t>
    <phoneticPr fontId="4" type="noConversion"/>
  </si>
  <si>
    <t>第二名</t>
    <phoneticPr fontId="1" type="noConversion"/>
  </si>
  <si>
    <t>第三名</t>
    <phoneticPr fontId="1" type="noConversion"/>
  </si>
  <si>
    <t>倒数第二名</t>
    <phoneticPr fontId="1" type="noConversion"/>
  </si>
  <si>
    <t>倒数第三名</t>
    <phoneticPr fontId="1" type="noConversion"/>
  </si>
  <si>
    <t>东部</t>
    <phoneticPr fontId="1" type="noConversion"/>
  </si>
  <si>
    <t>地区</t>
    <phoneticPr fontId="1" type="noConversion"/>
  </si>
  <si>
    <t>西部</t>
    <phoneticPr fontId="1" type="noConversion"/>
  </si>
  <si>
    <t>西部</t>
    <phoneticPr fontId="1" type="noConversion"/>
  </si>
  <si>
    <t>排名</t>
    <phoneticPr fontId="1" type="noConversion"/>
  </si>
  <si>
    <t>是否热门地</t>
    <phoneticPr fontId="1" type="noConversion"/>
  </si>
  <si>
    <t>各年总人数</t>
    <phoneticPr fontId="1" type="noConversion"/>
  </si>
  <si>
    <t>增长率</t>
    <phoneticPr fontId="1" type="noConversion"/>
  </si>
  <si>
    <t>0-99999</t>
    <phoneticPr fontId="4" type="noConversion"/>
  </si>
  <si>
    <t>150000-199999</t>
    <phoneticPr fontId="4" type="noConversion"/>
  </si>
  <si>
    <t>200000以上</t>
    <phoneticPr fontId="4" type="noConversion"/>
  </si>
  <si>
    <t>各分段人数</t>
    <phoneticPr fontId="1" type="noConversion"/>
  </si>
  <si>
    <t>呼伦贝尔</t>
    <phoneticPr fontId="1" type="noConversion"/>
  </si>
  <si>
    <t>北疆</t>
    <phoneticPr fontId="1" type="noConversion"/>
  </si>
  <si>
    <t>西双版纳</t>
    <phoneticPr fontId="1" type="noConversion"/>
  </si>
  <si>
    <t>北京</t>
    <phoneticPr fontId="1" type="noConversion"/>
  </si>
  <si>
    <t>大理</t>
    <phoneticPr fontId="1" type="noConversion"/>
  </si>
  <si>
    <t>西部</t>
  </si>
  <si>
    <t>大连</t>
    <phoneticPr fontId="1" type="noConversion"/>
  </si>
  <si>
    <t>东部</t>
  </si>
  <si>
    <t>腾冲</t>
    <phoneticPr fontId="1" type="noConversion"/>
  </si>
  <si>
    <t>秦皇岛</t>
    <phoneticPr fontId="1" type="noConversion"/>
  </si>
  <si>
    <t>香格里拉</t>
    <phoneticPr fontId="1" type="noConversion"/>
  </si>
  <si>
    <t>稻城</t>
    <phoneticPr fontId="1" type="noConversion"/>
  </si>
  <si>
    <t>华山</t>
    <phoneticPr fontId="1" type="noConversion"/>
  </si>
  <si>
    <t>桂林</t>
    <phoneticPr fontId="1" type="noConversion"/>
  </si>
  <si>
    <t>海螺沟</t>
    <phoneticPr fontId="1" type="noConversion"/>
  </si>
  <si>
    <t>阳朔</t>
    <phoneticPr fontId="1" type="noConversion"/>
  </si>
  <si>
    <t>平遥古镇</t>
    <phoneticPr fontId="1" type="noConversion"/>
  </si>
  <si>
    <t>鸣沙山-月牙泉</t>
    <phoneticPr fontId="1" type="noConversion"/>
  </si>
  <si>
    <t>长江三峡</t>
    <phoneticPr fontId="1" type="noConversion"/>
  </si>
  <si>
    <t>徽州古城</t>
    <phoneticPr fontId="1" type="noConversion"/>
  </si>
  <si>
    <t>西部 平均值</t>
  </si>
  <si>
    <t>东部 平均值</t>
  </si>
  <si>
    <t>总计平均值</t>
  </si>
  <si>
    <t>2011年</t>
  </si>
  <si>
    <t>2012年</t>
  </si>
  <si>
    <t>北海</t>
  </si>
  <si>
    <t>北京</t>
  </si>
  <si>
    <t>敦煌</t>
  </si>
  <si>
    <t>峨眉山</t>
  </si>
  <si>
    <t>杭州</t>
  </si>
  <si>
    <t>黄山</t>
  </si>
  <si>
    <t>拉萨</t>
  </si>
  <si>
    <t>丽江</t>
  </si>
  <si>
    <t>青岛</t>
  </si>
  <si>
    <t>三亚</t>
  </si>
  <si>
    <t>厦门</t>
  </si>
  <si>
    <t>上海</t>
  </si>
  <si>
    <t>香港</t>
  </si>
  <si>
    <t>张家界</t>
  </si>
  <si>
    <t>呼伦贝尔</t>
  </si>
  <si>
    <t>北疆</t>
  </si>
  <si>
    <t>西双版纳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</si>
</sst>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_ "/>
  </numFmts>
  <fonts count="9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楷体_GB2312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0" fillId="0" borderId="1" xfId="0" applyNumberFormat="1" applyBorder="1"/>
    <xf numFmtId="0" fontId="7" fillId="0" borderId="3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textRotation="255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游客人数分析</a:t>
            </a:r>
            <a:endParaRPr lang="en-US" altLang="zh-C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Sheet1!$A$39</c:f>
              <c:strCache>
                <c:ptCount val="1"/>
                <c:pt idx="0">
                  <c:v>最大值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Sheet1!$B$36:$E$36</c:f>
              <c:strCache>
                <c:ptCount val="4"/>
                <c:pt idx="0">
                  <c:v>2012年</c:v>
                </c:pt>
                <c:pt idx="1">
                  <c:v>2013年</c:v>
                </c:pt>
                <c:pt idx="2">
                  <c:v>2014年</c:v>
                </c:pt>
                <c:pt idx="3">
                  <c:v>2015年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897660</c:v>
                </c:pt>
                <c:pt idx="1">
                  <c:v>299640</c:v>
                </c:pt>
                <c:pt idx="2">
                  <c:v>337820</c:v>
                </c:pt>
                <c:pt idx="3">
                  <c:v>417202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8715392"/>
        <c:axId val="128713856"/>
      </c:barChart>
      <c:lineChart>
        <c:grouping val="standard"/>
        <c:varyColors val="0"/>
        <c:ser>
          <c:idx val="1"/>
          <c:order val="0"/>
          <c:tx>
            <c:strRef>
              <c:f>Sheet1!$A$38</c:f>
              <c:strCache>
                <c:ptCount val="1"/>
                <c:pt idx="0">
                  <c:v>增长率</c:v>
                </c:pt>
              </c:strCache>
            </c:strRef>
          </c:tx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Sheet1!$B$36:$E$36</c:f>
              <c:strCache>
                <c:ptCount val="4"/>
                <c:pt idx="0">
                  <c:v>2012年</c:v>
                </c:pt>
                <c:pt idx="1">
                  <c:v>2013年</c:v>
                </c:pt>
                <c:pt idx="2">
                  <c:v>2014年</c:v>
                </c:pt>
                <c:pt idx="3">
                  <c:v>2015年</c:v>
                </c:pt>
              </c:strCache>
            </c:strRef>
          </c:cat>
          <c:val>
            <c:numRef>
              <c:f>Sheet1!$B$38:$E$38</c:f>
              <c:numCache>
                <c:formatCode>0.0%</c:formatCode>
                <c:ptCount val="4"/>
                <c:pt idx="0">
                  <c:v>0.53283616022016811</c:v>
                </c:pt>
                <c:pt idx="1">
                  <c:v>4.5677324370750241E-2</c:v>
                </c:pt>
                <c:pt idx="2">
                  <c:v>8.486323885711812E-2</c:v>
                </c:pt>
                <c:pt idx="3">
                  <c:v>0.34444336255691232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15904"/>
        <c:axId val="127917440"/>
      </c:lineChart>
      <c:catAx>
        <c:axId val="12791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917440"/>
        <c:crosses val="autoZero"/>
        <c:auto val="1"/>
        <c:lblAlgn val="ctr"/>
        <c:lblOffset val="100"/>
        <c:noMultiLvlLbl val="0"/>
      </c:catAx>
      <c:valAx>
        <c:axId val="12791744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127915904"/>
        <c:crosses val="autoZero"/>
        <c:crossBetween val="between"/>
      </c:valAx>
      <c:valAx>
        <c:axId val="12871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8715392"/>
        <c:crosses val="max"/>
        <c:crossBetween val="between"/>
      </c:valAx>
      <c:catAx>
        <c:axId val="12871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2871385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b"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90000"/>
    <xdr:graphicFrame macro="">
      <xdr:nvGraphicFramePr>
        <xdr:cNvPr id="2" name="图表 1" title="游客人数趋势图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J2" sqref="J2:J32"/>
    </sheetView>
  </sheetViews>
  <sheetFormatPr defaultRowHeight="14.25"/>
  <cols>
    <col min="1" max="1" width="9" style="8"/>
    <col min="2" max="2" width="13.125" style="8" bestFit="1" customWidth="1"/>
    <col min="3" max="7" width="10.375" style="8" customWidth="1"/>
    <col min="8" max="8" width="11.625" style="8" bestFit="1" customWidth="1"/>
    <col min="9" max="9" width="12.625" style="8" bestFit="1" customWidth="1"/>
    <col min="10" max="10" width="15" style="8" bestFit="1" customWidth="1"/>
    <col min="11" max="11" width="9" style="8"/>
    <col min="12" max="12" width="7.125" style="8" customWidth="1"/>
    <col min="13" max="16384" width="9" style="8"/>
  </cols>
  <sheetData>
    <row r="1" spans="1:12">
      <c r="A1" s="5" t="s">
        <v>9</v>
      </c>
      <c r="B1" s="6" t="s">
        <v>0</v>
      </c>
      <c r="C1" s="6" t="s">
        <v>33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24</v>
      </c>
      <c r="J1" s="6" t="s">
        <v>23</v>
      </c>
      <c r="K1" s="6" t="s">
        <v>36</v>
      </c>
      <c r="L1" s="6" t="s">
        <v>37</v>
      </c>
    </row>
    <row r="2" spans="1:12">
      <c r="A2" s="3">
        <v>1</v>
      </c>
      <c r="B2" s="4" t="s">
        <v>17</v>
      </c>
      <c r="C2" s="10" t="s">
        <v>34</v>
      </c>
      <c r="D2" s="3">
        <v>131274</v>
      </c>
      <c r="E2" s="3">
        <v>234410.00000000003</v>
      </c>
      <c r="F2" s="3">
        <v>278740</v>
      </c>
      <c r="G2" s="3">
        <v>297330</v>
      </c>
      <c r="H2" s="3">
        <v>312050</v>
      </c>
      <c r="I2" s="14">
        <f>SUM(D2:H2)</f>
        <v>1253804</v>
      </c>
      <c r="J2" s="20">
        <f>AVERAGE(D2:H2)</f>
        <v>250760.8</v>
      </c>
      <c r="K2" s="14">
        <f>RANK(I2,I$2:I$32)</f>
        <v>6</v>
      </c>
      <c r="L2" s="14" t="str">
        <f>IF(I2&gt;=1000000,"是","否")</f>
        <v>是</v>
      </c>
    </row>
    <row r="3" spans="1:12">
      <c r="A3" s="3">
        <v>2</v>
      </c>
      <c r="B3" s="3" t="s">
        <v>4</v>
      </c>
      <c r="C3" s="10" t="s">
        <v>32</v>
      </c>
      <c r="D3" s="3">
        <v>112200.00000000001</v>
      </c>
      <c r="E3" s="3">
        <v>172700</v>
      </c>
      <c r="F3" s="3">
        <v>206800.00000000003</v>
      </c>
      <c r="G3" s="3">
        <v>221100.00000000003</v>
      </c>
      <c r="H3" s="3">
        <v>320925.00000000012</v>
      </c>
      <c r="I3" s="14">
        <f t="shared" ref="I3:I32" si="0">SUM(D3:H3)</f>
        <v>1033725.0000000001</v>
      </c>
      <c r="J3" s="20">
        <f t="shared" ref="J3:J32" si="1">AVERAGE(D3:H3)</f>
        <v>206745.00000000003</v>
      </c>
      <c r="K3" s="14">
        <f t="shared" ref="K3:K32" si="2">RANK(I3,I$2:I$32)</f>
        <v>11</v>
      </c>
      <c r="L3" s="14" t="str">
        <f t="shared" ref="L3:L32" si="3">IF(I3&gt;=1000000,"是","否")</f>
        <v>是</v>
      </c>
    </row>
    <row r="4" spans="1:12">
      <c r="A4" s="3">
        <v>3</v>
      </c>
      <c r="B4" s="4" t="s">
        <v>10</v>
      </c>
      <c r="C4" s="10" t="s">
        <v>35</v>
      </c>
      <c r="D4" s="3">
        <v>139150</v>
      </c>
      <c r="E4" s="3">
        <v>184690.00000000003</v>
      </c>
      <c r="F4" s="3">
        <v>226435</v>
      </c>
      <c r="G4" s="3">
        <v>237820</v>
      </c>
      <c r="H4" s="3">
        <v>348191</v>
      </c>
      <c r="I4" s="14">
        <f t="shared" si="0"/>
        <v>1136286</v>
      </c>
      <c r="J4" s="20">
        <f t="shared" si="1"/>
        <v>227257.2</v>
      </c>
      <c r="K4" s="14">
        <f t="shared" si="2"/>
        <v>7</v>
      </c>
      <c r="L4" s="14" t="str">
        <f t="shared" si="3"/>
        <v>是</v>
      </c>
    </row>
    <row r="5" spans="1:12">
      <c r="A5" s="3">
        <v>4</v>
      </c>
      <c r="B5" s="4" t="s">
        <v>12</v>
      </c>
      <c r="C5" s="10" t="s">
        <v>35</v>
      </c>
      <c r="D5" s="3">
        <v>145860</v>
      </c>
      <c r="E5" s="3">
        <v>155210</v>
      </c>
      <c r="F5" s="3">
        <v>166430</v>
      </c>
      <c r="G5" s="3">
        <v>153339.99999999997</v>
      </c>
      <c r="H5" s="3">
        <v>239825</v>
      </c>
      <c r="I5" s="14">
        <f t="shared" si="0"/>
        <v>860665</v>
      </c>
      <c r="J5" s="20">
        <f t="shared" si="1"/>
        <v>172133</v>
      </c>
      <c r="K5" s="14">
        <f t="shared" si="2"/>
        <v>18</v>
      </c>
      <c r="L5" s="14" t="str">
        <f t="shared" si="3"/>
        <v>否</v>
      </c>
    </row>
    <row r="6" spans="1:12">
      <c r="A6" s="3">
        <v>5</v>
      </c>
      <c r="B6" s="4" t="s">
        <v>16</v>
      </c>
      <c r="C6" s="10" t="s">
        <v>32</v>
      </c>
      <c r="D6" s="3">
        <v>83600</v>
      </c>
      <c r="E6" s="3">
        <v>82555</v>
      </c>
      <c r="F6" s="3">
        <v>100319.99999999999</v>
      </c>
      <c r="G6" s="3">
        <v>102410.00000000001</v>
      </c>
      <c r="H6" s="3">
        <v>152047</v>
      </c>
      <c r="I6" s="14">
        <f t="shared" si="0"/>
        <v>520932</v>
      </c>
      <c r="J6" s="20">
        <f t="shared" si="1"/>
        <v>104186.4</v>
      </c>
      <c r="K6" s="14">
        <f t="shared" si="2"/>
        <v>26</v>
      </c>
      <c r="L6" s="14" t="str">
        <f t="shared" si="3"/>
        <v>否</v>
      </c>
    </row>
    <row r="7" spans="1:12">
      <c r="A7" s="3">
        <v>6</v>
      </c>
      <c r="B7" s="3" t="s">
        <v>6</v>
      </c>
      <c r="C7" s="10" t="s">
        <v>32</v>
      </c>
      <c r="D7" s="3">
        <v>22000</v>
      </c>
      <c r="E7" s="3">
        <v>35200</v>
      </c>
      <c r="F7" s="3">
        <v>73700</v>
      </c>
      <c r="G7" s="3">
        <v>96800.000000000015</v>
      </c>
      <c r="H7" s="3">
        <v>127875.00000000001</v>
      </c>
      <c r="I7" s="14">
        <f t="shared" si="0"/>
        <v>355575</v>
      </c>
      <c r="J7" s="20">
        <f t="shared" si="1"/>
        <v>71115</v>
      </c>
      <c r="K7" s="14">
        <f t="shared" si="2"/>
        <v>31</v>
      </c>
      <c r="L7" s="14" t="str">
        <f t="shared" si="3"/>
        <v>否</v>
      </c>
    </row>
    <row r="8" spans="1:12">
      <c r="A8" s="3">
        <v>7</v>
      </c>
      <c r="B8" s="3" t="s">
        <v>1</v>
      </c>
      <c r="C8" s="10" t="s">
        <v>35</v>
      </c>
      <c r="D8" s="3">
        <v>58300.000000000007</v>
      </c>
      <c r="E8" s="3">
        <v>85800</v>
      </c>
      <c r="F8" s="3">
        <v>75900</v>
      </c>
      <c r="G8" s="3">
        <v>107800.00000000001</v>
      </c>
      <c r="H8" s="3">
        <v>137775.00000000003</v>
      </c>
      <c r="I8" s="14">
        <f t="shared" si="0"/>
        <v>465575</v>
      </c>
      <c r="J8" s="20">
        <f t="shared" si="1"/>
        <v>93115</v>
      </c>
      <c r="K8" s="14">
        <f t="shared" si="2"/>
        <v>28</v>
      </c>
      <c r="L8" s="14" t="str">
        <f t="shared" si="3"/>
        <v>否</v>
      </c>
    </row>
    <row r="9" spans="1:12">
      <c r="A9" s="3">
        <v>8</v>
      </c>
      <c r="B9" s="4" t="s">
        <v>13</v>
      </c>
      <c r="C9" s="10" t="s">
        <v>35</v>
      </c>
      <c r="D9" s="3">
        <v>23100.000000000004</v>
      </c>
      <c r="E9" s="3">
        <v>36960</v>
      </c>
      <c r="F9" s="3">
        <v>77385</v>
      </c>
      <c r="G9" s="3">
        <v>101640.00000000003</v>
      </c>
      <c r="H9" s="3">
        <v>134265</v>
      </c>
      <c r="I9" s="14">
        <f t="shared" si="0"/>
        <v>373350</v>
      </c>
      <c r="J9" s="20">
        <f t="shared" si="1"/>
        <v>74670</v>
      </c>
      <c r="K9" s="14">
        <f t="shared" si="2"/>
        <v>30</v>
      </c>
      <c r="L9" s="14" t="str">
        <f t="shared" si="3"/>
        <v>否</v>
      </c>
    </row>
    <row r="10" spans="1:12">
      <c r="A10" s="3">
        <v>9</v>
      </c>
      <c r="B10" s="3" t="s">
        <v>2</v>
      </c>
      <c r="C10" s="10" t="s">
        <v>35</v>
      </c>
      <c r="D10" s="3">
        <v>171600</v>
      </c>
      <c r="E10" s="3">
        <v>182600.00000000003</v>
      </c>
      <c r="F10" s="3">
        <v>195800.00000000003</v>
      </c>
      <c r="G10" s="3">
        <v>180400.00000000003</v>
      </c>
      <c r="H10" s="3">
        <v>282150.00000000006</v>
      </c>
      <c r="I10" s="14">
        <f t="shared" si="0"/>
        <v>1012550</v>
      </c>
      <c r="J10" s="20">
        <f t="shared" si="1"/>
        <v>202510</v>
      </c>
      <c r="K10" s="14">
        <f t="shared" si="2"/>
        <v>13</v>
      </c>
      <c r="L10" s="14" t="str">
        <f t="shared" si="3"/>
        <v>是</v>
      </c>
    </row>
    <row r="11" spans="1:12">
      <c r="A11" s="3">
        <v>10</v>
      </c>
      <c r="B11" s="3" t="s">
        <v>8</v>
      </c>
      <c r="C11" s="10" t="s">
        <v>35</v>
      </c>
      <c r="D11" s="3">
        <v>88000</v>
      </c>
      <c r="E11" s="3">
        <v>86900</v>
      </c>
      <c r="F11" s="3">
        <v>105600.00000000001</v>
      </c>
      <c r="G11" s="3">
        <v>107800.00000000001</v>
      </c>
      <c r="H11" s="3">
        <v>160050</v>
      </c>
      <c r="I11" s="14">
        <f t="shared" si="0"/>
        <v>548350</v>
      </c>
      <c r="J11" s="20">
        <f t="shared" si="1"/>
        <v>109670</v>
      </c>
      <c r="K11" s="14">
        <f t="shared" si="2"/>
        <v>24</v>
      </c>
      <c r="L11" s="14" t="str">
        <f t="shared" si="3"/>
        <v>否</v>
      </c>
    </row>
    <row r="12" spans="1:12">
      <c r="A12" s="3">
        <v>11</v>
      </c>
      <c r="B12" s="3" t="s">
        <v>5</v>
      </c>
      <c r="C12" s="10" t="s">
        <v>32</v>
      </c>
      <c r="D12" s="3">
        <v>121000.00000000001</v>
      </c>
      <c r="E12" s="3">
        <v>160600</v>
      </c>
      <c r="F12" s="3">
        <v>196900.00000000003</v>
      </c>
      <c r="G12" s="3">
        <v>206800.00000000003</v>
      </c>
      <c r="H12" s="3">
        <v>302775</v>
      </c>
      <c r="I12" s="14">
        <f t="shared" si="0"/>
        <v>988075</v>
      </c>
      <c r="J12" s="20">
        <f t="shared" si="1"/>
        <v>197615</v>
      </c>
      <c r="K12" s="14">
        <f t="shared" si="2"/>
        <v>15</v>
      </c>
      <c r="L12" s="14" t="str">
        <f t="shared" si="3"/>
        <v>否</v>
      </c>
    </row>
    <row r="13" spans="1:12">
      <c r="A13" s="3">
        <v>12</v>
      </c>
      <c r="B13" s="4" t="s">
        <v>11</v>
      </c>
      <c r="C13" s="10" t="s">
        <v>32</v>
      </c>
      <c r="D13" s="3">
        <v>145860</v>
      </c>
      <c r="E13" s="3">
        <v>224510.00000000003</v>
      </c>
      <c r="F13" s="3">
        <v>268840</v>
      </c>
      <c r="G13" s="3">
        <v>287430.00000000006</v>
      </c>
      <c r="H13" s="3">
        <v>417202</v>
      </c>
      <c r="I13" s="14">
        <f t="shared" si="0"/>
        <v>1343842</v>
      </c>
      <c r="J13" s="20">
        <f t="shared" si="1"/>
        <v>268768.40000000002</v>
      </c>
      <c r="K13" s="14">
        <f t="shared" si="2"/>
        <v>3</v>
      </c>
      <c r="L13" s="14" t="str">
        <f t="shared" si="3"/>
        <v>是</v>
      </c>
    </row>
    <row r="14" spans="1:12">
      <c r="A14" s="3">
        <v>13</v>
      </c>
      <c r="B14" s="4" t="s">
        <v>15</v>
      </c>
      <c r="C14" s="10" t="s">
        <v>32</v>
      </c>
      <c r="D14" s="3">
        <v>133100.00000000003</v>
      </c>
      <c r="E14" s="3">
        <v>176660.00000000006</v>
      </c>
      <c r="F14" s="3">
        <v>216590.00000000003</v>
      </c>
      <c r="G14" s="3">
        <v>227480.00000000006</v>
      </c>
      <c r="H14" s="3">
        <v>333052</v>
      </c>
      <c r="I14" s="14">
        <f t="shared" si="0"/>
        <v>1086882.0000000002</v>
      </c>
      <c r="J14" s="20">
        <f t="shared" si="1"/>
        <v>217376.40000000005</v>
      </c>
      <c r="K14" s="14">
        <f t="shared" si="2"/>
        <v>9</v>
      </c>
      <c r="L14" s="14" t="str">
        <f t="shared" si="3"/>
        <v>是</v>
      </c>
    </row>
    <row r="15" spans="1:12">
      <c r="A15" s="3">
        <v>14</v>
      </c>
      <c r="B15" s="3" t="s">
        <v>3</v>
      </c>
      <c r="C15" s="10" t="s">
        <v>32</v>
      </c>
      <c r="D15" s="3">
        <v>132000</v>
      </c>
      <c r="E15" s="3">
        <v>141900</v>
      </c>
      <c r="F15" s="3">
        <v>162800</v>
      </c>
      <c r="G15" s="3">
        <v>112200.00000000001</v>
      </c>
      <c r="H15" s="3">
        <v>206250.00000000003</v>
      </c>
      <c r="I15" s="14">
        <f t="shared" si="0"/>
        <v>755150</v>
      </c>
      <c r="J15" s="20">
        <f t="shared" si="1"/>
        <v>151030</v>
      </c>
      <c r="K15" s="14">
        <f t="shared" si="2"/>
        <v>20</v>
      </c>
      <c r="L15" s="14" t="str">
        <f t="shared" si="3"/>
        <v>否</v>
      </c>
    </row>
    <row r="16" spans="1:12">
      <c r="A16" s="3">
        <v>15</v>
      </c>
      <c r="B16" s="4" t="s">
        <v>14</v>
      </c>
      <c r="C16" s="10" t="s">
        <v>32</v>
      </c>
      <c r="D16" s="3">
        <v>100980.00000000001</v>
      </c>
      <c r="E16" s="3">
        <v>155430</v>
      </c>
      <c r="F16" s="3">
        <v>186120.00000000006</v>
      </c>
      <c r="G16" s="3">
        <v>198990.00000000006</v>
      </c>
      <c r="H16" s="3">
        <v>288832</v>
      </c>
      <c r="I16" s="14">
        <f t="shared" si="0"/>
        <v>930352.00000000012</v>
      </c>
      <c r="J16" s="20">
        <f t="shared" si="1"/>
        <v>186070.40000000002</v>
      </c>
      <c r="K16" s="14">
        <f t="shared" si="2"/>
        <v>17</v>
      </c>
      <c r="L16" s="14" t="str">
        <f t="shared" si="3"/>
        <v>否</v>
      </c>
    </row>
    <row r="17" spans="1:12">
      <c r="A17" s="3">
        <v>16</v>
      </c>
      <c r="B17" s="3" t="s">
        <v>7</v>
      </c>
      <c r="C17" s="10" t="s">
        <v>32</v>
      </c>
      <c r="D17" s="3">
        <v>37400</v>
      </c>
      <c r="E17" s="3">
        <v>62700.000000000007</v>
      </c>
      <c r="F17" s="3">
        <v>97900.000000000015</v>
      </c>
      <c r="G17" s="3">
        <v>86900</v>
      </c>
      <c r="H17" s="3">
        <v>138600.00000000003</v>
      </c>
      <c r="I17" s="14">
        <f t="shared" si="0"/>
        <v>423500</v>
      </c>
      <c r="J17" s="20">
        <f t="shared" si="1"/>
        <v>84700</v>
      </c>
      <c r="K17" s="14">
        <f t="shared" si="2"/>
        <v>29</v>
      </c>
      <c r="L17" s="14" t="str">
        <f t="shared" si="3"/>
        <v>否</v>
      </c>
    </row>
    <row r="18" spans="1:12">
      <c r="A18" s="3">
        <v>17</v>
      </c>
      <c r="B18" s="3" t="s">
        <v>48</v>
      </c>
      <c r="C18" s="10" t="s">
        <v>49</v>
      </c>
      <c r="D18" s="3">
        <v>169150</v>
      </c>
      <c r="E18" s="3">
        <v>224690</v>
      </c>
      <c r="F18" s="3">
        <v>276435</v>
      </c>
      <c r="G18" s="3">
        <v>337820</v>
      </c>
      <c r="H18" s="3">
        <v>398191</v>
      </c>
      <c r="I18" s="14">
        <f t="shared" si="0"/>
        <v>1406286</v>
      </c>
      <c r="J18" s="20">
        <f t="shared" si="1"/>
        <v>281257.2</v>
      </c>
      <c r="K18" s="14">
        <f t="shared" si="2"/>
        <v>2</v>
      </c>
      <c r="L18" s="14" t="str">
        <f t="shared" si="3"/>
        <v>是</v>
      </c>
    </row>
    <row r="19" spans="1:12">
      <c r="A19" s="3">
        <v>18</v>
      </c>
      <c r="B19" s="3" t="s">
        <v>50</v>
      </c>
      <c r="C19" s="10" t="s">
        <v>51</v>
      </c>
      <c r="D19" s="3">
        <v>175860</v>
      </c>
      <c r="E19" s="3">
        <v>185210</v>
      </c>
      <c r="F19" s="3">
        <v>196430</v>
      </c>
      <c r="G19" s="3">
        <v>223340</v>
      </c>
      <c r="H19" s="3">
        <v>239825</v>
      </c>
      <c r="I19" s="14">
        <f t="shared" si="0"/>
        <v>1020665</v>
      </c>
      <c r="J19" s="20">
        <f t="shared" si="1"/>
        <v>204133</v>
      </c>
      <c r="K19" s="14">
        <f t="shared" si="2"/>
        <v>12</v>
      </c>
      <c r="L19" s="14" t="str">
        <f t="shared" si="3"/>
        <v>是</v>
      </c>
    </row>
    <row r="20" spans="1:12">
      <c r="A20" s="3">
        <v>19</v>
      </c>
      <c r="B20" s="3" t="s">
        <v>52</v>
      </c>
      <c r="C20" s="10" t="s">
        <v>49</v>
      </c>
      <c r="D20" s="3">
        <v>83655</v>
      </c>
      <c r="E20" s="3">
        <v>102555</v>
      </c>
      <c r="F20" s="3">
        <v>130320</v>
      </c>
      <c r="G20" s="3">
        <v>142410</v>
      </c>
      <c r="H20" s="3">
        <v>172047</v>
      </c>
      <c r="I20" s="14">
        <f t="shared" si="0"/>
        <v>630987</v>
      </c>
      <c r="J20" s="20">
        <f t="shared" si="1"/>
        <v>126197.4</v>
      </c>
      <c r="K20" s="14">
        <f t="shared" si="2"/>
        <v>23</v>
      </c>
      <c r="L20" s="14" t="str">
        <f t="shared" si="3"/>
        <v>否</v>
      </c>
    </row>
    <row r="21" spans="1:12">
      <c r="A21" s="3">
        <v>20</v>
      </c>
      <c r="B21" s="3" t="s">
        <v>53</v>
      </c>
      <c r="C21" s="10" t="s">
        <v>51</v>
      </c>
      <c r="D21" s="3">
        <v>19020</v>
      </c>
      <c r="E21" s="3">
        <v>55200</v>
      </c>
      <c r="F21" s="3">
        <v>93700</v>
      </c>
      <c r="G21" s="3">
        <v>126800</v>
      </c>
      <c r="H21" s="3">
        <v>197875</v>
      </c>
      <c r="I21" s="14">
        <f t="shared" si="0"/>
        <v>492595</v>
      </c>
      <c r="J21" s="20">
        <f t="shared" si="1"/>
        <v>98519</v>
      </c>
      <c r="K21" s="14">
        <f t="shared" si="2"/>
        <v>27</v>
      </c>
      <c r="L21" s="14" t="str">
        <f t="shared" si="3"/>
        <v>否</v>
      </c>
    </row>
    <row r="22" spans="1:12">
      <c r="A22" s="3">
        <v>21</v>
      </c>
      <c r="B22" s="3" t="s">
        <v>54</v>
      </c>
      <c r="C22" s="10" t="s">
        <v>49</v>
      </c>
      <c r="D22" s="3">
        <v>58210</v>
      </c>
      <c r="E22" s="3">
        <v>897660</v>
      </c>
      <c r="F22" s="3">
        <v>95905</v>
      </c>
      <c r="G22" s="3">
        <v>109806</v>
      </c>
      <c r="H22" s="3">
        <v>157175</v>
      </c>
      <c r="I22" s="14">
        <f t="shared" si="0"/>
        <v>1318756</v>
      </c>
      <c r="J22" s="20">
        <f t="shared" si="1"/>
        <v>263751.2</v>
      </c>
      <c r="K22" s="14">
        <f t="shared" si="2"/>
        <v>4</v>
      </c>
      <c r="L22" s="14" t="str">
        <f t="shared" si="3"/>
        <v>是</v>
      </c>
    </row>
    <row r="23" spans="1:12">
      <c r="A23" s="3">
        <v>22</v>
      </c>
      <c r="B23" s="3" t="s">
        <v>55</v>
      </c>
      <c r="C23" s="10" t="s">
        <v>49</v>
      </c>
      <c r="D23" s="3">
        <v>23715</v>
      </c>
      <c r="E23" s="3">
        <v>39567</v>
      </c>
      <c r="F23" s="3">
        <v>117385</v>
      </c>
      <c r="G23" s="3">
        <v>151640</v>
      </c>
      <c r="H23" s="3">
        <v>214265</v>
      </c>
      <c r="I23" s="14">
        <f t="shared" si="0"/>
        <v>546572</v>
      </c>
      <c r="J23" s="20">
        <f t="shared" si="1"/>
        <v>109314.4</v>
      </c>
      <c r="K23" s="14">
        <f t="shared" si="2"/>
        <v>25</v>
      </c>
      <c r="L23" s="14" t="str">
        <f t="shared" si="3"/>
        <v>否</v>
      </c>
    </row>
    <row r="24" spans="1:12">
      <c r="A24" s="3">
        <v>23</v>
      </c>
      <c r="B24" s="3" t="s">
        <v>56</v>
      </c>
      <c r="C24" s="10" t="s">
        <v>49</v>
      </c>
      <c r="D24" s="3">
        <v>221675</v>
      </c>
      <c r="E24" s="3">
        <v>242611</v>
      </c>
      <c r="F24" s="3">
        <v>255809</v>
      </c>
      <c r="G24" s="3">
        <v>260320</v>
      </c>
      <c r="H24" s="3">
        <v>288150</v>
      </c>
      <c r="I24" s="14">
        <f t="shared" si="0"/>
        <v>1268565</v>
      </c>
      <c r="J24" s="20">
        <f t="shared" si="1"/>
        <v>253713</v>
      </c>
      <c r="K24" s="14">
        <f t="shared" si="2"/>
        <v>5</v>
      </c>
      <c r="L24" s="14" t="str">
        <f t="shared" si="3"/>
        <v>是</v>
      </c>
    </row>
    <row r="25" spans="1:12">
      <c r="A25" s="3">
        <v>24</v>
      </c>
      <c r="B25" s="3" t="s">
        <v>57</v>
      </c>
      <c r="C25" s="10" t="s">
        <v>49</v>
      </c>
      <c r="D25" s="3">
        <v>87560</v>
      </c>
      <c r="E25" s="3">
        <v>96900</v>
      </c>
      <c r="F25" s="3">
        <v>135600</v>
      </c>
      <c r="G25" s="3">
        <v>159800</v>
      </c>
      <c r="H25" s="3">
        <v>175350</v>
      </c>
      <c r="I25" s="14">
        <f t="shared" si="0"/>
        <v>655210</v>
      </c>
      <c r="J25" s="20">
        <f t="shared" si="1"/>
        <v>131042</v>
      </c>
      <c r="K25" s="14">
        <f t="shared" si="2"/>
        <v>21</v>
      </c>
      <c r="L25" s="14" t="str">
        <f t="shared" si="3"/>
        <v>否</v>
      </c>
    </row>
    <row r="26" spans="1:12">
      <c r="A26" s="3">
        <v>25</v>
      </c>
      <c r="B26" s="3" t="s">
        <v>55</v>
      </c>
      <c r="C26" s="10" t="s">
        <v>49</v>
      </c>
      <c r="D26" s="3">
        <v>120321</v>
      </c>
      <c r="E26" s="3">
        <v>130650</v>
      </c>
      <c r="F26" s="3">
        <v>206900</v>
      </c>
      <c r="G26" s="3">
        <v>236800</v>
      </c>
      <c r="H26" s="3">
        <v>352775</v>
      </c>
      <c r="I26" s="14">
        <f t="shared" si="0"/>
        <v>1047446</v>
      </c>
      <c r="J26" s="20">
        <f t="shared" si="1"/>
        <v>209489.2</v>
      </c>
      <c r="K26" s="14">
        <f t="shared" si="2"/>
        <v>10</v>
      </c>
      <c r="L26" s="14" t="str">
        <f t="shared" si="3"/>
        <v>是</v>
      </c>
    </row>
    <row r="27" spans="1:12">
      <c r="A27" s="3">
        <v>26</v>
      </c>
      <c r="B27" s="3" t="s">
        <v>58</v>
      </c>
      <c r="C27" s="10" t="s">
        <v>49</v>
      </c>
      <c r="D27" s="3">
        <v>156660</v>
      </c>
      <c r="E27" s="3">
        <v>261510</v>
      </c>
      <c r="F27" s="3">
        <v>299640</v>
      </c>
      <c r="G27" s="3">
        <v>321130</v>
      </c>
      <c r="H27" s="3">
        <v>397202</v>
      </c>
      <c r="I27" s="14">
        <f t="shared" si="0"/>
        <v>1436142</v>
      </c>
      <c r="J27" s="20">
        <f t="shared" si="1"/>
        <v>287228.40000000002</v>
      </c>
      <c r="K27" s="14">
        <f t="shared" si="2"/>
        <v>1</v>
      </c>
      <c r="L27" s="14" t="str">
        <f t="shared" si="3"/>
        <v>是</v>
      </c>
    </row>
    <row r="28" spans="1:12">
      <c r="A28" s="3">
        <v>27</v>
      </c>
      <c r="B28" s="3" t="s">
        <v>59</v>
      </c>
      <c r="C28" s="10" t="s">
        <v>51</v>
      </c>
      <c r="D28" s="3">
        <v>145110</v>
      </c>
      <c r="E28" s="3">
        <v>171350</v>
      </c>
      <c r="F28" s="3">
        <v>229190</v>
      </c>
      <c r="G28" s="3">
        <v>239280</v>
      </c>
      <c r="H28" s="3">
        <v>350152</v>
      </c>
      <c r="I28" s="14">
        <f t="shared" si="0"/>
        <v>1135082</v>
      </c>
      <c r="J28" s="20">
        <f t="shared" si="1"/>
        <v>227016.4</v>
      </c>
      <c r="K28" s="14">
        <f t="shared" si="2"/>
        <v>8</v>
      </c>
      <c r="L28" s="14" t="str">
        <f t="shared" si="3"/>
        <v>是</v>
      </c>
    </row>
    <row r="29" spans="1:12">
      <c r="A29" s="3">
        <v>28</v>
      </c>
      <c r="B29" s="3" t="s">
        <v>60</v>
      </c>
      <c r="C29" s="10" t="s">
        <v>49</v>
      </c>
      <c r="D29" s="3">
        <v>133210</v>
      </c>
      <c r="E29" s="3">
        <v>157810</v>
      </c>
      <c r="F29" s="3">
        <v>191010</v>
      </c>
      <c r="G29" s="3">
        <v>212200</v>
      </c>
      <c r="H29" s="3">
        <v>276250</v>
      </c>
      <c r="I29" s="14">
        <f t="shared" si="0"/>
        <v>970480</v>
      </c>
      <c r="J29" s="20">
        <f t="shared" si="1"/>
        <v>194096</v>
      </c>
      <c r="K29" s="14">
        <f t="shared" si="2"/>
        <v>16</v>
      </c>
      <c r="L29" s="14" t="str">
        <f t="shared" si="3"/>
        <v>否</v>
      </c>
    </row>
    <row r="30" spans="1:12">
      <c r="A30" s="3">
        <v>29</v>
      </c>
      <c r="B30" s="3" t="s">
        <v>61</v>
      </c>
      <c r="C30" s="10" t="s">
        <v>49</v>
      </c>
      <c r="D30" s="3">
        <v>91600</v>
      </c>
      <c r="E30" s="3">
        <v>122600</v>
      </c>
      <c r="F30" s="3">
        <v>165800</v>
      </c>
      <c r="G30" s="3">
        <v>191300</v>
      </c>
      <c r="H30" s="3">
        <v>232150</v>
      </c>
      <c r="I30" s="14">
        <f t="shared" si="0"/>
        <v>803450</v>
      </c>
      <c r="J30" s="20">
        <f t="shared" si="1"/>
        <v>160690</v>
      </c>
      <c r="K30" s="14">
        <f t="shared" si="2"/>
        <v>19</v>
      </c>
      <c r="L30" s="14" t="str">
        <f t="shared" si="3"/>
        <v>否</v>
      </c>
    </row>
    <row r="31" spans="1:12">
      <c r="A31" s="3">
        <v>30</v>
      </c>
      <c r="B31" s="3" t="s">
        <v>62</v>
      </c>
      <c r="C31" s="10" t="s">
        <v>49</v>
      </c>
      <c r="D31" s="3">
        <v>81230</v>
      </c>
      <c r="E31" s="3">
        <v>89810</v>
      </c>
      <c r="F31" s="3">
        <v>131600</v>
      </c>
      <c r="G31" s="3">
        <v>150800</v>
      </c>
      <c r="H31" s="3">
        <v>189050</v>
      </c>
      <c r="I31" s="14">
        <f t="shared" si="0"/>
        <v>642490</v>
      </c>
      <c r="J31" s="20">
        <f t="shared" si="1"/>
        <v>128498</v>
      </c>
      <c r="K31" s="14">
        <f t="shared" si="2"/>
        <v>22</v>
      </c>
      <c r="L31" s="14" t="str">
        <f t="shared" si="3"/>
        <v>否</v>
      </c>
    </row>
    <row r="32" spans="1:12">
      <c r="A32" s="3">
        <v>31</v>
      </c>
      <c r="B32" s="3" t="s">
        <v>63</v>
      </c>
      <c r="C32" s="10" t="s">
        <v>51</v>
      </c>
      <c r="D32" s="3">
        <v>130500</v>
      </c>
      <c r="E32" s="3">
        <v>167170</v>
      </c>
      <c r="F32" s="3">
        <v>196190</v>
      </c>
      <c r="G32" s="3">
        <v>223200</v>
      </c>
      <c r="H32" s="3">
        <v>272775</v>
      </c>
      <c r="I32" s="14">
        <f t="shared" si="0"/>
        <v>989835</v>
      </c>
      <c r="J32" s="20">
        <f t="shared" si="1"/>
        <v>197967</v>
      </c>
      <c r="K32" s="14">
        <f t="shared" si="2"/>
        <v>14</v>
      </c>
      <c r="L32" s="14" t="str">
        <f t="shared" si="3"/>
        <v>否</v>
      </c>
    </row>
    <row r="36" spans="1:7">
      <c r="A36" s="6"/>
      <c r="B36" s="6" t="s">
        <v>19</v>
      </c>
      <c r="C36" s="6" t="s">
        <v>20</v>
      </c>
      <c r="D36" s="6" t="s">
        <v>21</v>
      </c>
      <c r="E36" s="6" t="s">
        <v>22</v>
      </c>
    </row>
    <row r="37" spans="1:7">
      <c r="A37" s="12" t="s">
        <v>38</v>
      </c>
      <c r="B37" s="14">
        <f>SUM(E2:E32)</f>
        <v>5124118</v>
      </c>
      <c r="C37" s="14">
        <f t="shared" ref="C37:E37" si="4">SUM(F2:F32)</f>
        <v>5358174</v>
      </c>
      <c r="D37" s="14">
        <f t="shared" si="4"/>
        <v>5812886</v>
      </c>
      <c r="E37" s="14">
        <f t="shared" si="4"/>
        <v>7815096</v>
      </c>
    </row>
    <row r="38" spans="1:7">
      <c r="A38" s="12" t="s">
        <v>39</v>
      </c>
      <c r="B38" s="15">
        <f>(SUM(E2:E33)-SUM(D2:D33))/SUM(D2:D32)*100%</f>
        <v>0.53283616022016811</v>
      </c>
      <c r="C38" s="15">
        <f t="shared" ref="C38:E38" si="5">(SUM(F2:F33)-SUM(E2:E33))/SUM(E2:E32)*100%</f>
        <v>4.5677324370750241E-2</v>
      </c>
      <c r="D38" s="15">
        <f t="shared" si="5"/>
        <v>8.486323885711812E-2</v>
      </c>
      <c r="E38" s="15">
        <f t="shared" si="5"/>
        <v>0.34444336255691232</v>
      </c>
    </row>
    <row r="39" spans="1:7">
      <c r="A39" s="12" t="s">
        <v>25</v>
      </c>
      <c r="B39" s="14">
        <f>MAX(E2:E32)</f>
        <v>897660</v>
      </c>
      <c r="C39" s="14">
        <f t="shared" ref="C39:E39" si="6">MAX(F2:F32)</f>
        <v>299640</v>
      </c>
      <c r="D39" s="14">
        <f t="shared" si="6"/>
        <v>337820</v>
      </c>
      <c r="E39" s="14">
        <f t="shared" si="6"/>
        <v>417202</v>
      </c>
    </row>
    <row r="40" spans="1:7">
      <c r="A40" s="12" t="s">
        <v>26</v>
      </c>
      <c r="B40" s="14">
        <f>MIN(E2:E32)</f>
        <v>35200</v>
      </c>
      <c r="C40" s="14">
        <f t="shared" ref="C40:E40" si="7">MIN(F2:F32)</f>
        <v>73700</v>
      </c>
      <c r="D40" s="14">
        <f t="shared" si="7"/>
        <v>86900</v>
      </c>
      <c r="E40" s="14">
        <f t="shared" si="7"/>
        <v>127875.00000000001</v>
      </c>
    </row>
    <row r="41" spans="1:7">
      <c r="A41" s="13" t="s">
        <v>28</v>
      </c>
      <c r="B41" s="14">
        <f>LARGE(E2:E32,2)</f>
        <v>261510</v>
      </c>
      <c r="C41" s="14">
        <f t="shared" ref="C41:E41" si="8">LARGE(F2:F32,2)</f>
        <v>278740</v>
      </c>
      <c r="D41" s="14">
        <f t="shared" si="8"/>
        <v>321130</v>
      </c>
      <c r="E41" s="14">
        <f t="shared" si="8"/>
        <v>398191</v>
      </c>
    </row>
    <row r="42" spans="1:7">
      <c r="A42" s="12" t="s">
        <v>29</v>
      </c>
      <c r="B42" s="14">
        <f>LARGE(E2:E32,3)</f>
        <v>242611</v>
      </c>
      <c r="C42" s="14">
        <f t="shared" ref="C42:E42" si="9">LARGE(F2:F32,3)</f>
        <v>276435</v>
      </c>
      <c r="D42" s="14">
        <f t="shared" si="9"/>
        <v>297330</v>
      </c>
      <c r="E42" s="14">
        <f t="shared" si="9"/>
        <v>397202</v>
      </c>
    </row>
    <row r="43" spans="1:7">
      <c r="A43" s="13" t="s">
        <v>30</v>
      </c>
      <c r="B43" s="14">
        <f>SMALL(E2:E32,2)</f>
        <v>36960</v>
      </c>
      <c r="C43" s="14">
        <f t="shared" ref="C43:E43" si="10">SMALL(F2:F32,2)</f>
        <v>75900</v>
      </c>
      <c r="D43" s="14">
        <f t="shared" si="10"/>
        <v>96800.000000000015</v>
      </c>
      <c r="E43" s="14">
        <f t="shared" si="10"/>
        <v>134265</v>
      </c>
    </row>
    <row r="44" spans="1:7">
      <c r="A44" s="13" t="s">
        <v>31</v>
      </c>
      <c r="B44" s="14">
        <f>SMALL(E2:E32,3)</f>
        <v>39567</v>
      </c>
      <c r="C44" s="14">
        <f t="shared" ref="C44:E44" si="11">SMALL(F2:F32,3)</f>
        <v>77385</v>
      </c>
      <c r="D44" s="14">
        <f t="shared" si="11"/>
        <v>101640.00000000003</v>
      </c>
      <c r="E44" s="14">
        <f t="shared" si="11"/>
        <v>137775.00000000003</v>
      </c>
    </row>
    <row r="45" spans="1:7">
      <c r="A45" s="11"/>
    </row>
    <row r="46" spans="1:7">
      <c r="A46" s="11"/>
    </row>
    <row r="47" spans="1:7">
      <c r="A47" s="6"/>
      <c r="B47" s="6"/>
      <c r="C47" s="6" t="s">
        <v>18</v>
      </c>
      <c r="D47" s="6" t="s">
        <v>19</v>
      </c>
      <c r="E47" s="6" t="s">
        <v>20</v>
      </c>
      <c r="F47" s="6" t="s">
        <v>21</v>
      </c>
      <c r="G47" s="6" t="s">
        <v>22</v>
      </c>
    </row>
    <row r="48" spans="1:7" ht="17.25" customHeight="1">
      <c r="A48" s="21" t="s">
        <v>43</v>
      </c>
      <c r="B48" s="2" t="s">
        <v>40</v>
      </c>
      <c r="C48" s="14">
        <f>INDEX(FREQUENCY(D2:D32,{0,99999}),2)</f>
        <v>13</v>
      </c>
      <c r="D48" s="14">
        <f>INDEX(FREQUENCY(E2:E32,{0,99999}),2)</f>
        <v>10</v>
      </c>
      <c r="E48" s="14">
        <f>INDEX(FREQUENCY(F2:F32,{0,99999}),2)</f>
        <v>6</v>
      </c>
      <c r="F48" s="14">
        <f>INDEX(FREQUENCY(G2:G32,{0,99999}),2)</f>
        <v>2</v>
      </c>
      <c r="G48" s="14">
        <f>INDEX(FREQUENCY(H2:H32,{0,99999}),2)</f>
        <v>0</v>
      </c>
    </row>
    <row r="49" spans="1:9" ht="17.25" customHeight="1">
      <c r="A49" s="22"/>
      <c r="B49" s="2" t="s">
        <v>27</v>
      </c>
      <c r="C49" s="14">
        <f>INDEX(FREQUENCY(D$2:D$32,{100000,149999}),2)</f>
        <v>13</v>
      </c>
      <c r="D49" s="14">
        <f>INDEX(FREQUENCY(E$2:E$32,{100000,149999}),2)</f>
        <v>4</v>
      </c>
      <c r="E49" s="14">
        <f>INDEX(FREQUENCY(F$2:F$32,{100000,149999}),2)</f>
        <v>6</v>
      </c>
      <c r="F49" s="14">
        <f>INDEX(FREQUENCY(G$2:G$32,{100000,149999}),2)</f>
        <v>8</v>
      </c>
      <c r="G49" s="14">
        <f>INDEX(FREQUENCY(H$2:H$32,{100000,149999}),2)</f>
        <v>4</v>
      </c>
      <c r="I49" s="9"/>
    </row>
    <row r="50" spans="1:9" ht="17.25" customHeight="1">
      <c r="A50" s="22"/>
      <c r="B50" s="2" t="s">
        <v>41</v>
      </c>
      <c r="C50" s="14">
        <f>INDEX(FREQUENCY(D$2:D$32,{150000,199999}),2)</f>
        <v>4</v>
      </c>
      <c r="D50" s="14">
        <f>INDEX(FREQUENCY(E$2:E$32,{150000,199999}),2)</f>
        <v>11</v>
      </c>
      <c r="E50" s="14">
        <f>INDEX(FREQUENCY(F$2:F$32,{150000,199999}),2)</f>
        <v>9</v>
      </c>
      <c r="F50" s="14">
        <f>INDEX(FREQUENCY(G$2:G$32,{150000,199999}),2)</f>
        <v>7</v>
      </c>
      <c r="G50" s="14">
        <f>INDEX(FREQUENCY(H$2:H$32,{150000,199999}),2)</f>
        <v>7</v>
      </c>
    </row>
    <row r="51" spans="1:9" ht="17.25" customHeight="1">
      <c r="A51" s="23"/>
      <c r="B51" s="2" t="s">
        <v>42</v>
      </c>
      <c r="C51" s="14">
        <f>INDEX(FREQUENCY(D$2:D$32,{200000}),2)</f>
        <v>1</v>
      </c>
      <c r="D51" s="14">
        <f>INDEX(FREQUENCY(E$2:E$32,{200000}),2)</f>
        <v>6</v>
      </c>
      <c r="E51" s="14">
        <f>INDEX(FREQUENCY(F$2:F$32,{200000}),2)</f>
        <v>10</v>
      </c>
      <c r="F51" s="14">
        <f>INDEX(FREQUENCY(G$2:G$32,{200000}),2)</f>
        <v>14</v>
      </c>
      <c r="G51" s="14">
        <f>INDEX(FREQUENCY(H$2:H$32,{200000}),2)</f>
        <v>20</v>
      </c>
    </row>
  </sheetData>
  <sheetProtection selectLockedCells="1" selectUnlockedCells="1"/>
  <sortState ref="A2:H17">
    <sortCondition ref="B5"/>
  </sortState>
  <mergeCells count="1">
    <mergeCell ref="A48:A51"/>
  </mergeCells>
  <phoneticPr fontId="1" type="noConversion"/>
  <pageMargins left="0.25" right="0.25" top="0.75" bottom="0.75" header="0.3" footer="0.3"/>
  <pageSetup paperSize="9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4" workbookViewId="0">
      <selection activeCell="H2" sqref="H2"/>
    </sheetView>
  </sheetViews>
  <sheetFormatPr defaultRowHeight="14.25"/>
  <sheetData>
    <row r="1" spans="1:12">
      <c r="A1" s="5" t="s">
        <v>9</v>
      </c>
      <c r="B1" s="6" t="s">
        <v>0</v>
      </c>
      <c r="C1" s="6" t="s">
        <v>33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24</v>
      </c>
      <c r="J1" s="6" t="s">
        <v>23</v>
      </c>
      <c r="K1" s="6" t="s">
        <v>36</v>
      </c>
      <c r="L1" s="6" t="s">
        <v>37</v>
      </c>
    </row>
    <row r="2" spans="1:12">
      <c r="A2" s="3">
        <v>12</v>
      </c>
      <c r="B2" s="4" t="s">
        <v>11</v>
      </c>
      <c r="C2" s="10" t="s">
        <v>32</v>
      </c>
      <c r="D2" s="3">
        <v>145860</v>
      </c>
      <c r="E2" s="3">
        <v>224510.00000000003</v>
      </c>
      <c r="F2" s="3">
        <v>268840</v>
      </c>
      <c r="G2" s="3">
        <v>287430.00000000006</v>
      </c>
      <c r="H2" s="3">
        <v>417202</v>
      </c>
      <c r="I2" s="14">
        <f t="shared" ref="I2:I32" si="0">SUM(D2:H2)</f>
        <v>1343842</v>
      </c>
      <c r="J2" s="14">
        <f t="shared" ref="J2:J32" si="1">AVERAGE(D2:H2)</f>
        <v>268768.40000000002</v>
      </c>
      <c r="K2" s="14">
        <f t="shared" ref="K2:K32" si="2">RANK(I2,I$2:I$32)</f>
        <v>3</v>
      </c>
      <c r="L2" s="14" t="str">
        <f t="shared" ref="L2:L32" si="3">IF(I2&gt;=1000000,"是","否")</f>
        <v>是</v>
      </c>
    </row>
    <row r="3" spans="1:12">
      <c r="A3" s="3">
        <v>17</v>
      </c>
      <c r="B3" s="3" t="s">
        <v>48</v>
      </c>
      <c r="C3" s="10" t="s">
        <v>49</v>
      </c>
      <c r="D3" s="3">
        <v>169150</v>
      </c>
      <c r="E3" s="3">
        <v>224690</v>
      </c>
      <c r="F3" s="3">
        <v>276435</v>
      </c>
      <c r="G3" s="3">
        <v>337820</v>
      </c>
      <c r="H3" s="3">
        <v>398191</v>
      </c>
      <c r="I3" s="14">
        <f t="shared" si="0"/>
        <v>1406286</v>
      </c>
      <c r="J3" s="14">
        <f t="shared" si="1"/>
        <v>281257.2</v>
      </c>
      <c r="K3" s="14">
        <f t="shared" si="2"/>
        <v>2</v>
      </c>
      <c r="L3" s="14" t="str">
        <f t="shared" si="3"/>
        <v>是</v>
      </c>
    </row>
    <row r="4" spans="1:12">
      <c r="A4" s="3">
        <v>26</v>
      </c>
      <c r="B4" s="3" t="s">
        <v>58</v>
      </c>
      <c r="C4" s="10" t="s">
        <v>49</v>
      </c>
      <c r="D4" s="3">
        <v>156660</v>
      </c>
      <c r="E4" s="3">
        <v>261510</v>
      </c>
      <c r="F4" s="3">
        <v>299640</v>
      </c>
      <c r="G4" s="3">
        <v>321130</v>
      </c>
      <c r="H4" s="3">
        <v>397202</v>
      </c>
      <c r="I4" s="14">
        <f t="shared" si="0"/>
        <v>1436142</v>
      </c>
      <c r="J4" s="14">
        <f t="shared" si="1"/>
        <v>287228.40000000002</v>
      </c>
      <c r="K4" s="14">
        <f t="shared" si="2"/>
        <v>1</v>
      </c>
      <c r="L4" s="14" t="str">
        <f t="shared" si="3"/>
        <v>是</v>
      </c>
    </row>
    <row r="5" spans="1:12">
      <c r="A5" s="3">
        <v>25</v>
      </c>
      <c r="B5" s="3" t="s">
        <v>55</v>
      </c>
      <c r="C5" s="10" t="s">
        <v>49</v>
      </c>
      <c r="D5" s="3">
        <v>120321</v>
      </c>
      <c r="E5" s="3">
        <v>130650</v>
      </c>
      <c r="F5" s="3">
        <v>206900</v>
      </c>
      <c r="G5" s="3">
        <v>236800</v>
      </c>
      <c r="H5" s="3">
        <v>352775</v>
      </c>
      <c r="I5" s="14">
        <f t="shared" si="0"/>
        <v>1047446</v>
      </c>
      <c r="J5" s="14">
        <f t="shared" si="1"/>
        <v>209489.2</v>
      </c>
      <c r="K5" s="14">
        <f t="shared" si="2"/>
        <v>10</v>
      </c>
      <c r="L5" s="14" t="str">
        <f t="shared" si="3"/>
        <v>是</v>
      </c>
    </row>
    <row r="6" spans="1:12">
      <c r="A6" s="3">
        <v>27</v>
      </c>
      <c r="B6" s="3" t="s">
        <v>59</v>
      </c>
      <c r="C6" s="10" t="s">
        <v>51</v>
      </c>
      <c r="D6" s="3">
        <v>145110</v>
      </c>
      <c r="E6" s="3">
        <v>171350</v>
      </c>
      <c r="F6" s="3">
        <v>229190</v>
      </c>
      <c r="G6" s="3">
        <v>239280</v>
      </c>
      <c r="H6" s="3">
        <v>350152</v>
      </c>
      <c r="I6" s="14">
        <f t="shared" si="0"/>
        <v>1135082</v>
      </c>
      <c r="J6" s="14">
        <f t="shared" si="1"/>
        <v>227016.4</v>
      </c>
      <c r="K6" s="14">
        <f t="shared" si="2"/>
        <v>8</v>
      </c>
      <c r="L6" s="14" t="str">
        <f t="shared" si="3"/>
        <v>是</v>
      </c>
    </row>
    <row r="7" spans="1:12">
      <c r="A7" s="3">
        <v>3</v>
      </c>
      <c r="B7" s="4" t="s">
        <v>10</v>
      </c>
      <c r="C7" s="10" t="s">
        <v>34</v>
      </c>
      <c r="D7" s="3">
        <v>139150</v>
      </c>
      <c r="E7" s="3">
        <v>184690.00000000003</v>
      </c>
      <c r="F7" s="3">
        <v>226435</v>
      </c>
      <c r="G7" s="3">
        <v>237820</v>
      </c>
      <c r="H7" s="3">
        <v>348191</v>
      </c>
      <c r="I7" s="14">
        <f t="shared" si="0"/>
        <v>1136286</v>
      </c>
      <c r="J7" s="14">
        <f t="shared" si="1"/>
        <v>227257.2</v>
      </c>
      <c r="K7" s="14">
        <f t="shared" si="2"/>
        <v>7</v>
      </c>
      <c r="L7" s="14" t="str">
        <f t="shared" si="3"/>
        <v>是</v>
      </c>
    </row>
    <row r="8" spans="1:12">
      <c r="A8" s="3">
        <v>13</v>
      </c>
      <c r="B8" s="4" t="s">
        <v>15</v>
      </c>
      <c r="C8" s="10" t="s">
        <v>32</v>
      </c>
      <c r="D8" s="3">
        <v>133100.00000000003</v>
      </c>
      <c r="E8" s="3">
        <v>176660.00000000006</v>
      </c>
      <c r="F8" s="3">
        <v>216590.00000000003</v>
      </c>
      <c r="G8" s="3">
        <v>227480.00000000006</v>
      </c>
      <c r="H8" s="3">
        <v>333052</v>
      </c>
      <c r="I8" s="14">
        <f t="shared" si="0"/>
        <v>1086882.0000000002</v>
      </c>
      <c r="J8" s="14">
        <f t="shared" si="1"/>
        <v>217376.40000000005</v>
      </c>
      <c r="K8" s="14">
        <f t="shared" si="2"/>
        <v>9</v>
      </c>
      <c r="L8" s="14" t="str">
        <f t="shared" si="3"/>
        <v>是</v>
      </c>
    </row>
    <row r="9" spans="1:12">
      <c r="A9" s="3">
        <v>2</v>
      </c>
      <c r="B9" s="3" t="s">
        <v>4</v>
      </c>
      <c r="C9" s="10" t="s">
        <v>32</v>
      </c>
      <c r="D9" s="3">
        <v>112200.00000000001</v>
      </c>
      <c r="E9" s="3">
        <v>172700</v>
      </c>
      <c r="F9" s="3">
        <v>206800.00000000003</v>
      </c>
      <c r="G9" s="3">
        <v>221100.00000000003</v>
      </c>
      <c r="H9" s="3">
        <v>320925.00000000012</v>
      </c>
      <c r="I9" s="14">
        <f t="shared" si="0"/>
        <v>1033725.0000000001</v>
      </c>
      <c r="J9" s="14">
        <f t="shared" si="1"/>
        <v>206745.00000000003</v>
      </c>
      <c r="K9" s="14">
        <f t="shared" si="2"/>
        <v>11</v>
      </c>
      <c r="L9" s="14" t="str">
        <f t="shared" si="3"/>
        <v>是</v>
      </c>
    </row>
    <row r="10" spans="1:12">
      <c r="A10" s="3">
        <v>1</v>
      </c>
      <c r="B10" s="4" t="s">
        <v>17</v>
      </c>
      <c r="C10" s="10" t="s">
        <v>34</v>
      </c>
      <c r="D10" s="3">
        <v>131274</v>
      </c>
      <c r="E10" s="3">
        <v>234410.00000000003</v>
      </c>
      <c r="F10" s="3">
        <v>278740</v>
      </c>
      <c r="G10" s="3">
        <v>297330</v>
      </c>
      <c r="H10" s="3">
        <v>312050</v>
      </c>
      <c r="I10" s="14">
        <f t="shared" si="0"/>
        <v>1253804</v>
      </c>
      <c r="J10" s="14">
        <f t="shared" si="1"/>
        <v>250760.8</v>
      </c>
      <c r="K10" s="14">
        <f t="shared" si="2"/>
        <v>6</v>
      </c>
      <c r="L10" s="14" t="str">
        <f t="shared" si="3"/>
        <v>是</v>
      </c>
    </row>
    <row r="11" spans="1:12">
      <c r="A11" s="3">
        <v>11</v>
      </c>
      <c r="B11" s="3" t="s">
        <v>5</v>
      </c>
      <c r="C11" s="10" t="s">
        <v>32</v>
      </c>
      <c r="D11" s="3">
        <v>121000.00000000001</v>
      </c>
      <c r="E11" s="3">
        <v>160600</v>
      </c>
      <c r="F11" s="3">
        <v>196900.00000000003</v>
      </c>
      <c r="G11" s="3">
        <v>206800.00000000003</v>
      </c>
      <c r="H11" s="3">
        <v>302775</v>
      </c>
      <c r="I11" s="14">
        <f t="shared" si="0"/>
        <v>988075</v>
      </c>
      <c r="J11" s="14">
        <f t="shared" si="1"/>
        <v>197615</v>
      </c>
      <c r="K11" s="14">
        <f t="shared" si="2"/>
        <v>15</v>
      </c>
      <c r="L11" s="14" t="str">
        <f t="shared" si="3"/>
        <v>否</v>
      </c>
    </row>
    <row r="12" spans="1:12">
      <c r="A12" s="3">
        <v>15</v>
      </c>
      <c r="B12" s="4" t="s">
        <v>14</v>
      </c>
      <c r="C12" s="10" t="s">
        <v>32</v>
      </c>
      <c r="D12" s="3">
        <v>100980.00000000001</v>
      </c>
      <c r="E12" s="3">
        <v>155430</v>
      </c>
      <c r="F12" s="3">
        <v>186120.00000000006</v>
      </c>
      <c r="G12" s="3">
        <v>198990.00000000006</v>
      </c>
      <c r="H12" s="3">
        <v>288832</v>
      </c>
      <c r="I12" s="14">
        <f t="shared" si="0"/>
        <v>930352.00000000012</v>
      </c>
      <c r="J12" s="14">
        <f t="shared" si="1"/>
        <v>186070.40000000002</v>
      </c>
      <c r="K12" s="14">
        <f t="shared" si="2"/>
        <v>17</v>
      </c>
      <c r="L12" s="14" t="str">
        <f t="shared" si="3"/>
        <v>否</v>
      </c>
    </row>
    <row r="13" spans="1:12">
      <c r="A13" s="3">
        <v>23</v>
      </c>
      <c r="B13" s="3" t="s">
        <v>56</v>
      </c>
      <c r="C13" s="10" t="s">
        <v>49</v>
      </c>
      <c r="D13" s="3">
        <v>221675</v>
      </c>
      <c r="E13" s="3">
        <v>242611</v>
      </c>
      <c r="F13" s="3">
        <v>255809</v>
      </c>
      <c r="G13" s="3">
        <v>260320</v>
      </c>
      <c r="H13" s="3">
        <v>288150</v>
      </c>
      <c r="I13" s="14">
        <f t="shared" si="0"/>
        <v>1268565</v>
      </c>
      <c r="J13" s="14">
        <f t="shared" si="1"/>
        <v>253713</v>
      </c>
      <c r="K13" s="14">
        <f t="shared" si="2"/>
        <v>5</v>
      </c>
      <c r="L13" s="14" t="str">
        <f t="shared" si="3"/>
        <v>是</v>
      </c>
    </row>
    <row r="14" spans="1:12">
      <c r="A14" s="3">
        <v>9</v>
      </c>
      <c r="B14" s="3" t="s">
        <v>2</v>
      </c>
      <c r="C14" s="10" t="s">
        <v>34</v>
      </c>
      <c r="D14" s="3">
        <v>171600</v>
      </c>
      <c r="E14" s="3">
        <v>182600.00000000003</v>
      </c>
      <c r="F14" s="3">
        <v>195800.00000000003</v>
      </c>
      <c r="G14" s="3">
        <v>180400.00000000003</v>
      </c>
      <c r="H14" s="3">
        <v>282150.00000000006</v>
      </c>
      <c r="I14" s="14">
        <f t="shared" si="0"/>
        <v>1012550</v>
      </c>
      <c r="J14" s="14">
        <f t="shared" si="1"/>
        <v>202510</v>
      </c>
      <c r="K14" s="14">
        <f t="shared" si="2"/>
        <v>13</v>
      </c>
      <c r="L14" s="14" t="str">
        <f t="shared" si="3"/>
        <v>是</v>
      </c>
    </row>
    <row r="15" spans="1:12">
      <c r="A15" s="3">
        <v>28</v>
      </c>
      <c r="B15" s="3" t="s">
        <v>60</v>
      </c>
      <c r="C15" s="10" t="s">
        <v>49</v>
      </c>
      <c r="D15" s="3">
        <v>133210</v>
      </c>
      <c r="E15" s="3">
        <v>157810</v>
      </c>
      <c r="F15" s="3">
        <v>191010</v>
      </c>
      <c r="G15" s="3">
        <v>212200</v>
      </c>
      <c r="H15" s="3">
        <v>276250</v>
      </c>
      <c r="I15" s="14">
        <f t="shared" si="0"/>
        <v>970480</v>
      </c>
      <c r="J15" s="14">
        <f t="shared" si="1"/>
        <v>194096</v>
      </c>
      <c r="K15" s="14">
        <f t="shared" si="2"/>
        <v>16</v>
      </c>
      <c r="L15" s="14" t="str">
        <f t="shared" si="3"/>
        <v>否</v>
      </c>
    </row>
    <row r="16" spans="1:12">
      <c r="A16" s="3">
        <v>31</v>
      </c>
      <c r="B16" s="3" t="s">
        <v>63</v>
      </c>
      <c r="C16" s="10" t="s">
        <v>51</v>
      </c>
      <c r="D16" s="3">
        <v>130500</v>
      </c>
      <c r="E16" s="3">
        <v>167170</v>
      </c>
      <c r="F16" s="3">
        <v>196190</v>
      </c>
      <c r="G16" s="3">
        <v>223200</v>
      </c>
      <c r="H16" s="3">
        <v>272775</v>
      </c>
      <c r="I16" s="14">
        <f t="shared" si="0"/>
        <v>989835</v>
      </c>
      <c r="J16" s="14">
        <f t="shared" si="1"/>
        <v>197967</v>
      </c>
      <c r="K16" s="14">
        <f t="shared" si="2"/>
        <v>14</v>
      </c>
      <c r="L16" s="14" t="str">
        <f t="shared" si="3"/>
        <v>否</v>
      </c>
    </row>
    <row r="17" spans="1:12">
      <c r="A17" s="3">
        <v>4</v>
      </c>
      <c r="B17" s="4" t="s">
        <v>12</v>
      </c>
      <c r="C17" s="10" t="s">
        <v>34</v>
      </c>
      <c r="D17" s="3">
        <v>145860</v>
      </c>
      <c r="E17" s="3">
        <v>155210</v>
      </c>
      <c r="F17" s="3">
        <v>166430</v>
      </c>
      <c r="G17" s="3">
        <v>153339.99999999997</v>
      </c>
      <c r="H17" s="3">
        <v>239825</v>
      </c>
      <c r="I17" s="14">
        <f t="shared" si="0"/>
        <v>860665</v>
      </c>
      <c r="J17" s="14">
        <f t="shared" si="1"/>
        <v>172133</v>
      </c>
      <c r="K17" s="14">
        <f t="shared" si="2"/>
        <v>18</v>
      </c>
      <c r="L17" s="14" t="str">
        <f t="shared" si="3"/>
        <v>否</v>
      </c>
    </row>
    <row r="18" spans="1:12">
      <c r="A18" s="3">
        <v>18</v>
      </c>
      <c r="B18" s="3" t="s">
        <v>50</v>
      </c>
      <c r="C18" s="10" t="s">
        <v>51</v>
      </c>
      <c r="D18" s="3">
        <v>175860</v>
      </c>
      <c r="E18" s="3">
        <v>185210</v>
      </c>
      <c r="F18" s="3">
        <v>196430</v>
      </c>
      <c r="G18" s="3">
        <v>223340</v>
      </c>
      <c r="H18" s="3">
        <v>239825</v>
      </c>
      <c r="I18" s="14">
        <f t="shared" si="0"/>
        <v>1020665</v>
      </c>
      <c r="J18" s="14">
        <f t="shared" si="1"/>
        <v>204133</v>
      </c>
      <c r="K18" s="14">
        <f t="shared" si="2"/>
        <v>12</v>
      </c>
      <c r="L18" s="14" t="str">
        <f t="shared" si="3"/>
        <v>是</v>
      </c>
    </row>
    <row r="19" spans="1:12">
      <c r="A19" s="3">
        <v>29</v>
      </c>
      <c r="B19" s="3" t="s">
        <v>61</v>
      </c>
      <c r="C19" s="10" t="s">
        <v>49</v>
      </c>
      <c r="D19" s="3">
        <v>91600</v>
      </c>
      <c r="E19" s="3">
        <v>122600</v>
      </c>
      <c r="F19" s="3">
        <v>165800</v>
      </c>
      <c r="G19" s="3">
        <v>191300</v>
      </c>
      <c r="H19" s="3">
        <v>232150</v>
      </c>
      <c r="I19" s="14">
        <f t="shared" si="0"/>
        <v>803450</v>
      </c>
      <c r="J19" s="14">
        <f t="shared" si="1"/>
        <v>160690</v>
      </c>
      <c r="K19" s="14">
        <f t="shared" si="2"/>
        <v>19</v>
      </c>
      <c r="L19" s="14" t="str">
        <f t="shared" si="3"/>
        <v>否</v>
      </c>
    </row>
    <row r="20" spans="1:12">
      <c r="A20" s="3">
        <v>22</v>
      </c>
      <c r="B20" s="3" t="s">
        <v>55</v>
      </c>
      <c r="C20" s="10" t="s">
        <v>49</v>
      </c>
      <c r="D20" s="3">
        <v>23715</v>
      </c>
      <c r="E20" s="3">
        <v>39567</v>
      </c>
      <c r="F20" s="3">
        <v>117385</v>
      </c>
      <c r="G20" s="3">
        <v>151640</v>
      </c>
      <c r="H20" s="3">
        <v>214265</v>
      </c>
      <c r="I20" s="14">
        <f t="shared" si="0"/>
        <v>546572</v>
      </c>
      <c r="J20" s="14">
        <f t="shared" si="1"/>
        <v>109314.4</v>
      </c>
      <c r="K20" s="14">
        <f t="shared" si="2"/>
        <v>25</v>
      </c>
      <c r="L20" s="14" t="str">
        <f t="shared" si="3"/>
        <v>否</v>
      </c>
    </row>
    <row r="21" spans="1:12">
      <c r="A21" s="3">
        <v>14</v>
      </c>
      <c r="B21" s="3" t="s">
        <v>3</v>
      </c>
      <c r="C21" s="10" t="s">
        <v>32</v>
      </c>
      <c r="D21" s="3">
        <v>132000</v>
      </c>
      <c r="E21" s="3">
        <v>141900</v>
      </c>
      <c r="F21" s="3">
        <v>162800</v>
      </c>
      <c r="G21" s="3">
        <v>112200.00000000001</v>
      </c>
      <c r="H21" s="3">
        <v>206250.00000000003</v>
      </c>
      <c r="I21" s="14">
        <f t="shared" si="0"/>
        <v>755150</v>
      </c>
      <c r="J21" s="14">
        <f t="shared" si="1"/>
        <v>151030</v>
      </c>
      <c r="K21" s="14">
        <f t="shared" si="2"/>
        <v>20</v>
      </c>
      <c r="L21" s="14" t="str">
        <f t="shared" si="3"/>
        <v>否</v>
      </c>
    </row>
    <row r="22" spans="1:12">
      <c r="A22" s="3">
        <v>20</v>
      </c>
      <c r="B22" s="3" t="s">
        <v>53</v>
      </c>
      <c r="C22" s="10" t="s">
        <v>51</v>
      </c>
      <c r="D22" s="3">
        <v>19020</v>
      </c>
      <c r="E22" s="3">
        <v>55200</v>
      </c>
      <c r="F22" s="3">
        <v>93700</v>
      </c>
      <c r="G22" s="3">
        <v>126800</v>
      </c>
      <c r="H22" s="3">
        <v>197875</v>
      </c>
      <c r="I22" s="14">
        <f t="shared" si="0"/>
        <v>492595</v>
      </c>
      <c r="J22" s="14">
        <f t="shared" si="1"/>
        <v>98519</v>
      </c>
      <c r="K22" s="14">
        <f t="shared" si="2"/>
        <v>27</v>
      </c>
      <c r="L22" s="14" t="str">
        <f t="shared" si="3"/>
        <v>否</v>
      </c>
    </row>
    <row r="23" spans="1:12">
      <c r="A23" s="3">
        <v>30</v>
      </c>
      <c r="B23" s="3" t="s">
        <v>62</v>
      </c>
      <c r="C23" s="10" t="s">
        <v>49</v>
      </c>
      <c r="D23" s="3">
        <v>81230</v>
      </c>
      <c r="E23" s="3">
        <v>89810</v>
      </c>
      <c r="F23" s="3">
        <v>131600</v>
      </c>
      <c r="G23" s="3">
        <v>150800</v>
      </c>
      <c r="H23" s="3">
        <v>189050</v>
      </c>
      <c r="I23" s="14">
        <f t="shared" si="0"/>
        <v>642490</v>
      </c>
      <c r="J23" s="14">
        <f t="shared" si="1"/>
        <v>128498</v>
      </c>
      <c r="K23" s="14">
        <f t="shared" si="2"/>
        <v>22</v>
      </c>
      <c r="L23" s="14" t="str">
        <f t="shared" si="3"/>
        <v>否</v>
      </c>
    </row>
    <row r="24" spans="1:12">
      <c r="A24" s="3">
        <v>24</v>
      </c>
      <c r="B24" s="3" t="s">
        <v>57</v>
      </c>
      <c r="C24" s="10" t="s">
        <v>49</v>
      </c>
      <c r="D24" s="3">
        <v>87560</v>
      </c>
      <c r="E24" s="3">
        <v>96900</v>
      </c>
      <c r="F24" s="3">
        <v>135600</v>
      </c>
      <c r="G24" s="3">
        <v>159800</v>
      </c>
      <c r="H24" s="3">
        <v>175350</v>
      </c>
      <c r="I24" s="14">
        <f t="shared" si="0"/>
        <v>655210</v>
      </c>
      <c r="J24" s="14">
        <f t="shared" si="1"/>
        <v>131042</v>
      </c>
      <c r="K24" s="14">
        <f t="shared" si="2"/>
        <v>21</v>
      </c>
      <c r="L24" s="14" t="str">
        <f t="shared" si="3"/>
        <v>否</v>
      </c>
    </row>
    <row r="25" spans="1:12">
      <c r="A25" s="3">
        <v>19</v>
      </c>
      <c r="B25" s="3" t="s">
        <v>52</v>
      </c>
      <c r="C25" s="10" t="s">
        <v>49</v>
      </c>
      <c r="D25" s="3">
        <v>83655</v>
      </c>
      <c r="E25" s="3">
        <v>102555</v>
      </c>
      <c r="F25" s="3">
        <v>130320</v>
      </c>
      <c r="G25" s="3">
        <v>142410</v>
      </c>
      <c r="H25" s="3">
        <v>172047</v>
      </c>
      <c r="I25" s="14">
        <f t="shared" si="0"/>
        <v>630987</v>
      </c>
      <c r="J25" s="14">
        <f t="shared" si="1"/>
        <v>126197.4</v>
      </c>
      <c r="K25" s="14">
        <f t="shared" si="2"/>
        <v>23</v>
      </c>
      <c r="L25" s="14" t="str">
        <f t="shared" si="3"/>
        <v>否</v>
      </c>
    </row>
    <row r="26" spans="1:12">
      <c r="A26" s="3">
        <v>10</v>
      </c>
      <c r="B26" s="3" t="s">
        <v>8</v>
      </c>
      <c r="C26" s="10" t="s">
        <v>34</v>
      </c>
      <c r="D26" s="3">
        <v>88000</v>
      </c>
      <c r="E26" s="3">
        <v>86900</v>
      </c>
      <c r="F26" s="3">
        <v>105600.00000000001</v>
      </c>
      <c r="G26" s="3">
        <v>107800.00000000001</v>
      </c>
      <c r="H26" s="3">
        <v>160050</v>
      </c>
      <c r="I26" s="14">
        <f t="shared" si="0"/>
        <v>548350</v>
      </c>
      <c r="J26" s="14">
        <f t="shared" si="1"/>
        <v>109670</v>
      </c>
      <c r="K26" s="14">
        <f t="shared" si="2"/>
        <v>24</v>
      </c>
      <c r="L26" s="14" t="str">
        <f t="shared" si="3"/>
        <v>否</v>
      </c>
    </row>
    <row r="27" spans="1:12">
      <c r="A27" s="3">
        <v>21</v>
      </c>
      <c r="B27" s="3" t="s">
        <v>54</v>
      </c>
      <c r="C27" s="10" t="s">
        <v>49</v>
      </c>
      <c r="D27" s="3">
        <v>58210</v>
      </c>
      <c r="E27" s="3">
        <v>897660</v>
      </c>
      <c r="F27" s="3">
        <v>95905</v>
      </c>
      <c r="G27" s="3">
        <v>109806</v>
      </c>
      <c r="H27" s="3">
        <v>157175</v>
      </c>
      <c r="I27" s="14">
        <f t="shared" si="0"/>
        <v>1318756</v>
      </c>
      <c r="J27" s="14">
        <f t="shared" si="1"/>
        <v>263751.2</v>
      </c>
      <c r="K27" s="14">
        <f t="shared" si="2"/>
        <v>4</v>
      </c>
      <c r="L27" s="14" t="str">
        <f t="shared" si="3"/>
        <v>是</v>
      </c>
    </row>
    <row r="28" spans="1:12">
      <c r="A28" s="3">
        <v>5</v>
      </c>
      <c r="B28" s="4" t="s">
        <v>16</v>
      </c>
      <c r="C28" s="10" t="s">
        <v>32</v>
      </c>
      <c r="D28" s="3">
        <v>83600</v>
      </c>
      <c r="E28" s="3">
        <v>82555</v>
      </c>
      <c r="F28" s="3">
        <v>100319.99999999999</v>
      </c>
      <c r="G28" s="3">
        <v>102410.00000000001</v>
      </c>
      <c r="H28" s="3">
        <v>152047</v>
      </c>
      <c r="I28" s="14">
        <f t="shared" si="0"/>
        <v>520932</v>
      </c>
      <c r="J28" s="14">
        <f t="shared" si="1"/>
        <v>104186.4</v>
      </c>
      <c r="K28" s="14">
        <f t="shared" si="2"/>
        <v>26</v>
      </c>
      <c r="L28" s="14" t="str">
        <f t="shared" si="3"/>
        <v>否</v>
      </c>
    </row>
    <row r="29" spans="1:12">
      <c r="A29" s="3">
        <v>16</v>
      </c>
      <c r="B29" s="3" t="s">
        <v>7</v>
      </c>
      <c r="C29" s="10" t="s">
        <v>32</v>
      </c>
      <c r="D29" s="3">
        <v>37400</v>
      </c>
      <c r="E29" s="3">
        <v>62700.000000000007</v>
      </c>
      <c r="F29" s="3">
        <v>97900.000000000015</v>
      </c>
      <c r="G29" s="3">
        <v>86900</v>
      </c>
      <c r="H29" s="3">
        <v>138600.00000000003</v>
      </c>
      <c r="I29" s="14">
        <f t="shared" si="0"/>
        <v>423500</v>
      </c>
      <c r="J29" s="14">
        <f t="shared" si="1"/>
        <v>84700</v>
      </c>
      <c r="K29" s="14">
        <f t="shared" si="2"/>
        <v>29</v>
      </c>
      <c r="L29" s="14" t="str">
        <f t="shared" si="3"/>
        <v>否</v>
      </c>
    </row>
    <row r="30" spans="1:12">
      <c r="A30" s="3">
        <v>7</v>
      </c>
      <c r="B30" s="3" t="s">
        <v>1</v>
      </c>
      <c r="C30" s="10" t="s">
        <v>34</v>
      </c>
      <c r="D30" s="3">
        <v>58300.000000000007</v>
      </c>
      <c r="E30" s="3">
        <v>85800</v>
      </c>
      <c r="F30" s="3">
        <v>75900</v>
      </c>
      <c r="G30" s="3">
        <v>107800.00000000001</v>
      </c>
      <c r="H30" s="3">
        <v>137775.00000000003</v>
      </c>
      <c r="I30" s="14">
        <f t="shared" si="0"/>
        <v>465575</v>
      </c>
      <c r="J30" s="14">
        <f t="shared" si="1"/>
        <v>93115</v>
      </c>
      <c r="K30" s="14">
        <f t="shared" si="2"/>
        <v>28</v>
      </c>
      <c r="L30" s="14" t="str">
        <f t="shared" si="3"/>
        <v>否</v>
      </c>
    </row>
    <row r="31" spans="1:12">
      <c r="A31" s="3">
        <v>8</v>
      </c>
      <c r="B31" s="4" t="s">
        <v>13</v>
      </c>
      <c r="C31" s="10" t="s">
        <v>34</v>
      </c>
      <c r="D31" s="3">
        <v>23100.000000000004</v>
      </c>
      <c r="E31" s="3">
        <v>36960</v>
      </c>
      <c r="F31" s="3">
        <v>77385</v>
      </c>
      <c r="G31" s="3">
        <v>101640.00000000003</v>
      </c>
      <c r="H31" s="3">
        <v>134265</v>
      </c>
      <c r="I31" s="14">
        <f t="shared" si="0"/>
        <v>373350</v>
      </c>
      <c r="J31" s="14">
        <f t="shared" si="1"/>
        <v>74670</v>
      </c>
      <c r="K31" s="14">
        <f t="shared" si="2"/>
        <v>30</v>
      </c>
      <c r="L31" s="14" t="str">
        <f t="shared" si="3"/>
        <v>否</v>
      </c>
    </row>
    <row r="32" spans="1:12">
      <c r="A32" s="3">
        <v>6</v>
      </c>
      <c r="B32" s="3" t="s">
        <v>6</v>
      </c>
      <c r="C32" s="10" t="s">
        <v>32</v>
      </c>
      <c r="D32" s="3">
        <v>22000</v>
      </c>
      <c r="E32" s="3">
        <v>35200</v>
      </c>
      <c r="F32" s="3">
        <v>73700</v>
      </c>
      <c r="G32" s="3">
        <v>96800.000000000015</v>
      </c>
      <c r="H32" s="3">
        <v>127875.00000000001</v>
      </c>
      <c r="I32" s="14">
        <f t="shared" si="0"/>
        <v>355575</v>
      </c>
      <c r="J32" s="14">
        <f t="shared" si="1"/>
        <v>71115</v>
      </c>
      <c r="K32" s="14">
        <f t="shared" si="2"/>
        <v>31</v>
      </c>
      <c r="L32" s="14" t="str">
        <f t="shared" si="3"/>
        <v>否</v>
      </c>
    </row>
  </sheetData>
  <sortState ref="A2:L32">
    <sortCondition descending="1" ref="H3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"/>
  <sheetViews>
    <sheetView workbookViewId="0">
      <selection activeCell="L2" sqref="L2"/>
    </sheetView>
  </sheetViews>
  <sheetFormatPr defaultRowHeight="14.25"/>
  <sheetData>
    <row r="1" spans="1:12">
      <c r="A1" s="5" t="s">
        <v>9</v>
      </c>
      <c r="B1" s="6" t="s">
        <v>0</v>
      </c>
      <c r="C1" s="6" t="s">
        <v>33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24</v>
      </c>
      <c r="J1" s="6" t="s">
        <v>23</v>
      </c>
      <c r="K1" s="6" t="s">
        <v>36</v>
      </c>
      <c r="L1" s="6" t="s">
        <v>37</v>
      </c>
    </row>
    <row r="2" spans="1:12">
      <c r="A2" s="3">
        <v>1</v>
      </c>
      <c r="B2" s="4" t="s">
        <v>17</v>
      </c>
      <c r="C2" s="10" t="s">
        <v>34</v>
      </c>
      <c r="D2" s="3">
        <v>131274</v>
      </c>
      <c r="E2" s="3">
        <v>234410.00000000003</v>
      </c>
      <c r="F2" s="3">
        <v>278740</v>
      </c>
      <c r="G2" s="3">
        <v>297330</v>
      </c>
      <c r="H2" s="3">
        <v>312050</v>
      </c>
      <c r="I2" s="14">
        <f>SUM(D2:H2)</f>
        <v>1253804</v>
      </c>
      <c r="J2" s="14">
        <f>AVERAGE(D2:H2)</f>
        <v>250760.8</v>
      </c>
      <c r="K2" s="14">
        <f>RANK(I2,I$2:I$32)</f>
        <v>6</v>
      </c>
      <c r="L2" s="14" t="str">
        <f>IF(I2&gt;=1000000,"是","否")</f>
        <v>是</v>
      </c>
    </row>
    <row r="3" spans="1:12">
      <c r="A3" s="3">
        <v>2</v>
      </c>
      <c r="B3" s="3" t="s">
        <v>4</v>
      </c>
      <c r="C3" s="10" t="s">
        <v>32</v>
      </c>
      <c r="D3" s="3">
        <v>112200.00000000001</v>
      </c>
      <c r="E3" s="3">
        <v>172700</v>
      </c>
      <c r="F3" s="3">
        <v>206800.00000000003</v>
      </c>
      <c r="G3" s="3">
        <v>221100.00000000003</v>
      </c>
      <c r="H3" s="3">
        <v>320925.00000000012</v>
      </c>
      <c r="I3" s="14">
        <f t="shared" ref="I3:I32" si="0">SUM(D3:H3)</f>
        <v>1033725.0000000001</v>
      </c>
      <c r="J3" s="14">
        <f t="shared" ref="J3:J32" si="1">AVERAGE(D3:H3)</f>
        <v>206745.00000000003</v>
      </c>
      <c r="K3" s="14">
        <f t="shared" ref="K3:K32" si="2">RANK(I3,I$2:I$32)</f>
        <v>11</v>
      </c>
      <c r="L3" s="14" t="str">
        <f t="shared" ref="L3:L32" si="3">IF(I3&gt;=1000000,"是","否")</f>
        <v>是</v>
      </c>
    </row>
    <row r="4" spans="1:12">
      <c r="A4" s="3">
        <v>3</v>
      </c>
      <c r="B4" s="4" t="s">
        <v>10</v>
      </c>
      <c r="C4" s="10" t="s">
        <v>34</v>
      </c>
      <c r="D4" s="3">
        <v>139150</v>
      </c>
      <c r="E4" s="3">
        <v>184690.00000000003</v>
      </c>
      <c r="F4" s="3">
        <v>226435</v>
      </c>
      <c r="G4" s="3">
        <v>237820</v>
      </c>
      <c r="H4" s="3">
        <v>348191</v>
      </c>
      <c r="I4" s="14">
        <f t="shared" si="0"/>
        <v>1136286</v>
      </c>
      <c r="J4" s="14">
        <f t="shared" si="1"/>
        <v>227257.2</v>
      </c>
      <c r="K4" s="14">
        <f t="shared" si="2"/>
        <v>7</v>
      </c>
      <c r="L4" s="14" t="str">
        <f t="shared" si="3"/>
        <v>是</v>
      </c>
    </row>
    <row r="5" spans="1:12" hidden="1">
      <c r="A5" s="3">
        <v>4</v>
      </c>
      <c r="B5" s="4" t="s">
        <v>12</v>
      </c>
      <c r="C5" s="10" t="s">
        <v>34</v>
      </c>
      <c r="D5" s="3">
        <v>145860</v>
      </c>
      <c r="E5" s="3">
        <v>155210</v>
      </c>
      <c r="F5" s="3">
        <v>166430</v>
      </c>
      <c r="G5" s="3">
        <v>153339.99999999997</v>
      </c>
      <c r="H5" s="3">
        <v>239825</v>
      </c>
      <c r="I5" s="14">
        <f t="shared" si="0"/>
        <v>860665</v>
      </c>
      <c r="J5" s="14">
        <f t="shared" si="1"/>
        <v>172133</v>
      </c>
      <c r="K5" s="14">
        <f t="shared" si="2"/>
        <v>18</v>
      </c>
      <c r="L5" s="14" t="str">
        <f t="shared" si="3"/>
        <v>否</v>
      </c>
    </row>
    <row r="6" spans="1:12" hidden="1">
      <c r="A6" s="3">
        <v>5</v>
      </c>
      <c r="B6" s="4" t="s">
        <v>16</v>
      </c>
      <c r="C6" s="10" t="s">
        <v>32</v>
      </c>
      <c r="D6" s="3">
        <v>83600</v>
      </c>
      <c r="E6" s="3">
        <v>82555</v>
      </c>
      <c r="F6" s="3">
        <v>100319.99999999999</v>
      </c>
      <c r="G6" s="3">
        <v>102410.00000000001</v>
      </c>
      <c r="H6" s="3">
        <v>152047</v>
      </c>
      <c r="I6" s="14">
        <f t="shared" si="0"/>
        <v>520932</v>
      </c>
      <c r="J6" s="14">
        <f t="shared" si="1"/>
        <v>104186.4</v>
      </c>
      <c r="K6" s="14">
        <f t="shared" si="2"/>
        <v>26</v>
      </c>
      <c r="L6" s="14" t="str">
        <f t="shared" si="3"/>
        <v>否</v>
      </c>
    </row>
    <row r="7" spans="1:12" hidden="1">
      <c r="A7" s="3">
        <v>6</v>
      </c>
      <c r="B7" s="3" t="s">
        <v>6</v>
      </c>
      <c r="C7" s="10" t="s">
        <v>32</v>
      </c>
      <c r="D7" s="3">
        <v>22000</v>
      </c>
      <c r="E7" s="3">
        <v>35200</v>
      </c>
      <c r="F7" s="3">
        <v>73700</v>
      </c>
      <c r="G7" s="3">
        <v>96800.000000000015</v>
      </c>
      <c r="H7" s="3">
        <v>127875.00000000001</v>
      </c>
      <c r="I7" s="14">
        <f t="shared" si="0"/>
        <v>355575</v>
      </c>
      <c r="J7" s="14">
        <f t="shared" si="1"/>
        <v>71115</v>
      </c>
      <c r="K7" s="14">
        <f t="shared" si="2"/>
        <v>31</v>
      </c>
      <c r="L7" s="14" t="str">
        <f t="shared" si="3"/>
        <v>否</v>
      </c>
    </row>
    <row r="8" spans="1:12" hidden="1">
      <c r="A8" s="3">
        <v>7</v>
      </c>
      <c r="B8" s="3" t="s">
        <v>1</v>
      </c>
      <c r="C8" s="10" t="s">
        <v>34</v>
      </c>
      <c r="D8" s="3">
        <v>58300.000000000007</v>
      </c>
      <c r="E8" s="3">
        <v>85800</v>
      </c>
      <c r="F8" s="3">
        <v>75900</v>
      </c>
      <c r="G8" s="3">
        <v>107800.00000000001</v>
      </c>
      <c r="H8" s="3">
        <v>137775.00000000003</v>
      </c>
      <c r="I8" s="14">
        <f t="shared" si="0"/>
        <v>465575</v>
      </c>
      <c r="J8" s="14">
        <f t="shared" si="1"/>
        <v>93115</v>
      </c>
      <c r="K8" s="14">
        <f t="shared" si="2"/>
        <v>28</v>
      </c>
      <c r="L8" s="14" t="str">
        <f t="shared" si="3"/>
        <v>否</v>
      </c>
    </row>
    <row r="9" spans="1:12" hidden="1">
      <c r="A9" s="3">
        <v>8</v>
      </c>
      <c r="B9" s="4" t="s">
        <v>13</v>
      </c>
      <c r="C9" s="10" t="s">
        <v>34</v>
      </c>
      <c r="D9" s="3">
        <v>23100.000000000004</v>
      </c>
      <c r="E9" s="3">
        <v>36960</v>
      </c>
      <c r="F9" s="3">
        <v>77385</v>
      </c>
      <c r="G9" s="3">
        <v>101640.00000000003</v>
      </c>
      <c r="H9" s="3">
        <v>134265</v>
      </c>
      <c r="I9" s="14">
        <f t="shared" si="0"/>
        <v>373350</v>
      </c>
      <c r="J9" s="14">
        <f t="shared" si="1"/>
        <v>74670</v>
      </c>
      <c r="K9" s="14">
        <f t="shared" si="2"/>
        <v>30</v>
      </c>
      <c r="L9" s="14" t="str">
        <f t="shared" si="3"/>
        <v>否</v>
      </c>
    </row>
    <row r="10" spans="1:12">
      <c r="A10" s="3">
        <v>9</v>
      </c>
      <c r="B10" s="3" t="s">
        <v>2</v>
      </c>
      <c r="C10" s="10" t="s">
        <v>34</v>
      </c>
      <c r="D10" s="3">
        <v>171600</v>
      </c>
      <c r="E10" s="3">
        <v>182600.00000000003</v>
      </c>
      <c r="F10" s="3">
        <v>195800.00000000003</v>
      </c>
      <c r="G10" s="3">
        <v>180400.00000000003</v>
      </c>
      <c r="H10" s="3">
        <v>282150.00000000006</v>
      </c>
      <c r="I10" s="14">
        <f t="shared" si="0"/>
        <v>1012550</v>
      </c>
      <c r="J10" s="14">
        <f t="shared" si="1"/>
        <v>202510</v>
      </c>
      <c r="K10" s="14">
        <f t="shared" si="2"/>
        <v>13</v>
      </c>
      <c r="L10" s="14" t="str">
        <f t="shared" si="3"/>
        <v>是</v>
      </c>
    </row>
    <row r="11" spans="1:12" hidden="1">
      <c r="A11" s="3">
        <v>10</v>
      </c>
      <c r="B11" s="3" t="s">
        <v>8</v>
      </c>
      <c r="C11" s="10" t="s">
        <v>34</v>
      </c>
      <c r="D11" s="3">
        <v>88000</v>
      </c>
      <c r="E11" s="3">
        <v>86900</v>
      </c>
      <c r="F11" s="3">
        <v>105600.00000000001</v>
      </c>
      <c r="G11" s="3">
        <v>107800.00000000001</v>
      </c>
      <c r="H11" s="3">
        <v>160050</v>
      </c>
      <c r="I11" s="14">
        <f t="shared" si="0"/>
        <v>548350</v>
      </c>
      <c r="J11" s="14">
        <f t="shared" si="1"/>
        <v>109670</v>
      </c>
      <c r="K11" s="14">
        <f t="shared" si="2"/>
        <v>24</v>
      </c>
      <c r="L11" s="14" t="str">
        <f t="shared" si="3"/>
        <v>否</v>
      </c>
    </row>
    <row r="12" spans="1:12" hidden="1">
      <c r="A12" s="3">
        <v>11</v>
      </c>
      <c r="B12" s="3" t="s">
        <v>5</v>
      </c>
      <c r="C12" s="10" t="s">
        <v>32</v>
      </c>
      <c r="D12" s="3">
        <v>121000.00000000001</v>
      </c>
      <c r="E12" s="3">
        <v>160600</v>
      </c>
      <c r="F12" s="3">
        <v>196900.00000000003</v>
      </c>
      <c r="G12" s="3">
        <v>206800.00000000003</v>
      </c>
      <c r="H12" s="3">
        <v>302775</v>
      </c>
      <c r="I12" s="14">
        <f t="shared" si="0"/>
        <v>988075</v>
      </c>
      <c r="J12" s="14">
        <f t="shared" si="1"/>
        <v>197615</v>
      </c>
      <c r="K12" s="14">
        <f t="shared" si="2"/>
        <v>15</v>
      </c>
      <c r="L12" s="14" t="str">
        <f t="shared" si="3"/>
        <v>否</v>
      </c>
    </row>
    <row r="13" spans="1:12">
      <c r="A13" s="3">
        <v>12</v>
      </c>
      <c r="B13" s="4" t="s">
        <v>11</v>
      </c>
      <c r="C13" s="10" t="s">
        <v>32</v>
      </c>
      <c r="D13" s="3">
        <v>145860</v>
      </c>
      <c r="E13" s="3">
        <v>224510.00000000003</v>
      </c>
      <c r="F13" s="3">
        <v>268840</v>
      </c>
      <c r="G13" s="3">
        <v>287430.00000000006</v>
      </c>
      <c r="H13" s="3">
        <v>417202</v>
      </c>
      <c r="I13" s="14">
        <f t="shared" si="0"/>
        <v>1343842</v>
      </c>
      <c r="J13" s="14">
        <f t="shared" si="1"/>
        <v>268768.40000000002</v>
      </c>
      <c r="K13" s="14">
        <f t="shared" si="2"/>
        <v>3</v>
      </c>
      <c r="L13" s="14" t="str">
        <f t="shared" si="3"/>
        <v>是</v>
      </c>
    </row>
    <row r="14" spans="1:12">
      <c r="A14" s="3">
        <v>13</v>
      </c>
      <c r="B14" s="4" t="s">
        <v>15</v>
      </c>
      <c r="C14" s="10" t="s">
        <v>32</v>
      </c>
      <c r="D14" s="3">
        <v>133100.00000000003</v>
      </c>
      <c r="E14" s="3">
        <v>176660.00000000006</v>
      </c>
      <c r="F14" s="3">
        <v>216590.00000000003</v>
      </c>
      <c r="G14" s="3">
        <v>227480.00000000006</v>
      </c>
      <c r="H14" s="3">
        <v>333052</v>
      </c>
      <c r="I14" s="14">
        <f t="shared" si="0"/>
        <v>1086882.0000000002</v>
      </c>
      <c r="J14" s="14">
        <f t="shared" si="1"/>
        <v>217376.40000000005</v>
      </c>
      <c r="K14" s="14">
        <f t="shared" si="2"/>
        <v>9</v>
      </c>
      <c r="L14" s="14" t="str">
        <f t="shared" si="3"/>
        <v>是</v>
      </c>
    </row>
    <row r="15" spans="1:12" hidden="1">
      <c r="A15" s="3">
        <v>14</v>
      </c>
      <c r="B15" s="3" t="s">
        <v>3</v>
      </c>
      <c r="C15" s="10" t="s">
        <v>32</v>
      </c>
      <c r="D15" s="3">
        <v>132000</v>
      </c>
      <c r="E15" s="3">
        <v>141900</v>
      </c>
      <c r="F15" s="3">
        <v>162800</v>
      </c>
      <c r="G15" s="3">
        <v>112200.00000000001</v>
      </c>
      <c r="H15" s="3">
        <v>206250.00000000003</v>
      </c>
      <c r="I15" s="14">
        <f t="shared" si="0"/>
        <v>755150</v>
      </c>
      <c r="J15" s="14">
        <f t="shared" si="1"/>
        <v>151030</v>
      </c>
      <c r="K15" s="14">
        <f t="shared" si="2"/>
        <v>20</v>
      </c>
      <c r="L15" s="14" t="str">
        <f t="shared" si="3"/>
        <v>否</v>
      </c>
    </row>
    <row r="16" spans="1:12" hidden="1">
      <c r="A16" s="3">
        <v>15</v>
      </c>
      <c r="B16" s="4" t="s">
        <v>14</v>
      </c>
      <c r="C16" s="10" t="s">
        <v>32</v>
      </c>
      <c r="D16" s="3">
        <v>100980.00000000001</v>
      </c>
      <c r="E16" s="3">
        <v>155430</v>
      </c>
      <c r="F16" s="3">
        <v>186120.00000000006</v>
      </c>
      <c r="G16" s="3">
        <v>198990.00000000006</v>
      </c>
      <c r="H16" s="3">
        <v>288832</v>
      </c>
      <c r="I16" s="14">
        <f t="shared" si="0"/>
        <v>930352.00000000012</v>
      </c>
      <c r="J16" s="14">
        <f t="shared" si="1"/>
        <v>186070.40000000002</v>
      </c>
      <c r="K16" s="14">
        <f t="shared" si="2"/>
        <v>17</v>
      </c>
      <c r="L16" s="14" t="str">
        <f t="shared" si="3"/>
        <v>否</v>
      </c>
    </row>
    <row r="17" spans="1:12" hidden="1">
      <c r="A17" s="3">
        <v>16</v>
      </c>
      <c r="B17" s="3" t="s">
        <v>7</v>
      </c>
      <c r="C17" s="10" t="s">
        <v>32</v>
      </c>
      <c r="D17" s="3">
        <v>37400</v>
      </c>
      <c r="E17" s="3">
        <v>62700.000000000007</v>
      </c>
      <c r="F17" s="3">
        <v>97900.000000000015</v>
      </c>
      <c r="G17" s="3">
        <v>86900</v>
      </c>
      <c r="H17" s="3">
        <v>138600.00000000003</v>
      </c>
      <c r="I17" s="14">
        <f t="shared" si="0"/>
        <v>423500</v>
      </c>
      <c r="J17" s="14">
        <f t="shared" si="1"/>
        <v>84700</v>
      </c>
      <c r="K17" s="14">
        <f t="shared" si="2"/>
        <v>29</v>
      </c>
      <c r="L17" s="14" t="str">
        <f t="shared" si="3"/>
        <v>否</v>
      </c>
    </row>
    <row r="18" spans="1:12">
      <c r="A18" s="3">
        <v>17</v>
      </c>
      <c r="B18" s="3" t="s">
        <v>48</v>
      </c>
      <c r="C18" s="10" t="s">
        <v>49</v>
      </c>
      <c r="D18" s="3">
        <v>169150</v>
      </c>
      <c r="E18" s="3">
        <v>224690</v>
      </c>
      <c r="F18" s="3">
        <v>276435</v>
      </c>
      <c r="G18" s="3">
        <v>337820</v>
      </c>
      <c r="H18" s="3">
        <v>398191</v>
      </c>
      <c r="I18" s="14">
        <f t="shared" si="0"/>
        <v>1406286</v>
      </c>
      <c r="J18" s="14">
        <f t="shared" si="1"/>
        <v>281257.2</v>
      </c>
      <c r="K18" s="14">
        <f t="shared" si="2"/>
        <v>2</v>
      </c>
      <c r="L18" s="14" t="str">
        <f t="shared" si="3"/>
        <v>是</v>
      </c>
    </row>
    <row r="19" spans="1:12">
      <c r="A19" s="3">
        <v>18</v>
      </c>
      <c r="B19" s="3" t="s">
        <v>50</v>
      </c>
      <c r="C19" s="10" t="s">
        <v>51</v>
      </c>
      <c r="D19" s="3">
        <v>175860</v>
      </c>
      <c r="E19" s="3">
        <v>185210</v>
      </c>
      <c r="F19" s="3">
        <v>196430</v>
      </c>
      <c r="G19" s="3">
        <v>223340</v>
      </c>
      <c r="H19" s="3">
        <v>239825</v>
      </c>
      <c r="I19" s="14">
        <f t="shared" si="0"/>
        <v>1020665</v>
      </c>
      <c r="J19" s="14">
        <f t="shared" si="1"/>
        <v>204133</v>
      </c>
      <c r="K19" s="14">
        <f t="shared" si="2"/>
        <v>12</v>
      </c>
      <c r="L19" s="14" t="str">
        <f t="shared" si="3"/>
        <v>是</v>
      </c>
    </row>
    <row r="20" spans="1:12" hidden="1">
      <c r="A20" s="3">
        <v>19</v>
      </c>
      <c r="B20" s="3" t="s">
        <v>52</v>
      </c>
      <c r="C20" s="10" t="s">
        <v>49</v>
      </c>
      <c r="D20" s="3">
        <v>83655</v>
      </c>
      <c r="E20" s="3">
        <v>102555</v>
      </c>
      <c r="F20" s="3">
        <v>130320</v>
      </c>
      <c r="G20" s="3">
        <v>142410</v>
      </c>
      <c r="H20" s="3">
        <v>172047</v>
      </c>
      <c r="I20" s="14">
        <f t="shared" si="0"/>
        <v>630987</v>
      </c>
      <c r="J20" s="14">
        <f t="shared" si="1"/>
        <v>126197.4</v>
      </c>
      <c r="K20" s="14">
        <f t="shared" si="2"/>
        <v>23</v>
      </c>
      <c r="L20" s="14" t="str">
        <f t="shared" si="3"/>
        <v>否</v>
      </c>
    </row>
    <row r="21" spans="1:12" hidden="1">
      <c r="A21" s="3">
        <v>20</v>
      </c>
      <c r="B21" s="3" t="s">
        <v>53</v>
      </c>
      <c r="C21" s="10" t="s">
        <v>51</v>
      </c>
      <c r="D21" s="3">
        <v>19020</v>
      </c>
      <c r="E21" s="3">
        <v>55200</v>
      </c>
      <c r="F21" s="3">
        <v>93700</v>
      </c>
      <c r="G21" s="3">
        <v>126800</v>
      </c>
      <c r="H21" s="3">
        <v>197875</v>
      </c>
      <c r="I21" s="14">
        <f t="shared" si="0"/>
        <v>492595</v>
      </c>
      <c r="J21" s="14">
        <f t="shared" si="1"/>
        <v>98519</v>
      </c>
      <c r="K21" s="14">
        <f t="shared" si="2"/>
        <v>27</v>
      </c>
      <c r="L21" s="14" t="str">
        <f t="shared" si="3"/>
        <v>否</v>
      </c>
    </row>
    <row r="22" spans="1:12">
      <c r="A22" s="3">
        <v>21</v>
      </c>
      <c r="B22" s="3" t="s">
        <v>54</v>
      </c>
      <c r="C22" s="10" t="s">
        <v>49</v>
      </c>
      <c r="D22" s="3">
        <v>58210</v>
      </c>
      <c r="E22" s="3">
        <v>897660</v>
      </c>
      <c r="F22" s="3">
        <v>95905</v>
      </c>
      <c r="G22" s="3">
        <v>109806</v>
      </c>
      <c r="H22" s="3">
        <v>157175</v>
      </c>
      <c r="I22" s="14">
        <f t="shared" si="0"/>
        <v>1318756</v>
      </c>
      <c r="J22" s="14">
        <f t="shared" si="1"/>
        <v>263751.2</v>
      </c>
      <c r="K22" s="14">
        <f t="shared" si="2"/>
        <v>4</v>
      </c>
      <c r="L22" s="14" t="str">
        <f t="shared" si="3"/>
        <v>是</v>
      </c>
    </row>
    <row r="23" spans="1:12" hidden="1">
      <c r="A23" s="3">
        <v>22</v>
      </c>
      <c r="B23" s="3" t="s">
        <v>55</v>
      </c>
      <c r="C23" s="10" t="s">
        <v>49</v>
      </c>
      <c r="D23" s="3">
        <v>23715</v>
      </c>
      <c r="E23" s="3">
        <v>39567</v>
      </c>
      <c r="F23" s="3">
        <v>117385</v>
      </c>
      <c r="G23" s="3">
        <v>151640</v>
      </c>
      <c r="H23" s="3">
        <v>214265</v>
      </c>
      <c r="I23" s="14">
        <f t="shared" si="0"/>
        <v>546572</v>
      </c>
      <c r="J23" s="14">
        <f t="shared" si="1"/>
        <v>109314.4</v>
      </c>
      <c r="K23" s="14">
        <f t="shared" si="2"/>
        <v>25</v>
      </c>
      <c r="L23" s="14" t="str">
        <f t="shared" si="3"/>
        <v>否</v>
      </c>
    </row>
    <row r="24" spans="1:12">
      <c r="A24" s="3">
        <v>23</v>
      </c>
      <c r="B24" s="3" t="s">
        <v>56</v>
      </c>
      <c r="C24" s="10" t="s">
        <v>49</v>
      </c>
      <c r="D24" s="3">
        <v>221675</v>
      </c>
      <c r="E24" s="3">
        <v>242611</v>
      </c>
      <c r="F24" s="3">
        <v>255809</v>
      </c>
      <c r="G24" s="3">
        <v>260320</v>
      </c>
      <c r="H24" s="3">
        <v>288150</v>
      </c>
      <c r="I24" s="14">
        <f t="shared" si="0"/>
        <v>1268565</v>
      </c>
      <c r="J24" s="14">
        <f t="shared" si="1"/>
        <v>253713</v>
      </c>
      <c r="K24" s="14">
        <f t="shared" si="2"/>
        <v>5</v>
      </c>
      <c r="L24" s="14" t="str">
        <f t="shared" si="3"/>
        <v>是</v>
      </c>
    </row>
    <row r="25" spans="1:12" hidden="1">
      <c r="A25" s="3">
        <v>24</v>
      </c>
      <c r="B25" s="3" t="s">
        <v>57</v>
      </c>
      <c r="C25" s="10" t="s">
        <v>49</v>
      </c>
      <c r="D25" s="3">
        <v>87560</v>
      </c>
      <c r="E25" s="3">
        <v>96900</v>
      </c>
      <c r="F25" s="3">
        <v>135600</v>
      </c>
      <c r="G25" s="3">
        <v>159800</v>
      </c>
      <c r="H25" s="3">
        <v>175350</v>
      </c>
      <c r="I25" s="14">
        <f t="shared" si="0"/>
        <v>655210</v>
      </c>
      <c r="J25" s="14">
        <f t="shared" si="1"/>
        <v>131042</v>
      </c>
      <c r="K25" s="14">
        <f t="shared" si="2"/>
        <v>21</v>
      </c>
      <c r="L25" s="14" t="str">
        <f t="shared" si="3"/>
        <v>否</v>
      </c>
    </row>
    <row r="26" spans="1:12">
      <c r="A26" s="3">
        <v>25</v>
      </c>
      <c r="B26" s="3" t="s">
        <v>55</v>
      </c>
      <c r="C26" s="10" t="s">
        <v>49</v>
      </c>
      <c r="D26" s="3">
        <v>120321</v>
      </c>
      <c r="E26" s="3">
        <v>130650</v>
      </c>
      <c r="F26" s="3">
        <v>206900</v>
      </c>
      <c r="G26" s="3">
        <v>236800</v>
      </c>
      <c r="H26" s="3">
        <v>352775</v>
      </c>
      <c r="I26" s="14">
        <f t="shared" si="0"/>
        <v>1047446</v>
      </c>
      <c r="J26" s="14">
        <f t="shared" si="1"/>
        <v>209489.2</v>
      </c>
      <c r="K26" s="14">
        <f t="shared" si="2"/>
        <v>10</v>
      </c>
      <c r="L26" s="14" t="str">
        <f t="shared" si="3"/>
        <v>是</v>
      </c>
    </row>
    <row r="27" spans="1:12">
      <c r="A27" s="3">
        <v>26</v>
      </c>
      <c r="B27" s="3" t="s">
        <v>58</v>
      </c>
      <c r="C27" s="10" t="s">
        <v>49</v>
      </c>
      <c r="D27" s="3">
        <v>156660</v>
      </c>
      <c r="E27" s="3">
        <v>261510</v>
      </c>
      <c r="F27" s="3">
        <v>299640</v>
      </c>
      <c r="G27" s="3">
        <v>321130</v>
      </c>
      <c r="H27" s="3">
        <v>397202</v>
      </c>
      <c r="I27" s="14">
        <f t="shared" si="0"/>
        <v>1436142</v>
      </c>
      <c r="J27" s="14">
        <f t="shared" si="1"/>
        <v>287228.40000000002</v>
      </c>
      <c r="K27" s="14">
        <f t="shared" si="2"/>
        <v>1</v>
      </c>
      <c r="L27" s="14" t="str">
        <f t="shared" si="3"/>
        <v>是</v>
      </c>
    </row>
    <row r="28" spans="1:12">
      <c r="A28" s="3">
        <v>27</v>
      </c>
      <c r="B28" s="3" t="s">
        <v>59</v>
      </c>
      <c r="C28" s="10" t="s">
        <v>51</v>
      </c>
      <c r="D28" s="3">
        <v>145110</v>
      </c>
      <c r="E28" s="3">
        <v>171350</v>
      </c>
      <c r="F28" s="3">
        <v>229190</v>
      </c>
      <c r="G28" s="3">
        <v>239280</v>
      </c>
      <c r="H28" s="3">
        <v>350152</v>
      </c>
      <c r="I28" s="14">
        <f t="shared" si="0"/>
        <v>1135082</v>
      </c>
      <c r="J28" s="14">
        <f t="shared" si="1"/>
        <v>227016.4</v>
      </c>
      <c r="K28" s="14">
        <f t="shared" si="2"/>
        <v>8</v>
      </c>
      <c r="L28" s="14" t="str">
        <f t="shared" si="3"/>
        <v>是</v>
      </c>
    </row>
    <row r="29" spans="1:12" hidden="1">
      <c r="A29" s="3">
        <v>28</v>
      </c>
      <c r="B29" s="3" t="s">
        <v>60</v>
      </c>
      <c r="C29" s="10" t="s">
        <v>49</v>
      </c>
      <c r="D29" s="3">
        <v>133210</v>
      </c>
      <c r="E29" s="3">
        <v>157810</v>
      </c>
      <c r="F29" s="3">
        <v>191010</v>
      </c>
      <c r="G29" s="3">
        <v>212200</v>
      </c>
      <c r="H29" s="3">
        <v>276250</v>
      </c>
      <c r="I29" s="14">
        <f t="shared" si="0"/>
        <v>970480</v>
      </c>
      <c r="J29" s="14">
        <f t="shared" si="1"/>
        <v>194096</v>
      </c>
      <c r="K29" s="14">
        <f t="shared" si="2"/>
        <v>16</v>
      </c>
      <c r="L29" s="14" t="str">
        <f t="shared" si="3"/>
        <v>否</v>
      </c>
    </row>
    <row r="30" spans="1:12" hidden="1">
      <c r="A30" s="3">
        <v>29</v>
      </c>
      <c r="B30" s="3" t="s">
        <v>61</v>
      </c>
      <c r="C30" s="10" t="s">
        <v>49</v>
      </c>
      <c r="D30" s="3">
        <v>91600</v>
      </c>
      <c r="E30" s="3">
        <v>122600</v>
      </c>
      <c r="F30" s="3">
        <v>165800</v>
      </c>
      <c r="G30" s="3">
        <v>191300</v>
      </c>
      <c r="H30" s="3">
        <v>232150</v>
      </c>
      <c r="I30" s="14">
        <f t="shared" si="0"/>
        <v>803450</v>
      </c>
      <c r="J30" s="14">
        <f t="shared" si="1"/>
        <v>160690</v>
      </c>
      <c r="K30" s="14">
        <f t="shared" si="2"/>
        <v>19</v>
      </c>
      <c r="L30" s="14" t="str">
        <f t="shared" si="3"/>
        <v>否</v>
      </c>
    </row>
    <row r="31" spans="1:12" hidden="1">
      <c r="A31" s="3">
        <v>30</v>
      </c>
      <c r="B31" s="3" t="s">
        <v>62</v>
      </c>
      <c r="C31" s="10" t="s">
        <v>49</v>
      </c>
      <c r="D31" s="3">
        <v>81230</v>
      </c>
      <c r="E31" s="3">
        <v>89810</v>
      </c>
      <c r="F31" s="3">
        <v>131600</v>
      </c>
      <c r="G31" s="3">
        <v>150800</v>
      </c>
      <c r="H31" s="3">
        <v>189050</v>
      </c>
      <c r="I31" s="14">
        <f t="shared" si="0"/>
        <v>642490</v>
      </c>
      <c r="J31" s="14">
        <f t="shared" si="1"/>
        <v>128498</v>
      </c>
      <c r="K31" s="14">
        <f t="shared" si="2"/>
        <v>22</v>
      </c>
      <c r="L31" s="14" t="str">
        <f t="shared" si="3"/>
        <v>否</v>
      </c>
    </row>
    <row r="32" spans="1:12" hidden="1">
      <c r="A32" s="3">
        <v>31</v>
      </c>
      <c r="B32" s="3" t="s">
        <v>63</v>
      </c>
      <c r="C32" s="10" t="s">
        <v>51</v>
      </c>
      <c r="D32" s="3">
        <v>130500</v>
      </c>
      <c r="E32" s="3">
        <v>167170</v>
      </c>
      <c r="F32" s="3">
        <v>196190</v>
      </c>
      <c r="G32" s="3">
        <v>223200</v>
      </c>
      <c r="H32" s="3">
        <v>272775</v>
      </c>
      <c r="I32" s="14">
        <f t="shared" si="0"/>
        <v>989835</v>
      </c>
      <c r="J32" s="14">
        <f t="shared" si="1"/>
        <v>197967</v>
      </c>
      <c r="K32" s="14">
        <f t="shared" si="2"/>
        <v>14</v>
      </c>
      <c r="L32" s="14" t="str">
        <f t="shared" si="3"/>
        <v>否</v>
      </c>
    </row>
  </sheetData>
  <autoFilter ref="L2:L32">
    <filterColumn colId="0">
      <filters>
        <filter val="是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D15" sqref="D15"/>
    </sheetView>
  </sheetViews>
  <sheetFormatPr defaultRowHeight="14.25" outlineLevelRow="2"/>
  <sheetData>
    <row r="1" spans="1:12">
      <c r="A1" s="5" t="s">
        <v>9</v>
      </c>
      <c r="B1" s="6" t="s">
        <v>0</v>
      </c>
      <c r="C1" s="6" t="s">
        <v>33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24</v>
      </c>
      <c r="J1" s="6" t="s">
        <v>23</v>
      </c>
      <c r="K1" s="6" t="s">
        <v>36</v>
      </c>
      <c r="L1" s="6" t="s">
        <v>37</v>
      </c>
    </row>
    <row r="2" spans="1:12" outlineLevel="2">
      <c r="A2" s="3">
        <v>2</v>
      </c>
      <c r="B2" s="3" t="s">
        <v>4</v>
      </c>
      <c r="C2" s="10" t="s">
        <v>32</v>
      </c>
      <c r="D2" s="3">
        <v>112200.00000000001</v>
      </c>
      <c r="E2" s="3">
        <v>172700</v>
      </c>
      <c r="F2" s="3">
        <v>206800.00000000003</v>
      </c>
      <c r="G2" s="3">
        <v>221100.00000000003</v>
      </c>
      <c r="H2" s="3">
        <v>320925.00000000012</v>
      </c>
      <c r="I2" s="14">
        <f t="shared" ref="I2:I14" si="0">SUM(D2:H2)</f>
        <v>1033725.0000000001</v>
      </c>
      <c r="J2" s="14">
        <f t="shared" ref="J2:J14" si="1">AVERAGE(D2:H2)</f>
        <v>206745.00000000003</v>
      </c>
      <c r="K2" s="14">
        <f t="shared" ref="K2:K14" si="2">RANK(I2,I$2:I$33)</f>
        <v>11</v>
      </c>
      <c r="L2" s="14" t="str">
        <f t="shared" ref="L2:L14" si="3">IF(I2&gt;=1000000,"是","否")</f>
        <v>是</v>
      </c>
    </row>
    <row r="3" spans="1:12" outlineLevel="2">
      <c r="A3" s="3">
        <v>5</v>
      </c>
      <c r="B3" s="4" t="s">
        <v>16</v>
      </c>
      <c r="C3" s="10" t="s">
        <v>32</v>
      </c>
      <c r="D3" s="3">
        <v>83600</v>
      </c>
      <c r="E3" s="3">
        <v>82555</v>
      </c>
      <c r="F3" s="3">
        <v>100319.99999999999</v>
      </c>
      <c r="G3" s="3">
        <v>102410.00000000001</v>
      </c>
      <c r="H3" s="3">
        <v>152047</v>
      </c>
      <c r="I3" s="14">
        <f t="shared" si="0"/>
        <v>520932</v>
      </c>
      <c r="J3" s="14">
        <f t="shared" si="1"/>
        <v>104186.4</v>
      </c>
      <c r="K3" s="14">
        <f t="shared" si="2"/>
        <v>26</v>
      </c>
      <c r="L3" s="14" t="str">
        <f t="shared" si="3"/>
        <v>否</v>
      </c>
    </row>
    <row r="4" spans="1:12" outlineLevel="2">
      <c r="A4" s="3">
        <v>6</v>
      </c>
      <c r="B4" s="3" t="s">
        <v>6</v>
      </c>
      <c r="C4" s="10" t="s">
        <v>32</v>
      </c>
      <c r="D4" s="3">
        <v>22000</v>
      </c>
      <c r="E4" s="3">
        <v>35200</v>
      </c>
      <c r="F4" s="3">
        <v>73700</v>
      </c>
      <c r="G4" s="3">
        <v>96800.000000000015</v>
      </c>
      <c r="H4" s="3">
        <v>127875.00000000001</v>
      </c>
      <c r="I4" s="14">
        <f t="shared" si="0"/>
        <v>355575</v>
      </c>
      <c r="J4" s="14">
        <f t="shared" si="1"/>
        <v>71115</v>
      </c>
      <c r="K4" s="14">
        <f t="shared" si="2"/>
        <v>31</v>
      </c>
      <c r="L4" s="14" t="str">
        <f t="shared" si="3"/>
        <v>否</v>
      </c>
    </row>
    <row r="5" spans="1:12" outlineLevel="2">
      <c r="A5" s="3">
        <v>11</v>
      </c>
      <c r="B5" s="3" t="s">
        <v>5</v>
      </c>
      <c r="C5" s="10" t="s">
        <v>32</v>
      </c>
      <c r="D5" s="3">
        <v>121000.00000000001</v>
      </c>
      <c r="E5" s="3">
        <v>160600</v>
      </c>
      <c r="F5" s="3">
        <v>196900.00000000003</v>
      </c>
      <c r="G5" s="3">
        <v>206800.00000000003</v>
      </c>
      <c r="H5" s="3">
        <v>302775</v>
      </c>
      <c r="I5" s="14">
        <f t="shared" si="0"/>
        <v>988075</v>
      </c>
      <c r="J5" s="14">
        <f t="shared" si="1"/>
        <v>197615</v>
      </c>
      <c r="K5" s="14">
        <f t="shared" si="2"/>
        <v>15</v>
      </c>
      <c r="L5" s="14" t="str">
        <f t="shared" si="3"/>
        <v>否</v>
      </c>
    </row>
    <row r="6" spans="1:12" outlineLevel="2">
      <c r="A6" s="3">
        <v>12</v>
      </c>
      <c r="B6" s="4" t="s">
        <v>11</v>
      </c>
      <c r="C6" s="10" t="s">
        <v>32</v>
      </c>
      <c r="D6" s="3">
        <v>145860</v>
      </c>
      <c r="E6" s="3">
        <v>224510.00000000003</v>
      </c>
      <c r="F6" s="3">
        <v>268840</v>
      </c>
      <c r="G6" s="3">
        <v>287430.00000000006</v>
      </c>
      <c r="H6" s="3">
        <v>417202</v>
      </c>
      <c r="I6" s="14">
        <f t="shared" si="0"/>
        <v>1343842</v>
      </c>
      <c r="J6" s="14">
        <f t="shared" si="1"/>
        <v>268768.40000000002</v>
      </c>
      <c r="K6" s="14">
        <f t="shared" si="2"/>
        <v>3</v>
      </c>
      <c r="L6" s="14" t="str">
        <f t="shared" si="3"/>
        <v>是</v>
      </c>
    </row>
    <row r="7" spans="1:12" outlineLevel="2">
      <c r="A7" s="3">
        <v>13</v>
      </c>
      <c r="B7" s="4" t="s">
        <v>15</v>
      </c>
      <c r="C7" s="10" t="s">
        <v>32</v>
      </c>
      <c r="D7" s="3">
        <v>133100.00000000003</v>
      </c>
      <c r="E7" s="3">
        <v>176660.00000000006</v>
      </c>
      <c r="F7" s="3">
        <v>216590.00000000003</v>
      </c>
      <c r="G7" s="3">
        <v>227480.00000000006</v>
      </c>
      <c r="H7" s="3">
        <v>333052</v>
      </c>
      <c r="I7" s="14">
        <f t="shared" si="0"/>
        <v>1086882.0000000002</v>
      </c>
      <c r="J7" s="14">
        <f t="shared" si="1"/>
        <v>217376.40000000005</v>
      </c>
      <c r="K7" s="14">
        <f t="shared" si="2"/>
        <v>9</v>
      </c>
      <c r="L7" s="14" t="str">
        <f t="shared" si="3"/>
        <v>是</v>
      </c>
    </row>
    <row r="8" spans="1:12" outlineLevel="2">
      <c r="A8" s="3">
        <v>14</v>
      </c>
      <c r="B8" s="3" t="s">
        <v>3</v>
      </c>
      <c r="C8" s="10" t="s">
        <v>32</v>
      </c>
      <c r="D8" s="3">
        <v>132000</v>
      </c>
      <c r="E8" s="3">
        <v>141900</v>
      </c>
      <c r="F8" s="3">
        <v>162800</v>
      </c>
      <c r="G8" s="3">
        <v>112200.00000000001</v>
      </c>
      <c r="H8" s="3">
        <v>206250.00000000003</v>
      </c>
      <c r="I8" s="14">
        <f t="shared" si="0"/>
        <v>755150</v>
      </c>
      <c r="J8" s="14">
        <f t="shared" si="1"/>
        <v>151030</v>
      </c>
      <c r="K8" s="14">
        <f t="shared" si="2"/>
        <v>20</v>
      </c>
      <c r="L8" s="14" t="str">
        <f t="shared" si="3"/>
        <v>否</v>
      </c>
    </row>
    <row r="9" spans="1:12" outlineLevel="2">
      <c r="A9" s="3">
        <v>15</v>
      </c>
      <c r="B9" s="4" t="s">
        <v>14</v>
      </c>
      <c r="C9" s="10" t="s">
        <v>32</v>
      </c>
      <c r="D9" s="3">
        <v>100980.00000000001</v>
      </c>
      <c r="E9" s="3">
        <v>155430</v>
      </c>
      <c r="F9" s="3">
        <v>186120.00000000006</v>
      </c>
      <c r="G9" s="3">
        <v>198990.00000000006</v>
      </c>
      <c r="H9" s="3">
        <v>288832</v>
      </c>
      <c r="I9" s="14">
        <f t="shared" si="0"/>
        <v>930352.00000000012</v>
      </c>
      <c r="J9" s="14">
        <f t="shared" si="1"/>
        <v>186070.40000000002</v>
      </c>
      <c r="K9" s="14">
        <f t="shared" si="2"/>
        <v>17</v>
      </c>
      <c r="L9" s="14" t="str">
        <f t="shared" si="3"/>
        <v>否</v>
      </c>
    </row>
    <row r="10" spans="1:12" outlineLevel="2">
      <c r="A10" s="3">
        <v>16</v>
      </c>
      <c r="B10" s="3" t="s">
        <v>7</v>
      </c>
      <c r="C10" s="10" t="s">
        <v>32</v>
      </c>
      <c r="D10" s="3">
        <v>37400</v>
      </c>
      <c r="E10" s="3">
        <v>62700.000000000007</v>
      </c>
      <c r="F10" s="3">
        <v>97900.000000000015</v>
      </c>
      <c r="G10" s="3">
        <v>86900</v>
      </c>
      <c r="H10" s="3">
        <v>138600.00000000003</v>
      </c>
      <c r="I10" s="14">
        <f t="shared" si="0"/>
        <v>423500</v>
      </c>
      <c r="J10" s="14">
        <f t="shared" si="1"/>
        <v>84700</v>
      </c>
      <c r="K10" s="14">
        <f t="shared" si="2"/>
        <v>29</v>
      </c>
      <c r="L10" s="14" t="str">
        <f t="shared" si="3"/>
        <v>否</v>
      </c>
    </row>
    <row r="11" spans="1:12" outlineLevel="2">
      <c r="A11" s="3">
        <v>18</v>
      </c>
      <c r="B11" s="3" t="s">
        <v>50</v>
      </c>
      <c r="C11" s="10" t="s">
        <v>51</v>
      </c>
      <c r="D11" s="3">
        <v>175860</v>
      </c>
      <c r="E11" s="3">
        <v>185210</v>
      </c>
      <c r="F11" s="3">
        <v>196430</v>
      </c>
      <c r="G11" s="3">
        <v>223340</v>
      </c>
      <c r="H11" s="3">
        <v>239825</v>
      </c>
      <c r="I11" s="14">
        <f t="shared" si="0"/>
        <v>1020665</v>
      </c>
      <c r="J11" s="14">
        <f t="shared" si="1"/>
        <v>204133</v>
      </c>
      <c r="K11" s="14">
        <f t="shared" si="2"/>
        <v>12</v>
      </c>
      <c r="L11" s="14" t="str">
        <f t="shared" si="3"/>
        <v>是</v>
      </c>
    </row>
    <row r="12" spans="1:12" outlineLevel="2">
      <c r="A12" s="3">
        <v>20</v>
      </c>
      <c r="B12" s="3" t="s">
        <v>53</v>
      </c>
      <c r="C12" s="10" t="s">
        <v>51</v>
      </c>
      <c r="D12" s="3">
        <v>19020</v>
      </c>
      <c r="E12" s="3">
        <v>55200</v>
      </c>
      <c r="F12" s="3">
        <v>93700</v>
      </c>
      <c r="G12" s="3">
        <v>126800</v>
      </c>
      <c r="H12" s="3">
        <v>197875</v>
      </c>
      <c r="I12" s="14">
        <f t="shared" si="0"/>
        <v>492595</v>
      </c>
      <c r="J12" s="14">
        <f t="shared" si="1"/>
        <v>98519</v>
      </c>
      <c r="K12" s="14">
        <f t="shared" si="2"/>
        <v>27</v>
      </c>
      <c r="L12" s="14" t="str">
        <f t="shared" si="3"/>
        <v>否</v>
      </c>
    </row>
    <row r="13" spans="1:12" outlineLevel="2">
      <c r="A13" s="3">
        <v>27</v>
      </c>
      <c r="B13" s="3" t="s">
        <v>59</v>
      </c>
      <c r="C13" s="10" t="s">
        <v>51</v>
      </c>
      <c r="D13" s="3">
        <v>145110</v>
      </c>
      <c r="E13" s="3">
        <v>171350</v>
      </c>
      <c r="F13" s="3">
        <v>229190</v>
      </c>
      <c r="G13" s="3">
        <v>239280</v>
      </c>
      <c r="H13" s="3">
        <v>350152</v>
      </c>
      <c r="I13" s="14">
        <f t="shared" si="0"/>
        <v>1135082</v>
      </c>
      <c r="J13" s="14">
        <f t="shared" si="1"/>
        <v>227016.4</v>
      </c>
      <c r="K13" s="14">
        <f t="shared" si="2"/>
        <v>8</v>
      </c>
      <c r="L13" s="14" t="str">
        <f t="shared" si="3"/>
        <v>是</v>
      </c>
    </row>
    <row r="14" spans="1:12" outlineLevel="2">
      <c r="A14" s="3">
        <v>31</v>
      </c>
      <c r="B14" s="3" t="s">
        <v>63</v>
      </c>
      <c r="C14" s="10" t="s">
        <v>51</v>
      </c>
      <c r="D14" s="3">
        <v>130500</v>
      </c>
      <c r="E14" s="3">
        <v>167170</v>
      </c>
      <c r="F14" s="3">
        <v>196190</v>
      </c>
      <c r="G14" s="3">
        <v>223200</v>
      </c>
      <c r="H14" s="3">
        <v>272775</v>
      </c>
      <c r="I14" s="14">
        <f t="shared" si="0"/>
        <v>989835</v>
      </c>
      <c r="J14" s="14">
        <f t="shared" si="1"/>
        <v>197967</v>
      </c>
      <c r="K14" s="14">
        <f t="shared" si="2"/>
        <v>14</v>
      </c>
      <c r="L14" s="14" t="str">
        <f t="shared" si="3"/>
        <v>否</v>
      </c>
    </row>
    <row r="15" spans="1:12" outlineLevel="1">
      <c r="A15" s="3"/>
      <c r="B15" s="3"/>
      <c r="C15" s="18" t="s">
        <v>65</v>
      </c>
      <c r="D15" s="3"/>
      <c r="E15" s="3">
        <f>SUBTOTAL(1,E2:E14)</f>
        <v>137783.46153846153</v>
      </c>
      <c r="F15" s="3"/>
      <c r="G15" s="3"/>
      <c r="H15" s="3"/>
      <c r="I15" s="14"/>
      <c r="J15" s="14"/>
      <c r="K15" s="14"/>
      <c r="L15" s="14"/>
    </row>
    <row r="16" spans="1:12" outlineLevel="2">
      <c r="A16" s="3">
        <v>1</v>
      </c>
      <c r="B16" s="4" t="s">
        <v>17</v>
      </c>
      <c r="C16" s="10" t="s">
        <v>34</v>
      </c>
      <c r="D16" s="3">
        <v>131274</v>
      </c>
      <c r="E16" s="3">
        <v>234410.00000000003</v>
      </c>
      <c r="F16" s="3">
        <v>278740</v>
      </c>
      <c r="G16" s="3">
        <v>297330</v>
      </c>
      <c r="H16" s="3">
        <v>312050</v>
      </c>
      <c r="I16" s="14">
        <f t="shared" ref="I16:I33" si="4">SUM(D16:H16)</f>
        <v>1253804</v>
      </c>
      <c r="J16" s="14">
        <f t="shared" ref="J16:J33" si="5">AVERAGE(D16:H16)</f>
        <v>250760.8</v>
      </c>
      <c r="K16" s="14">
        <f t="shared" ref="K16:K33" si="6">RANK(I16,I$2:I$33)</f>
        <v>6</v>
      </c>
      <c r="L16" s="14" t="str">
        <f t="shared" ref="L16:L33" si="7">IF(I16&gt;=1000000,"是","否")</f>
        <v>是</v>
      </c>
    </row>
    <row r="17" spans="1:12" outlineLevel="2">
      <c r="A17" s="3">
        <v>3</v>
      </c>
      <c r="B17" s="4" t="s">
        <v>10</v>
      </c>
      <c r="C17" s="10" t="s">
        <v>34</v>
      </c>
      <c r="D17" s="3">
        <v>139150</v>
      </c>
      <c r="E17" s="3">
        <v>184690.00000000003</v>
      </c>
      <c r="F17" s="3">
        <v>226435</v>
      </c>
      <c r="G17" s="3">
        <v>237820</v>
      </c>
      <c r="H17" s="3">
        <v>348191</v>
      </c>
      <c r="I17" s="14">
        <f t="shared" si="4"/>
        <v>1136286</v>
      </c>
      <c r="J17" s="14">
        <f t="shared" si="5"/>
        <v>227257.2</v>
      </c>
      <c r="K17" s="14">
        <f t="shared" si="6"/>
        <v>7</v>
      </c>
      <c r="L17" s="14" t="str">
        <f t="shared" si="7"/>
        <v>是</v>
      </c>
    </row>
    <row r="18" spans="1:12" outlineLevel="2">
      <c r="A18" s="3">
        <v>4</v>
      </c>
      <c r="B18" s="4" t="s">
        <v>12</v>
      </c>
      <c r="C18" s="10" t="s">
        <v>34</v>
      </c>
      <c r="D18" s="3">
        <v>145860</v>
      </c>
      <c r="E18" s="3">
        <v>155210</v>
      </c>
      <c r="F18" s="3">
        <v>166430</v>
      </c>
      <c r="G18" s="3">
        <v>153339.99999999997</v>
      </c>
      <c r="H18" s="3">
        <v>239825</v>
      </c>
      <c r="I18" s="14">
        <f t="shared" si="4"/>
        <v>860665</v>
      </c>
      <c r="J18" s="14">
        <f t="shared" si="5"/>
        <v>172133</v>
      </c>
      <c r="K18" s="14">
        <f t="shared" si="6"/>
        <v>18</v>
      </c>
      <c r="L18" s="14" t="str">
        <f t="shared" si="7"/>
        <v>否</v>
      </c>
    </row>
    <row r="19" spans="1:12" outlineLevel="2">
      <c r="A19" s="3">
        <v>7</v>
      </c>
      <c r="B19" s="3" t="s">
        <v>1</v>
      </c>
      <c r="C19" s="10" t="s">
        <v>34</v>
      </c>
      <c r="D19" s="3">
        <v>58300.000000000007</v>
      </c>
      <c r="E19" s="3">
        <v>85800</v>
      </c>
      <c r="F19" s="3">
        <v>75900</v>
      </c>
      <c r="G19" s="3">
        <v>107800.00000000001</v>
      </c>
      <c r="H19" s="3">
        <v>137775.00000000003</v>
      </c>
      <c r="I19" s="14">
        <f t="shared" si="4"/>
        <v>465575</v>
      </c>
      <c r="J19" s="14">
        <f t="shared" si="5"/>
        <v>93115</v>
      </c>
      <c r="K19" s="14">
        <f t="shared" si="6"/>
        <v>28</v>
      </c>
      <c r="L19" s="14" t="str">
        <f t="shared" si="7"/>
        <v>否</v>
      </c>
    </row>
    <row r="20" spans="1:12" outlineLevel="2">
      <c r="A20" s="3">
        <v>8</v>
      </c>
      <c r="B20" s="4" t="s">
        <v>13</v>
      </c>
      <c r="C20" s="10" t="s">
        <v>34</v>
      </c>
      <c r="D20" s="3">
        <v>23100.000000000004</v>
      </c>
      <c r="E20" s="3">
        <v>36960</v>
      </c>
      <c r="F20" s="3">
        <v>77385</v>
      </c>
      <c r="G20" s="3">
        <v>101640.00000000003</v>
      </c>
      <c r="H20" s="3">
        <v>134265</v>
      </c>
      <c r="I20" s="14">
        <f t="shared" si="4"/>
        <v>373350</v>
      </c>
      <c r="J20" s="14">
        <f t="shared" si="5"/>
        <v>74670</v>
      </c>
      <c r="K20" s="14">
        <f t="shared" si="6"/>
        <v>30</v>
      </c>
      <c r="L20" s="14" t="str">
        <f t="shared" si="7"/>
        <v>否</v>
      </c>
    </row>
    <row r="21" spans="1:12" outlineLevel="2">
      <c r="A21" s="3">
        <v>9</v>
      </c>
      <c r="B21" s="3" t="s">
        <v>2</v>
      </c>
      <c r="C21" s="10" t="s">
        <v>34</v>
      </c>
      <c r="D21" s="3">
        <v>171600</v>
      </c>
      <c r="E21" s="3">
        <v>182600.00000000003</v>
      </c>
      <c r="F21" s="3">
        <v>195800.00000000003</v>
      </c>
      <c r="G21" s="3">
        <v>180400.00000000003</v>
      </c>
      <c r="H21" s="3">
        <v>282150.00000000006</v>
      </c>
      <c r="I21" s="14">
        <f t="shared" si="4"/>
        <v>1012550</v>
      </c>
      <c r="J21" s="14">
        <f t="shared" si="5"/>
        <v>202510</v>
      </c>
      <c r="K21" s="14">
        <f t="shared" si="6"/>
        <v>13</v>
      </c>
      <c r="L21" s="14" t="str">
        <f t="shared" si="7"/>
        <v>是</v>
      </c>
    </row>
    <row r="22" spans="1:12" outlineLevel="2">
      <c r="A22" s="3">
        <v>10</v>
      </c>
      <c r="B22" s="3" t="s">
        <v>8</v>
      </c>
      <c r="C22" s="10" t="s">
        <v>34</v>
      </c>
      <c r="D22" s="3">
        <v>88000</v>
      </c>
      <c r="E22" s="3">
        <v>86900</v>
      </c>
      <c r="F22" s="3">
        <v>105600.00000000001</v>
      </c>
      <c r="G22" s="3">
        <v>107800.00000000001</v>
      </c>
      <c r="H22" s="3">
        <v>160050</v>
      </c>
      <c r="I22" s="14">
        <f t="shared" si="4"/>
        <v>548350</v>
      </c>
      <c r="J22" s="14">
        <f t="shared" si="5"/>
        <v>109670</v>
      </c>
      <c r="K22" s="14">
        <f t="shared" si="6"/>
        <v>24</v>
      </c>
      <c r="L22" s="14" t="str">
        <f t="shared" si="7"/>
        <v>否</v>
      </c>
    </row>
    <row r="23" spans="1:12" outlineLevel="2">
      <c r="A23" s="3">
        <v>17</v>
      </c>
      <c r="B23" s="3" t="s">
        <v>48</v>
      </c>
      <c r="C23" s="10" t="s">
        <v>49</v>
      </c>
      <c r="D23" s="3">
        <v>169150</v>
      </c>
      <c r="E23" s="3">
        <v>224690</v>
      </c>
      <c r="F23" s="3">
        <v>276435</v>
      </c>
      <c r="G23" s="3">
        <v>337820</v>
      </c>
      <c r="H23" s="3">
        <v>398191</v>
      </c>
      <c r="I23" s="14">
        <f t="shared" si="4"/>
        <v>1406286</v>
      </c>
      <c r="J23" s="14">
        <f t="shared" si="5"/>
        <v>281257.2</v>
      </c>
      <c r="K23" s="14">
        <f t="shared" si="6"/>
        <v>2</v>
      </c>
      <c r="L23" s="14" t="str">
        <f t="shared" si="7"/>
        <v>是</v>
      </c>
    </row>
    <row r="24" spans="1:12" outlineLevel="2">
      <c r="A24" s="3">
        <v>19</v>
      </c>
      <c r="B24" s="3" t="s">
        <v>52</v>
      </c>
      <c r="C24" s="10" t="s">
        <v>49</v>
      </c>
      <c r="D24" s="3">
        <v>83655</v>
      </c>
      <c r="E24" s="3">
        <v>102555</v>
      </c>
      <c r="F24" s="3">
        <v>130320</v>
      </c>
      <c r="G24" s="3">
        <v>142410</v>
      </c>
      <c r="H24" s="3">
        <v>172047</v>
      </c>
      <c r="I24" s="14">
        <f t="shared" si="4"/>
        <v>630987</v>
      </c>
      <c r="J24" s="14">
        <f t="shared" si="5"/>
        <v>126197.4</v>
      </c>
      <c r="K24" s="14">
        <f t="shared" si="6"/>
        <v>23</v>
      </c>
      <c r="L24" s="14" t="str">
        <f t="shared" si="7"/>
        <v>否</v>
      </c>
    </row>
    <row r="25" spans="1:12" outlineLevel="2">
      <c r="A25" s="3">
        <v>21</v>
      </c>
      <c r="B25" s="3" t="s">
        <v>54</v>
      </c>
      <c r="C25" s="10" t="s">
        <v>49</v>
      </c>
      <c r="D25" s="3">
        <v>58210</v>
      </c>
      <c r="E25" s="3">
        <v>897660</v>
      </c>
      <c r="F25" s="3">
        <v>95905</v>
      </c>
      <c r="G25" s="3">
        <v>109806</v>
      </c>
      <c r="H25" s="3">
        <v>157175</v>
      </c>
      <c r="I25" s="14">
        <f t="shared" si="4"/>
        <v>1318756</v>
      </c>
      <c r="J25" s="14">
        <f t="shared" si="5"/>
        <v>263751.2</v>
      </c>
      <c r="K25" s="14">
        <f t="shared" si="6"/>
        <v>4</v>
      </c>
      <c r="L25" s="14" t="str">
        <f t="shared" si="7"/>
        <v>是</v>
      </c>
    </row>
    <row r="26" spans="1:12" outlineLevel="2">
      <c r="A26" s="3">
        <v>22</v>
      </c>
      <c r="B26" s="3" t="s">
        <v>55</v>
      </c>
      <c r="C26" s="10" t="s">
        <v>49</v>
      </c>
      <c r="D26" s="3">
        <v>23715</v>
      </c>
      <c r="E26" s="3">
        <v>39567</v>
      </c>
      <c r="F26" s="3">
        <v>117385</v>
      </c>
      <c r="G26" s="3">
        <v>151640</v>
      </c>
      <c r="H26" s="3">
        <v>214265</v>
      </c>
      <c r="I26" s="14">
        <f t="shared" si="4"/>
        <v>546572</v>
      </c>
      <c r="J26" s="14">
        <f t="shared" si="5"/>
        <v>109314.4</v>
      </c>
      <c r="K26" s="14">
        <f t="shared" si="6"/>
        <v>25</v>
      </c>
      <c r="L26" s="14" t="str">
        <f t="shared" si="7"/>
        <v>否</v>
      </c>
    </row>
    <row r="27" spans="1:12" outlineLevel="2">
      <c r="A27" s="3">
        <v>23</v>
      </c>
      <c r="B27" s="3" t="s">
        <v>56</v>
      </c>
      <c r="C27" s="10" t="s">
        <v>49</v>
      </c>
      <c r="D27" s="3">
        <v>221675</v>
      </c>
      <c r="E27" s="3">
        <v>242611</v>
      </c>
      <c r="F27" s="3">
        <v>255809</v>
      </c>
      <c r="G27" s="3">
        <v>260320</v>
      </c>
      <c r="H27" s="3">
        <v>288150</v>
      </c>
      <c r="I27" s="14">
        <f t="shared" si="4"/>
        <v>1268565</v>
      </c>
      <c r="J27" s="14">
        <f t="shared" si="5"/>
        <v>253713</v>
      </c>
      <c r="K27" s="14">
        <f t="shared" si="6"/>
        <v>5</v>
      </c>
      <c r="L27" s="14" t="str">
        <f t="shared" si="7"/>
        <v>是</v>
      </c>
    </row>
    <row r="28" spans="1:12" outlineLevel="2">
      <c r="A28" s="3">
        <v>24</v>
      </c>
      <c r="B28" s="3" t="s">
        <v>57</v>
      </c>
      <c r="C28" s="10" t="s">
        <v>49</v>
      </c>
      <c r="D28" s="3">
        <v>87560</v>
      </c>
      <c r="E28" s="3">
        <v>96900</v>
      </c>
      <c r="F28" s="3">
        <v>135600</v>
      </c>
      <c r="G28" s="3">
        <v>159800</v>
      </c>
      <c r="H28" s="3">
        <v>175350</v>
      </c>
      <c r="I28" s="14">
        <f t="shared" si="4"/>
        <v>655210</v>
      </c>
      <c r="J28" s="14">
        <f t="shared" si="5"/>
        <v>131042</v>
      </c>
      <c r="K28" s="14">
        <f t="shared" si="6"/>
        <v>21</v>
      </c>
      <c r="L28" s="14" t="str">
        <f t="shared" si="7"/>
        <v>否</v>
      </c>
    </row>
    <row r="29" spans="1:12" outlineLevel="2">
      <c r="A29" s="3">
        <v>25</v>
      </c>
      <c r="B29" s="3" t="s">
        <v>55</v>
      </c>
      <c r="C29" s="10" t="s">
        <v>49</v>
      </c>
      <c r="D29" s="3">
        <v>120321</v>
      </c>
      <c r="E29" s="3">
        <v>130650</v>
      </c>
      <c r="F29" s="3">
        <v>206900</v>
      </c>
      <c r="G29" s="3">
        <v>236800</v>
      </c>
      <c r="H29" s="3">
        <v>352775</v>
      </c>
      <c r="I29" s="14">
        <f t="shared" si="4"/>
        <v>1047446</v>
      </c>
      <c r="J29" s="14">
        <f t="shared" si="5"/>
        <v>209489.2</v>
      </c>
      <c r="K29" s="14">
        <f t="shared" si="6"/>
        <v>10</v>
      </c>
      <c r="L29" s="14" t="str">
        <f t="shared" si="7"/>
        <v>是</v>
      </c>
    </row>
    <row r="30" spans="1:12" outlineLevel="2">
      <c r="A30" s="3">
        <v>26</v>
      </c>
      <c r="B30" s="3" t="s">
        <v>58</v>
      </c>
      <c r="C30" s="10" t="s">
        <v>49</v>
      </c>
      <c r="D30" s="3">
        <v>156660</v>
      </c>
      <c r="E30" s="3">
        <v>261510</v>
      </c>
      <c r="F30" s="3">
        <v>299640</v>
      </c>
      <c r="G30" s="3">
        <v>321130</v>
      </c>
      <c r="H30" s="3">
        <v>397202</v>
      </c>
      <c r="I30" s="14">
        <f t="shared" si="4"/>
        <v>1436142</v>
      </c>
      <c r="J30" s="14">
        <f t="shared" si="5"/>
        <v>287228.40000000002</v>
      </c>
      <c r="K30" s="14">
        <f t="shared" si="6"/>
        <v>1</v>
      </c>
      <c r="L30" s="14" t="str">
        <f t="shared" si="7"/>
        <v>是</v>
      </c>
    </row>
    <row r="31" spans="1:12" outlineLevel="2">
      <c r="A31" s="3">
        <v>28</v>
      </c>
      <c r="B31" s="3" t="s">
        <v>60</v>
      </c>
      <c r="C31" s="10" t="s">
        <v>49</v>
      </c>
      <c r="D31" s="3">
        <v>133210</v>
      </c>
      <c r="E31" s="3">
        <v>157810</v>
      </c>
      <c r="F31" s="3">
        <v>191010</v>
      </c>
      <c r="G31" s="3">
        <v>212200</v>
      </c>
      <c r="H31" s="3">
        <v>276250</v>
      </c>
      <c r="I31" s="14">
        <f t="shared" si="4"/>
        <v>970480</v>
      </c>
      <c r="J31" s="14">
        <f t="shared" si="5"/>
        <v>194096</v>
      </c>
      <c r="K31" s="14">
        <f t="shared" si="6"/>
        <v>16</v>
      </c>
      <c r="L31" s="14" t="str">
        <f t="shared" si="7"/>
        <v>否</v>
      </c>
    </row>
    <row r="32" spans="1:12" outlineLevel="2">
      <c r="A32" s="3">
        <v>29</v>
      </c>
      <c r="B32" s="3" t="s">
        <v>61</v>
      </c>
      <c r="C32" s="10" t="s">
        <v>49</v>
      </c>
      <c r="D32" s="3">
        <v>91600</v>
      </c>
      <c r="E32" s="3">
        <v>122600</v>
      </c>
      <c r="F32" s="3">
        <v>165800</v>
      </c>
      <c r="G32" s="3">
        <v>191300</v>
      </c>
      <c r="H32" s="3">
        <v>232150</v>
      </c>
      <c r="I32" s="14">
        <f t="shared" si="4"/>
        <v>803450</v>
      </c>
      <c r="J32" s="14">
        <f t="shared" si="5"/>
        <v>160690</v>
      </c>
      <c r="K32" s="14">
        <f t="shared" si="6"/>
        <v>19</v>
      </c>
      <c r="L32" s="14" t="str">
        <f t="shared" si="7"/>
        <v>否</v>
      </c>
    </row>
    <row r="33" spans="1:12" outlineLevel="2">
      <c r="A33" s="3">
        <v>30</v>
      </c>
      <c r="B33" s="3" t="s">
        <v>62</v>
      </c>
      <c r="C33" s="10" t="s">
        <v>49</v>
      </c>
      <c r="D33" s="3">
        <v>81230</v>
      </c>
      <c r="E33" s="3">
        <v>89810</v>
      </c>
      <c r="F33" s="3">
        <v>131600</v>
      </c>
      <c r="G33" s="3">
        <v>150800</v>
      </c>
      <c r="H33" s="3">
        <v>189050</v>
      </c>
      <c r="I33" s="14">
        <f t="shared" si="4"/>
        <v>642490</v>
      </c>
      <c r="J33" s="14">
        <f t="shared" si="5"/>
        <v>128498</v>
      </c>
      <c r="K33" s="14">
        <f t="shared" si="6"/>
        <v>22</v>
      </c>
      <c r="L33" s="14" t="str">
        <f t="shared" si="7"/>
        <v>否</v>
      </c>
    </row>
    <row r="34" spans="1:12" outlineLevel="1">
      <c r="A34" s="16"/>
      <c r="B34" s="16"/>
      <c r="C34" s="19" t="s">
        <v>64</v>
      </c>
      <c r="D34" s="16"/>
      <c r="E34" s="16">
        <f>SUBTOTAL(1,E16:E33)</f>
        <v>185162.94444444444</v>
      </c>
      <c r="F34" s="16"/>
      <c r="G34" s="16"/>
      <c r="H34" s="16"/>
      <c r="I34" s="17"/>
      <c r="J34" s="17"/>
      <c r="K34" s="17"/>
      <c r="L34" s="17"/>
    </row>
    <row r="35" spans="1:12">
      <c r="A35" s="16"/>
      <c r="B35" s="16"/>
      <c r="C35" s="19" t="s">
        <v>66</v>
      </c>
      <c r="D35" s="16"/>
      <c r="E35" s="16">
        <f>SUBTOTAL(1,E2:E33)</f>
        <v>165294.12903225806</v>
      </c>
      <c r="F35" s="16"/>
      <c r="G35" s="16"/>
      <c r="H35" s="16"/>
      <c r="I35" s="17"/>
      <c r="J35" s="17"/>
      <c r="K35" s="17"/>
      <c r="L35" s="17"/>
    </row>
    <row r="66" outlineLevel="1"/>
  </sheetData>
  <sortState ref="A2:L32">
    <sortCondition ref="C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7"/>
    </sheetView>
  </sheetViews>
  <sheetFormatPr defaultRowHeight="14.25"/>
  <sheetData>
    <row r="1" spans="1:8">
      <c r="A1" s="6" t="s">
        <v>0</v>
      </c>
      <c r="B1" s="6" t="s">
        <v>18</v>
      </c>
      <c r="C1" s="6" t="s">
        <v>19</v>
      </c>
      <c r="F1" s="6" t="s">
        <v>0</v>
      </c>
      <c r="G1" s="6" t="s">
        <v>18</v>
      </c>
      <c r="H1" s="6" t="s">
        <v>19</v>
      </c>
    </row>
    <row r="2" spans="1:8">
      <c r="A2" s="4" t="s">
        <v>17</v>
      </c>
      <c r="B2" s="3">
        <v>131274</v>
      </c>
      <c r="C2" s="3">
        <v>234410.00000000003</v>
      </c>
      <c r="F2" s="1" t="s">
        <v>44</v>
      </c>
      <c r="G2" s="3">
        <v>51700</v>
      </c>
      <c r="H2" s="3">
        <v>62355</v>
      </c>
    </row>
    <row r="3" spans="1:8">
      <c r="A3" s="3" t="s">
        <v>4</v>
      </c>
      <c r="B3" s="3">
        <v>112200.00000000001</v>
      </c>
      <c r="C3" s="3">
        <v>172700</v>
      </c>
      <c r="F3" s="1" t="s">
        <v>45</v>
      </c>
      <c r="G3" s="3">
        <v>21200</v>
      </c>
      <c r="H3" s="3">
        <v>31200</v>
      </c>
    </row>
    <row r="4" spans="1:8">
      <c r="A4" s="4" t="s">
        <v>10</v>
      </c>
      <c r="B4" s="3">
        <v>139150</v>
      </c>
      <c r="C4" s="3">
        <v>184690.00000000003</v>
      </c>
      <c r="F4" s="1" t="s">
        <v>46</v>
      </c>
      <c r="G4" s="3">
        <v>58300.000000000007</v>
      </c>
      <c r="H4" s="3">
        <v>95800</v>
      </c>
    </row>
    <row r="5" spans="1:8">
      <c r="A5" s="4" t="s">
        <v>12</v>
      </c>
      <c r="B5" s="3">
        <v>145860</v>
      </c>
      <c r="C5" s="3">
        <v>155210</v>
      </c>
      <c r="F5" s="7" t="s">
        <v>47</v>
      </c>
      <c r="G5" s="3">
        <v>23112</v>
      </c>
      <c r="H5" s="3">
        <v>36971</v>
      </c>
    </row>
    <row r="6" spans="1:8">
      <c r="A6" s="4" t="s">
        <v>16</v>
      </c>
      <c r="B6" s="3">
        <v>83600</v>
      </c>
      <c r="C6" s="3">
        <v>82555</v>
      </c>
    </row>
    <row r="7" spans="1:8">
      <c r="A7" s="3" t="s">
        <v>6</v>
      </c>
      <c r="B7" s="3">
        <v>22000</v>
      </c>
      <c r="C7" s="3">
        <v>35200</v>
      </c>
    </row>
    <row r="8" spans="1:8">
      <c r="A8" s="3" t="s">
        <v>1</v>
      </c>
      <c r="B8" s="3">
        <v>58300.000000000007</v>
      </c>
      <c r="C8" s="3">
        <v>85800</v>
      </c>
    </row>
    <row r="9" spans="1:8">
      <c r="A9" s="4" t="s">
        <v>13</v>
      </c>
      <c r="B9" s="3">
        <v>23100.000000000004</v>
      </c>
      <c r="C9" s="3">
        <v>36960</v>
      </c>
    </row>
    <row r="10" spans="1:8">
      <c r="A10" s="3" t="s">
        <v>2</v>
      </c>
      <c r="B10" s="3">
        <v>171600</v>
      </c>
      <c r="C10" s="3">
        <v>182600.00000000003</v>
      </c>
    </row>
    <row r="11" spans="1:8">
      <c r="A11" s="3" t="s">
        <v>8</v>
      </c>
      <c r="B11" s="3">
        <v>88000</v>
      </c>
      <c r="C11" s="3">
        <v>86900</v>
      </c>
    </row>
    <row r="12" spans="1:8">
      <c r="A12" s="3" t="s">
        <v>5</v>
      </c>
      <c r="B12" s="3">
        <v>121000.00000000001</v>
      </c>
      <c r="C12" s="3">
        <v>160600</v>
      </c>
    </row>
    <row r="13" spans="1:8">
      <c r="A13" s="4" t="s">
        <v>11</v>
      </c>
      <c r="B13" s="3">
        <v>145860</v>
      </c>
      <c r="C13" s="3">
        <v>224510.00000000003</v>
      </c>
    </row>
    <row r="14" spans="1:8">
      <c r="A14" s="4" t="s">
        <v>15</v>
      </c>
      <c r="B14" s="3">
        <v>133100.00000000003</v>
      </c>
      <c r="C14" s="3">
        <v>176660.00000000006</v>
      </c>
    </row>
    <row r="15" spans="1:8">
      <c r="A15" s="3" t="s">
        <v>3</v>
      </c>
      <c r="B15" s="3">
        <v>132000</v>
      </c>
      <c r="C15" s="3">
        <v>141900</v>
      </c>
    </row>
    <row r="16" spans="1:8">
      <c r="A16" s="4" t="s">
        <v>14</v>
      </c>
      <c r="B16" s="3">
        <v>100980.00000000001</v>
      </c>
      <c r="C16" s="3">
        <v>155430</v>
      </c>
    </row>
    <row r="17" spans="1:3">
      <c r="A17" s="3" t="s">
        <v>7</v>
      </c>
      <c r="B17" s="3">
        <v>37400</v>
      </c>
      <c r="C17" s="3">
        <v>62700.000000000007</v>
      </c>
    </row>
  </sheetData>
  <sheetProtection selectLockedCells="1" selectUnlockedCells="1"/>
  <dataConsolidate topLabels="1">
    <dataRefs count="1">
      <dataRef ref="B2:C17" sheet="Sheet5"/>
    </dataRefs>
  </dataConsolid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43" sqref="B43"/>
    </sheetView>
  </sheetViews>
  <sheetFormatPr defaultRowHeight="14.25"/>
  <sheetData>
    <row r="1" spans="1:3">
      <c r="B1" t="s">
        <v>67</v>
      </c>
      <c r="C1" t="s">
        <v>68</v>
      </c>
    </row>
    <row r="2" spans="1:3">
      <c r="A2" t="s">
        <v>69</v>
      </c>
      <c r="B2">
        <v>131274</v>
      </c>
      <c r="C2">
        <v>234410.00000000003</v>
      </c>
    </row>
    <row r="3" spans="1:3">
      <c r="A3" t="s">
        <v>83</v>
      </c>
      <c r="B3">
        <v>51700</v>
      </c>
      <c r="C3">
        <v>62355</v>
      </c>
    </row>
    <row r="4" spans="1:3">
      <c r="A4" t="s">
        <v>84</v>
      </c>
      <c r="B4">
        <v>21200</v>
      </c>
      <c r="C4">
        <v>31200</v>
      </c>
    </row>
    <row r="5" spans="1:3">
      <c r="A5" t="s">
        <v>85</v>
      </c>
      <c r="B5">
        <v>58300.000000000007</v>
      </c>
      <c r="C5">
        <v>95800</v>
      </c>
    </row>
    <row r="6" spans="1:3">
      <c r="A6" t="s">
        <v>70</v>
      </c>
      <c r="B6">
        <v>135312</v>
      </c>
      <c r="C6">
        <v>209671</v>
      </c>
    </row>
    <row r="7" spans="1:3">
      <c r="A7" t="s">
        <v>71</v>
      </c>
      <c r="B7">
        <v>139150</v>
      </c>
      <c r="C7">
        <v>184690.00000000003</v>
      </c>
    </row>
    <row r="8" spans="1:3">
      <c r="A8" t="s">
        <v>72</v>
      </c>
      <c r="B8">
        <v>145860</v>
      </c>
      <c r="C8">
        <v>155210</v>
      </c>
    </row>
    <row r="9" spans="1:3">
      <c r="A9" t="s">
        <v>73</v>
      </c>
      <c r="B9">
        <v>83600</v>
      </c>
      <c r="C9">
        <v>82555</v>
      </c>
    </row>
    <row r="10" spans="1:3">
      <c r="A10" t="s">
        <v>74</v>
      </c>
      <c r="B10">
        <v>22000</v>
      </c>
      <c r="C10">
        <v>35200</v>
      </c>
    </row>
    <row r="11" spans="1:3">
      <c r="A11" t="s">
        <v>1</v>
      </c>
      <c r="B11">
        <v>58300.000000000007</v>
      </c>
      <c r="C11">
        <v>85800</v>
      </c>
    </row>
    <row r="12" spans="1:3">
      <c r="A12" t="s">
        <v>75</v>
      </c>
      <c r="B12">
        <v>23100.000000000004</v>
      </c>
      <c r="C12">
        <v>36960</v>
      </c>
    </row>
    <row r="13" spans="1:3">
      <c r="A13" t="s">
        <v>2</v>
      </c>
      <c r="B13">
        <v>171600</v>
      </c>
      <c r="C13">
        <v>182600.00000000003</v>
      </c>
    </row>
    <row r="14" spans="1:3">
      <c r="A14" t="s">
        <v>76</v>
      </c>
      <c r="B14">
        <v>88000</v>
      </c>
      <c r="C14">
        <v>86900</v>
      </c>
    </row>
    <row r="15" spans="1:3">
      <c r="A15" t="s">
        <v>77</v>
      </c>
      <c r="B15">
        <v>121000.00000000001</v>
      </c>
      <c r="C15">
        <v>160600</v>
      </c>
    </row>
    <row r="16" spans="1:3">
      <c r="A16" t="s">
        <v>78</v>
      </c>
      <c r="B16">
        <v>145860</v>
      </c>
      <c r="C16">
        <v>224510.00000000003</v>
      </c>
    </row>
    <row r="17" spans="1:3">
      <c r="A17" t="s">
        <v>79</v>
      </c>
      <c r="B17">
        <v>133100.00000000003</v>
      </c>
      <c r="C17">
        <v>176660.00000000006</v>
      </c>
    </row>
    <row r="18" spans="1:3">
      <c r="A18" t="s">
        <v>80</v>
      </c>
      <c r="B18">
        <v>132000</v>
      </c>
      <c r="C18">
        <v>141900</v>
      </c>
    </row>
    <row r="19" spans="1:3">
      <c r="A19" t="s">
        <v>81</v>
      </c>
      <c r="B19">
        <v>100980.00000000001</v>
      </c>
      <c r="C19">
        <v>155430</v>
      </c>
    </row>
    <row r="20" spans="1:3">
      <c r="A20" t="s">
        <v>82</v>
      </c>
      <c r="B20">
        <v>37400</v>
      </c>
      <c r="C20">
        <v>62700.000000000007</v>
      </c>
    </row>
  </sheetData>
  <dataConsolidate topLabels="1">
    <dataRefs count="2">
      <dataRef ref="A1:C17" sheet="Sheet5"/>
      <dataRef ref="F1:H5" sheet="Sheet5"/>
    </dataRefs>
  </dataConsolid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图表</vt:lpstr>
      </vt:variant>
      <vt:variant>
        <vt:i4>1</vt:i4>
      </vt:variant>
    </vt:vector>
  </HeadingPairs>
  <TitlesOfParts>
    <vt:vector size="7" baseType="lpstr">
      <vt:lpstr>Sheet1</vt:lpstr>
      <vt:lpstr>排序</vt:lpstr>
      <vt:lpstr>筛选</vt:lpstr>
      <vt:lpstr>分类汇总</vt:lpstr>
      <vt:lpstr>Sheet5</vt:lpstr>
      <vt:lpstr>合并计算</vt:lpstr>
      <vt:lpstr>游客人数趋势图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JSZX</cp:lastModifiedBy>
  <cp:lastPrinted>2016-05-10T06:24:51Z</cp:lastPrinted>
  <dcterms:created xsi:type="dcterms:W3CDTF">1996-12-17T01:32:42Z</dcterms:created>
  <dcterms:modified xsi:type="dcterms:W3CDTF">2023-04-12T07:26:52Z</dcterms:modified>
</cp:coreProperties>
</file>